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880" windowHeight="7050" activeTab="1"/>
  </bookViews>
  <sheets>
    <sheet name="Anexo Publicação " sheetId="1" r:id="rId1"/>
    <sheet name="Plan1" sheetId="2" r:id="rId2"/>
  </sheets>
  <externalReferences>
    <externalReference r:id="rId5"/>
  </externalReferences>
  <definedNames>
    <definedName name="_xlnm.Print_Area" localSheetId="1">'Plan1'!$A$2:$F$236</definedName>
    <definedName name="_xlnm.Print_Titles" localSheetId="0">'Anexo Publicação '!$10:$10</definedName>
    <definedName name="_xlnm.Print_Titles" localSheetId="1">'Plan1'!$2:$2</definedName>
  </definedNames>
  <calcPr fullCalcOnLoad="1"/>
</workbook>
</file>

<file path=xl/sharedStrings.xml><?xml version="1.0" encoding="utf-8"?>
<sst xmlns="http://schemas.openxmlformats.org/spreadsheetml/2006/main" count="803" uniqueCount="260">
  <si>
    <t>UO</t>
  </si>
  <si>
    <t>FR</t>
  </si>
  <si>
    <t>LIMITE DE PD</t>
  </si>
  <si>
    <t>ATÉ ABR</t>
  </si>
  <si>
    <t>ATÉ MAI</t>
  </si>
  <si>
    <t>ATÉ JUN</t>
  </si>
  <si>
    <t>ATÉ JUL</t>
  </si>
  <si>
    <t>ATÉ AGO</t>
  </si>
  <si>
    <t>ATÉ SET</t>
  </si>
  <si>
    <t>ATÉ OUT</t>
  </si>
  <si>
    <t>ATÉ NOV</t>
  </si>
  <si>
    <t>ATÉ DEZ</t>
  </si>
  <si>
    <t>0701</t>
  </si>
  <si>
    <t>Secretaria de Estado de Obras</t>
  </si>
  <si>
    <t>TESOURO</t>
  </si>
  <si>
    <t>OUTRAS (II)</t>
  </si>
  <si>
    <t>0701 Total</t>
  </si>
  <si>
    <t>0731</t>
  </si>
  <si>
    <t>Instituto Estadual de Engenharia e Arquitetura</t>
  </si>
  <si>
    <t>OUTRAS</t>
  </si>
  <si>
    <t>0731 Total</t>
  </si>
  <si>
    <t>0741</t>
  </si>
  <si>
    <t>Fundação Departamento de Estradas de Rodagem do Estado do Rio de Janeiro</t>
  </si>
  <si>
    <t>OUTRAS (I)</t>
  </si>
  <si>
    <t>0741 Total</t>
  </si>
  <si>
    <t>0751</t>
  </si>
  <si>
    <t>Empresa de Obras Públicas do Estado do Rio de Janeiro</t>
  </si>
  <si>
    <t>0751 Total</t>
  </si>
  <si>
    <t>0771</t>
  </si>
  <si>
    <t>Companhia Estadual de Águas e Esgotos</t>
  </si>
  <si>
    <t>OUTRAS (III)</t>
  </si>
  <si>
    <t>0771 Total</t>
  </si>
  <si>
    <t>0801</t>
  </si>
  <si>
    <t>Vice-Governadoria</t>
  </si>
  <si>
    <t>0801 Total</t>
  </si>
  <si>
    <t>0901</t>
  </si>
  <si>
    <t>Procuradoria Geral do Estado</t>
  </si>
  <si>
    <t>0901 Total</t>
  </si>
  <si>
    <t>0961</t>
  </si>
  <si>
    <t>Fundo Especial da Procuradoria Geral do Estado do Rio de Janeiro</t>
  </si>
  <si>
    <t>0961 Total</t>
  </si>
  <si>
    <t>1101</t>
  </si>
  <si>
    <t>Defensoria Pública Geral do Estado</t>
  </si>
  <si>
    <t>1101 Total</t>
  </si>
  <si>
    <t>1161</t>
  </si>
  <si>
    <t>Fundo Especial da Defensoria Pública do Estado do Rio de Janeiro</t>
  </si>
  <si>
    <t>1161 Total</t>
  </si>
  <si>
    <t>1201</t>
  </si>
  <si>
    <t>Secretaria de Estado de Planejamento e Gestão</t>
  </si>
  <si>
    <t>1201 Total</t>
  </si>
  <si>
    <t>1241</t>
  </si>
  <si>
    <t>Fundação Escola de Serviço Público do Estado do Rio de Janeiro</t>
  </si>
  <si>
    <t>1241 Total</t>
  </si>
  <si>
    <t>1242</t>
  </si>
  <si>
    <t>Fundação Centro de Informações e Dados do Estado do Rio de Janeiro</t>
  </si>
  <si>
    <t>1242 Total</t>
  </si>
  <si>
    <t>1301</t>
  </si>
  <si>
    <t>Secretaria de Estado de Agricultura, Pecuária, Pesca e Abastecimento</t>
  </si>
  <si>
    <t>1301 Total</t>
  </si>
  <si>
    <t>1341</t>
  </si>
  <si>
    <t>Fundação Instituto de Pesca do Estado do Rio de Janeiro</t>
  </si>
  <si>
    <t>1341 Total</t>
  </si>
  <si>
    <t>1353</t>
  </si>
  <si>
    <t>Empresa de Assistência Técnica e Extensão Rural do Estado do Rio de Janeiro</t>
  </si>
  <si>
    <t>1353 Total</t>
  </si>
  <si>
    <t>1354</t>
  </si>
  <si>
    <t>Empresa de Pesquisa Agropecuária do Estado do Rio de Janeiro</t>
  </si>
  <si>
    <t>OUTRAS (IV)</t>
  </si>
  <si>
    <t>1354 Total</t>
  </si>
  <si>
    <t>1371</t>
  </si>
  <si>
    <t>Companhia de Armazéns e Silos do Estado do Rio de Janeiro</t>
  </si>
  <si>
    <t>1371 Total</t>
  </si>
  <si>
    <t>1401</t>
  </si>
  <si>
    <t>Secretaria de Estado de Governo</t>
  </si>
  <si>
    <t>1401 Total</t>
  </si>
  <si>
    <t>1501</t>
  </si>
  <si>
    <t>Secretaria de Estado de Cultura</t>
  </si>
  <si>
    <t>1501 Total</t>
  </si>
  <si>
    <t>1541</t>
  </si>
  <si>
    <t>Fundação Anita Mantuano de Artes do Estado do Rio de Janeiro</t>
  </si>
  <si>
    <t>1541 Total</t>
  </si>
  <si>
    <t>1542</t>
  </si>
  <si>
    <t>Fundação Casa França Brasil</t>
  </si>
  <si>
    <t>1542 Total</t>
  </si>
  <si>
    <t>1543</t>
  </si>
  <si>
    <t>Fundação Teatro Municipal do Rio de Janeiro</t>
  </si>
  <si>
    <t>1543 Total</t>
  </si>
  <si>
    <t>1544</t>
  </si>
  <si>
    <t>Fundação Museu da Imagem e do Som</t>
  </si>
  <si>
    <t>1544 Total</t>
  </si>
  <si>
    <t>1701</t>
  </si>
  <si>
    <t>Secretaria de Estado de Turismo, Esporte e Lazer</t>
  </si>
  <si>
    <t>1701 Total</t>
  </si>
  <si>
    <t>1731</t>
  </si>
  <si>
    <t>Superintendência de Desportos do Estado do Rio de Janeiro</t>
  </si>
  <si>
    <t>1731 Total</t>
  </si>
  <si>
    <t>1771</t>
  </si>
  <si>
    <t>Companhia de Turismo do Estado do Rio de Janeiro</t>
  </si>
  <si>
    <t>1771 Total</t>
  </si>
  <si>
    <t>1801</t>
  </si>
  <si>
    <t>Secretaria de Estado de Educação</t>
  </si>
  <si>
    <t>1801 Total</t>
  </si>
  <si>
    <t>1901</t>
  </si>
  <si>
    <t>Secretaria de Estado de Habitação</t>
  </si>
  <si>
    <t>1901 Total</t>
  </si>
  <si>
    <t>1931</t>
  </si>
  <si>
    <t>Instituto de Terras e Cartografia do Estado do Rio de Janeiro</t>
  </si>
  <si>
    <t>1931 Total</t>
  </si>
  <si>
    <t>1971</t>
  </si>
  <si>
    <t>Companhia Estadual de Habitação do Rio de Janeiro</t>
  </si>
  <si>
    <t>1971 Total</t>
  </si>
  <si>
    <t>2001</t>
  </si>
  <si>
    <t>Secretaria de Estado de Fazenda</t>
  </si>
  <si>
    <t>2001 Total</t>
  </si>
  <si>
    <t>2101</t>
  </si>
  <si>
    <t>Secretaria de Estado da Casa Civil</t>
  </si>
  <si>
    <t>2101 Total</t>
  </si>
  <si>
    <t>2102</t>
  </si>
  <si>
    <t>Subsecretaria de Comunicação Social</t>
  </si>
  <si>
    <t>2102 Total</t>
  </si>
  <si>
    <t>2106</t>
  </si>
  <si>
    <t>Subsecretaria Militar</t>
  </si>
  <si>
    <t>2106 Total</t>
  </si>
  <si>
    <t>2133</t>
  </si>
  <si>
    <t>Departamento de Trânsito do Estado do RJ</t>
  </si>
  <si>
    <t>2135</t>
  </si>
  <si>
    <t>Centro de Tecnologia de Informação e Comunicação do Estado do Rio de Janeiro</t>
  </si>
  <si>
    <t>2135 Total</t>
  </si>
  <si>
    <t>2153</t>
  </si>
  <si>
    <t>Empresa Estadual de Viação - Em Liquidação</t>
  </si>
  <si>
    <t>2153 Total</t>
  </si>
  <si>
    <t>2171</t>
  </si>
  <si>
    <t>Companhia do Metropolitano do Rio de Janeiro - Em liquidação</t>
  </si>
  <si>
    <t>2171 Total</t>
  </si>
  <si>
    <t>2172</t>
  </si>
  <si>
    <t>Companhia de Transportes Coletivos do Estado do Rio de Janeiro - Em Liquidação</t>
  </si>
  <si>
    <t>2172 Total</t>
  </si>
  <si>
    <t>2173</t>
  </si>
  <si>
    <t>Companhia Fluminense de Trens Urbanos - Em liquidação</t>
  </si>
  <si>
    <t>2173 Total</t>
  </si>
  <si>
    <t>2201</t>
  </si>
  <si>
    <t>Secretaria de Estado de Desenvolvimento Econômico, Energia, Indústria e Serviços</t>
  </si>
  <si>
    <t>2201 Total</t>
  </si>
  <si>
    <t>2231</t>
  </si>
  <si>
    <t>Departamento de Recursos Minerais do Estado do Rio de Janeiro</t>
  </si>
  <si>
    <t>2231 Total</t>
  </si>
  <si>
    <t>2233</t>
  </si>
  <si>
    <t>Instituto de Pesos e Medidas do Estado do Rio de Janeiro</t>
  </si>
  <si>
    <t>2233 Total</t>
  </si>
  <si>
    <t>2271</t>
  </si>
  <si>
    <t>Companhia de Desenvolvimento Industrial do Estado do Rio de Janeiro</t>
  </si>
  <si>
    <t>2271 Total</t>
  </si>
  <si>
    <t>2401</t>
  </si>
  <si>
    <t>Secretaria de Estado do Ambiente</t>
  </si>
  <si>
    <t>2401 Total</t>
  </si>
  <si>
    <t>2404</t>
  </si>
  <si>
    <t>Fundo Estadual de Conservação Ambiental</t>
  </si>
  <si>
    <t>2404 Total</t>
  </si>
  <si>
    <t>Instituto Estadual do Meio Ambiente</t>
  </si>
  <si>
    <t>2432 Total</t>
  </si>
  <si>
    <t>2463</t>
  </si>
  <si>
    <t>Fundo Estadual de Recursos Hídricos</t>
  </si>
  <si>
    <t>2463 Total</t>
  </si>
  <si>
    <t>2501</t>
  </si>
  <si>
    <t>Secretaria de Estado de Administração Penitenciária</t>
  </si>
  <si>
    <t>2501 Total</t>
  </si>
  <si>
    <t>2541</t>
  </si>
  <si>
    <t>Fundação Santa Cabrini</t>
  </si>
  <si>
    <t>2541 Total</t>
  </si>
  <si>
    <t>2561</t>
  </si>
  <si>
    <t>Fundo Especial Penitenciário</t>
  </si>
  <si>
    <t>2561 Total</t>
  </si>
  <si>
    <t>2601</t>
  </si>
  <si>
    <t>Secretaria de Estado de Segurança</t>
  </si>
  <si>
    <t>2601 Total</t>
  </si>
  <si>
    <t>2604</t>
  </si>
  <si>
    <t>Polícia Civil do Estado do Rio de Janeiro</t>
  </si>
  <si>
    <t>2604 Total</t>
  </si>
  <si>
    <t>2611</t>
  </si>
  <si>
    <t>Polícia Militar do Estado do Rio de Janeiro</t>
  </si>
  <si>
    <t>2611 Total</t>
  </si>
  <si>
    <t>2632</t>
  </si>
  <si>
    <t>Instituto de Segurança Pública do Estado do Rio de Janeiro</t>
  </si>
  <si>
    <t>2632 Total</t>
  </si>
  <si>
    <t>2901</t>
  </si>
  <si>
    <t>Secretaria de Estado de Saúde e Defesa Civil</t>
  </si>
  <si>
    <t>2901 Total</t>
  </si>
  <si>
    <t>2902</t>
  </si>
  <si>
    <t>Subsecretaria de Defesa Civil</t>
  </si>
  <si>
    <t>2902 Total</t>
  </si>
  <si>
    <t>2931</t>
  </si>
  <si>
    <t>Instituto de Assistência dos Servidores do Estado do Rio de Janeiro</t>
  </si>
  <si>
    <t>2931 Total</t>
  </si>
  <si>
    <t>2961</t>
  </si>
  <si>
    <t>Fundo Estadual de Saúde</t>
  </si>
  <si>
    <t>2961 Total</t>
  </si>
  <si>
    <t>2963</t>
  </si>
  <si>
    <t>Fundo Especial do Corpo de Bombeiros</t>
  </si>
  <si>
    <t>2963 Total</t>
  </si>
  <si>
    <t>2971</t>
  </si>
  <si>
    <t>Instituto Vital Brazil SA.</t>
  </si>
  <si>
    <t>2971 Total</t>
  </si>
  <si>
    <t>3001</t>
  </si>
  <si>
    <t>Secretaria de Estado do Trabalho e Renda</t>
  </si>
  <si>
    <t>3001 Total</t>
  </si>
  <si>
    <t>3101</t>
  </si>
  <si>
    <t>Secretaria de Estado de Transportes</t>
  </si>
  <si>
    <t>3101 Total</t>
  </si>
  <si>
    <t>3172</t>
  </si>
  <si>
    <t>Companhia Estadual de Engenharia de Transportes e Logística</t>
  </si>
  <si>
    <t>3172 Total</t>
  </si>
  <si>
    <t>3173</t>
  </si>
  <si>
    <t>Companhia de Transportes sobre Trilhos do Estado do Rio de Janeiro</t>
  </si>
  <si>
    <t>3173 Total</t>
  </si>
  <si>
    <t>3201</t>
  </si>
  <si>
    <t>Secretaria de Estado de Assistência Social e Direitos Humanos</t>
  </si>
  <si>
    <t>3201 Total</t>
  </si>
  <si>
    <t>3242</t>
  </si>
  <si>
    <t>Fundação Leão XIII</t>
  </si>
  <si>
    <t>3242 Total</t>
  </si>
  <si>
    <t>3243</t>
  </si>
  <si>
    <t>Fundação para a Infância e Adolescência</t>
  </si>
  <si>
    <t>3243 Total</t>
  </si>
  <si>
    <t>3261</t>
  </si>
  <si>
    <t>Fundo Estadual de Assistência Social - FEAS</t>
  </si>
  <si>
    <t>3261 Total</t>
  </si>
  <si>
    <t>4001</t>
  </si>
  <si>
    <t>Secretaria de Estado de Ciência e  Tecnologia</t>
  </si>
  <si>
    <t>4001 Total</t>
  </si>
  <si>
    <t>4041</t>
  </si>
  <si>
    <t>Fundação Carlos Chagas Filho de Amparo à Pesquisa do Estado do Rio de Janeiro</t>
  </si>
  <si>
    <t>4041 Total</t>
  </si>
  <si>
    <t>4042</t>
  </si>
  <si>
    <t>Fundação Estadual do Norte-Fluminense</t>
  </si>
  <si>
    <t>4042 Total</t>
  </si>
  <si>
    <t>4043</t>
  </si>
  <si>
    <t>Fundação Universidade do Estado do Rio de Janeiro</t>
  </si>
  <si>
    <t>4043 Total</t>
  </si>
  <si>
    <t>4044</t>
  </si>
  <si>
    <t>Fundação de Apoio à Escola Técnica do Estado do Rio de Janeiro</t>
  </si>
  <si>
    <t>4044 Total</t>
  </si>
  <si>
    <t>4045</t>
  </si>
  <si>
    <t>Fundação Universidade Estadual do Norte Fluminense Darcy Ribeiro</t>
  </si>
  <si>
    <t>4045 Total</t>
  </si>
  <si>
    <t>4046</t>
  </si>
  <si>
    <t>Fund Centro de Ciênc e Educ Sup à Distância do Estado do Rio de Janeiro</t>
  </si>
  <si>
    <t>4046 Total</t>
  </si>
  <si>
    <t>TOTAL GERAL</t>
  </si>
  <si>
    <t>TOTAL</t>
  </si>
  <si>
    <t>DISTRIBUIÇÃO DA COTA FINANCEIRA POR QUADRIMESTRE</t>
  </si>
  <si>
    <t>Grupos 3, 4 e 5</t>
  </si>
  <si>
    <t>Grupos 2 e 6 das UOs 1354 - 1971 - 2961 - 2971 - 3172 e 3173</t>
  </si>
  <si>
    <t>TESOURO - FRs 00-01-04-06 e 22</t>
  </si>
  <si>
    <t>OUTRAS FRs - 05 - 11- 12 - 13 - 15 - 17 - 25 - 26 - 96 - 97 - 98 - 99</t>
  </si>
  <si>
    <t>(I) - Disponibilidade financeira compatível com a despesa prevista para o exercício: foram mantidos os valores de cota financeira já publicados;</t>
  </si>
  <si>
    <t>(II) – Disponibilidade financeira incompatível com a despesa prevista para o exercício:  a cota financeira foi  igualada ao total de recursos financeiros disponíveis até o mês corrente, diante do não encaminhamento do Anexo com a previsão da receita;</t>
  </si>
  <si>
    <t>(III) – Unidades Orçamentárias cuja receita não vem sendo realizada e nem possuem saldo financeiro de 2008: a cota financeira foi cancelada até que haja comprovação de recursos financeiros disponíveis.</t>
  </si>
  <si>
    <t>(IV) - Unidades Orçamentárias que encaminharam a estimativa de receita para o exercício, compatível com a dotação orçamentária fixada: a cota financeira foi igualada à estimativa apresentada.</t>
  </si>
  <si>
    <t>ANEXO À RESOLUÇAO CONJUNTA SEFAZ/SEPLAG Nº  81 - 24 / 09 / 2009</t>
  </si>
  <si>
    <t>nov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</si>
</sst>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51" applyNumberFormat="1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164" fontId="37" fillId="33" borderId="22" xfId="0" applyNumberFormat="1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37" fillId="33" borderId="25" xfId="0" applyFont="1" applyFill="1" applyBorder="1" applyAlignment="1">
      <alignment/>
    </xf>
    <xf numFmtId="0" fontId="37" fillId="33" borderId="26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16" xfId="0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37" fillId="33" borderId="23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38" fillId="33" borderId="29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164" fontId="0" fillId="33" borderId="31" xfId="0" applyNumberFormat="1" applyFill="1" applyBorder="1" applyAlignment="1">
      <alignment/>
    </xf>
    <xf numFmtId="0" fontId="37" fillId="33" borderId="23" xfId="0" applyFont="1" applyFill="1" applyBorder="1" applyAlignment="1">
      <alignment vertical="center"/>
    </xf>
    <xf numFmtId="164" fontId="37" fillId="33" borderId="11" xfId="0" applyNumberFormat="1" applyFont="1" applyFill="1" applyBorder="1" applyAlignment="1">
      <alignment vertical="center"/>
    </xf>
    <xf numFmtId="0" fontId="37" fillId="33" borderId="28" xfId="0" applyFont="1" applyFill="1" applyBorder="1" applyAlignment="1">
      <alignment vertical="center"/>
    </xf>
    <xf numFmtId="164" fontId="37" fillId="33" borderId="18" xfId="0" applyNumberFormat="1" applyFont="1" applyFill="1" applyBorder="1" applyAlignment="1">
      <alignment vertical="center"/>
    </xf>
    <xf numFmtId="0" fontId="37" fillId="33" borderId="25" xfId="0" applyFont="1" applyFill="1" applyBorder="1" applyAlignment="1">
      <alignment vertical="center"/>
    </xf>
    <xf numFmtId="164" fontId="37" fillId="33" borderId="32" xfId="0" applyNumberFormat="1" applyFont="1" applyFill="1" applyBorder="1" applyAlignment="1">
      <alignment vertical="center"/>
    </xf>
    <xf numFmtId="164" fontId="37" fillId="33" borderId="0" xfId="0" applyNumberFormat="1" applyFont="1" applyFill="1" applyAlignment="1">
      <alignment/>
    </xf>
    <xf numFmtId="164" fontId="37" fillId="33" borderId="0" xfId="51" applyNumberFormat="1" applyFont="1" applyFill="1" applyAlignment="1">
      <alignment/>
    </xf>
    <xf numFmtId="164" fontId="2" fillId="33" borderId="0" xfId="51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164" fontId="2" fillId="33" borderId="0" xfId="51" applyNumberFormat="1" applyFont="1" applyFill="1" applyBorder="1" applyAlignment="1">
      <alignment vertical="top"/>
    </xf>
    <xf numFmtId="164" fontId="3" fillId="33" borderId="0" xfId="51" applyNumberFormat="1" applyFont="1" applyFill="1" applyBorder="1" applyAlignment="1">
      <alignment horizontal="left"/>
    </xf>
    <xf numFmtId="0" fontId="39" fillId="33" borderId="0" xfId="0" applyFont="1" applyFill="1" applyAlignment="1">
      <alignment horizontal="justify" wrapText="1"/>
    </xf>
    <xf numFmtId="0" fontId="0" fillId="33" borderId="0" xfId="0" applyFont="1" applyFill="1" applyAlignment="1">
      <alignment wrapText="1"/>
    </xf>
    <xf numFmtId="164" fontId="37" fillId="33" borderId="20" xfId="0" applyNumberFormat="1" applyFont="1" applyFill="1" applyBorder="1" applyAlignment="1">
      <alignment/>
    </xf>
    <xf numFmtId="164" fontId="37" fillId="33" borderId="13" xfId="0" applyNumberFormat="1" applyFont="1" applyFill="1" applyBorder="1" applyAlignment="1">
      <alignment vertical="center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TA%20FINANCEIRA%202009\COTA%20FINANCEIRA%20SETEMBRO\COTA%20FINANCEIRA%202009%20SETEMBRO_AlteracaoFM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A FINANCEIRA 2009 - MENSAL"/>
      <sheetName val="Anexo Publicação "/>
      <sheetName val="Plan2"/>
      <sheetName val="ALTERAÇÕES AGO - 13-08"/>
      <sheetName val="Alterações 14-09_para SET "/>
      <sheetName val="Plan3"/>
      <sheetName val="alterações 28-08"/>
      <sheetName val="Plan1"/>
    </sheetNames>
    <sheetDataSet>
      <sheetData sheetId="0">
        <row r="8">
          <cell r="AX8">
            <v>141070940.83999997</v>
          </cell>
          <cell r="BK8">
            <v>26723463.4352</v>
          </cell>
          <cell r="CD8">
            <v>53736169.3441943</v>
          </cell>
          <cell r="CF8">
            <v>11419408.668306405</v>
          </cell>
          <cell r="CJ8">
            <v>12388986.440678177</v>
          </cell>
          <cell r="CN8">
            <v>52100327.10669802</v>
          </cell>
          <cell r="CO8">
            <v>2831856.8526918963</v>
          </cell>
          <cell r="CP8">
            <v>3008184.0687480634</v>
          </cell>
          <cell r="CQ8">
            <v>5586008.358683104</v>
          </cell>
        </row>
        <row r="9">
          <cell r="AX9">
            <v>1234894630.12</v>
          </cell>
          <cell r="BK9">
            <v>16262149.65</v>
          </cell>
          <cell r="CD9">
            <v>66538801</v>
          </cell>
          <cell r="CF9">
            <v>33425804</v>
          </cell>
          <cell r="CJ9">
            <v>124390665</v>
          </cell>
          <cell r="CN9">
            <v>112179145</v>
          </cell>
          <cell r="CO9">
            <v>78303207</v>
          </cell>
          <cell r="CP9">
            <v>0</v>
          </cell>
          <cell r="CQ9">
            <v>0</v>
          </cell>
        </row>
        <row r="10">
          <cell r="CD10">
            <v>120274970.3441943</v>
          </cell>
        </row>
        <row r="11">
          <cell r="AX11">
            <v>62512</v>
          </cell>
          <cell r="BK11">
            <v>17210.760000000002</v>
          </cell>
          <cell r="CD11">
            <v>27723.48700591413</v>
          </cell>
          <cell r="CF11">
            <v>4444.172542481291</v>
          </cell>
          <cell r="CJ11">
            <v>4712.540431935143</v>
          </cell>
          <cell r="CN11">
            <v>4882.273824071163</v>
          </cell>
          <cell r="CO11">
            <v>5142.607607104784</v>
          </cell>
          <cell r="CP11">
            <v>5462.815064543209</v>
          </cell>
          <cell r="CQ11">
            <v>10144.103523950287</v>
          </cell>
        </row>
        <row r="12">
          <cell r="AX12">
            <v>0</v>
          </cell>
          <cell r="BK12">
            <v>0</v>
          </cell>
          <cell r="CD12">
            <v>0</v>
          </cell>
          <cell r="CF12">
            <v>0</v>
          </cell>
          <cell r="CJ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CD13">
            <v>27723.48700591413</v>
          </cell>
        </row>
        <row r="14">
          <cell r="AX14">
            <v>419135357.61</v>
          </cell>
          <cell r="BK14">
            <v>38202260.3708</v>
          </cell>
          <cell r="CD14">
            <v>110921492.90051013</v>
          </cell>
          <cell r="CF14">
            <v>77540285.6044305</v>
          </cell>
          <cell r="CJ14">
            <v>74979191.58040956</v>
          </cell>
          <cell r="CN14">
            <v>29756995.413276475</v>
          </cell>
          <cell r="CO14">
            <v>31212596.595496025</v>
          </cell>
          <cell r="CP14">
            <v>33156067.09907617</v>
          </cell>
          <cell r="CQ14">
            <v>61568728.41680113</v>
          </cell>
        </row>
        <row r="15">
          <cell r="AX15">
            <v>38674076.74</v>
          </cell>
          <cell r="BK15">
            <v>10421038.62</v>
          </cell>
          <cell r="CD15">
            <v>17443185.188265506</v>
          </cell>
          <cell r="CF15">
            <v>11466602.97861816</v>
          </cell>
          <cell r="CJ15">
            <v>2965056.8647406306</v>
          </cell>
          <cell r="CN15">
            <v>1295098.7042706134</v>
          </cell>
          <cell r="CO15">
            <v>1263110.3064264697</v>
          </cell>
          <cell r="CP15">
            <v>1341758.605224595</v>
          </cell>
          <cell r="CQ15">
            <v>2491561.2252540276</v>
          </cell>
        </row>
        <row r="16">
          <cell r="CD16">
            <v>128364678.08877563</v>
          </cell>
        </row>
        <row r="17">
          <cell r="AX17">
            <v>7720986.77</v>
          </cell>
          <cell r="BK17">
            <v>1410206.2156</v>
          </cell>
          <cell r="CD17">
            <v>3602187.8253499023</v>
          </cell>
          <cell r="CF17">
            <v>679761.5609009145</v>
          </cell>
          <cell r="CJ17">
            <v>1083281.184055503</v>
          </cell>
          <cell r="CN17">
            <v>895767.8747037582</v>
          </cell>
          <cell r="CO17">
            <v>361846.67522529216</v>
          </cell>
          <cell r="CP17">
            <v>384377.26917851606</v>
          </cell>
          <cell r="CQ17">
            <v>713764.3805861135</v>
          </cell>
        </row>
        <row r="18">
          <cell r="AX18">
            <v>0</v>
          </cell>
          <cell r="BK18">
            <v>0</v>
          </cell>
          <cell r="CD18">
            <v>0</v>
          </cell>
          <cell r="CF18">
            <v>0</v>
          </cell>
          <cell r="CJ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CD19">
            <v>3602187.8253499023</v>
          </cell>
        </row>
        <row r="20">
          <cell r="AX20">
            <v>0</v>
          </cell>
          <cell r="BK20">
            <v>0</v>
          </cell>
          <cell r="CD20">
            <v>0</v>
          </cell>
          <cell r="CF20">
            <v>0</v>
          </cell>
          <cell r="CJ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AX21">
            <v>217430670</v>
          </cell>
          <cell r="BK21">
            <v>0</v>
          </cell>
          <cell r="CD21">
            <v>0</v>
          </cell>
          <cell r="CF21">
            <v>0</v>
          </cell>
          <cell r="CJ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CD22">
            <v>0</v>
          </cell>
        </row>
        <row r="23">
          <cell r="AX23">
            <v>151193.42</v>
          </cell>
          <cell r="BK23">
            <v>42334.157600000006</v>
          </cell>
          <cell r="CD23">
            <v>68192.83216603572</v>
          </cell>
          <cell r="CF23">
            <v>10931.551007334696</v>
          </cell>
          <cell r="CJ23">
            <v>11591.668778247702</v>
          </cell>
          <cell r="CN23">
            <v>11519.560496912014</v>
          </cell>
          <cell r="CO23">
            <v>12133.809281619679</v>
          </cell>
          <cell r="CP23">
            <v>12889.327982627006</v>
          </cell>
          <cell r="CQ23">
            <v>23934.670287223205</v>
          </cell>
        </row>
        <row r="24">
          <cell r="AX24">
            <v>0</v>
          </cell>
          <cell r="BK24">
            <v>0</v>
          </cell>
          <cell r="CD24">
            <v>0</v>
          </cell>
          <cell r="CF24">
            <v>0</v>
          </cell>
          <cell r="CJ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CD25">
            <v>68192.83216603572</v>
          </cell>
        </row>
        <row r="26">
          <cell r="AX26">
            <v>250132</v>
          </cell>
          <cell r="BK26">
            <v>131566</v>
          </cell>
          <cell r="CD26">
            <v>131566</v>
          </cell>
          <cell r="CF26">
            <v>118566</v>
          </cell>
          <cell r="CJ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AX27">
            <v>12000000</v>
          </cell>
          <cell r="BK27">
            <v>1981808.8</v>
          </cell>
          <cell r="CD27">
            <v>12000000.2184</v>
          </cell>
          <cell r="CF27">
            <v>0</v>
          </cell>
          <cell r="CJ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CD28">
            <v>12131566.2184</v>
          </cell>
        </row>
        <row r="29">
          <cell r="AX29">
            <v>0</v>
          </cell>
          <cell r="BK29">
            <v>0</v>
          </cell>
          <cell r="CD29">
            <v>0</v>
          </cell>
          <cell r="CF29">
            <v>0</v>
          </cell>
          <cell r="CJ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AX30">
            <v>0</v>
          </cell>
          <cell r="BK30">
            <v>0</v>
          </cell>
          <cell r="CD30">
            <v>0</v>
          </cell>
          <cell r="CF30">
            <v>0</v>
          </cell>
          <cell r="CJ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CD31">
            <v>0</v>
          </cell>
        </row>
        <row r="32">
          <cell r="AX32">
            <v>43565</v>
          </cell>
          <cell r="BK32">
            <v>12198.2</v>
          </cell>
          <cell r="CD32">
            <v>19649.140374715684</v>
          </cell>
          <cell r="CF32">
            <v>3149.826359073933</v>
          </cell>
          <cell r="CJ32">
            <v>3340.033252269584</v>
          </cell>
          <cell r="CN32">
            <v>3319.2559110573193</v>
          </cell>
          <cell r="CO32">
            <v>3496.2460757469553</v>
          </cell>
          <cell r="CP32">
            <v>3713.941873681708</v>
          </cell>
          <cell r="CQ32">
            <v>6896.556153454818</v>
          </cell>
        </row>
        <row r="33">
          <cell r="AX33">
            <v>9719475</v>
          </cell>
          <cell r="BK33">
            <v>815863.32</v>
          </cell>
          <cell r="CD33">
            <v>3102849.906680659</v>
          </cell>
          <cell r="CF33">
            <v>871439.3065350469</v>
          </cell>
          <cell r="CJ33">
            <v>924062.4495940619</v>
          </cell>
          <cell r="CN33">
            <v>918314.1353209593</v>
          </cell>
          <cell r="CO33">
            <v>967280.7032513913</v>
          </cell>
          <cell r="CP33">
            <v>1027508.9995323424</v>
          </cell>
          <cell r="CQ33">
            <v>1908019.4990855388</v>
          </cell>
        </row>
        <row r="34">
          <cell r="CD34">
            <v>3122499.047055375</v>
          </cell>
        </row>
        <row r="35">
          <cell r="AX35">
            <v>0</v>
          </cell>
          <cell r="BK35">
            <v>0</v>
          </cell>
          <cell r="CD35">
            <v>0</v>
          </cell>
          <cell r="CF35">
            <v>0</v>
          </cell>
          <cell r="CJ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AX36">
            <v>1673574</v>
          </cell>
          <cell r="BK36">
            <v>96784.5</v>
          </cell>
          <cell r="CD36">
            <v>754832.7890158254</v>
          </cell>
          <cell r="CF36">
            <v>121002.35278459302</v>
          </cell>
          <cell r="CJ36">
            <v>128309.25766403794</v>
          </cell>
          <cell r="CN36">
            <v>127511.08440472496</v>
          </cell>
          <cell r="CO36">
            <v>134310.26121822873</v>
          </cell>
          <cell r="CP36">
            <v>142673.1678481577</v>
          </cell>
          <cell r="CQ36">
            <v>264935.0870644323</v>
          </cell>
        </row>
        <row r="37">
          <cell r="CD37">
            <v>754832.7890158254</v>
          </cell>
        </row>
        <row r="38">
          <cell r="AX38">
            <v>27688396.92</v>
          </cell>
          <cell r="BK38">
            <v>9763451.137600001</v>
          </cell>
          <cell r="CD38">
            <v>11935762.172027169</v>
          </cell>
          <cell r="CF38">
            <v>918327.3804693343</v>
          </cell>
          <cell r="CJ38">
            <v>973781.928772412</v>
          </cell>
          <cell r="CN38">
            <v>4097189.4012656687</v>
          </cell>
          <cell r="CO38">
            <v>2419766.393877517</v>
          </cell>
          <cell r="CP38">
            <v>2570434.5575359697</v>
          </cell>
          <cell r="CQ38">
            <v>4773135.08605193</v>
          </cell>
        </row>
        <row r="39">
          <cell r="AX39">
            <v>33674327.5</v>
          </cell>
          <cell r="BK39">
            <v>7779.3</v>
          </cell>
          <cell r="CD39">
            <v>1366249</v>
          </cell>
          <cell r="CF39">
            <v>35872</v>
          </cell>
          <cell r="CJ39">
            <v>754711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CD40">
            <v>13302011.172027169</v>
          </cell>
        </row>
        <row r="44">
          <cell r="AX44">
            <v>1314612.4699999997</v>
          </cell>
          <cell r="BK44">
            <v>356667.60000000003</v>
          </cell>
          <cell r="CD44">
            <v>728458.7428538741</v>
          </cell>
          <cell r="CF44">
            <v>180316.44191773224</v>
          </cell>
          <cell r="CJ44">
            <v>225852.85022839345</v>
          </cell>
          <cell r="CN44">
            <v>34282.93350706586</v>
          </cell>
          <cell r="CO44">
            <v>36110.97636066036</v>
          </cell>
          <cell r="CP44">
            <v>38359.44733287516</v>
          </cell>
          <cell r="CQ44">
            <v>71231.07779939867</v>
          </cell>
        </row>
        <row r="45">
          <cell r="AX45">
            <v>863067.86</v>
          </cell>
          <cell r="BK45">
            <v>92723.29</v>
          </cell>
          <cell r="CD45">
            <v>564485</v>
          </cell>
          <cell r="CF45">
            <v>16077</v>
          </cell>
          <cell r="CJ45">
            <v>13248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CD46">
            <v>1292943.742853874</v>
          </cell>
        </row>
        <row r="47">
          <cell r="AX47">
            <v>72320.52999999998</v>
          </cell>
          <cell r="BK47">
            <v>139820.92</v>
          </cell>
          <cell r="CD47">
            <v>81616.00000000001</v>
          </cell>
          <cell r="CF47">
            <v>-9295.470000000001</v>
          </cell>
          <cell r="CJ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AX48">
            <v>0</v>
          </cell>
          <cell r="BK48">
            <v>0</v>
          </cell>
          <cell r="CD48">
            <v>0</v>
          </cell>
          <cell r="CF48">
            <v>0</v>
          </cell>
          <cell r="CJ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CD49">
            <v>81616.00000000001</v>
          </cell>
        </row>
        <row r="50">
          <cell r="AX50">
            <v>5475576</v>
          </cell>
          <cell r="BK50">
            <v>1866896.52</v>
          </cell>
          <cell r="CD50">
            <v>2724110.3778669164</v>
          </cell>
          <cell r="CF50">
            <v>538206.4069128251</v>
          </cell>
          <cell r="CJ50">
            <v>625298.2802830674</v>
          </cell>
          <cell r="CN50">
            <v>302470.3727534546</v>
          </cell>
          <cell r="CO50">
            <v>318598.7709613279</v>
          </cell>
          <cell r="CP50">
            <v>338436.5089702693</v>
          </cell>
          <cell r="CQ50">
            <v>628455.2822521395</v>
          </cell>
        </row>
        <row r="51">
          <cell r="AX51">
            <v>28973281.6</v>
          </cell>
          <cell r="BK51">
            <v>833091.35</v>
          </cell>
          <cell r="CD51">
            <v>4588668</v>
          </cell>
          <cell r="CF51">
            <v>1190914</v>
          </cell>
          <cell r="CJ51">
            <v>959468</v>
          </cell>
          <cell r="CN51">
            <v>1590124</v>
          </cell>
          <cell r="CO51">
            <v>732604</v>
          </cell>
          <cell r="CP51">
            <v>732604</v>
          </cell>
          <cell r="CQ51">
            <v>732602.54</v>
          </cell>
        </row>
        <row r="52">
          <cell r="CD52">
            <v>7312778.377866916</v>
          </cell>
        </row>
        <row r="53">
          <cell r="AX53">
            <v>366859.1</v>
          </cell>
          <cell r="BK53">
            <v>83534.54800000001</v>
          </cell>
          <cell r="CD53">
            <v>150836.10071322013</v>
          </cell>
          <cell r="CF53">
            <v>28451.201335884216</v>
          </cell>
          <cell r="CJ53">
            <v>30169.268936084736</v>
          </cell>
          <cell r="CN53">
            <v>29981.59499769396</v>
          </cell>
          <cell r="CO53">
            <v>31580.280841296022</v>
          </cell>
          <cell r="CP53">
            <v>33546.645418560714</v>
          </cell>
          <cell r="CQ53">
            <v>62294.0077572602</v>
          </cell>
        </row>
        <row r="54">
          <cell r="AX54">
            <v>1169996</v>
          </cell>
          <cell r="BK54">
            <v>0</v>
          </cell>
          <cell r="CD54">
            <v>52847</v>
          </cell>
          <cell r="CF54">
            <v>344371</v>
          </cell>
          <cell r="CJ54">
            <v>4371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</row>
        <row r="55">
          <cell r="CD55">
            <v>203683.10071322013</v>
          </cell>
        </row>
        <row r="56">
          <cell r="AX56">
            <v>6397940.77</v>
          </cell>
          <cell r="BK56">
            <v>1506212.4156</v>
          </cell>
          <cell r="CD56">
            <v>2548910.8751737606</v>
          </cell>
          <cell r="CF56">
            <v>440792.5613894801</v>
          </cell>
          <cell r="CJ56">
            <v>2912832.6877071015</v>
          </cell>
          <cell r="CN56">
            <v>495405.35954306996</v>
          </cell>
          <cell r="CO56">
            <v>-0.17691306546517518</v>
          </cell>
          <cell r="CP56">
            <v>-0.18792866051115498</v>
          </cell>
          <cell r="CQ56">
            <v>-0.348971686725381</v>
          </cell>
        </row>
        <row r="57">
          <cell r="AX57">
            <v>16129581.07</v>
          </cell>
          <cell r="BK57">
            <v>53756.54</v>
          </cell>
          <cell r="CD57">
            <v>969882</v>
          </cell>
          <cell r="CF57">
            <v>50138</v>
          </cell>
          <cell r="CJ57">
            <v>429804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CD58">
            <v>3518792.8751737606</v>
          </cell>
        </row>
        <row r="59">
          <cell r="AX59">
            <v>2422081</v>
          </cell>
          <cell r="BK59">
            <v>489688</v>
          </cell>
          <cell r="CD59">
            <v>1051315.5448117792</v>
          </cell>
          <cell r="CF59">
            <v>291311.2644463254</v>
          </cell>
          <cell r="CJ59">
            <v>308902.52321638755</v>
          </cell>
          <cell r="CN59">
            <v>146772.53386680764</v>
          </cell>
          <cell r="CO59">
            <v>154598.77433668653</v>
          </cell>
          <cell r="CP59">
            <v>164224.95705089078</v>
          </cell>
          <cell r="CQ59">
            <v>304955.40227112314</v>
          </cell>
        </row>
        <row r="60">
          <cell r="AX60">
            <v>1840170</v>
          </cell>
          <cell r="BK60">
            <v>0</v>
          </cell>
          <cell r="CD60">
            <v>585347.7339021323</v>
          </cell>
          <cell r="CF60">
            <v>555084.3019311951</v>
          </cell>
          <cell r="CJ60">
            <v>340552.45239921263</v>
          </cell>
          <cell r="CN60">
            <v>68416.65512145689</v>
          </cell>
          <cell r="CO60">
            <v>72064.78451609681</v>
          </cell>
          <cell r="CP60">
            <v>76551.94029070172</v>
          </cell>
          <cell r="CQ60">
            <v>142152.13183920464</v>
          </cell>
        </row>
        <row r="61">
          <cell r="CD61">
            <v>1636663.2787139113</v>
          </cell>
        </row>
        <row r="62">
          <cell r="AX62">
            <v>416272.15</v>
          </cell>
          <cell r="BK62">
            <v>139864.20200000002</v>
          </cell>
          <cell r="CD62">
            <v>205522.76900860507</v>
          </cell>
          <cell r="CF62">
            <v>27756.642069574737</v>
          </cell>
          <cell r="CJ62">
            <v>29432.76768786111</v>
          </cell>
          <cell r="CN62">
            <v>29249.67530198248</v>
          </cell>
          <cell r="CO62">
            <v>30809.333546943526</v>
          </cell>
          <cell r="CP62">
            <v>32727.69464196653</v>
          </cell>
          <cell r="CQ62">
            <v>60773.26774306652</v>
          </cell>
        </row>
        <row r="63">
          <cell r="AX63">
            <v>0</v>
          </cell>
          <cell r="BK63">
            <v>0</v>
          </cell>
          <cell r="CD63">
            <v>0</v>
          </cell>
          <cell r="CF63">
            <v>0</v>
          </cell>
          <cell r="CJ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CD64">
            <v>205522.76900860507</v>
          </cell>
        </row>
        <row r="68">
          <cell r="AX68">
            <v>3964952.69</v>
          </cell>
          <cell r="BK68">
            <v>830186.7532</v>
          </cell>
          <cell r="CD68">
            <v>1574826.119784623</v>
          </cell>
          <cell r="CF68">
            <v>314790.4273709697</v>
          </cell>
          <cell r="CJ68">
            <v>333799.5098956225</v>
          </cell>
          <cell r="CN68">
            <v>331723.0436482056</v>
          </cell>
          <cell r="CO68">
            <v>349411.2598327603</v>
          </cell>
          <cell r="CP68">
            <v>371167.55540484155</v>
          </cell>
          <cell r="CQ68">
            <v>689234.7740629772</v>
          </cell>
        </row>
        <row r="69">
          <cell r="AX69">
            <v>1146758</v>
          </cell>
          <cell r="BK69">
            <v>55440</v>
          </cell>
          <cell r="CD69">
            <v>323808</v>
          </cell>
          <cell r="CF69">
            <v>60048</v>
          </cell>
          <cell r="CJ69">
            <v>205737.5</v>
          </cell>
          <cell r="CN69">
            <v>139291.125</v>
          </cell>
          <cell r="CO69">
            <v>139291.125</v>
          </cell>
          <cell r="CP69">
            <v>139291.125</v>
          </cell>
          <cell r="CQ69">
            <v>139291.125</v>
          </cell>
        </row>
        <row r="70">
          <cell r="CD70">
            <v>1898634.119784623</v>
          </cell>
        </row>
        <row r="71">
          <cell r="AX71">
            <v>19282625</v>
          </cell>
          <cell r="BK71">
            <v>1789281.2000000002</v>
          </cell>
          <cell r="CD71">
            <v>2834706.9880414773</v>
          </cell>
          <cell r="CF71">
            <v>441945.5180185004</v>
          </cell>
          <cell r="CJ71">
            <v>6401966.374939574</v>
          </cell>
          <cell r="CN71">
            <v>1867439.758780028</v>
          </cell>
          <cell r="CO71">
            <v>1917447.3981666425</v>
          </cell>
          <cell r="CP71">
            <v>2036838.3770332036</v>
          </cell>
          <cell r="CQ71">
            <v>3782280.5850205766</v>
          </cell>
        </row>
        <row r="72">
          <cell r="AX72">
            <v>37838569.83</v>
          </cell>
          <cell r="BK72">
            <v>60340</v>
          </cell>
          <cell r="CD72">
            <v>6672413.283979521</v>
          </cell>
          <cell r="CF72">
            <v>377381.43258552114</v>
          </cell>
          <cell r="CJ72">
            <v>400170.1649342211</v>
          </cell>
          <cell r="CN72">
            <v>1759443.9410177844</v>
          </cell>
          <cell r="CO72">
            <v>1853261.4354283693</v>
          </cell>
          <cell r="CP72">
            <v>1968655.8379465297</v>
          </cell>
          <cell r="CQ72">
            <v>3655669.904108053</v>
          </cell>
        </row>
        <row r="73">
          <cell r="CD73">
            <v>9507120.272021</v>
          </cell>
        </row>
        <row r="74">
          <cell r="AX74">
            <v>5892878.23</v>
          </cell>
          <cell r="BK74">
            <v>2603263.0044000004</v>
          </cell>
          <cell r="CD74">
            <v>3384685.6200860916</v>
          </cell>
          <cell r="CF74">
            <v>330340.25622013793</v>
          </cell>
          <cell r="CJ74">
            <v>350288.3380094976</v>
          </cell>
          <cell r="CN74">
            <v>348109.299727003</v>
          </cell>
          <cell r="CO74">
            <v>366671.2678125099</v>
          </cell>
          <cell r="CP74">
            <v>389502.2678327639</v>
          </cell>
          <cell r="CQ74">
            <v>723281.1803119968</v>
          </cell>
        </row>
        <row r="75">
          <cell r="AX75">
            <v>0</v>
          </cell>
          <cell r="BK75">
            <v>0</v>
          </cell>
          <cell r="CD75">
            <v>0</v>
          </cell>
          <cell r="CF75">
            <v>0</v>
          </cell>
          <cell r="CJ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CD76">
            <v>3384685.6200860916</v>
          </cell>
        </row>
        <row r="77">
          <cell r="AX77">
            <v>3642145.35</v>
          </cell>
          <cell r="BK77">
            <v>3260736.978</v>
          </cell>
          <cell r="CD77">
            <v>3351337.5824030433</v>
          </cell>
          <cell r="CF77">
            <v>38300.691932140864</v>
          </cell>
          <cell r="CJ77">
            <v>40613.535495300996</v>
          </cell>
          <cell r="CN77">
            <v>40360.89091930796</v>
          </cell>
          <cell r="CO77">
            <v>42513.02408476599</v>
          </cell>
          <cell r="CP77">
            <v>45160.12228673543</v>
          </cell>
          <cell r="CQ77">
            <v>83859.50287870583</v>
          </cell>
        </row>
        <row r="78">
          <cell r="AX78">
            <v>0</v>
          </cell>
          <cell r="BK78">
            <v>0</v>
          </cell>
          <cell r="CD78">
            <v>0</v>
          </cell>
          <cell r="CF78">
            <v>0</v>
          </cell>
          <cell r="CJ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CD79">
            <v>3351337.5824030433</v>
          </cell>
        </row>
        <row r="80">
          <cell r="AX80">
            <v>11649959.18</v>
          </cell>
          <cell r="BK80">
            <v>1052527.0504</v>
          </cell>
          <cell r="CD80">
            <v>4180864.965735512</v>
          </cell>
          <cell r="CF80">
            <v>2829644.77690778</v>
          </cell>
          <cell r="CJ80">
            <v>1128447.1384245157</v>
          </cell>
          <cell r="CN80">
            <v>668765.9316620787</v>
          </cell>
          <cell r="CO80">
            <v>704426.030056235</v>
          </cell>
          <cell r="CP80">
            <v>748287.5270380627</v>
          </cell>
          <cell r="CQ80">
            <v>1389522.8101758154</v>
          </cell>
        </row>
        <row r="81">
          <cell r="AX81">
            <v>0</v>
          </cell>
          <cell r="BK81">
            <v>0</v>
          </cell>
          <cell r="CD81">
            <v>0</v>
          </cell>
          <cell r="CF81">
            <v>0</v>
          </cell>
          <cell r="CJ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CD82">
            <v>4180864.965735512</v>
          </cell>
        </row>
        <row r="83">
          <cell r="AX83">
            <v>19106583</v>
          </cell>
          <cell r="BK83">
            <v>13149602.120000001</v>
          </cell>
          <cell r="CD83">
            <v>13197239.081171872</v>
          </cell>
          <cell r="CF83">
            <v>129592.1501420304</v>
          </cell>
          <cell r="CJ83">
            <v>81077.66637470173</v>
          </cell>
          <cell r="CN83">
            <v>5498674.168188002</v>
          </cell>
          <cell r="CO83">
            <v>49568.417753153524</v>
          </cell>
          <cell r="CP83">
            <v>52654.82415057236</v>
          </cell>
          <cell r="CQ83">
            <v>97776.6922196674</v>
          </cell>
        </row>
        <row r="84">
          <cell r="AX84">
            <v>127984</v>
          </cell>
          <cell r="BK84">
            <v>0</v>
          </cell>
          <cell r="CD84">
            <v>127984</v>
          </cell>
          <cell r="CF84">
            <v>0</v>
          </cell>
          <cell r="CJ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CD85">
            <v>13325223.081171872</v>
          </cell>
        </row>
        <row r="86">
          <cell r="AX86">
            <v>39980587</v>
          </cell>
          <cell r="BK86">
            <v>18654022</v>
          </cell>
          <cell r="CD86">
            <v>26031790.853826832</v>
          </cell>
          <cell r="CF86">
            <v>1605758.4176098641</v>
          </cell>
          <cell r="CJ86">
            <v>8698865.942898165</v>
          </cell>
          <cell r="CN86">
            <v>905772.6843108326</v>
          </cell>
          <cell r="CO86">
            <v>678690.7767031795</v>
          </cell>
          <cell r="CP86">
            <v>720949.8531481319</v>
          </cell>
          <cell r="CQ86">
            <v>1338758.471502996</v>
          </cell>
        </row>
        <row r="87">
          <cell r="AX87">
            <v>17342974</v>
          </cell>
          <cell r="BK87">
            <v>2023431.69</v>
          </cell>
          <cell r="CD87">
            <v>8975429.24307485</v>
          </cell>
          <cell r="CF87">
            <v>882072.9519405043</v>
          </cell>
          <cell r="CJ87">
            <v>1677640.8892272706</v>
          </cell>
          <cell r="CN87">
            <v>1106259.4446302634</v>
          </cell>
          <cell r="CO87">
            <v>1165247.6776985014</v>
          </cell>
          <cell r="CP87">
            <v>1237802.5029288728</v>
          </cell>
          <cell r="CQ87">
            <v>2298521.290499738</v>
          </cell>
        </row>
        <row r="88">
          <cell r="CD88">
            <v>35007220.096901685</v>
          </cell>
        </row>
        <row r="89">
          <cell r="AX89">
            <v>5059434.82</v>
          </cell>
          <cell r="BK89">
            <v>1390655.9096</v>
          </cell>
          <cell r="CD89">
            <v>1881240.26606026</v>
          </cell>
          <cell r="CF89">
            <v>207390.6728030707</v>
          </cell>
          <cell r="CJ89">
            <v>1821557.2633298913</v>
          </cell>
          <cell r="CN89">
            <v>-0.07279909967059538</v>
          </cell>
          <cell r="CO89">
            <v>284831.79412566713</v>
          </cell>
          <cell r="CP89">
            <v>302567.0116578389</v>
          </cell>
          <cell r="CQ89">
            <v>561847.884822372</v>
          </cell>
        </row>
        <row r="90">
          <cell r="AX90">
            <v>7241052</v>
          </cell>
          <cell r="BK90">
            <v>855007.76</v>
          </cell>
          <cell r="CD90">
            <v>2932939.742975078</v>
          </cell>
          <cell r="CF90">
            <v>2215715.775268773</v>
          </cell>
          <cell r="CJ90">
            <v>601660.9236893505</v>
          </cell>
          <cell r="CN90">
            <v>283951.1539640794</v>
          </cell>
          <cell r="CO90">
            <v>116742.72438534102</v>
          </cell>
          <cell r="CP90">
            <v>124011.77810396808</v>
          </cell>
          <cell r="CQ90">
            <v>230282.06161341004</v>
          </cell>
        </row>
        <row r="91">
          <cell r="CD91">
            <v>4814180.009035338</v>
          </cell>
        </row>
        <row r="92">
          <cell r="AX92">
            <v>1285642.69</v>
          </cell>
          <cell r="BK92">
            <v>216559.7532</v>
          </cell>
          <cell r="CD92">
            <v>470512.1237868222</v>
          </cell>
          <cell r="CF92">
            <v>107356.36451180265</v>
          </cell>
          <cell r="CJ92">
            <v>123839.23633733825</v>
          </cell>
          <cell r="CN92">
            <v>111226.30459698422</v>
          </cell>
          <cell r="CO92">
            <v>117157.14045174935</v>
          </cell>
          <cell r="CP92">
            <v>124451.99802808529</v>
          </cell>
          <cell r="CQ92">
            <v>231099.52228721813</v>
          </cell>
        </row>
        <row r="93">
          <cell r="AX93">
            <v>132000</v>
          </cell>
          <cell r="BK93">
            <v>24861.5</v>
          </cell>
          <cell r="CD93">
            <v>69885</v>
          </cell>
          <cell r="CF93">
            <v>11647</v>
          </cell>
          <cell r="CJ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CD94">
            <v>540397.1237868222</v>
          </cell>
        </row>
        <row r="95">
          <cell r="AX95">
            <v>468917611.94</v>
          </cell>
          <cell r="BK95">
            <v>115732296.34320001</v>
          </cell>
          <cell r="CD95">
            <v>197820055.8964941</v>
          </cell>
          <cell r="CF95">
            <v>34701953.81991031</v>
          </cell>
          <cell r="CJ95">
            <v>36797482.29400838</v>
          </cell>
          <cell r="CN95">
            <v>38018893.54310778</v>
          </cell>
          <cell r="CO95">
            <v>40046146.159303</v>
          </cell>
          <cell r="CP95">
            <v>42539642.770664565</v>
          </cell>
          <cell r="CQ95">
            <v>78993437.45651186</v>
          </cell>
        </row>
        <row r="96">
          <cell r="AX96">
            <v>538033994.66</v>
          </cell>
          <cell r="BK96">
            <v>39435331.29</v>
          </cell>
          <cell r="CD96">
            <v>184259615.0437501</v>
          </cell>
          <cell r="CF96">
            <v>38039666.65235101</v>
          </cell>
          <cell r="CJ96">
            <v>56681620.24852778</v>
          </cell>
          <cell r="CN96">
            <v>49343711.0401288</v>
          </cell>
          <cell r="CO96">
            <v>51974828.307796255</v>
          </cell>
          <cell r="CP96">
            <v>55211071.259765856</v>
          </cell>
          <cell r="CQ96">
            <v>102523482.10768016</v>
          </cell>
        </row>
        <row r="97">
          <cell r="CD97">
            <v>382079670.9402442</v>
          </cell>
        </row>
        <row r="98">
          <cell r="AX98">
            <v>1249139.26</v>
          </cell>
          <cell r="BK98">
            <v>313535.11280000006</v>
          </cell>
          <cell r="CD98">
            <v>535780.6308357549</v>
          </cell>
          <cell r="CF98">
            <v>93952.54232211917</v>
          </cell>
          <cell r="CJ98">
            <v>99626.0046485241</v>
          </cell>
          <cell r="CN98">
            <v>99006.26126998426</v>
          </cell>
          <cell r="CO98">
            <v>104285.49702553585</v>
          </cell>
          <cell r="CP98">
            <v>110778.89422817582</v>
          </cell>
          <cell r="CQ98">
            <v>205709.42966990607</v>
          </cell>
        </row>
        <row r="99">
          <cell r="AX99">
            <v>900000</v>
          </cell>
          <cell r="BK99">
            <v>0</v>
          </cell>
          <cell r="CD99">
            <v>0</v>
          </cell>
          <cell r="CF99">
            <v>0</v>
          </cell>
          <cell r="CJ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CD100">
            <v>535780.6308357549</v>
          </cell>
        </row>
        <row r="101">
          <cell r="AX101">
            <v>2060076.77</v>
          </cell>
          <cell r="BK101">
            <v>576821.4956</v>
          </cell>
          <cell r="CD101">
            <v>929157.2968305033</v>
          </cell>
          <cell r="CF101">
            <v>148947.18493887037</v>
          </cell>
          <cell r="CJ101">
            <v>157941.57957140182</v>
          </cell>
          <cell r="CN101">
            <v>156959.0725594943</v>
          </cell>
          <cell r="CO101">
            <v>165328.4821037522</v>
          </cell>
          <cell r="CP101">
            <v>175622.75632048576</v>
          </cell>
          <cell r="CQ101">
            <v>326120.39767549245</v>
          </cell>
        </row>
        <row r="102">
          <cell r="AX102">
            <v>1610495</v>
          </cell>
          <cell r="BK102">
            <v>0</v>
          </cell>
          <cell r="CD102">
            <v>0</v>
          </cell>
          <cell r="CF102">
            <v>0</v>
          </cell>
          <cell r="CJ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CD103">
            <v>929157.2968305033</v>
          </cell>
        </row>
        <row r="104">
          <cell r="AX104">
            <v>69612067.26</v>
          </cell>
          <cell r="BK104">
            <v>15341526.2728</v>
          </cell>
          <cell r="CD104">
            <v>28233072.908070125</v>
          </cell>
          <cell r="CF104">
            <v>5449799.804974842</v>
          </cell>
          <cell r="CJ104">
            <v>5778893.974390357</v>
          </cell>
          <cell r="CN104">
            <v>5742945.21494198</v>
          </cell>
          <cell r="CO104">
            <v>6049171.925576161</v>
          </cell>
          <cell r="CP104">
            <v>6425827.138239206</v>
          </cell>
          <cell r="CQ104">
            <v>11932356.29380734</v>
          </cell>
        </row>
        <row r="105">
          <cell r="AX105">
            <v>40959846.769999996</v>
          </cell>
          <cell r="BK105">
            <v>11925.6</v>
          </cell>
          <cell r="CD105">
            <v>1714561</v>
          </cell>
          <cell r="CF105">
            <v>2424389.01</v>
          </cell>
          <cell r="CJ105">
            <v>3006484.99</v>
          </cell>
          <cell r="CN105">
            <v>8453602.942499999</v>
          </cell>
          <cell r="CO105">
            <v>8453602.942499999</v>
          </cell>
          <cell r="CP105">
            <v>8453602.942499999</v>
          </cell>
          <cell r="CQ105">
            <v>8453602.942499999</v>
          </cell>
        </row>
        <row r="106">
          <cell r="CD106">
            <v>29947633.908070125</v>
          </cell>
        </row>
        <row r="107">
          <cell r="AX107">
            <v>39101153</v>
          </cell>
          <cell r="BK107">
            <v>4923710.279600001</v>
          </cell>
          <cell r="CD107">
            <v>12008716.569072451</v>
          </cell>
          <cell r="CF107">
            <v>1643073.5112700132</v>
          </cell>
          <cell r="CJ107">
            <v>3384635.746324202</v>
          </cell>
          <cell r="CN107">
            <v>5185210.8857333325</v>
          </cell>
          <cell r="CO107">
            <v>4183455.952033992</v>
          </cell>
          <cell r="CP107">
            <v>4443941.273110358</v>
          </cell>
          <cell r="CQ107">
            <v>8252119.06245565</v>
          </cell>
        </row>
        <row r="108">
          <cell r="AX108">
            <v>14793308.1</v>
          </cell>
          <cell r="BK108">
            <v>3034916.23</v>
          </cell>
          <cell r="CD108">
            <v>5814741.576824957</v>
          </cell>
          <cell r="CF108">
            <v>948381.9028211811</v>
          </cell>
          <cell r="CJ108">
            <v>1005651.3376200034</v>
          </cell>
          <cell r="CN108">
            <v>1127115.2382650548</v>
          </cell>
          <cell r="CO108">
            <v>1187215.548994391</v>
          </cell>
          <cell r="CP108">
            <v>1261138.2165239246</v>
          </cell>
          <cell r="CQ108">
            <v>2341854.2409504876</v>
          </cell>
        </row>
        <row r="109">
          <cell r="CD109">
            <v>17823458.145897407</v>
          </cell>
        </row>
        <row r="110">
          <cell r="AX110">
            <v>23173227</v>
          </cell>
          <cell r="BK110">
            <v>4896924.165200001</v>
          </cell>
          <cell r="CD110">
            <v>9254946.29428464</v>
          </cell>
          <cell r="CF110">
            <v>1842319.530860842</v>
          </cell>
          <cell r="CJ110">
            <v>2278015.147042826</v>
          </cell>
          <cell r="CN110">
            <v>1866285.4495017226</v>
          </cell>
          <cell r="CO110">
            <v>1965799.9726105975</v>
          </cell>
          <cell r="CP110">
            <v>2088201.6526828876</v>
          </cell>
          <cell r="CQ110">
            <v>3877658.9530164837</v>
          </cell>
        </row>
        <row r="111">
          <cell r="AX111">
            <v>2486326</v>
          </cell>
          <cell r="BK111">
            <v>6930</v>
          </cell>
          <cell r="CD111">
            <v>819280</v>
          </cell>
          <cell r="CF111">
            <v>20009</v>
          </cell>
          <cell r="CJ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CD112">
            <v>10074226.29428464</v>
          </cell>
        </row>
        <row r="113">
          <cell r="AX113">
            <v>65385310</v>
          </cell>
          <cell r="BK113">
            <v>28508099.356000002</v>
          </cell>
          <cell r="CD113">
            <v>42250294.83643115</v>
          </cell>
          <cell r="CF113">
            <v>8371498.20093942</v>
          </cell>
          <cell r="CJ113">
            <v>4763517.460512311</v>
          </cell>
          <cell r="CN113">
            <v>10000000</v>
          </cell>
          <cell r="CO113">
            <v>-0.12339637457490857</v>
          </cell>
          <cell r="CP113">
            <v>-0.13107972169732218</v>
          </cell>
          <cell r="CQ113">
            <v>-0.24340678772354069</v>
          </cell>
        </row>
        <row r="114">
          <cell r="AX114">
            <v>0</v>
          </cell>
          <cell r="BK114">
            <v>0</v>
          </cell>
          <cell r="CD114">
            <v>0</v>
          </cell>
          <cell r="CF114">
            <v>0</v>
          </cell>
          <cell r="CJ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CD115">
            <v>42250294.83643115</v>
          </cell>
        </row>
        <row r="116">
          <cell r="AX116">
            <v>27502446.77</v>
          </cell>
          <cell r="BK116">
            <v>13999321.255600002</v>
          </cell>
          <cell r="CD116">
            <v>17206884.12717429</v>
          </cell>
          <cell r="CF116">
            <v>1355971.9408782814</v>
          </cell>
          <cell r="CJ116">
            <v>3082298.743857151</v>
          </cell>
          <cell r="CN116">
            <v>1314095</v>
          </cell>
          <cell r="CO116">
            <v>1340288</v>
          </cell>
          <cell r="CP116">
            <v>1434003</v>
          </cell>
          <cell r="CQ116">
            <v>1768906</v>
          </cell>
        </row>
        <row r="117">
          <cell r="AX117">
            <v>0</v>
          </cell>
          <cell r="BK117">
            <v>0</v>
          </cell>
          <cell r="CD117">
            <v>0</v>
          </cell>
          <cell r="CF117">
            <v>0</v>
          </cell>
          <cell r="CJ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CD118">
            <v>17206884.12717429</v>
          </cell>
        </row>
        <row r="119">
          <cell r="AX119">
            <v>0</v>
          </cell>
          <cell r="BK119">
            <v>0</v>
          </cell>
          <cell r="CD119">
            <v>0</v>
          </cell>
          <cell r="CF119">
            <v>0</v>
          </cell>
          <cell r="CJ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AX120">
            <v>4813029</v>
          </cell>
          <cell r="BK120">
            <v>0</v>
          </cell>
          <cell r="CD120">
            <v>2185882.714285714</v>
          </cell>
          <cell r="CF120">
            <v>437857.71428571426</v>
          </cell>
          <cell r="CJ120">
            <v>437857.71428571426</v>
          </cell>
          <cell r="CN120">
            <v>437857.71428571426</v>
          </cell>
          <cell r="CO120">
            <v>437857.71428571426</v>
          </cell>
          <cell r="CP120">
            <v>437857.71428571426</v>
          </cell>
          <cell r="CQ120">
            <v>437857.71428571426</v>
          </cell>
        </row>
        <row r="121">
          <cell r="CD121">
            <v>2185882.714285714</v>
          </cell>
        </row>
        <row r="122">
          <cell r="AX122">
            <v>11526294.25</v>
          </cell>
          <cell r="BK122">
            <v>3227362.39</v>
          </cell>
          <cell r="CD122">
            <v>6216344.219835194</v>
          </cell>
          <cell r="CF122">
            <v>1262069.2113039768</v>
          </cell>
          <cell r="CJ122">
            <v>1338281.115172415</v>
          </cell>
          <cell r="CN122">
            <v>516116.99907447747</v>
          </cell>
          <cell r="CO122">
            <v>543637.5142480766</v>
          </cell>
          <cell r="CP122">
            <v>577487.4206584016</v>
          </cell>
          <cell r="CQ122">
            <v>1072357.7697074572</v>
          </cell>
        </row>
        <row r="123">
          <cell r="AX123">
            <v>400000</v>
          </cell>
          <cell r="BK123">
            <v>400000</v>
          </cell>
          <cell r="CD123">
            <v>400000</v>
          </cell>
          <cell r="CF123">
            <v>0</v>
          </cell>
          <cell r="CJ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CD124">
            <v>6616344.219835194</v>
          </cell>
        </row>
        <row r="125">
          <cell r="AX125">
            <v>217809.82</v>
          </cell>
          <cell r="BK125">
            <v>60157.10960000001</v>
          </cell>
          <cell r="CD125">
            <v>96902.45208863246</v>
          </cell>
          <cell r="CF125">
            <v>15533.804127148229</v>
          </cell>
          <cell r="CJ125">
            <v>17788.724603040326</v>
          </cell>
          <cell r="CN125">
            <v>16682.91604146447</v>
          </cell>
          <cell r="CO125">
            <v>17572.48651653568</v>
          </cell>
          <cell r="CP125">
            <v>18666.64762277235</v>
          </cell>
          <cell r="CQ125">
            <v>34662.7890004065</v>
          </cell>
        </row>
        <row r="126">
          <cell r="AX126">
            <v>0</v>
          </cell>
          <cell r="BK126">
            <v>0</v>
          </cell>
          <cell r="CD126">
            <v>0</v>
          </cell>
          <cell r="CF126">
            <v>0</v>
          </cell>
          <cell r="CJ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CD127">
            <v>96902.45208863246</v>
          </cell>
        </row>
        <row r="128">
          <cell r="AX128">
            <v>30062167.49</v>
          </cell>
          <cell r="BK128">
            <v>9028944.997200001</v>
          </cell>
          <cell r="CD128">
            <v>14277545.18696344</v>
          </cell>
          <cell r="CF128">
            <v>4468254.90479117</v>
          </cell>
          <cell r="CJ128">
            <v>3375483.7817861782</v>
          </cell>
          <cell r="CN128">
            <v>1512557.3775889012</v>
          </cell>
          <cell r="CO128">
            <v>1593210.3270858587</v>
          </cell>
          <cell r="CP128">
            <v>1692412.4959030936</v>
          </cell>
          <cell r="CQ128">
            <v>3142703.415881356</v>
          </cell>
        </row>
        <row r="129">
          <cell r="AX129">
            <v>0</v>
          </cell>
          <cell r="BK129">
            <v>0</v>
          </cell>
          <cell r="CD129">
            <v>0</v>
          </cell>
          <cell r="CF129">
            <v>0</v>
          </cell>
          <cell r="CJ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CD130">
            <v>14277545.18696344</v>
          </cell>
        </row>
        <row r="131">
          <cell r="AX131">
            <v>503220</v>
          </cell>
          <cell r="BK131">
            <v>136084.2</v>
          </cell>
          <cell r="CD131">
            <v>219207.55099776067</v>
          </cell>
          <cell r="CF131">
            <v>35139.741946638766</v>
          </cell>
          <cell r="CJ131">
            <v>41706.15134007578</v>
          </cell>
          <cell r="CN131">
            <v>38088.11977860635</v>
          </cell>
          <cell r="CO131">
            <v>41904.766530574016</v>
          </cell>
          <cell r="CP131">
            <v>44513.99122171474</v>
          </cell>
          <cell r="CQ131">
            <v>82659.67818462968</v>
          </cell>
        </row>
        <row r="132">
          <cell r="AX132">
            <v>0</v>
          </cell>
          <cell r="BK132">
            <v>0</v>
          </cell>
          <cell r="CD132">
            <v>0</v>
          </cell>
          <cell r="CF132">
            <v>0</v>
          </cell>
          <cell r="CJ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</row>
        <row r="133">
          <cell r="CD133">
            <v>219207.55099776067</v>
          </cell>
        </row>
        <row r="134">
          <cell r="AX134">
            <v>1472593</v>
          </cell>
          <cell r="BK134">
            <v>412326.04000000004</v>
          </cell>
          <cell r="CD134">
            <v>664184.2435859909</v>
          </cell>
          <cell r="CF134">
            <v>106471.0719060659</v>
          </cell>
          <cell r="CJ134">
            <v>112900.4840367135</v>
          </cell>
          <cell r="CN134">
            <v>112198.16411871067</v>
          </cell>
          <cell r="CO134">
            <v>118180.8217014217</v>
          </cell>
          <cell r="CP134">
            <v>125539.41938690617</v>
          </cell>
          <cell r="CQ134">
            <v>233118.79526419123</v>
          </cell>
        </row>
        <row r="135">
          <cell r="AX135">
            <v>0</v>
          </cell>
          <cell r="BK135">
            <v>0</v>
          </cell>
          <cell r="CD135">
            <v>0</v>
          </cell>
          <cell r="CF135">
            <v>0</v>
          </cell>
          <cell r="CJ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CD136">
            <v>664184.2435859909</v>
          </cell>
        </row>
        <row r="137">
          <cell r="AX137">
            <v>2323382</v>
          </cell>
          <cell r="BK137">
            <v>224620.2</v>
          </cell>
          <cell r="CD137">
            <v>1062737.0871073669</v>
          </cell>
          <cell r="CF137">
            <v>221638.85101935908</v>
          </cell>
          <cell r="CJ137">
            <v>241467.283162713</v>
          </cell>
          <cell r="CN137">
            <v>151912.9635839938</v>
          </cell>
          <cell r="CO137">
            <v>160013.3032877369</v>
          </cell>
          <cell r="CP137">
            <v>169976.6248002129</v>
          </cell>
          <cell r="CQ137">
            <v>315635.88703861705</v>
          </cell>
        </row>
        <row r="138">
          <cell r="AX138">
            <v>0</v>
          </cell>
          <cell r="BK138">
            <v>0</v>
          </cell>
          <cell r="CD138">
            <v>0</v>
          </cell>
          <cell r="CF138">
            <v>0</v>
          </cell>
          <cell r="CJ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</row>
        <row r="139">
          <cell r="CD139">
            <v>1062737.0871073669</v>
          </cell>
        </row>
        <row r="140">
          <cell r="AX140">
            <v>451454</v>
          </cell>
          <cell r="BK140">
            <v>109310.8</v>
          </cell>
          <cell r="CD140">
            <v>142558.6866405094</v>
          </cell>
          <cell r="CF140">
            <v>14055.282213659475</v>
          </cell>
          <cell r="CJ140">
            <v>104760.47543821191</v>
          </cell>
          <cell r="CN140">
            <v>36205.82396126053</v>
          </cell>
          <cell r="CO140">
            <v>38136.39964368396</v>
          </cell>
          <cell r="CP140">
            <v>40510.98477611537</v>
          </cell>
          <cell r="CQ140">
            <v>75226.3473265594</v>
          </cell>
        </row>
        <row r="141">
          <cell r="AX141">
            <v>0</v>
          </cell>
          <cell r="BK141">
            <v>0</v>
          </cell>
          <cell r="CD141">
            <v>0</v>
          </cell>
          <cell r="CF141">
            <v>0</v>
          </cell>
          <cell r="CJ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CD142">
            <v>142558.6866405094</v>
          </cell>
        </row>
        <row r="143">
          <cell r="AX143">
            <v>0</v>
          </cell>
          <cell r="BK143">
            <v>0</v>
          </cell>
          <cell r="CD143">
            <v>0</v>
          </cell>
          <cell r="CF143">
            <v>0</v>
          </cell>
          <cell r="CJ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AX144">
            <v>7170250.72</v>
          </cell>
          <cell r="BK144">
            <v>1582818.16</v>
          </cell>
          <cell r="CD144">
            <v>2992688.2116621956</v>
          </cell>
          <cell r="CF144">
            <v>725362.3018796034</v>
          </cell>
          <cell r="CJ144">
            <v>500873.64943047264</v>
          </cell>
          <cell r="CN144">
            <v>562160.4563317896</v>
          </cell>
          <cell r="CO144">
            <v>592136.1118444346</v>
          </cell>
          <cell r="CP144">
            <v>629005.811677109</v>
          </cell>
          <cell r="CQ144">
            <v>1168024.1771743954</v>
          </cell>
        </row>
        <row r="145">
          <cell r="CD145">
            <v>2992688.2116621956</v>
          </cell>
        </row>
        <row r="146">
          <cell r="AX146">
            <v>1656615</v>
          </cell>
          <cell r="BK146">
            <v>994415.2</v>
          </cell>
          <cell r="CD146">
            <v>1080452.9569128486</v>
          </cell>
          <cell r="CF146">
            <v>36371.78409309546</v>
          </cell>
          <cell r="CJ146">
            <v>171901.48092196696</v>
          </cell>
          <cell r="CN146">
            <v>70074.4290284943</v>
          </cell>
          <cell r="CO146">
            <v>73810.95464345806</v>
          </cell>
          <cell r="CP146">
            <v>78406.83671792001</v>
          </cell>
          <cell r="CQ146">
            <v>145596.55768221663</v>
          </cell>
        </row>
        <row r="147">
          <cell r="AX147">
            <v>0</v>
          </cell>
          <cell r="BK147">
            <v>0</v>
          </cell>
          <cell r="CD147">
            <v>0</v>
          </cell>
          <cell r="CF147">
            <v>0</v>
          </cell>
          <cell r="CJ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</row>
        <row r="148">
          <cell r="CD148">
            <v>1080452.9569128486</v>
          </cell>
        </row>
        <row r="149">
          <cell r="AX149">
            <v>11429741.43</v>
          </cell>
          <cell r="BK149">
            <v>6027238.1204</v>
          </cell>
          <cell r="CD149">
            <v>10279839.109916935</v>
          </cell>
          <cell r="CF149">
            <v>1797753.5744158283</v>
          </cell>
          <cell r="CJ149">
            <v>1906313.565710569</v>
          </cell>
          <cell r="CN149">
            <v>-2554166.4623976275</v>
          </cell>
          <cell r="CO149">
            <v>0</v>
          </cell>
          <cell r="CP149">
            <v>0</v>
          </cell>
          <cell r="CQ149">
            <v>0</v>
          </cell>
        </row>
        <row r="150">
          <cell r="AX150">
            <v>5770355</v>
          </cell>
          <cell r="BK150">
            <v>0</v>
          </cell>
          <cell r="CD150">
            <v>455444.6400000001</v>
          </cell>
          <cell r="CF150">
            <v>70800.43</v>
          </cell>
          <cell r="CJ150">
            <v>70800.48</v>
          </cell>
          <cell r="CN150">
            <v>70800.44</v>
          </cell>
          <cell r="CO150">
            <v>48451.34</v>
          </cell>
          <cell r="CP150">
            <v>48451.34</v>
          </cell>
          <cell r="CQ150">
            <v>48451.34</v>
          </cell>
        </row>
        <row r="151">
          <cell r="CD151">
            <v>10735283.749916935</v>
          </cell>
        </row>
        <row r="152">
          <cell r="AX152">
            <v>52245892.62</v>
          </cell>
          <cell r="BK152">
            <v>12571582.6936</v>
          </cell>
          <cell r="CD152">
            <v>20333111.923441336</v>
          </cell>
          <cell r="CF152">
            <v>3281125.351350019</v>
          </cell>
          <cell r="CJ152">
            <v>3479260.9271311755</v>
          </cell>
          <cell r="CN152">
            <v>3838571.9178612074</v>
          </cell>
          <cell r="CO152">
            <v>5282464.027990441</v>
          </cell>
          <cell r="CP152">
            <v>5611379.726920276</v>
          </cell>
          <cell r="CQ152">
            <v>10419978.745305546</v>
          </cell>
        </row>
        <row r="153">
          <cell r="AX153">
            <v>2352686.75</v>
          </cell>
          <cell r="BK153">
            <v>0</v>
          </cell>
          <cell r="CD153">
            <v>121042.92184270293</v>
          </cell>
          <cell r="CF153">
            <v>19403.606393391074</v>
          </cell>
          <cell r="CJ153">
            <v>20575.321678027674</v>
          </cell>
          <cell r="CN153">
            <v>417462.3287968891</v>
          </cell>
          <cell r="CO153">
            <v>421098.4804321206</v>
          </cell>
          <cell r="CP153">
            <v>447318.422541658</v>
          </cell>
          <cell r="CQ153">
            <v>830642.1383152107</v>
          </cell>
        </row>
        <row r="154">
          <cell r="CD154">
            <v>20454154.845284037</v>
          </cell>
        </row>
        <row r="155">
          <cell r="AX155">
            <v>61459899.53</v>
          </cell>
          <cell r="BK155">
            <v>15668771.868400002</v>
          </cell>
          <cell r="CD155">
            <v>25239617.15184107</v>
          </cell>
          <cell r="CF155">
            <v>4045999.462658625</v>
          </cell>
          <cell r="CJ155">
            <v>4290323.085593138</v>
          </cell>
          <cell r="CN155">
            <v>4263634.27745039</v>
          </cell>
          <cell r="CO155">
            <v>5854112.750493738</v>
          </cell>
          <cell r="CP155">
            <v>6218622.490028153</v>
          </cell>
          <cell r="CQ155">
            <v>11547590.311934885</v>
          </cell>
        </row>
        <row r="156">
          <cell r="AX156">
            <v>90798152.52</v>
          </cell>
          <cell r="BK156">
            <v>1259189.17</v>
          </cell>
          <cell r="CD156">
            <v>18146196</v>
          </cell>
          <cell r="CF156">
            <v>19183146</v>
          </cell>
          <cell r="CJ156">
            <v>6418017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</row>
        <row r="157">
          <cell r="CD157">
            <v>43385813.151841074</v>
          </cell>
        </row>
        <row r="167">
          <cell r="AX167">
            <v>0</v>
          </cell>
          <cell r="BK167">
            <v>0</v>
          </cell>
          <cell r="CD167">
            <v>0</v>
          </cell>
          <cell r="CF167">
            <v>0</v>
          </cell>
          <cell r="CJ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</row>
        <row r="168">
          <cell r="AX168">
            <v>1843687</v>
          </cell>
          <cell r="BK168">
            <v>0</v>
          </cell>
          <cell r="CD168">
            <v>98634</v>
          </cell>
          <cell r="CF168">
            <v>5765</v>
          </cell>
          <cell r="CJ168">
            <v>165320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</row>
        <row r="169">
          <cell r="CD169">
            <v>98634</v>
          </cell>
        </row>
        <row r="170">
          <cell r="AX170">
            <v>71322539.92</v>
          </cell>
          <cell r="BK170">
            <v>19950011.177600004</v>
          </cell>
          <cell r="CD170">
            <v>32135935.638521206</v>
          </cell>
          <cell r="CF170">
            <v>5151503.588318283</v>
          </cell>
          <cell r="CJ170">
            <v>5494806.924550502</v>
          </cell>
          <cell r="CN170">
            <v>5436275.606506663</v>
          </cell>
          <cell r="CO170">
            <v>5726150.006274585</v>
          </cell>
          <cell r="CP170">
            <v>6082692.071021475</v>
          </cell>
          <cell r="CQ170">
            <v>11295176.084807286</v>
          </cell>
        </row>
        <row r="171">
          <cell r="AX171">
            <v>53157666.24</v>
          </cell>
          <cell r="BK171">
            <v>10187807.2</v>
          </cell>
          <cell r="CD171">
            <v>19126466.644977838</v>
          </cell>
          <cell r="CF171">
            <v>3718176.0566392783</v>
          </cell>
          <cell r="CJ171">
            <v>3942703.581482185</v>
          </cell>
          <cell r="CN171">
            <v>5022945.043233764</v>
          </cell>
          <cell r="CO171">
            <v>5290779.730962241</v>
          </cell>
          <cell r="CP171">
            <v>5620213.21198024</v>
          </cell>
          <cell r="CQ171">
            <v>10436381.970724462</v>
          </cell>
        </row>
        <row r="172">
          <cell r="CD172">
            <v>51262402.28349905</v>
          </cell>
        </row>
        <row r="173">
          <cell r="AX173">
            <v>2483037</v>
          </cell>
          <cell r="BK173">
            <v>692450.3600000001</v>
          </cell>
          <cell r="CD173">
            <v>1115414.9240184953</v>
          </cell>
          <cell r="CF173">
            <v>178804.93812843156</v>
          </cell>
          <cell r="CJ173">
            <v>194046.78150170133</v>
          </cell>
          <cell r="CN173">
            <v>189481.0847482135</v>
          </cell>
          <cell r="CO173">
            <v>199584.64087458482</v>
          </cell>
          <cell r="CP173">
            <v>212011.8947661551</v>
          </cell>
          <cell r="CQ173">
            <v>393692.7359624185</v>
          </cell>
        </row>
        <row r="174">
          <cell r="AX174">
            <v>9519.4</v>
          </cell>
          <cell r="BK174">
            <v>0</v>
          </cell>
          <cell r="CD174">
            <v>0</v>
          </cell>
          <cell r="CF174">
            <v>0</v>
          </cell>
          <cell r="CJ174">
            <v>0</v>
          </cell>
          <cell r="CN174">
            <v>9519</v>
          </cell>
        </row>
        <row r="175">
          <cell r="CD175">
            <v>1115414.9240184953</v>
          </cell>
        </row>
        <row r="176">
          <cell r="AX176">
            <v>1463836</v>
          </cell>
          <cell r="BK176">
            <v>409874.08</v>
          </cell>
          <cell r="CD176">
            <v>660234.570172439</v>
          </cell>
          <cell r="CF176">
            <v>105837.92535662458</v>
          </cell>
          <cell r="CJ176">
            <v>112229.10400250884</v>
          </cell>
          <cell r="CN176">
            <v>111530.96053755311</v>
          </cell>
          <cell r="CO176">
            <v>117478.04132990066</v>
          </cell>
          <cell r="CP176">
            <v>124792.87998629034</v>
          </cell>
          <cell r="CQ176">
            <v>231732.5186146836</v>
          </cell>
        </row>
        <row r="177">
          <cell r="AX177">
            <v>13580392.870000001</v>
          </cell>
          <cell r="BK177">
            <v>1713267.67</v>
          </cell>
          <cell r="CD177">
            <v>5426510.40852022</v>
          </cell>
          <cell r="CF177">
            <v>0</v>
          </cell>
          <cell r="CJ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</row>
        <row r="178">
          <cell r="CD178">
            <v>6086744.978692659</v>
          </cell>
        </row>
        <row r="179">
          <cell r="AX179">
            <v>90634024.54</v>
          </cell>
          <cell r="BK179">
            <v>31853536.231200002</v>
          </cell>
          <cell r="CD179">
            <v>45816385.9189444</v>
          </cell>
          <cell r="CF179">
            <v>5902684.7327204365</v>
          </cell>
          <cell r="CJ179">
            <v>7424529.023988279</v>
          </cell>
          <cell r="CN179">
            <v>9249977.354703888</v>
          </cell>
          <cell r="CO179">
            <v>5512120.781474401</v>
          </cell>
          <cell r="CP179">
            <v>5855336.191899835</v>
          </cell>
          <cell r="CQ179">
            <v>10872990.536268769</v>
          </cell>
        </row>
        <row r="180">
          <cell r="AX180">
            <v>175502984.47</v>
          </cell>
          <cell r="BK180">
            <v>2455928.8</v>
          </cell>
          <cell r="CD180">
            <v>52306079.61</v>
          </cell>
          <cell r="CF180">
            <v>3169634</v>
          </cell>
          <cell r="CJ180">
            <v>3169634</v>
          </cell>
          <cell r="CN180">
            <v>3169634</v>
          </cell>
          <cell r="CO180">
            <v>3169634</v>
          </cell>
          <cell r="CP180">
            <v>3169634</v>
          </cell>
          <cell r="CQ180">
            <v>3169634</v>
          </cell>
        </row>
        <row r="181">
          <cell r="CD181">
            <v>98122465.5289444</v>
          </cell>
        </row>
        <row r="182">
          <cell r="AX182">
            <v>97248737.78</v>
          </cell>
          <cell r="BK182">
            <v>23309646.5784</v>
          </cell>
          <cell r="CD182">
            <v>40873304.96573268</v>
          </cell>
          <cell r="CF182">
            <v>7424898.250148922</v>
          </cell>
          <cell r="CJ182">
            <v>7873261.641478807</v>
          </cell>
          <cell r="CN182">
            <v>7824284.451366317</v>
          </cell>
          <cell r="CO182">
            <v>8241492.835032271</v>
          </cell>
          <cell r="CP182">
            <v>8754654.185814077</v>
          </cell>
          <cell r="CQ182">
            <v>16256841.450426932</v>
          </cell>
        </row>
        <row r="183">
          <cell r="AX183">
            <v>32992623.42</v>
          </cell>
          <cell r="BK183">
            <v>6462442.29</v>
          </cell>
          <cell r="CD183">
            <v>15503483.9233395</v>
          </cell>
          <cell r="CF183">
            <v>2982185</v>
          </cell>
          <cell r="CJ183">
            <v>2982185</v>
          </cell>
          <cell r="CN183">
            <v>2881192</v>
          </cell>
          <cell r="CO183">
            <v>2881192</v>
          </cell>
          <cell r="CP183">
            <v>2881192</v>
          </cell>
          <cell r="CQ183">
            <v>2881192</v>
          </cell>
        </row>
        <row r="184">
          <cell r="CD184">
            <v>56376788.889072224</v>
          </cell>
        </row>
        <row r="185">
          <cell r="AX185">
            <v>143996671</v>
          </cell>
          <cell r="BK185">
            <v>53686941.6</v>
          </cell>
          <cell r="CD185">
            <v>89444933.56564532</v>
          </cell>
          <cell r="CF185">
            <v>14270925.22222112</v>
          </cell>
          <cell r="CJ185">
            <v>2125947.5121335536</v>
          </cell>
          <cell r="CN185">
            <v>7267632.278764527</v>
          </cell>
          <cell r="CO185">
            <v>7655158.720952143</v>
          </cell>
          <cell r="CP185">
            <v>8131811.636670845</v>
          </cell>
          <cell r="CQ185">
            <v>15100262.063612498</v>
          </cell>
        </row>
        <row r="186">
          <cell r="AX186">
            <v>33988715.2</v>
          </cell>
          <cell r="BK186">
            <v>23000</v>
          </cell>
          <cell r="CD186">
            <v>10136112.226660449</v>
          </cell>
          <cell r="CF186">
            <v>2982185</v>
          </cell>
          <cell r="CJ186">
            <v>2982185</v>
          </cell>
          <cell r="CN186">
            <v>2982185</v>
          </cell>
          <cell r="CO186">
            <v>2982185</v>
          </cell>
          <cell r="CP186">
            <v>2982185</v>
          </cell>
          <cell r="CQ186">
            <v>2982185</v>
          </cell>
        </row>
        <row r="187">
          <cell r="CD187">
            <v>99581045.79230577</v>
          </cell>
        </row>
        <row r="188">
          <cell r="AX188">
            <v>385759.39</v>
          </cell>
          <cell r="BK188">
            <v>157477.62920000002</v>
          </cell>
          <cell r="CD188">
            <v>211704.19322170154</v>
          </cell>
          <cell r="CF188">
            <v>22923.85284643797</v>
          </cell>
          <cell r="CJ188">
            <v>24308.143385957483</v>
          </cell>
          <cell r="CN188">
            <v>24156.92974488864</v>
          </cell>
          <cell r="CO188">
            <v>25445.031382276968</v>
          </cell>
          <cell r="CP188">
            <v>27029.381079131806</v>
          </cell>
          <cell r="CQ188">
            <v>50191.858339605606</v>
          </cell>
        </row>
        <row r="189">
          <cell r="AX189">
            <v>3517026</v>
          </cell>
          <cell r="BK189">
            <v>0</v>
          </cell>
          <cell r="CD189">
            <v>0</v>
          </cell>
          <cell r="CJ189">
            <v>0</v>
          </cell>
        </row>
        <row r="190">
          <cell r="CD190">
            <v>211704.19322170154</v>
          </cell>
        </row>
        <row r="194">
          <cell r="AX194">
            <v>123500</v>
          </cell>
          <cell r="BK194">
            <v>34580</v>
          </cell>
          <cell r="CD194">
            <v>55702.25723120364</v>
          </cell>
          <cell r="CF194">
            <v>8929.267883521881</v>
          </cell>
          <cell r="CJ194">
            <v>9468.474845754472</v>
          </cell>
          <cell r="CN194">
            <v>9409.574314600688</v>
          </cell>
          <cell r="CO194">
            <v>9911.313906914933</v>
          </cell>
          <cell r="CP194">
            <v>10528.447639152782</v>
          </cell>
          <cell r="CQ194">
            <v>19550.664178851606</v>
          </cell>
        </row>
        <row r="195">
          <cell r="AX195">
            <v>0</v>
          </cell>
          <cell r="BK195">
            <v>0</v>
          </cell>
          <cell r="CD195">
            <v>0</v>
          </cell>
          <cell r="CF195">
            <v>0</v>
          </cell>
          <cell r="CJ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</row>
        <row r="196">
          <cell r="CD196">
            <v>55702.25723120364</v>
          </cell>
        </row>
        <row r="197">
          <cell r="AX197">
            <v>443335</v>
          </cell>
          <cell r="BK197">
            <v>112166.6</v>
          </cell>
          <cell r="CD197">
            <v>192330.53227153054</v>
          </cell>
          <cell r="CF197">
            <v>28963.725245339672</v>
          </cell>
          <cell r="CJ197">
            <v>49708.29789149938</v>
          </cell>
          <cell r="CN197">
            <v>32825.40370252007</v>
          </cell>
          <cell r="CO197">
            <v>34575.72780014658</v>
          </cell>
          <cell r="CP197">
            <v>36728.60562669362</v>
          </cell>
          <cell r="CQ197">
            <v>68202.70746227019</v>
          </cell>
        </row>
        <row r="198">
          <cell r="AX198">
            <v>0</v>
          </cell>
          <cell r="BK198">
            <v>0</v>
          </cell>
          <cell r="CD198">
            <v>0</v>
          </cell>
          <cell r="CF198">
            <v>0</v>
          </cell>
          <cell r="CJ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</row>
        <row r="199">
          <cell r="CD199">
            <v>192330.53227153054</v>
          </cell>
        </row>
        <row r="200">
          <cell r="AX200">
            <v>3997562</v>
          </cell>
          <cell r="BK200">
            <v>1109318.56</v>
          </cell>
          <cell r="CD200">
            <v>1786915.783125171</v>
          </cell>
          <cell r="CF200">
            <v>286448.8892539833</v>
          </cell>
          <cell r="CJ200">
            <v>319617.63744829316</v>
          </cell>
          <cell r="CN200">
            <v>464820.8669291265</v>
          </cell>
          <cell r="CO200">
            <v>282480.3004860824</v>
          </cell>
          <cell r="CP200">
            <v>300069.10089740023</v>
          </cell>
          <cell r="CQ200">
            <v>557209.4218599437</v>
          </cell>
        </row>
        <row r="201">
          <cell r="AX201">
            <v>0</v>
          </cell>
          <cell r="BK201">
            <v>0</v>
          </cell>
          <cell r="CD201">
            <v>0</v>
          </cell>
          <cell r="CF201">
            <v>0</v>
          </cell>
          <cell r="CJ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</row>
        <row r="202">
          <cell r="CD202">
            <v>1786915.783125171</v>
          </cell>
        </row>
        <row r="203">
          <cell r="AX203">
            <v>918881751.6700001</v>
          </cell>
          <cell r="BK203">
            <v>279742974.46760005</v>
          </cell>
          <cell r="CD203">
            <v>428643741.8004769</v>
          </cell>
          <cell r="CF203">
            <v>62946626.632927164</v>
          </cell>
          <cell r="CJ203">
            <v>72101084.50686969</v>
          </cell>
          <cell r="CN203">
            <v>106060155.0779115</v>
          </cell>
          <cell r="CO203">
            <v>61744955.514922276</v>
          </cell>
          <cell r="CP203">
            <v>65589541.12704772</v>
          </cell>
          <cell r="CQ203">
            <v>121795647.00984478</v>
          </cell>
        </row>
        <row r="204">
          <cell r="AX204">
            <v>656065616.15</v>
          </cell>
          <cell r="BK204">
            <v>18802154.04</v>
          </cell>
          <cell r="CD204">
            <v>260120717.8157549</v>
          </cell>
          <cell r="CF204">
            <v>41833672.118482605</v>
          </cell>
          <cell r="CJ204">
            <v>43977974.10432629</v>
          </cell>
          <cell r="CN204">
            <v>43992984.87648058</v>
          </cell>
          <cell r="CO204">
            <v>30677805.15970961</v>
          </cell>
          <cell r="CP204">
            <v>32587976.563106336</v>
          </cell>
          <cell r="CQ204">
            <v>60513820.070139706</v>
          </cell>
        </row>
        <row r="205">
          <cell r="CD205">
            <v>688764459.6162318</v>
          </cell>
        </row>
        <row r="206">
          <cell r="AX206">
            <v>0</v>
          </cell>
          <cell r="BK206">
            <v>0</v>
          </cell>
          <cell r="CD206">
            <v>0</v>
          </cell>
          <cell r="CF206">
            <v>0</v>
          </cell>
          <cell r="CJ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</row>
        <row r="207">
          <cell r="AX207">
            <v>13776610.74</v>
          </cell>
          <cell r="BK207">
            <v>689817.74</v>
          </cell>
          <cell r="CD207">
            <v>3344680.9323112965</v>
          </cell>
          <cell r="CF207">
            <v>536164.1253702193</v>
          </cell>
          <cell r="CJ207">
            <v>3395637.625562827</v>
          </cell>
          <cell r="CN207">
            <v>1238126.2744034932</v>
          </cell>
          <cell r="CO207">
            <v>1304145.9423908994</v>
          </cell>
          <cell r="CP207">
            <v>1385349.348959329</v>
          </cell>
          <cell r="CQ207">
            <v>2572506.491001936</v>
          </cell>
        </row>
        <row r="208">
          <cell r="CD208">
            <v>3344680.9323112965</v>
          </cell>
        </row>
        <row r="209">
          <cell r="AX209">
            <v>4972212.71</v>
          </cell>
          <cell r="BK209">
            <v>1415048.5188000002</v>
          </cell>
          <cell r="CD209">
            <v>2279392.613904896</v>
          </cell>
          <cell r="CF209">
            <v>365394.65854673355</v>
          </cell>
          <cell r="CJ209">
            <v>387459.5519311719</v>
          </cell>
          <cell r="CN209">
            <v>366001.5614493671</v>
          </cell>
          <cell r="CO209">
            <v>390094.73423514207</v>
          </cell>
          <cell r="CP209">
            <v>414384.21003278636</v>
          </cell>
          <cell r="CQ209">
            <v>769485.379899903</v>
          </cell>
        </row>
        <row r="210">
          <cell r="AX210">
            <v>12157606.19</v>
          </cell>
          <cell r="BK210">
            <v>737027.79</v>
          </cell>
          <cell r="CD210">
            <v>2308645.75</v>
          </cell>
          <cell r="CF210">
            <v>446100</v>
          </cell>
          <cell r="CJ210">
            <v>6100</v>
          </cell>
          <cell r="CN210">
            <v>1193100</v>
          </cell>
          <cell r="CO210">
            <v>6100</v>
          </cell>
          <cell r="CP210">
            <v>6100</v>
          </cell>
          <cell r="CQ210">
            <v>6100</v>
          </cell>
        </row>
        <row r="211">
          <cell r="CD211">
            <v>4588038.363904896</v>
          </cell>
        </row>
        <row r="212">
          <cell r="AX212">
            <v>2189661.54</v>
          </cell>
          <cell r="BK212">
            <v>613105.2312</v>
          </cell>
          <cell r="CD212">
            <v>987603.9704482066</v>
          </cell>
          <cell r="CF212">
            <v>158316.39242838105</v>
          </cell>
          <cell r="CJ212">
            <v>167876.56042272065</v>
          </cell>
          <cell r="CN212">
            <v>166832.25088625902</v>
          </cell>
          <cell r="CO212">
            <v>175728.12042784423</v>
          </cell>
          <cell r="CP212">
            <v>186669.93418102543</v>
          </cell>
          <cell r="CQ212">
            <v>346634.311205563</v>
          </cell>
        </row>
        <row r="213">
          <cell r="AX213">
            <v>27429126.03</v>
          </cell>
          <cell r="BK213">
            <v>609848.69</v>
          </cell>
          <cell r="CD213">
            <v>8608181.697535506</v>
          </cell>
          <cell r="CF213">
            <v>2478803.082553009</v>
          </cell>
          <cell r="CJ213">
            <v>2628489.249162787</v>
          </cell>
          <cell r="CN213">
            <v>2612138.208955174</v>
          </cell>
          <cell r="CO213">
            <v>2751423.2728922283</v>
          </cell>
          <cell r="CP213">
            <v>2922742.2452619164</v>
          </cell>
          <cell r="CQ213">
            <v>5427348.27363938</v>
          </cell>
        </row>
        <row r="214">
          <cell r="CD214">
            <v>9595785.667983713</v>
          </cell>
        </row>
        <row r="215">
          <cell r="AX215">
            <v>17275011</v>
          </cell>
          <cell r="BK215">
            <v>785643.0800000001</v>
          </cell>
          <cell r="CD215">
            <v>1258202.0198756699</v>
          </cell>
          <cell r="CF215">
            <v>199770.569911884</v>
          </cell>
          <cell r="CJ215">
            <v>6656278.4473282825</v>
          </cell>
          <cell r="CN215">
            <v>1744916.0238870059</v>
          </cell>
          <cell r="CO215">
            <v>1837958.8571944775</v>
          </cell>
          <cell r="CP215">
            <v>1952400.4357674946</v>
          </cell>
          <cell r="CQ215">
            <v>3625484.6460351865</v>
          </cell>
        </row>
        <row r="216">
          <cell r="AX216">
            <v>44537997</v>
          </cell>
          <cell r="BK216">
            <v>317455.17</v>
          </cell>
          <cell r="CD216">
            <v>8953376</v>
          </cell>
          <cell r="CF216">
            <v>7028156</v>
          </cell>
          <cell r="CJ216">
            <v>2144484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</row>
        <row r="217">
          <cell r="CD217">
            <v>10211578.01987567</v>
          </cell>
        </row>
        <row r="221">
          <cell r="AX221">
            <v>11637271.2</v>
          </cell>
          <cell r="BK221">
            <v>4096207.936</v>
          </cell>
          <cell r="CD221">
            <v>6263206.204775348</v>
          </cell>
          <cell r="CF221">
            <v>717898.1447878255</v>
          </cell>
          <cell r="CJ221">
            <v>1739027.2559741307</v>
          </cell>
          <cell r="CN221">
            <v>1522960.6189919352</v>
          </cell>
          <cell r="CO221">
            <v>345536.3432077999</v>
          </cell>
          <cell r="CP221">
            <v>367051.36483968195</v>
          </cell>
          <cell r="CQ221">
            <v>681591.2674232777</v>
          </cell>
        </row>
        <row r="222">
          <cell r="AX222">
            <v>100324365.34</v>
          </cell>
          <cell r="BK222">
            <v>5078298.92</v>
          </cell>
          <cell r="CD222">
            <v>31370331</v>
          </cell>
          <cell r="CF222">
            <v>9951010</v>
          </cell>
          <cell r="CJ222">
            <v>3023246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</row>
        <row r="223">
          <cell r="CD223">
            <v>37633537.20477535</v>
          </cell>
        </row>
        <row r="224">
          <cell r="AX224">
            <v>70028974.26</v>
          </cell>
          <cell r="BK224">
            <v>19046728.7928</v>
          </cell>
          <cell r="CD224">
            <v>31155503.502448518</v>
          </cell>
          <cell r="CF224">
            <v>13259585.13860676</v>
          </cell>
          <cell r="CJ224">
            <v>5429334.114509948</v>
          </cell>
          <cell r="CN224">
            <v>3843935.201188126</v>
          </cell>
          <cell r="CO224">
            <v>4049893.810282916</v>
          </cell>
          <cell r="CP224">
            <v>4302062.80682364</v>
          </cell>
          <cell r="CQ224">
            <v>7988659.686140099</v>
          </cell>
        </row>
        <row r="225">
          <cell r="AX225">
            <v>122986025.78</v>
          </cell>
          <cell r="BK225">
            <v>11452768.31</v>
          </cell>
          <cell r="CD225">
            <v>38542154</v>
          </cell>
          <cell r="CJ225">
            <v>20987204</v>
          </cell>
          <cell r="CN225">
            <v>23819463.205569975</v>
          </cell>
          <cell r="CO225">
            <v>9823770.810346209</v>
          </cell>
          <cell r="CP225">
            <v>10435453.62069575</v>
          </cell>
          <cell r="CQ225">
            <v>19377980.143388074</v>
          </cell>
        </row>
        <row r="226">
          <cell r="CD226">
            <v>69697657.50244851</v>
          </cell>
        </row>
        <row r="227">
          <cell r="AX227">
            <v>7478781.75</v>
          </cell>
          <cell r="BK227">
            <v>1384891.6900000002</v>
          </cell>
          <cell r="CD227">
            <v>2705899.81043009</v>
          </cell>
          <cell r="CF227">
            <v>558445.7785223097</v>
          </cell>
          <cell r="CJ227">
            <v>506303.0142173992</v>
          </cell>
          <cell r="CN227">
            <v>706314.8661056542</v>
          </cell>
          <cell r="CO227">
            <v>743977.1578434904</v>
          </cell>
          <cell r="CP227">
            <v>790301.3288294716</v>
          </cell>
          <cell r="CQ227">
            <v>1467539.7940515853</v>
          </cell>
        </row>
        <row r="228">
          <cell r="AX228">
            <v>6024769.53</v>
          </cell>
          <cell r="BK228">
            <v>1090434</v>
          </cell>
          <cell r="CD228">
            <v>2717354.349139902</v>
          </cell>
          <cell r="CF228">
            <v>435601.46615263325</v>
          </cell>
          <cell r="CJ228">
            <v>461905.9007795384</v>
          </cell>
          <cell r="CN228">
            <v>459032.5232459664</v>
          </cell>
          <cell r="CO228">
            <v>483509.16622385714</v>
          </cell>
          <cell r="CP228">
            <v>513615.1460288918</v>
          </cell>
          <cell r="CQ228">
            <v>953750.9784292118</v>
          </cell>
        </row>
        <row r="229">
          <cell r="CD229">
            <v>5423254.159569992</v>
          </cell>
        </row>
        <row r="230">
          <cell r="AX230">
            <v>9588065.59</v>
          </cell>
          <cell r="BK230">
            <v>2267338.3652</v>
          </cell>
          <cell r="CD230">
            <v>4006320.411552915</v>
          </cell>
          <cell r="CF230">
            <v>735140.9637025518</v>
          </cell>
          <cell r="CJ230">
            <v>779533.5310464322</v>
          </cell>
          <cell r="CN230">
            <v>774684.2876594247</v>
          </cell>
          <cell r="CO230">
            <v>815992.1901922064</v>
          </cell>
          <cell r="CP230">
            <v>866800.4191051176</v>
          </cell>
          <cell r="CQ230">
            <v>1609593.7867413524</v>
          </cell>
        </row>
        <row r="231">
          <cell r="AX231">
            <v>0</v>
          </cell>
          <cell r="BK231">
            <v>0</v>
          </cell>
          <cell r="CD231">
            <v>0</v>
          </cell>
          <cell r="CF231">
            <v>0</v>
          </cell>
          <cell r="CJ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</row>
        <row r="232">
          <cell r="CD232">
            <v>4006320.411552915</v>
          </cell>
        </row>
        <row r="233">
          <cell r="AX233">
            <v>3644693</v>
          </cell>
          <cell r="BK233">
            <v>1020514.0400000002</v>
          </cell>
          <cell r="CD233">
            <v>1643867.425220788</v>
          </cell>
          <cell r="CF233">
            <v>263517.73400969245</v>
          </cell>
          <cell r="CJ233">
            <v>279430.63960321795</v>
          </cell>
          <cell r="CN233">
            <v>277692.385727975</v>
          </cell>
          <cell r="CO233">
            <v>292499.5661322712</v>
          </cell>
          <cell r="CP233">
            <v>310712.22195373813</v>
          </cell>
          <cell r="CQ233">
            <v>576973.0273523171</v>
          </cell>
        </row>
        <row r="234">
          <cell r="AX234">
            <v>0</v>
          </cell>
          <cell r="BK234">
            <v>0</v>
          </cell>
          <cell r="CD234">
            <v>0</v>
          </cell>
          <cell r="CF234">
            <v>0</v>
          </cell>
          <cell r="CJ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</row>
        <row r="235">
          <cell r="CD235">
            <v>1643867.425220788</v>
          </cell>
        </row>
        <row r="236">
          <cell r="AX236">
            <v>67205648.64</v>
          </cell>
          <cell r="BK236">
            <v>13346932.659200002</v>
          </cell>
          <cell r="CD236">
            <v>26348000.524607733</v>
          </cell>
          <cell r="CF236">
            <v>5496099.042415566</v>
          </cell>
          <cell r="CJ236">
            <v>5762678.8371613035</v>
          </cell>
          <cell r="CN236">
            <v>5637910.301403183</v>
          </cell>
          <cell r="CO236">
            <v>5938536.315030701</v>
          </cell>
          <cell r="CP236">
            <v>6308302.736974819</v>
          </cell>
          <cell r="CQ236">
            <v>11714120.8824067</v>
          </cell>
        </row>
        <row r="237">
          <cell r="AX237">
            <v>31995950.88</v>
          </cell>
          <cell r="BK237">
            <v>8369108.26</v>
          </cell>
          <cell r="CD237">
            <v>14431147.257285152</v>
          </cell>
          <cell r="CF237">
            <v>8216670.69712978</v>
          </cell>
          <cell r="CJ237">
            <v>267364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</row>
        <row r="238">
          <cell r="CD238">
            <v>40779147.78189288</v>
          </cell>
        </row>
        <row r="239">
          <cell r="AX239">
            <v>1564277.25</v>
          </cell>
          <cell r="BK239">
            <v>714522.63</v>
          </cell>
          <cell r="CD239">
            <v>802592.5181387444</v>
          </cell>
          <cell r="CF239">
            <v>224022.851563578</v>
          </cell>
          <cell r="CJ239">
            <v>252367.97992000869</v>
          </cell>
          <cell r="CN239">
            <v>54341.98694247701</v>
          </cell>
          <cell r="CO239">
            <v>57239.62348398954</v>
          </cell>
          <cell r="CP239">
            <v>60803.68197354243</v>
          </cell>
          <cell r="CQ239">
            <v>112908.60797765995</v>
          </cell>
        </row>
        <row r="240">
          <cell r="AX240">
            <v>0</v>
          </cell>
          <cell r="BK240">
            <v>0</v>
          </cell>
          <cell r="CD240">
            <v>0</v>
          </cell>
          <cell r="CF240">
            <v>0</v>
          </cell>
          <cell r="CJ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</row>
        <row r="241">
          <cell r="CD241">
            <v>802592.5181387444</v>
          </cell>
        </row>
        <row r="242">
          <cell r="AX242">
            <v>209559921.79</v>
          </cell>
          <cell r="BK242">
            <v>91266093.5812</v>
          </cell>
          <cell r="CD242">
            <v>119086987.55429354</v>
          </cell>
          <cell r="CF242">
            <v>11761063.807035904</v>
          </cell>
          <cell r="CJ242">
            <v>12993076.926762182</v>
          </cell>
          <cell r="CN242">
            <v>12517932.607841998</v>
          </cell>
          <cell r="CO242">
            <v>13185416.831175048</v>
          </cell>
          <cell r="CP242">
            <v>14006414.488655927</v>
          </cell>
          <cell r="CQ242">
            <v>26009029.574235395</v>
          </cell>
        </row>
        <row r="243">
          <cell r="AX243">
            <v>33169120.41</v>
          </cell>
          <cell r="BK243">
            <v>4248371.28</v>
          </cell>
          <cell r="CD243">
            <v>14960282.406563457</v>
          </cell>
          <cell r="CF243">
            <v>2398185.9239002685</v>
          </cell>
          <cell r="CJ243">
            <v>2543003.904922156</v>
          </cell>
          <cell r="CN243">
            <v>2527184.643302295</v>
          </cell>
          <cell r="CO243">
            <v>2661939.7927106787</v>
          </cell>
          <cell r="CP243">
            <v>2827687.0240764273</v>
          </cell>
          <cell r="CQ243">
            <v>5250836.714524716</v>
          </cell>
        </row>
        <row r="244">
          <cell r="CD244">
            <v>134047269.960857</v>
          </cell>
        </row>
        <row r="245">
          <cell r="AX245">
            <v>578240</v>
          </cell>
          <cell r="BK245">
            <v>161907.2</v>
          </cell>
          <cell r="CD245">
            <v>260803.8317519935</v>
          </cell>
          <cell r="CF245">
            <v>41807.772153584556</v>
          </cell>
          <cell r="CJ245">
            <v>44332.39590938515</v>
          </cell>
          <cell r="CN245">
            <v>44056.617422467214</v>
          </cell>
          <cell r="CO245">
            <v>46405.81500837643</v>
          </cell>
          <cell r="CP245">
            <v>49295.300104159534</v>
          </cell>
          <cell r="CQ245">
            <v>91538.26765003358</v>
          </cell>
        </row>
        <row r="246">
          <cell r="AX246">
            <v>1043760</v>
          </cell>
          <cell r="BK246">
            <v>0</v>
          </cell>
          <cell r="CD246">
            <v>0</v>
          </cell>
          <cell r="CF246">
            <v>0</v>
          </cell>
          <cell r="CJ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CD247">
            <v>262377.8317519935</v>
          </cell>
        </row>
        <row r="248">
          <cell r="AX248">
            <v>98206674.73</v>
          </cell>
          <cell r="BK248">
            <v>27497868.924400005</v>
          </cell>
          <cell r="CD248">
            <v>46294198.03750289</v>
          </cell>
          <cell r="CF248">
            <v>10100910.8430289</v>
          </cell>
          <cell r="CJ248">
            <v>8378444.926042076</v>
          </cell>
          <cell r="CN248">
            <v>12129460.685148507</v>
          </cell>
          <cell r="CO248">
            <v>5279945.390935388</v>
          </cell>
          <cell r="CP248">
            <v>5608704.265462271</v>
          </cell>
          <cell r="CQ248">
            <v>10415010.581879972</v>
          </cell>
        </row>
        <row r="249">
          <cell r="AX249">
            <v>93084422.81</v>
          </cell>
          <cell r="BK249">
            <v>9069771.23</v>
          </cell>
          <cell r="CD249">
            <v>26063638.23</v>
          </cell>
          <cell r="CF249">
            <v>7368540.8100000005</v>
          </cell>
          <cell r="CJ249">
            <v>11105342</v>
          </cell>
          <cell r="CN249">
            <v>6888987.8100000005</v>
          </cell>
          <cell r="CO249">
            <v>9196591</v>
          </cell>
          <cell r="CP249">
            <v>7056833</v>
          </cell>
          <cell r="CQ249">
            <v>5374794</v>
          </cell>
        </row>
        <row r="250">
          <cell r="CD250">
            <v>72357836.26750289</v>
          </cell>
        </row>
        <row r="251">
          <cell r="AX251">
            <v>78573533.56</v>
          </cell>
          <cell r="BK251">
            <v>24246189.396800004</v>
          </cell>
          <cell r="CD251">
            <v>42614701.02996379</v>
          </cell>
          <cell r="CF251">
            <v>7765143.620720926</v>
          </cell>
          <cell r="CJ251">
            <v>1988169</v>
          </cell>
          <cell r="CN251">
            <v>4991554.38951789</v>
          </cell>
          <cell r="CO251">
            <v>5257715.257233762</v>
          </cell>
          <cell r="CP251">
            <v>5585089.959540062</v>
          </cell>
          <cell r="CQ251">
            <v>10371160.303023577</v>
          </cell>
        </row>
        <row r="252">
          <cell r="AX252">
            <v>10814903</v>
          </cell>
          <cell r="BK252">
            <v>452472.4</v>
          </cell>
          <cell r="CD252">
            <v>5580956</v>
          </cell>
          <cell r="CF252">
            <v>1275106.24</v>
          </cell>
          <cell r="CJ252">
            <v>1128600</v>
          </cell>
          <cell r="CN252">
            <v>707560.1899999995</v>
          </cell>
          <cell r="CO252">
            <v>707560.1899999995</v>
          </cell>
          <cell r="CP252">
            <v>707560.1899999995</v>
          </cell>
          <cell r="CQ252">
            <v>707560.1899999995</v>
          </cell>
        </row>
        <row r="253">
          <cell r="CD253">
            <v>48195657.02996379</v>
          </cell>
        </row>
        <row r="254">
          <cell r="AX254">
            <v>17907513.240000002</v>
          </cell>
          <cell r="BK254">
            <v>5014103.707200001</v>
          </cell>
          <cell r="CD254">
            <v>8076833.270167329</v>
          </cell>
          <cell r="CF254">
            <v>1294744.8003860312</v>
          </cell>
          <cell r="CJ254">
            <v>1372929.867716236</v>
          </cell>
          <cell r="CN254">
            <v>1364389.284384419</v>
          </cell>
          <cell r="CO254">
            <v>1437141.5790597189</v>
          </cell>
          <cell r="CP254">
            <v>1526626.0363949407</v>
          </cell>
          <cell r="CQ254">
            <v>2834848.4018913265</v>
          </cell>
        </row>
        <row r="255">
          <cell r="AX255">
            <v>9212947</v>
          </cell>
          <cell r="BK255">
            <v>587910.58</v>
          </cell>
          <cell r="CD255">
            <v>4127794.4300000006</v>
          </cell>
          <cell r="CF255">
            <v>1371499.36</v>
          </cell>
          <cell r="CJ255">
            <v>1371499.36</v>
          </cell>
          <cell r="CN255">
            <v>1371499.36</v>
          </cell>
          <cell r="CO255">
            <v>970654.1300000001</v>
          </cell>
          <cell r="CP255">
            <v>0</v>
          </cell>
          <cell r="CQ255">
            <v>0</v>
          </cell>
        </row>
        <row r="256">
          <cell r="CD256">
            <v>12204627.70016733</v>
          </cell>
        </row>
        <row r="257">
          <cell r="AX257">
            <v>5907496.15</v>
          </cell>
          <cell r="BK257">
            <v>1654098.9220000003</v>
          </cell>
          <cell r="CD257">
            <v>2664460.4869606905</v>
          </cell>
          <cell r="CF257">
            <v>427122.39388035756</v>
          </cell>
          <cell r="CJ257">
            <v>452914.8072685538</v>
          </cell>
          <cell r="CN257">
            <v>450097.36062058655</v>
          </cell>
          <cell r="CO257">
            <v>474097.56070074014</v>
          </cell>
          <cell r="CP257">
            <v>503617.5214070578</v>
          </cell>
          <cell r="CQ257">
            <v>935186.0191620141</v>
          </cell>
        </row>
        <row r="258">
          <cell r="AX258">
            <v>2427724.64</v>
          </cell>
          <cell r="BK258">
            <v>295108.75</v>
          </cell>
          <cell r="CD258">
            <v>1094977.6711239782</v>
          </cell>
          <cell r="CF258">
            <v>175528.77455859684</v>
          </cell>
          <cell r="CJ258">
            <v>186128.33754055324</v>
          </cell>
          <cell r="CN258">
            <v>184970.4891940664</v>
          </cell>
          <cell r="CO258">
            <v>194833.53025580605</v>
          </cell>
          <cell r="CP258">
            <v>206964.95347790315</v>
          </cell>
          <cell r="CQ258">
            <v>384320.8838490964</v>
          </cell>
        </row>
        <row r="259">
          <cell r="CD259">
            <v>3759438.1580846687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2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10.28125" style="1" bestFit="1" customWidth="1"/>
    <col min="2" max="2" width="44.421875" style="1" customWidth="1"/>
    <col min="3" max="3" width="12.8515625" style="1" bestFit="1" customWidth="1"/>
    <col min="4" max="5" width="15.140625" style="1" bestFit="1" customWidth="1"/>
    <col min="6" max="6" width="15.140625" style="1" customWidth="1"/>
    <col min="7" max="7" width="16.28125" style="1" bestFit="1" customWidth="1"/>
    <col min="8" max="13" width="15.140625" style="1" bestFit="1" customWidth="1"/>
    <col min="14" max="16384" width="9.140625" style="1" customWidth="1"/>
  </cols>
  <sheetData>
    <row r="1" ht="15">
      <c r="A1" s="55" t="s">
        <v>258</v>
      </c>
    </row>
    <row r="2" ht="15">
      <c r="A2" s="56"/>
    </row>
    <row r="3" ht="15">
      <c r="A3" s="57" t="s">
        <v>249</v>
      </c>
    </row>
    <row r="4" ht="15">
      <c r="A4" s="56"/>
    </row>
    <row r="5" ht="15">
      <c r="A5" s="58" t="s">
        <v>250</v>
      </c>
    </row>
    <row r="6" ht="15">
      <c r="A6" s="58" t="s">
        <v>251</v>
      </c>
    </row>
    <row r="7" ht="15">
      <c r="A7" s="58" t="s">
        <v>252</v>
      </c>
    </row>
    <row r="8" ht="15">
      <c r="A8" s="58" t="s">
        <v>253</v>
      </c>
    </row>
    <row r="9" spans="5:13" ht="17.25" customHeight="1">
      <c r="E9" s="3"/>
      <c r="G9" s="3"/>
      <c r="H9" s="4"/>
      <c r="I9" s="3"/>
      <c r="J9" s="4"/>
      <c r="M9" s="3"/>
    </row>
    <row r="10" spans="1:13" s="9" customFormat="1" ht="15">
      <c r="A10" s="63" t="s">
        <v>0</v>
      </c>
      <c r="B10" s="64"/>
      <c r="C10" s="5" t="s">
        <v>1</v>
      </c>
      <c r="D10" s="5" t="s">
        <v>2</v>
      </c>
      <c r="E10" s="6" t="s">
        <v>3</v>
      </c>
      <c r="F10" s="7" t="s">
        <v>4</v>
      </c>
      <c r="G10" s="8" t="s">
        <v>5</v>
      </c>
      <c r="H10" s="7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6" t="s">
        <v>11</v>
      </c>
    </row>
    <row r="11" spans="1:13" ht="15">
      <c r="A11" s="10" t="s">
        <v>12</v>
      </c>
      <c r="B11" s="10" t="s">
        <v>13</v>
      </c>
      <c r="C11" s="10" t="s">
        <v>14</v>
      </c>
      <c r="D11" s="11">
        <f>'[1]COTA FINANCEIRA 2009 - MENSAL'!AX8</f>
        <v>141070940.83999997</v>
      </c>
      <c r="E11" s="12">
        <f>'[1]COTA FINANCEIRA 2009 - MENSAL'!BK8</f>
        <v>26723463.4352</v>
      </c>
      <c r="F11" s="12">
        <v>41689740.88907932</v>
      </c>
      <c r="G11" s="12">
        <f>'[1]COTA FINANCEIRA 2009 - MENSAL'!CD8</f>
        <v>53736169.3441943</v>
      </c>
      <c r="H11" s="12">
        <f>G11+'[1]COTA FINANCEIRA 2009 - MENSAL'!CF8</f>
        <v>65155578.0125007</v>
      </c>
      <c r="I11" s="12">
        <f>H11+'[1]COTA FINANCEIRA 2009 - MENSAL'!CJ8</f>
        <v>77544564.45317888</v>
      </c>
      <c r="J11" s="13">
        <f>I11+'[1]COTA FINANCEIRA 2009 - MENSAL'!CN8</f>
        <v>129644891.5598769</v>
      </c>
      <c r="K11" s="13">
        <f>J11+'[1]COTA FINANCEIRA 2009 - MENSAL'!CO8</f>
        <v>132476748.41256881</v>
      </c>
      <c r="L11" s="13">
        <f>K11+'[1]COTA FINANCEIRA 2009 - MENSAL'!CP8</f>
        <v>135484932.48131686</v>
      </c>
      <c r="M11" s="13">
        <f>L11+'[1]COTA FINANCEIRA 2009 - MENSAL'!CQ8</f>
        <v>141070940.83999997</v>
      </c>
    </row>
    <row r="12" spans="1:13" ht="15">
      <c r="A12" s="14"/>
      <c r="B12" s="14"/>
      <c r="C12" s="15" t="s">
        <v>15</v>
      </c>
      <c r="D12" s="16">
        <f>'[1]COTA FINANCEIRA 2009 - MENSAL'!AX9</f>
        <v>1234894630.12</v>
      </c>
      <c r="E12" s="17">
        <f>'[1]COTA FINANCEIRA 2009 - MENSAL'!BK9</f>
        <v>16262149.65</v>
      </c>
      <c r="F12" s="17">
        <v>66538801</v>
      </c>
      <c r="G12" s="17">
        <f>'[1]COTA FINANCEIRA 2009 - MENSAL'!CD9</f>
        <v>66538801</v>
      </c>
      <c r="H12" s="17">
        <f>G12+'[1]COTA FINANCEIRA 2009 - MENSAL'!CF9</f>
        <v>99964605</v>
      </c>
      <c r="I12" s="17">
        <f>H12+'[1]COTA FINANCEIRA 2009 - MENSAL'!CJ9</f>
        <v>224355270</v>
      </c>
      <c r="J12" s="18">
        <f>I12+'[1]COTA FINANCEIRA 2009 - MENSAL'!CN9</f>
        <v>336534415</v>
      </c>
      <c r="K12" s="18">
        <f>J12+'[1]COTA FINANCEIRA 2009 - MENSAL'!CO9</f>
        <v>414837622</v>
      </c>
      <c r="L12" s="18">
        <f>K12+'[1]COTA FINANCEIRA 2009 - MENSAL'!CP9</f>
        <v>414837622</v>
      </c>
      <c r="M12" s="18">
        <f>L12+'[1]COTA FINANCEIRA 2009 - MENSAL'!CQ9</f>
        <v>414837622</v>
      </c>
    </row>
    <row r="13" spans="1:13" ht="15">
      <c r="A13" s="19" t="s">
        <v>16</v>
      </c>
      <c r="B13" s="20"/>
      <c r="C13" s="20"/>
      <c r="D13" s="21">
        <f>SUM(D11:D12)</f>
        <v>1375965570.9599998</v>
      </c>
      <c r="E13" s="21">
        <f aca="true" t="shared" si="0" ref="E13:M13">SUM(E11:E12)</f>
        <v>42985613.0852</v>
      </c>
      <c r="F13" s="21">
        <v>108228541.88907932</v>
      </c>
      <c r="G13" s="21">
        <f>'[1]COTA FINANCEIRA 2009 - MENSAL'!CD10</f>
        <v>120274970.3441943</v>
      </c>
      <c r="H13" s="21">
        <f t="shared" si="0"/>
        <v>165120183.0125007</v>
      </c>
      <c r="I13" s="21">
        <f t="shared" si="0"/>
        <v>301899834.4531789</v>
      </c>
      <c r="J13" s="21">
        <f t="shared" si="0"/>
        <v>466179306.5598769</v>
      </c>
      <c r="K13" s="21">
        <f t="shared" si="0"/>
        <v>547314370.4125688</v>
      </c>
      <c r="L13" s="21">
        <f t="shared" si="0"/>
        <v>550322554.4813168</v>
      </c>
      <c r="M13" s="21">
        <f t="shared" si="0"/>
        <v>555908562.8399999</v>
      </c>
    </row>
    <row r="14" spans="1:13" ht="15">
      <c r="A14" s="10" t="s">
        <v>17</v>
      </c>
      <c r="B14" s="10" t="s">
        <v>18</v>
      </c>
      <c r="C14" s="10" t="s">
        <v>14</v>
      </c>
      <c r="D14" s="11">
        <f>'[1]COTA FINANCEIRA 2009 - MENSAL'!AX11</f>
        <v>62512</v>
      </c>
      <c r="E14" s="12">
        <f>'[1]COTA FINANCEIRA 2009 - MENSAL'!BK11</f>
        <v>17210.760000000002</v>
      </c>
      <c r="F14" s="12">
        <v>23035.292710549864</v>
      </c>
      <c r="G14" s="12">
        <f>'[1]COTA FINANCEIRA 2009 - MENSAL'!CD11</f>
        <v>27723.48700591413</v>
      </c>
      <c r="H14" s="12">
        <f>G14+'[1]COTA FINANCEIRA 2009 - MENSAL'!CF11</f>
        <v>32167.65954839542</v>
      </c>
      <c r="I14" s="12">
        <f>H14+'[1]COTA FINANCEIRA 2009 - MENSAL'!CJ11</f>
        <v>36880.19998033056</v>
      </c>
      <c r="J14" s="13">
        <f>I14+'[1]COTA FINANCEIRA 2009 - MENSAL'!CN11</f>
        <v>41762.47380440172</v>
      </c>
      <c r="K14" s="13">
        <f>J14+'[1]COTA FINANCEIRA 2009 - MENSAL'!CO11</f>
        <v>46905.08141150651</v>
      </c>
      <c r="L14" s="13">
        <f>K14+'[1]COTA FINANCEIRA 2009 - MENSAL'!CP11</f>
        <v>52367.89647604972</v>
      </c>
      <c r="M14" s="13">
        <f>L14+'[1]COTA FINANCEIRA 2009 - MENSAL'!CQ11</f>
        <v>62512.00000000001</v>
      </c>
    </row>
    <row r="15" spans="1:13" ht="15">
      <c r="A15" s="14"/>
      <c r="B15" s="14"/>
      <c r="C15" s="15" t="s">
        <v>19</v>
      </c>
      <c r="D15" s="16">
        <f>'[1]COTA FINANCEIRA 2009 - MENSAL'!AX12</f>
        <v>0</v>
      </c>
      <c r="E15" s="17">
        <f>'[1]COTA FINANCEIRA 2009 - MENSAL'!BK12</f>
        <v>0</v>
      </c>
      <c r="F15" s="17">
        <v>0</v>
      </c>
      <c r="G15" s="17">
        <f>'[1]COTA FINANCEIRA 2009 - MENSAL'!CD12</f>
        <v>0</v>
      </c>
      <c r="H15" s="17">
        <f>G15+'[1]COTA FINANCEIRA 2009 - MENSAL'!CF12</f>
        <v>0</v>
      </c>
      <c r="I15" s="17">
        <f>H15+'[1]COTA FINANCEIRA 2009 - MENSAL'!CJ12</f>
        <v>0</v>
      </c>
      <c r="J15" s="18">
        <f>I15+'[1]COTA FINANCEIRA 2009 - MENSAL'!CN12</f>
        <v>0</v>
      </c>
      <c r="K15" s="18">
        <f>J15+'[1]COTA FINANCEIRA 2009 - MENSAL'!CO12</f>
        <v>0</v>
      </c>
      <c r="L15" s="18">
        <f>K15+'[1]COTA FINANCEIRA 2009 - MENSAL'!CP12</f>
        <v>0</v>
      </c>
      <c r="M15" s="18">
        <f>L15+'[1]COTA FINANCEIRA 2009 - MENSAL'!CQ12</f>
        <v>0</v>
      </c>
    </row>
    <row r="16" spans="1:13" ht="15">
      <c r="A16" s="19" t="s">
        <v>20</v>
      </c>
      <c r="B16" s="20"/>
      <c r="C16" s="20"/>
      <c r="D16" s="21">
        <f>SUM(D14:D15)</f>
        <v>62512</v>
      </c>
      <c r="E16" s="21">
        <f aca="true" t="shared" si="1" ref="E16:M16">SUM(E14:E15)</f>
        <v>17210.760000000002</v>
      </c>
      <c r="F16" s="21">
        <v>23035.292710549864</v>
      </c>
      <c r="G16" s="21">
        <f>'[1]COTA FINANCEIRA 2009 - MENSAL'!CD13</f>
        <v>27723.48700591413</v>
      </c>
      <c r="H16" s="21">
        <f t="shared" si="1"/>
        <v>32167.65954839542</v>
      </c>
      <c r="I16" s="21">
        <f t="shared" si="1"/>
        <v>36880.19998033056</v>
      </c>
      <c r="J16" s="21">
        <f t="shared" si="1"/>
        <v>41762.47380440172</v>
      </c>
      <c r="K16" s="21">
        <f t="shared" si="1"/>
        <v>46905.08141150651</v>
      </c>
      <c r="L16" s="21">
        <f t="shared" si="1"/>
        <v>52367.89647604972</v>
      </c>
      <c r="M16" s="21">
        <f t="shared" si="1"/>
        <v>62512.00000000001</v>
      </c>
    </row>
    <row r="17" spans="1:13" ht="15">
      <c r="A17" s="10" t="s">
        <v>21</v>
      </c>
      <c r="B17" s="10" t="s">
        <v>22</v>
      </c>
      <c r="C17" s="10" t="s">
        <v>14</v>
      </c>
      <c r="D17" s="11">
        <f>'[1]COTA FINANCEIRA 2009 - MENSAL'!AX14</f>
        <v>419135357.61</v>
      </c>
      <c r="E17" s="12">
        <f>'[1]COTA FINANCEIRA 2009 - MENSAL'!BK14</f>
        <v>38202260.3708</v>
      </c>
      <c r="F17" s="12">
        <v>67743559.57851273</v>
      </c>
      <c r="G17" s="12">
        <f>'[1]COTA FINANCEIRA 2009 - MENSAL'!CD14</f>
        <v>110921492.90051013</v>
      </c>
      <c r="H17" s="12">
        <f>G17+'[1]COTA FINANCEIRA 2009 - MENSAL'!CF14</f>
        <v>188461778.50494063</v>
      </c>
      <c r="I17" s="12">
        <f>H17+'[1]COTA FINANCEIRA 2009 - MENSAL'!CJ14</f>
        <v>263440970.0853502</v>
      </c>
      <c r="J17" s="13">
        <f>I17+'[1]COTA FINANCEIRA 2009 - MENSAL'!CN14</f>
        <v>293197965.49862665</v>
      </c>
      <c r="K17" s="13">
        <f>J17+'[1]COTA FINANCEIRA 2009 - MENSAL'!CO14</f>
        <v>324410562.09412265</v>
      </c>
      <c r="L17" s="13">
        <f>K17+'[1]COTA FINANCEIRA 2009 - MENSAL'!CP14</f>
        <v>357566629.1931988</v>
      </c>
      <c r="M17" s="13">
        <f>L17+'[1]COTA FINANCEIRA 2009 - MENSAL'!CQ14</f>
        <v>419135357.60999995</v>
      </c>
    </row>
    <row r="18" spans="1:13" ht="15">
      <c r="A18" s="14"/>
      <c r="B18" s="14"/>
      <c r="C18" s="15" t="s">
        <v>23</v>
      </c>
      <c r="D18" s="16">
        <f>'[1]COTA FINANCEIRA 2009 - MENSAL'!AX15</f>
        <v>38674076.74</v>
      </c>
      <c r="E18" s="17">
        <f>'[1]COTA FINANCEIRA 2009 - MENSAL'!BK15</f>
        <v>10421038.62</v>
      </c>
      <c r="F18" s="17">
        <v>14493446.532548651</v>
      </c>
      <c r="G18" s="17">
        <f>'[1]COTA FINANCEIRA 2009 - MENSAL'!CD15</f>
        <v>17443185.188265506</v>
      </c>
      <c r="H18" s="17">
        <f>G18+'[1]COTA FINANCEIRA 2009 - MENSAL'!CF15</f>
        <v>28909788.166883666</v>
      </c>
      <c r="I18" s="17">
        <f>H18+'[1]COTA FINANCEIRA 2009 - MENSAL'!CJ15</f>
        <v>31874845.031624295</v>
      </c>
      <c r="J18" s="18">
        <f>I18+'[1]COTA FINANCEIRA 2009 - MENSAL'!CN15</f>
        <v>33169943.735894907</v>
      </c>
      <c r="K18" s="18">
        <f>J18+'[1]COTA FINANCEIRA 2009 - MENSAL'!CO15</f>
        <v>34433054.04232138</v>
      </c>
      <c r="L18" s="18">
        <f>K18+'[1]COTA FINANCEIRA 2009 - MENSAL'!CP15</f>
        <v>35774812.64754597</v>
      </c>
      <c r="M18" s="18">
        <f>L18+'[1]COTA FINANCEIRA 2009 - MENSAL'!CQ15</f>
        <v>38266373.8728</v>
      </c>
    </row>
    <row r="19" spans="1:13" ht="15">
      <c r="A19" s="19" t="s">
        <v>24</v>
      </c>
      <c r="B19" s="20"/>
      <c r="C19" s="20"/>
      <c r="D19" s="21">
        <f>SUM(D17:D18)</f>
        <v>457809434.35</v>
      </c>
      <c r="E19" s="21">
        <f aca="true" t="shared" si="2" ref="E19:M19">SUM(E17:E18)</f>
        <v>48623298.9908</v>
      </c>
      <c r="F19" s="21">
        <v>82237006.11106138</v>
      </c>
      <c r="G19" s="21">
        <f>'[1]COTA FINANCEIRA 2009 - MENSAL'!CD16</f>
        <v>128364678.08877563</v>
      </c>
      <c r="H19" s="21">
        <f t="shared" si="2"/>
        <v>217371566.6718243</v>
      </c>
      <c r="I19" s="21">
        <f t="shared" si="2"/>
        <v>295315815.1169745</v>
      </c>
      <c r="J19" s="21">
        <f t="shared" si="2"/>
        <v>326367909.23452157</v>
      </c>
      <c r="K19" s="21">
        <f t="shared" si="2"/>
        <v>358843616.13644403</v>
      </c>
      <c r="L19" s="21">
        <f t="shared" si="2"/>
        <v>393341441.8407448</v>
      </c>
      <c r="M19" s="21">
        <f t="shared" si="2"/>
        <v>457401731.48279995</v>
      </c>
    </row>
    <row r="20" spans="1:13" ht="15">
      <c r="A20" s="10" t="s">
        <v>25</v>
      </c>
      <c r="B20" s="10" t="s">
        <v>26</v>
      </c>
      <c r="C20" s="10" t="s">
        <v>14</v>
      </c>
      <c r="D20" s="11">
        <f>'[1]COTA FINANCEIRA 2009 - MENSAL'!AX17</f>
        <v>7720986.77</v>
      </c>
      <c r="E20" s="12">
        <f>'[1]COTA FINANCEIRA 2009 - MENSAL'!BK17</f>
        <v>1410206.2156</v>
      </c>
      <c r="F20" s="12">
        <v>2885101.7442941302</v>
      </c>
      <c r="G20" s="12">
        <f>'[1]COTA FINANCEIRA 2009 - MENSAL'!CD17</f>
        <v>3602187.8253499023</v>
      </c>
      <c r="H20" s="12">
        <f>G20+'[1]COTA FINANCEIRA 2009 - MENSAL'!CF17</f>
        <v>4281949.386250816</v>
      </c>
      <c r="I20" s="12">
        <f>H20+'[1]COTA FINANCEIRA 2009 - MENSAL'!CJ17</f>
        <v>5365230.57030632</v>
      </c>
      <c r="J20" s="13">
        <f>I20+'[1]COTA FINANCEIRA 2009 - MENSAL'!CN17</f>
        <v>6260998.445010078</v>
      </c>
      <c r="K20" s="13">
        <f>J20+'[1]COTA FINANCEIRA 2009 - MENSAL'!CO17</f>
        <v>6622845.1202353705</v>
      </c>
      <c r="L20" s="13">
        <f>K20+'[1]COTA FINANCEIRA 2009 - MENSAL'!CP17</f>
        <v>7007222.389413887</v>
      </c>
      <c r="M20" s="13">
        <f>L20+'[1]COTA FINANCEIRA 2009 - MENSAL'!CQ17</f>
        <v>7720986.7700000005</v>
      </c>
    </row>
    <row r="21" spans="1:13" ht="15">
      <c r="A21" s="14"/>
      <c r="B21" s="14"/>
      <c r="C21" s="15" t="s">
        <v>19</v>
      </c>
      <c r="D21" s="16">
        <f>'[1]COTA FINANCEIRA 2009 - MENSAL'!AX18</f>
        <v>0</v>
      </c>
      <c r="E21" s="17">
        <f>'[1]COTA FINANCEIRA 2009 - MENSAL'!BK18</f>
        <v>0</v>
      </c>
      <c r="F21" s="17">
        <v>0</v>
      </c>
      <c r="G21" s="17">
        <f>'[1]COTA FINANCEIRA 2009 - MENSAL'!CD18</f>
        <v>0</v>
      </c>
      <c r="H21" s="17">
        <f>G21+'[1]COTA FINANCEIRA 2009 - MENSAL'!CF18</f>
        <v>0</v>
      </c>
      <c r="I21" s="17">
        <f>H21+'[1]COTA FINANCEIRA 2009 - MENSAL'!CJ18</f>
        <v>0</v>
      </c>
      <c r="J21" s="18">
        <f>I21+'[1]COTA FINANCEIRA 2009 - MENSAL'!CN18</f>
        <v>0</v>
      </c>
      <c r="K21" s="18">
        <f>J21+'[1]COTA FINANCEIRA 2009 - MENSAL'!CO18</f>
        <v>0</v>
      </c>
      <c r="L21" s="18">
        <f>K21+'[1]COTA FINANCEIRA 2009 - MENSAL'!CP18</f>
        <v>0</v>
      </c>
      <c r="M21" s="18">
        <f>L21+'[1]COTA FINANCEIRA 2009 - MENSAL'!CQ18</f>
        <v>0</v>
      </c>
    </row>
    <row r="22" spans="1:13" ht="15">
      <c r="A22" s="19" t="s">
        <v>27</v>
      </c>
      <c r="B22" s="20"/>
      <c r="C22" s="20"/>
      <c r="D22" s="21">
        <f>SUM(D20:D21)</f>
        <v>7720986.77</v>
      </c>
      <c r="E22" s="21">
        <f aca="true" t="shared" si="3" ref="E22:M22">SUM(E20:E21)</f>
        <v>1410206.2156</v>
      </c>
      <c r="F22" s="21">
        <v>2885101.7442941302</v>
      </c>
      <c r="G22" s="21">
        <f>'[1]COTA FINANCEIRA 2009 - MENSAL'!CD19</f>
        <v>3602187.8253499023</v>
      </c>
      <c r="H22" s="21">
        <f t="shared" si="3"/>
        <v>4281949.386250816</v>
      </c>
      <c r="I22" s="21">
        <f t="shared" si="3"/>
        <v>5365230.57030632</v>
      </c>
      <c r="J22" s="21">
        <f t="shared" si="3"/>
        <v>6260998.445010078</v>
      </c>
      <c r="K22" s="21">
        <f t="shared" si="3"/>
        <v>6622845.1202353705</v>
      </c>
      <c r="L22" s="21">
        <f t="shared" si="3"/>
        <v>7007222.389413887</v>
      </c>
      <c r="M22" s="21">
        <f t="shared" si="3"/>
        <v>7720986.7700000005</v>
      </c>
    </row>
    <row r="23" spans="1:13" ht="15">
      <c r="A23" s="10" t="s">
        <v>28</v>
      </c>
      <c r="B23" s="10" t="s">
        <v>29</v>
      </c>
      <c r="C23" s="10" t="s">
        <v>14</v>
      </c>
      <c r="D23" s="11">
        <f>'[1]COTA FINANCEIRA 2009 - MENSAL'!AX20</f>
        <v>0</v>
      </c>
      <c r="E23" s="12">
        <f>'[1]COTA FINANCEIRA 2009 - MENSAL'!BK20</f>
        <v>0</v>
      </c>
      <c r="F23" s="12">
        <v>0</v>
      </c>
      <c r="G23" s="12">
        <f>'[1]COTA FINANCEIRA 2009 - MENSAL'!CD20</f>
        <v>0</v>
      </c>
      <c r="H23" s="12">
        <f>G23+'[1]COTA FINANCEIRA 2009 - MENSAL'!CF20</f>
        <v>0</v>
      </c>
      <c r="I23" s="12">
        <f>H23+'[1]COTA FINANCEIRA 2009 - MENSAL'!CJ20</f>
        <v>0</v>
      </c>
      <c r="J23" s="13">
        <f>I23+'[1]COTA FINANCEIRA 2009 - MENSAL'!CN20</f>
        <v>0</v>
      </c>
      <c r="K23" s="13">
        <f>J23+'[1]COTA FINANCEIRA 2009 - MENSAL'!CO20</f>
        <v>0</v>
      </c>
      <c r="L23" s="13">
        <f>K23+'[1]COTA FINANCEIRA 2009 - MENSAL'!CP20</f>
        <v>0</v>
      </c>
      <c r="M23" s="13">
        <f>L23+'[1]COTA FINANCEIRA 2009 - MENSAL'!CQ20</f>
        <v>0</v>
      </c>
    </row>
    <row r="24" spans="1:13" ht="15">
      <c r="A24" s="14"/>
      <c r="B24" s="14"/>
      <c r="C24" s="15" t="s">
        <v>30</v>
      </c>
      <c r="D24" s="16">
        <f>'[1]COTA FINANCEIRA 2009 - MENSAL'!AX21</f>
        <v>217430670</v>
      </c>
      <c r="E24" s="17">
        <f>'[1]COTA FINANCEIRA 2009 - MENSAL'!BK21</f>
        <v>0</v>
      </c>
      <c r="F24" s="17">
        <v>0</v>
      </c>
      <c r="G24" s="17">
        <f>'[1]COTA FINANCEIRA 2009 - MENSAL'!CD21</f>
        <v>0</v>
      </c>
      <c r="H24" s="17">
        <f>G24+'[1]COTA FINANCEIRA 2009 - MENSAL'!CF21</f>
        <v>0</v>
      </c>
      <c r="I24" s="17">
        <f>H24+'[1]COTA FINANCEIRA 2009 - MENSAL'!CJ21</f>
        <v>0</v>
      </c>
      <c r="J24" s="18">
        <f>I24+'[1]COTA FINANCEIRA 2009 - MENSAL'!CN21</f>
        <v>0</v>
      </c>
      <c r="K24" s="18">
        <f>J24+'[1]COTA FINANCEIRA 2009 - MENSAL'!CO21</f>
        <v>0</v>
      </c>
      <c r="L24" s="18">
        <f>K24+'[1]COTA FINANCEIRA 2009 - MENSAL'!CP21</f>
        <v>0</v>
      </c>
      <c r="M24" s="18">
        <f>L24+'[1]COTA FINANCEIRA 2009 - MENSAL'!CQ21</f>
        <v>0</v>
      </c>
    </row>
    <row r="25" spans="1:13" ht="15">
      <c r="A25" s="19" t="s">
        <v>31</v>
      </c>
      <c r="B25" s="20"/>
      <c r="C25" s="20"/>
      <c r="D25" s="21">
        <f>SUM(D23:D24)</f>
        <v>217430670</v>
      </c>
      <c r="E25" s="21">
        <f aca="true" t="shared" si="4" ref="E25:M25">SUM(E23:E24)</f>
        <v>0</v>
      </c>
      <c r="F25" s="21">
        <v>0</v>
      </c>
      <c r="G25" s="21">
        <f>'[1]COTA FINANCEIRA 2009 - MENSAL'!CD22</f>
        <v>0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</row>
    <row r="26" spans="1:13" ht="15">
      <c r="A26" s="10" t="s">
        <v>32</v>
      </c>
      <c r="B26" s="10" t="s">
        <v>33</v>
      </c>
      <c r="C26" s="10" t="s">
        <v>14</v>
      </c>
      <c r="D26" s="11">
        <f>'[1]COTA FINANCEIRA 2009 - MENSAL'!AX23</f>
        <v>151193.42</v>
      </c>
      <c r="E26" s="12">
        <f>'[1]COTA FINANCEIRA 2009 - MENSAL'!BK23</f>
        <v>42334.157600000006</v>
      </c>
      <c r="F26" s="12">
        <v>56661.04878404841</v>
      </c>
      <c r="G26" s="12">
        <f>'[1]COTA FINANCEIRA 2009 - MENSAL'!CD23</f>
        <v>68192.83216603572</v>
      </c>
      <c r="H26" s="12">
        <f>G26+'[1]COTA FINANCEIRA 2009 - MENSAL'!CF23</f>
        <v>79124.38317337041</v>
      </c>
      <c r="I26" s="12">
        <f>H26+'[1]COTA FINANCEIRA 2009 - MENSAL'!CJ23</f>
        <v>90716.05195161811</v>
      </c>
      <c r="J26" s="13">
        <f>I26+'[1]COTA FINANCEIRA 2009 - MENSAL'!CN23</f>
        <v>102235.61244853013</v>
      </c>
      <c r="K26" s="13">
        <f>J26+'[1]COTA FINANCEIRA 2009 - MENSAL'!CO23</f>
        <v>114369.4217301498</v>
      </c>
      <c r="L26" s="13">
        <f>K26+'[1]COTA FINANCEIRA 2009 - MENSAL'!CP23</f>
        <v>127258.7497127768</v>
      </c>
      <c r="M26" s="13">
        <f>L26+'[1]COTA FINANCEIRA 2009 - MENSAL'!CQ23</f>
        <v>151193.42</v>
      </c>
    </row>
    <row r="27" spans="1:13" ht="15">
      <c r="A27" s="14"/>
      <c r="B27" s="14"/>
      <c r="C27" s="15" t="s">
        <v>19</v>
      </c>
      <c r="D27" s="16">
        <f>'[1]COTA FINANCEIRA 2009 - MENSAL'!AX24</f>
        <v>0</v>
      </c>
      <c r="E27" s="17">
        <f>'[1]COTA FINANCEIRA 2009 - MENSAL'!BK24</f>
        <v>0</v>
      </c>
      <c r="F27" s="17">
        <v>0</v>
      </c>
      <c r="G27" s="17">
        <f>'[1]COTA FINANCEIRA 2009 - MENSAL'!CD24</f>
        <v>0</v>
      </c>
      <c r="H27" s="17">
        <f>G27+'[1]COTA FINANCEIRA 2009 - MENSAL'!CF24</f>
        <v>0</v>
      </c>
      <c r="I27" s="17">
        <f>H27+'[1]COTA FINANCEIRA 2009 - MENSAL'!CJ24</f>
        <v>0</v>
      </c>
      <c r="J27" s="18">
        <f>I27+'[1]COTA FINANCEIRA 2009 - MENSAL'!CN24</f>
        <v>0</v>
      </c>
      <c r="K27" s="18">
        <f>J27+'[1]COTA FINANCEIRA 2009 - MENSAL'!CO24</f>
        <v>0</v>
      </c>
      <c r="L27" s="18">
        <f>K27+'[1]COTA FINANCEIRA 2009 - MENSAL'!CP24</f>
        <v>0</v>
      </c>
      <c r="M27" s="18">
        <f>L27+'[1]COTA FINANCEIRA 2009 - MENSAL'!CQ24</f>
        <v>0</v>
      </c>
    </row>
    <row r="28" spans="1:13" ht="15">
      <c r="A28" s="19" t="s">
        <v>34</v>
      </c>
      <c r="B28" s="20"/>
      <c r="C28" s="20"/>
      <c r="D28" s="21">
        <f>SUM(D26:D27)</f>
        <v>151193.42</v>
      </c>
      <c r="E28" s="21">
        <f aca="true" t="shared" si="5" ref="E28:M28">SUM(E26:E27)</f>
        <v>42334.157600000006</v>
      </c>
      <c r="F28" s="21">
        <v>56661.04878404841</v>
      </c>
      <c r="G28" s="21">
        <f>'[1]COTA FINANCEIRA 2009 - MENSAL'!CD25</f>
        <v>68192.83216603572</v>
      </c>
      <c r="H28" s="21">
        <f t="shared" si="5"/>
        <v>79124.38317337041</v>
      </c>
      <c r="I28" s="21">
        <f t="shared" si="5"/>
        <v>90716.05195161811</v>
      </c>
      <c r="J28" s="21">
        <f t="shared" si="5"/>
        <v>102235.61244853013</v>
      </c>
      <c r="K28" s="21">
        <f t="shared" si="5"/>
        <v>114369.4217301498</v>
      </c>
      <c r="L28" s="21">
        <f t="shared" si="5"/>
        <v>127258.7497127768</v>
      </c>
      <c r="M28" s="21">
        <f t="shared" si="5"/>
        <v>151193.42</v>
      </c>
    </row>
    <row r="29" spans="1:13" ht="15">
      <c r="A29" s="10" t="s">
        <v>35</v>
      </c>
      <c r="B29" s="10" t="s">
        <v>36</v>
      </c>
      <c r="C29" s="10" t="s">
        <v>14</v>
      </c>
      <c r="D29" s="11">
        <f>'[1]COTA FINANCEIRA 2009 - MENSAL'!AX26</f>
        <v>250132</v>
      </c>
      <c r="E29" s="12">
        <f>'[1]COTA FINANCEIRA 2009 - MENSAL'!BK26</f>
        <v>131566</v>
      </c>
      <c r="F29" s="12">
        <v>131566</v>
      </c>
      <c r="G29" s="12">
        <f>'[1]COTA FINANCEIRA 2009 - MENSAL'!CD26</f>
        <v>131566</v>
      </c>
      <c r="H29" s="12">
        <f>G29+'[1]COTA FINANCEIRA 2009 - MENSAL'!CF26</f>
        <v>250132</v>
      </c>
      <c r="I29" s="12">
        <f>H29+'[1]COTA FINANCEIRA 2009 - MENSAL'!CJ26</f>
        <v>250132</v>
      </c>
      <c r="J29" s="13">
        <f>I29+'[1]COTA FINANCEIRA 2009 - MENSAL'!CN26</f>
        <v>250132</v>
      </c>
      <c r="K29" s="13">
        <f>J29+'[1]COTA FINANCEIRA 2009 - MENSAL'!CO26</f>
        <v>250132</v>
      </c>
      <c r="L29" s="13">
        <f>K29+'[1]COTA FINANCEIRA 2009 - MENSAL'!CP26</f>
        <v>250132</v>
      </c>
      <c r="M29" s="13">
        <f>L29+'[1]COTA FINANCEIRA 2009 - MENSAL'!CQ26</f>
        <v>250132</v>
      </c>
    </row>
    <row r="30" spans="1:13" ht="15">
      <c r="A30" s="14"/>
      <c r="B30" s="22"/>
      <c r="C30" s="15" t="s">
        <v>23</v>
      </c>
      <c r="D30" s="16">
        <f>'[1]COTA FINANCEIRA 2009 - MENSAL'!AX27</f>
        <v>12000000</v>
      </c>
      <c r="E30" s="17">
        <f>'[1]COTA FINANCEIRA 2009 - MENSAL'!BK27</f>
        <v>1981808.8</v>
      </c>
      <c r="F30" s="17">
        <v>12000000.2184</v>
      </c>
      <c r="G30" s="17">
        <f>'[1]COTA FINANCEIRA 2009 - MENSAL'!CD27</f>
        <v>12000000.2184</v>
      </c>
      <c r="H30" s="17">
        <f>G30+'[1]COTA FINANCEIRA 2009 - MENSAL'!CF27</f>
        <v>12000000.2184</v>
      </c>
      <c r="I30" s="17">
        <f>H30+'[1]COTA FINANCEIRA 2009 - MENSAL'!CJ27</f>
        <v>12000000.2184</v>
      </c>
      <c r="J30" s="18">
        <f>I30+'[1]COTA FINANCEIRA 2009 - MENSAL'!CN27</f>
        <v>12000000.2184</v>
      </c>
      <c r="K30" s="18">
        <f>J30+'[1]COTA FINANCEIRA 2009 - MENSAL'!CO27</f>
        <v>12000000.2184</v>
      </c>
      <c r="L30" s="18">
        <f>K30+'[1]COTA FINANCEIRA 2009 - MENSAL'!CP27</f>
        <v>12000000.2184</v>
      </c>
      <c r="M30" s="18">
        <f>L30+'[1]COTA FINANCEIRA 2009 - MENSAL'!CQ27</f>
        <v>12000000.2184</v>
      </c>
    </row>
    <row r="31" spans="1:13" ht="15">
      <c r="A31" s="19" t="s">
        <v>37</v>
      </c>
      <c r="B31" s="20"/>
      <c r="C31" s="20"/>
      <c r="D31" s="21">
        <f>SUM(D29:D30)</f>
        <v>12250132</v>
      </c>
      <c r="E31" s="21">
        <f aca="true" t="shared" si="6" ref="E31:M31">SUM(E29:E30)</f>
        <v>2113374.8</v>
      </c>
      <c r="F31" s="21">
        <v>12131566.2184</v>
      </c>
      <c r="G31" s="21">
        <f>'[1]COTA FINANCEIRA 2009 - MENSAL'!CD28</f>
        <v>12131566.2184</v>
      </c>
      <c r="H31" s="21">
        <f t="shared" si="6"/>
        <v>12250132.2184</v>
      </c>
      <c r="I31" s="21">
        <f t="shared" si="6"/>
        <v>12250132.2184</v>
      </c>
      <c r="J31" s="21">
        <f t="shared" si="6"/>
        <v>12250132.2184</v>
      </c>
      <c r="K31" s="21">
        <f t="shared" si="6"/>
        <v>12250132.2184</v>
      </c>
      <c r="L31" s="21">
        <f t="shared" si="6"/>
        <v>12250132.2184</v>
      </c>
      <c r="M31" s="21">
        <f t="shared" si="6"/>
        <v>12250132.2184</v>
      </c>
    </row>
    <row r="32" spans="1:13" ht="15">
      <c r="A32" s="10" t="s">
        <v>38</v>
      </c>
      <c r="B32" s="10" t="s">
        <v>39</v>
      </c>
      <c r="C32" s="10" t="s">
        <v>14</v>
      </c>
      <c r="D32" s="11">
        <f>'[1]COTA FINANCEIRA 2009 - MENSAL'!AX29</f>
        <v>0</v>
      </c>
      <c r="E32" s="12">
        <f>'[1]COTA FINANCEIRA 2009 - MENSAL'!BK29</f>
        <v>0</v>
      </c>
      <c r="F32" s="12">
        <v>0</v>
      </c>
      <c r="G32" s="12">
        <f>'[1]COTA FINANCEIRA 2009 - MENSAL'!CD29</f>
        <v>0</v>
      </c>
      <c r="H32" s="12">
        <f>G32+'[1]COTA FINANCEIRA 2009 - MENSAL'!CF29</f>
        <v>0</v>
      </c>
      <c r="I32" s="12">
        <f>H32+'[1]COTA FINANCEIRA 2009 - MENSAL'!CJ29</f>
        <v>0</v>
      </c>
      <c r="J32" s="13">
        <f>I32+'[1]COTA FINANCEIRA 2009 - MENSAL'!CN29</f>
        <v>0</v>
      </c>
      <c r="K32" s="13">
        <f>J32+'[1]COTA FINANCEIRA 2009 - MENSAL'!CO29</f>
        <v>0</v>
      </c>
      <c r="L32" s="13">
        <f>K32+'[1]COTA FINANCEIRA 2009 - MENSAL'!CP29</f>
        <v>0</v>
      </c>
      <c r="M32" s="13">
        <f>L32+'[1]COTA FINANCEIRA 2009 - MENSAL'!CQ29</f>
        <v>0</v>
      </c>
    </row>
    <row r="33" spans="1:13" ht="15">
      <c r="A33" s="14"/>
      <c r="B33" s="14"/>
      <c r="C33" s="15" t="s">
        <v>19</v>
      </c>
      <c r="D33" s="16">
        <f>'[1]COTA FINANCEIRA 2009 - MENSAL'!AX30</f>
        <v>0</v>
      </c>
      <c r="E33" s="17">
        <f>'[1]COTA FINANCEIRA 2009 - MENSAL'!BK30</f>
        <v>0</v>
      </c>
      <c r="F33" s="17">
        <v>0</v>
      </c>
      <c r="G33" s="17">
        <f>'[1]COTA FINANCEIRA 2009 - MENSAL'!CD30</f>
        <v>0</v>
      </c>
      <c r="H33" s="17">
        <f>G33+'[1]COTA FINANCEIRA 2009 - MENSAL'!CF30</f>
        <v>0</v>
      </c>
      <c r="I33" s="17">
        <f>H33+'[1]COTA FINANCEIRA 2009 - MENSAL'!CJ30</f>
        <v>0</v>
      </c>
      <c r="J33" s="18">
        <f>I33+'[1]COTA FINANCEIRA 2009 - MENSAL'!CN30</f>
        <v>0</v>
      </c>
      <c r="K33" s="18">
        <f>J33+'[1]COTA FINANCEIRA 2009 - MENSAL'!CO30</f>
        <v>0</v>
      </c>
      <c r="L33" s="18">
        <f>K33+'[1]COTA FINANCEIRA 2009 - MENSAL'!CP30</f>
        <v>0</v>
      </c>
      <c r="M33" s="18">
        <f>L33+'[1]COTA FINANCEIRA 2009 - MENSAL'!CQ30</f>
        <v>0</v>
      </c>
    </row>
    <row r="34" spans="1:13" ht="15">
      <c r="A34" s="19" t="s">
        <v>40</v>
      </c>
      <c r="B34" s="20"/>
      <c r="C34" s="20"/>
      <c r="D34" s="21">
        <f>SUM(D32:D33)</f>
        <v>0</v>
      </c>
      <c r="E34" s="21">
        <f aca="true" t="shared" si="7" ref="E34:M34">SUM(E32:E33)</f>
        <v>0</v>
      </c>
      <c r="F34" s="21">
        <v>0</v>
      </c>
      <c r="G34" s="21">
        <f>'[1]COTA FINANCEIRA 2009 - MENSAL'!CD31</f>
        <v>0</v>
      </c>
      <c r="H34" s="21">
        <f t="shared" si="7"/>
        <v>0</v>
      </c>
      <c r="I34" s="21">
        <f t="shared" si="7"/>
        <v>0</v>
      </c>
      <c r="J34" s="21">
        <f t="shared" si="7"/>
        <v>0</v>
      </c>
      <c r="K34" s="21">
        <f t="shared" si="7"/>
        <v>0</v>
      </c>
      <c r="L34" s="21">
        <f t="shared" si="7"/>
        <v>0</v>
      </c>
      <c r="M34" s="21">
        <f t="shared" si="7"/>
        <v>0</v>
      </c>
    </row>
    <row r="35" spans="1:13" ht="15">
      <c r="A35" s="10" t="s">
        <v>41</v>
      </c>
      <c r="B35" s="10" t="s">
        <v>42</v>
      </c>
      <c r="C35" s="10" t="s">
        <v>14</v>
      </c>
      <c r="D35" s="11">
        <f>'[1]COTA FINANCEIRA 2009 - MENSAL'!AX32</f>
        <v>43565</v>
      </c>
      <c r="E35" s="12">
        <f>'[1]COTA FINANCEIRA 2009 - MENSAL'!BK32</f>
        <v>12198.2</v>
      </c>
      <c r="F35" s="12">
        <v>16326.362551208042</v>
      </c>
      <c r="G35" s="12">
        <f>'[1]COTA FINANCEIRA 2009 - MENSAL'!CD32</f>
        <v>19649.140374715684</v>
      </c>
      <c r="H35" s="12">
        <f>G35+'[1]COTA FINANCEIRA 2009 - MENSAL'!CF32</f>
        <v>22798.966733789617</v>
      </c>
      <c r="I35" s="12">
        <f>H35+'[1]COTA FINANCEIRA 2009 - MENSAL'!CJ32</f>
        <v>26138.9999860592</v>
      </c>
      <c r="J35" s="13">
        <f>I35+'[1]COTA FINANCEIRA 2009 - MENSAL'!CN32</f>
        <v>29458.25589711652</v>
      </c>
      <c r="K35" s="13">
        <f>J35+'[1]COTA FINANCEIRA 2009 - MENSAL'!CO32</f>
        <v>32954.50197286347</v>
      </c>
      <c r="L35" s="13">
        <f>K35+'[1]COTA FINANCEIRA 2009 - MENSAL'!CP32</f>
        <v>36668.44384654518</v>
      </c>
      <c r="M35" s="13">
        <f>L35+'[1]COTA FINANCEIRA 2009 - MENSAL'!CQ32</f>
        <v>43565</v>
      </c>
    </row>
    <row r="36" spans="1:13" ht="15">
      <c r="A36" s="14"/>
      <c r="B36" s="14"/>
      <c r="C36" s="15" t="s">
        <v>23</v>
      </c>
      <c r="D36" s="16">
        <f>'[1]COTA FINANCEIRA 2009 - MENSAL'!AX33</f>
        <v>9719475</v>
      </c>
      <c r="E36" s="17">
        <f>'[1]COTA FINANCEIRA 2009 - MENSAL'!BK33</f>
        <v>815863.32</v>
      </c>
      <c r="F36" s="17">
        <v>2183561.38972925</v>
      </c>
      <c r="G36" s="17">
        <f>'[1]COTA FINANCEIRA 2009 - MENSAL'!CD33</f>
        <v>3102849.906680659</v>
      </c>
      <c r="H36" s="17">
        <f>G36+'[1]COTA FINANCEIRA 2009 - MENSAL'!CF33</f>
        <v>3974289.213215706</v>
      </c>
      <c r="I36" s="17">
        <f>H36+'[1]COTA FINANCEIRA 2009 - MENSAL'!CJ33</f>
        <v>4898351.662809768</v>
      </c>
      <c r="J36" s="18">
        <f>I36+'[1]COTA FINANCEIRA 2009 - MENSAL'!CN33</f>
        <v>5816665.798130727</v>
      </c>
      <c r="K36" s="18">
        <f>J36+'[1]COTA FINANCEIRA 2009 - MENSAL'!CO33</f>
        <v>6783946.501382119</v>
      </c>
      <c r="L36" s="18">
        <f>K36+'[1]COTA FINANCEIRA 2009 - MENSAL'!CP33</f>
        <v>7811455.500914462</v>
      </c>
      <c r="M36" s="18">
        <f>L36+'[1]COTA FINANCEIRA 2009 - MENSAL'!CQ33</f>
        <v>9719475</v>
      </c>
    </row>
    <row r="37" spans="1:13" ht="15">
      <c r="A37" s="19" t="s">
        <v>43</v>
      </c>
      <c r="B37" s="20"/>
      <c r="C37" s="20"/>
      <c r="D37" s="21">
        <f>SUM(D35:D36)</f>
        <v>9763040</v>
      </c>
      <c r="E37" s="21">
        <f aca="true" t="shared" si="8" ref="E37:M37">SUM(E35:E36)</f>
        <v>828061.5199999999</v>
      </c>
      <c r="F37" s="21">
        <v>2199887.7522804583</v>
      </c>
      <c r="G37" s="21">
        <f>'[1]COTA FINANCEIRA 2009 - MENSAL'!CD34</f>
        <v>3122499.047055375</v>
      </c>
      <c r="H37" s="21">
        <f t="shared" si="8"/>
        <v>3997088.1799494955</v>
      </c>
      <c r="I37" s="21">
        <f t="shared" si="8"/>
        <v>4924490.662795827</v>
      </c>
      <c r="J37" s="21">
        <f t="shared" si="8"/>
        <v>5846124.054027844</v>
      </c>
      <c r="K37" s="21">
        <f t="shared" si="8"/>
        <v>6816901.0033549825</v>
      </c>
      <c r="L37" s="21">
        <f t="shared" si="8"/>
        <v>7848123.944761007</v>
      </c>
      <c r="M37" s="21">
        <f t="shared" si="8"/>
        <v>9763040</v>
      </c>
    </row>
    <row r="38" spans="1:13" ht="15">
      <c r="A38" s="10" t="s">
        <v>44</v>
      </c>
      <c r="B38" s="10" t="s">
        <v>45</v>
      </c>
      <c r="C38" s="10" t="s">
        <v>14</v>
      </c>
      <c r="D38" s="11">
        <f>'[1]COTA FINANCEIRA 2009 - MENSAL'!AX35</f>
        <v>0</v>
      </c>
      <c r="E38" s="12">
        <f>'[1]COTA FINANCEIRA 2009 - MENSAL'!BK35</f>
        <v>0</v>
      </c>
      <c r="F38" s="12">
        <v>0</v>
      </c>
      <c r="G38" s="12">
        <f>'[1]COTA FINANCEIRA 2009 - MENSAL'!CD35</f>
        <v>0</v>
      </c>
      <c r="H38" s="12">
        <f>G38+'[1]COTA FINANCEIRA 2009 - MENSAL'!CF35</f>
        <v>0</v>
      </c>
      <c r="I38" s="12">
        <f>H38+'[1]COTA FINANCEIRA 2009 - MENSAL'!CJ35</f>
        <v>0</v>
      </c>
      <c r="J38" s="13">
        <f>I38+'[1]COTA FINANCEIRA 2009 - MENSAL'!CN35</f>
        <v>0</v>
      </c>
      <c r="K38" s="13">
        <f>J38+'[1]COTA FINANCEIRA 2009 - MENSAL'!CO35</f>
        <v>0</v>
      </c>
      <c r="L38" s="13">
        <f>K38+'[1]COTA FINANCEIRA 2009 - MENSAL'!CP35</f>
        <v>0</v>
      </c>
      <c r="M38" s="13">
        <f>L38+'[1]COTA FINANCEIRA 2009 - MENSAL'!CQ35</f>
        <v>0</v>
      </c>
    </row>
    <row r="39" spans="1:13" ht="15">
      <c r="A39" s="14"/>
      <c r="B39" s="14"/>
      <c r="C39" s="15" t="s">
        <v>23</v>
      </c>
      <c r="D39" s="16">
        <f>'[1]COTA FINANCEIRA 2009 - MENSAL'!AX36</f>
        <v>1673574</v>
      </c>
      <c r="E39" s="17">
        <f>'[1]COTA FINANCEIRA 2009 - MENSAL'!BK36</f>
        <v>96784.5</v>
      </c>
      <c r="F39" s="17">
        <v>627186.408361654</v>
      </c>
      <c r="G39" s="17">
        <f>'[1]COTA FINANCEIRA 2009 - MENSAL'!CD36</f>
        <v>754832.7890158254</v>
      </c>
      <c r="H39" s="17">
        <f>G39+'[1]COTA FINANCEIRA 2009 - MENSAL'!CF36</f>
        <v>875835.1418004184</v>
      </c>
      <c r="I39" s="17">
        <f>H39+'[1]COTA FINANCEIRA 2009 - MENSAL'!CJ36</f>
        <v>1004144.3994644564</v>
      </c>
      <c r="J39" s="18">
        <f>I39+'[1]COTA FINANCEIRA 2009 - MENSAL'!CN36</f>
        <v>1131655.4838691812</v>
      </c>
      <c r="K39" s="18">
        <f>J39+'[1]COTA FINANCEIRA 2009 - MENSAL'!CO36</f>
        <v>1265965.7450874099</v>
      </c>
      <c r="L39" s="18">
        <f>K39+'[1]COTA FINANCEIRA 2009 - MENSAL'!CP36</f>
        <v>1408638.9129355676</v>
      </c>
      <c r="M39" s="18">
        <f>L39+'[1]COTA FINANCEIRA 2009 - MENSAL'!CQ36</f>
        <v>1673573.9999999998</v>
      </c>
    </row>
    <row r="40" spans="1:13" ht="15">
      <c r="A40" s="19" t="s">
        <v>46</v>
      </c>
      <c r="B40" s="20"/>
      <c r="C40" s="20"/>
      <c r="D40" s="21">
        <f>SUM(D38:D39)</f>
        <v>1673574</v>
      </c>
      <c r="E40" s="21">
        <f aca="true" t="shared" si="9" ref="E40:M40">SUM(E38:E39)</f>
        <v>96784.5</v>
      </c>
      <c r="F40" s="21">
        <v>627186.408361654</v>
      </c>
      <c r="G40" s="21">
        <f>'[1]COTA FINANCEIRA 2009 - MENSAL'!CD37</f>
        <v>754832.7890158254</v>
      </c>
      <c r="H40" s="21">
        <f t="shared" si="9"/>
        <v>875835.1418004184</v>
      </c>
      <c r="I40" s="21">
        <f t="shared" si="9"/>
        <v>1004144.3994644564</v>
      </c>
      <c r="J40" s="21">
        <f t="shared" si="9"/>
        <v>1131655.4838691812</v>
      </c>
      <c r="K40" s="21">
        <f t="shared" si="9"/>
        <v>1265965.7450874099</v>
      </c>
      <c r="L40" s="21">
        <f t="shared" si="9"/>
        <v>1408638.9129355676</v>
      </c>
      <c r="M40" s="21">
        <f t="shared" si="9"/>
        <v>1673573.9999999998</v>
      </c>
    </row>
    <row r="41" spans="1:13" ht="15">
      <c r="A41" s="23" t="s">
        <v>47</v>
      </c>
      <c r="B41" s="24" t="s">
        <v>48</v>
      </c>
      <c r="C41" s="25" t="s">
        <v>14</v>
      </c>
      <c r="D41" s="11">
        <f>'[1]COTA FINANCEIRA 2009 - MENSAL'!AX38</f>
        <v>27688396.92</v>
      </c>
      <c r="E41" s="12">
        <f>'[1]COTA FINANCEIRA 2009 - MENSAL'!BK38</f>
        <v>9763451.137600001</v>
      </c>
      <c r="F41" s="12">
        <v>10967011.038888358</v>
      </c>
      <c r="G41" s="12">
        <f>'[1]COTA FINANCEIRA 2009 - MENSAL'!CD38</f>
        <v>11935762.172027169</v>
      </c>
      <c r="H41" s="12">
        <f>G41+'[1]COTA FINANCEIRA 2009 - MENSAL'!CF38</f>
        <v>12854089.552496504</v>
      </c>
      <c r="I41" s="12">
        <f>H41+'[1]COTA FINANCEIRA 2009 - MENSAL'!CJ38</f>
        <v>13827871.481268916</v>
      </c>
      <c r="J41" s="13">
        <f>I41+'[1]COTA FINANCEIRA 2009 - MENSAL'!CN38</f>
        <v>17925060.882534586</v>
      </c>
      <c r="K41" s="13">
        <f>J41+'[1]COTA FINANCEIRA 2009 - MENSAL'!CO38</f>
        <v>20344827.276412103</v>
      </c>
      <c r="L41" s="13">
        <f>K41+'[1]COTA FINANCEIRA 2009 - MENSAL'!CP38</f>
        <v>22915261.833948072</v>
      </c>
      <c r="M41" s="13">
        <f>L41+'[1]COTA FINANCEIRA 2009 - MENSAL'!CQ38</f>
        <v>27688396.92</v>
      </c>
    </row>
    <row r="42" spans="1:13" ht="15">
      <c r="A42" s="26"/>
      <c r="B42" s="27"/>
      <c r="C42" s="28" t="s">
        <v>15</v>
      </c>
      <c r="D42" s="16">
        <f>'[1]COTA FINANCEIRA 2009 - MENSAL'!AX39</f>
        <v>33674327.5</v>
      </c>
      <c r="E42" s="17">
        <f>'[1]COTA FINANCEIRA 2009 - MENSAL'!BK39</f>
        <v>7779.3</v>
      </c>
      <c r="F42" s="17">
        <v>1366249</v>
      </c>
      <c r="G42" s="17">
        <f>'[1]COTA FINANCEIRA 2009 - MENSAL'!CD39</f>
        <v>1366249</v>
      </c>
      <c r="H42" s="17">
        <f>G42+'[1]COTA FINANCEIRA 2009 - MENSAL'!CF39</f>
        <v>1402121</v>
      </c>
      <c r="I42" s="17">
        <f>H42+'[1]COTA FINANCEIRA 2009 - MENSAL'!CJ39</f>
        <v>2156832</v>
      </c>
      <c r="J42" s="18">
        <f>I42+'[1]COTA FINANCEIRA 2009 - MENSAL'!CN39</f>
        <v>2156832</v>
      </c>
      <c r="K42" s="18">
        <f>J42+'[1]COTA FINANCEIRA 2009 - MENSAL'!CO39</f>
        <v>2156832</v>
      </c>
      <c r="L42" s="18">
        <f>K42+'[1]COTA FINANCEIRA 2009 - MENSAL'!CP39</f>
        <v>2156832</v>
      </c>
      <c r="M42" s="18">
        <f>L42+'[1]COTA FINANCEIRA 2009 - MENSAL'!CQ39</f>
        <v>2156832</v>
      </c>
    </row>
    <row r="43" spans="1:13" ht="15">
      <c r="A43" s="29" t="s">
        <v>49</v>
      </c>
      <c r="B43" s="30"/>
      <c r="C43" s="31"/>
      <c r="D43" s="21">
        <f>SUM(D41:D42)</f>
        <v>61362724.42</v>
      </c>
      <c r="E43" s="21">
        <f aca="true" t="shared" si="10" ref="E43:M43">SUM(E41:E42)</f>
        <v>9771230.437600002</v>
      </c>
      <c r="F43" s="21">
        <v>12333260.038888358</v>
      </c>
      <c r="G43" s="21">
        <f>'[1]COTA FINANCEIRA 2009 - MENSAL'!CD40</f>
        <v>13302011.172027169</v>
      </c>
      <c r="H43" s="21">
        <f t="shared" si="10"/>
        <v>14256210.552496504</v>
      </c>
      <c r="I43" s="21">
        <f t="shared" si="10"/>
        <v>15984703.481268916</v>
      </c>
      <c r="J43" s="21">
        <f t="shared" si="10"/>
        <v>20081892.882534586</v>
      </c>
      <c r="K43" s="21">
        <f t="shared" si="10"/>
        <v>22501659.276412103</v>
      </c>
      <c r="L43" s="21">
        <f t="shared" si="10"/>
        <v>25072093.833948072</v>
      </c>
      <c r="M43" s="21">
        <f t="shared" si="10"/>
        <v>29845228.92</v>
      </c>
    </row>
    <row r="44" spans="1:13" ht="15">
      <c r="A44" s="10" t="s">
        <v>50</v>
      </c>
      <c r="B44" s="10" t="s">
        <v>51</v>
      </c>
      <c r="C44" s="10" t="s">
        <v>14</v>
      </c>
      <c r="D44" s="11">
        <f>'[1]COTA FINANCEIRA 2009 - MENSAL'!AX44</f>
        <v>1314612.4699999997</v>
      </c>
      <c r="E44" s="12">
        <f>'[1]COTA FINANCEIRA 2009 - MENSAL'!BK44</f>
        <v>356667.60000000003</v>
      </c>
      <c r="F44" s="12">
        <v>538241.440020013</v>
      </c>
      <c r="G44" s="12">
        <f>'[1]COTA FINANCEIRA 2009 - MENSAL'!CD44</f>
        <v>728458.7428538741</v>
      </c>
      <c r="H44" s="12">
        <f>G44+'[1]COTA FINANCEIRA 2009 - MENSAL'!CF44</f>
        <v>908775.1847716063</v>
      </c>
      <c r="I44" s="12">
        <f>H44+'[1]COTA FINANCEIRA 2009 - MENSAL'!CJ44</f>
        <v>1134628.0349999997</v>
      </c>
      <c r="J44" s="13">
        <f>I44+'[1]COTA FINANCEIRA 2009 - MENSAL'!CN44</f>
        <v>1168910.9685070654</v>
      </c>
      <c r="K44" s="13">
        <f>J44+'[1]COTA FINANCEIRA 2009 - MENSAL'!CO44</f>
        <v>1205021.9448677257</v>
      </c>
      <c r="L44" s="13">
        <f>K44+'[1]COTA FINANCEIRA 2009 - MENSAL'!CP44</f>
        <v>1243381.3922006008</v>
      </c>
      <c r="M44" s="13">
        <f>L44+'[1]COTA FINANCEIRA 2009 - MENSAL'!CQ44</f>
        <v>1314612.4699999995</v>
      </c>
    </row>
    <row r="45" spans="1:13" ht="15">
      <c r="A45" s="14"/>
      <c r="B45" s="32"/>
      <c r="C45" s="15" t="s">
        <v>15</v>
      </c>
      <c r="D45" s="16">
        <f>'[1]COTA FINANCEIRA 2009 - MENSAL'!AX45</f>
        <v>863067.86</v>
      </c>
      <c r="E45" s="17">
        <f>'[1]COTA FINANCEIRA 2009 - MENSAL'!BK45</f>
        <v>92723.29</v>
      </c>
      <c r="F45" s="17">
        <v>564485</v>
      </c>
      <c r="G45" s="17">
        <f>'[1]COTA FINANCEIRA 2009 - MENSAL'!CD45</f>
        <v>564485</v>
      </c>
      <c r="H45" s="17">
        <f>G45+'[1]COTA FINANCEIRA 2009 - MENSAL'!CF45</f>
        <v>580562</v>
      </c>
      <c r="I45" s="17">
        <f>H45+'[1]COTA FINANCEIRA 2009 - MENSAL'!CJ45</f>
        <v>593810</v>
      </c>
      <c r="J45" s="18">
        <f>I45+'[1]COTA FINANCEIRA 2009 - MENSAL'!CN45</f>
        <v>593810</v>
      </c>
      <c r="K45" s="18">
        <f>J45+'[1]COTA FINANCEIRA 2009 - MENSAL'!CO45</f>
        <v>593810</v>
      </c>
      <c r="L45" s="18">
        <f>K45+'[1]COTA FINANCEIRA 2009 - MENSAL'!CP45</f>
        <v>593810</v>
      </c>
      <c r="M45" s="18">
        <f>L45+'[1]COTA FINANCEIRA 2009 - MENSAL'!CQ45</f>
        <v>593810</v>
      </c>
    </row>
    <row r="46" spans="1:13" ht="15">
      <c r="A46" s="19" t="s">
        <v>52</v>
      </c>
      <c r="B46" s="20"/>
      <c r="C46" s="20"/>
      <c r="D46" s="21">
        <f>SUM(D44:D45)</f>
        <v>2177680.3299999996</v>
      </c>
      <c r="E46" s="21">
        <f aca="true" t="shared" si="11" ref="E46:M46">SUM(E44:E45)</f>
        <v>449390.89</v>
      </c>
      <c r="F46" s="21">
        <v>1102726.4400200131</v>
      </c>
      <c r="G46" s="21">
        <f>'[1]COTA FINANCEIRA 2009 - MENSAL'!CD46</f>
        <v>1292943.742853874</v>
      </c>
      <c r="H46" s="21">
        <f t="shared" si="11"/>
        <v>1489337.1847716062</v>
      </c>
      <c r="I46" s="21">
        <f t="shared" si="11"/>
        <v>1728438.0349999997</v>
      </c>
      <c r="J46" s="21">
        <f t="shared" si="11"/>
        <v>1762720.9685070654</v>
      </c>
      <c r="K46" s="21">
        <f t="shared" si="11"/>
        <v>1798831.9448677257</v>
      </c>
      <c r="L46" s="21">
        <f t="shared" si="11"/>
        <v>1837191.3922006008</v>
      </c>
      <c r="M46" s="21">
        <f t="shared" si="11"/>
        <v>1908422.4699999995</v>
      </c>
    </row>
    <row r="47" spans="1:13" ht="15">
      <c r="A47" s="10" t="s">
        <v>53</v>
      </c>
      <c r="B47" s="10" t="s">
        <v>54</v>
      </c>
      <c r="C47" s="10" t="s">
        <v>14</v>
      </c>
      <c r="D47" s="11">
        <f>'[1]COTA FINANCEIRA 2009 - MENSAL'!AX47</f>
        <v>72320.52999999998</v>
      </c>
      <c r="E47" s="12">
        <f>'[1]COTA FINANCEIRA 2009 - MENSAL'!BK47</f>
        <v>139820.92</v>
      </c>
      <c r="F47" s="12">
        <v>81616.00000000001</v>
      </c>
      <c r="G47" s="12">
        <f>'[1]COTA FINANCEIRA 2009 - MENSAL'!CD47</f>
        <v>81616.00000000001</v>
      </c>
      <c r="H47" s="12">
        <f>G47+'[1]COTA FINANCEIRA 2009 - MENSAL'!CF47</f>
        <v>72320.53000000001</v>
      </c>
      <c r="I47" s="12">
        <f>H47+'[1]COTA FINANCEIRA 2009 - MENSAL'!CJ47</f>
        <v>72320.53000000001</v>
      </c>
      <c r="J47" s="13">
        <f>I47+'[1]COTA FINANCEIRA 2009 - MENSAL'!CN47</f>
        <v>72320.53000000001</v>
      </c>
      <c r="K47" s="13">
        <f>J47+'[1]COTA FINANCEIRA 2009 - MENSAL'!CO47</f>
        <v>72320.53000000001</v>
      </c>
      <c r="L47" s="13">
        <f>K47+'[1]COTA FINANCEIRA 2009 - MENSAL'!CP47</f>
        <v>72320.53000000001</v>
      </c>
      <c r="M47" s="13">
        <f>L47+'[1]COTA FINANCEIRA 2009 - MENSAL'!CQ47</f>
        <v>72320.53000000001</v>
      </c>
    </row>
    <row r="48" spans="1:13" ht="15">
      <c r="A48" s="14"/>
      <c r="B48" s="14"/>
      <c r="C48" s="15" t="s">
        <v>19</v>
      </c>
      <c r="D48" s="16">
        <f>'[1]COTA FINANCEIRA 2009 - MENSAL'!AX48</f>
        <v>0</v>
      </c>
      <c r="E48" s="17">
        <f>'[1]COTA FINANCEIRA 2009 - MENSAL'!BK48</f>
        <v>0</v>
      </c>
      <c r="F48" s="17">
        <v>0</v>
      </c>
      <c r="G48" s="17">
        <f>'[1]COTA FINANCEIRA 2009 - MENSAL'!CD48</f>
        <v>0</v>
      </c>
      <c r="H48" s="17">
        <f>G48+'[1]COTA FINANCEIRA 2009 - MENSAL'!CF48</f>
        <v>0</v>
      </c>
      <c r="I48" s="17">
        <f>H48+'[1]COTA FINANCEIRA 2009 - MENSAL'!CJ48</f>
        <v>0</v>
      </c>
      <c r="J48" s="18">
        <f>I48+'[1]COTA FINANCEIRA 2009 - MENSAL'!CN48</f>
        <v>0</v>
      </c>
      <c r="K48" s="18">
        <f>J48+'[1]COTA FINANCEIRA 2009 - MENSAL'!CO48</f>
        <v>0</v>
      </c>
      <c r="L48" s="18">
        <f>K48+'[1]COTA FINANCEIRA 2009 - MENSAL'!CP48</f>
        <v>0</v>
      </c>
      <c r="M48" s="18">
        <f>L48+'[1]COTA FINANCEIRA 2009 - MENSAL'!CQ48</f>
        <v>0</v>
      </c>
    </row>
    <row r="49" spans="1:13" ht="15">
      <c r="A49" s="19" t="s">
        <v>55</v>
      </c>
      <c r="B49" s="20"/>
      <c r="C49" s="20"/>
      <c r="D49" s="21">
        <f>SUM(D47:D48)</f>
        <v>72320.52999999998</v>
      </c>
      <c r="E49" s="21">
        <f aca="true" t="shared" si="12" ref="E49:M49">SUM(E47:E48)</f>
        <v>139820.92</v>
      </c>
      <c r="F49" s="21">
        <v>81616.00000000001</v>
      </c>
      <c r="G49" s="21">
        <f>'[1]COTA FINANCEIRA 2009 - MENSAL'!CD49</f>
        <v>81616.00000000001</v>
      </c>
      <c r="H49" s="21">
        <f t="shared" si="12"/>
        <v>72320.53000000001</v>
      </c>
      <c r="I49" s="21">
        <f t="shared" si="12"/>
        <v>72320.53000000001</v>
      </c>
      <c r="J49" s="21">
        <f t="shared" si="12"/>
        <v>72320.53000000001</v>
      </c>
      <c r="K49" s="21">
        <f t="shared" si="12"/>
        <v>72320.53000000001</v>
      </c>
      <c r="L49" s="21">
        <f t="shared" si="12"/>
        <v>72320.53000000001</v>
      </c>
      <c r="M49" s="21">
        <f t="shared" si="12"/>
        <v>72320.53000000001</v>
      </c>
    </row>
    <row r="50" spans="1:13" ht="15">
      <c r="A50" s="10" t="s">
        <v>56</v>
      </c>
      <c r="B50" s="10" t="s">
        <v>57</v>
      </c>
      <c r="C50" s="10" t="s">
        <v>14</v>
      </c>
      <c r="D50" s="11">
        <f>'[1]COTA FINANCEIRA 2009 - MENSAL'!AX50</f>
        <v>5475576</v>
      </c>
      <c r="E50" s="12">
        <f>'[1]COTA FINANCEIRA 2009 - MENSAL'!BK50</f>
        <v>1866896.52</v>
      </c>
      <c r="F50" s="12">
        <v>2341832.2956815776</v>
      </c>
      <c r="G50" s="12">
        <f>'[1]COTA FINANCEIRA 2009 - MENSAL'!CD50</f>
        <v>2724110.3778669164</v>
      </c>
      <c r="H50" s="12">
        <f>G50+'[1]COTA FINANCEIRA 2009 - MENSAL'!CF50</f>
        <v>3262316.7847797414</v>
      </c>
      <c r="I50" s="12">
        <f>H50+'[1]COTA FINANCEIRA 2009 - MENSAL'!CJ50</f>
        <v>3887615.065062809</v>
      </c>
      <c r="J50" s="13">
        <f>I50+'[1]COTA FINANCEIRA 2009 - MENSAL'!CN50</f>
        <v>4190085.437816263</v>
      </c>
      <c r="K50" s="13">
        <f>J50+'[1]COTA FINANCEIRA 2009 - MENSAL'!CO50</f>
        <v>4508684.208777591</v>
      </c>
      <c r="L50" s="13">
        <f>K50+'[1]COTA FINANCEIRA 2009 - MENSAL'!CP50</f>
        <v>4847120.71774786</v>
      </c>
      <c r="M50" s="13">
        <f>L50+'[1]COTA FINANCEIRA 2009 - MENSAL'!CQ50</f>
        <v>5475575.999999999</v>
      </c>
    </row>
    <row r="51" spans="1:13" ht="15">
      <c r="A51" s="14"/>
      <c r="B51" s="14"/>
      <c r="C51" s="15" t="s">
        <v>15</v>
      </c>
      <c r="D51" s="16">
        <f>'[1]COTA FINANCEIRA 2009 - MENSAL'!AX51</f>
        <v>28973281.6</v>
      </c>
      <c r="E51" s="17">
        <f>'[1]COTA FINANCEIRA 2009 - MENSAL'!BK51</f>
        <v>833091.35</v>
      </c>
      <c r="F51" s="17">
        <v>4588668</v>
      </c>
      <c r="G51" s="17">
        <f>'[1]COTA FINANCEIRA 2009 - MENSAL'!CD51</f>
        <v>4588668</v>
      </c>
      <c r="H51" s="17">
        <f>G51+'[1]COTA FINANCEIRA 2009 - MENSAL'!CF51</f>
        <v>5779582</v>
      </c>
      <c r="I51" s="17">
        <f>H51+'[1]COTA FINANCEIRA 2009 - MENSAL'!CJ51</f>
        <v>6739050</v>
      </c>
      <c r="J51" s="18">
        <f>I51+'[1]COTA FINANCEIRA 2009 - MENSAL'!CN51</f>
        <v>8329174</v>
      </c>
      <c r="K51" s="18">
        <f>J51+'[1]COTA FINANCEIRA 2009 - MENSAL'!CO51</f>
        <v>9061778</v>
      </c>
      <c r="L51" s="18">
        <f>K51+'[1]COTA FINANCEIRA 2009 - MENSAL'!CP51</f>
        <v>9794382</v>
      </c>
      <c r="M51" s="18">
        <f>L51+'[1]COTA FINANCEIRA 2009 - MENSAL'!CQ51</f>
        <v>10526984.54</v>
      </c>
    </row>
    <row r="52" spans="1:13" ht="15">
      <c r="A52" s="19" t="s">
        <v>58</v>
      </c>
      <c r="B52" s="20"/>
      <c r="C52" s="20"/>
      <c r="D52" s="21">
        <f>SUM(D50:D51)</f>
        <v>34448857.6</v>
      </c>
      <c r="E52" s="21">
        <f aca="true" t="shared" si="13" ref="E52:M52">SUM(E50:E51)</f>
        <v>2699987.87</v>
      </c>
      <c r="F52" s="21">
        <v>6930500.295681577</v>
      </c>
      <c r="G52" s="21">
        <f>'[1]COTA FINANCEIRA 2009 - MENSAL'!CD52</f>
        <v>7312778.377866916</v>
      </c>
      <c r="H52" s="21">
        <f t="shared" si="13"/>
        <v>9041898.784779742</v>
      </c>
      <c r="I52" s="21">
        <f t="shared" si="13"/>
        <v>10626665.06506281</v>
      </c>
      <c r="J52" s="21">
        <f t="shared" si="13"/>
        <v>12519259.437816262</v>
      </c>
      <c r="K52" s="21">
        <f t="shared" si="13"/>
        <v>13570462.208777592</v>
      </c>
      <c r="L52" s="21">
        <f t="shared" si="13"/>
        <v>14641502.71774786</v>
      </c>
      <c r="M52" s="21">
        <f t="shared" si="13"/>
        <v>16002560.54</v>
      </c>
    </row>
    <row r="53" spans="1:13" ht="15">
      <c r="A53" s="10" t="s">
        <v>59</v>
      </c>
      <c r="B53" s="10" t="s">
        <v>60</v>
      </c>
      <c r="C53" s="10" t="s">
        <v>14</v>
      </c>
      <c r="D53" s="11">
        <f>'[1]COTA FINANCEIRA 2009 - MENSAL'!AX53</f>
        <v>366859.1</v>
      </c>
      <c r="E53" s="12">
        <f>'[1]COTA FINANCEIRA 2009 - MENSAL'!BK53</f>
        <v>83534.54800000001</v>
      </c>
      <c r="F53" s="12">
        <v>120822.69359993993</v>
      </c>
      <c r="G53" s="12">
        <f>'[1]COTA FINANCEIRA 2009 - MENSAL'!CD53</f>
        <v>150836.10071322013</v>
      </c>
      <c r="H53" s="12">
        <f>G53+'[1]COTA FINANCEIRA 2009 - MENSAL'!CF53</f>
        <v>179287.30204910436</v>
      </c>
      <c r="I53" s="12">
        <f>H53+'[1]COTA FINANCEIRA 2009 - MENSAL'!CJ53</f>
        <v>209456.5709851891</v>
      </c>
      <c r="J53" s="13">
        <f>I53+'[1]COTA FINANCEIRA 2009 - MENSAL'!CN53</f>
        <v>239438.16598288305</v>
      </c>
      <c r="K53" s="13">
        <f>J53+'[1]COTA FINANCEIRA 2009 - MENSAL'!CO53</f>
        <v>271018.4468241791</v>
      </c>
      <c r="L53" s="13">
        <f>K53+'[1]COTA FINANCEIRA 2009 - MENSAL'!CP53</f>
        <v>304565.0922427398</v>
      </c>
      <c r="M53" s="13">
        <f>L53+'[1]COTA FINANCEIRA 2009 - MENSAL'!CQ53</f>
        <v>366859.1</v>
      </c>
    </row>
    <row r="54" spans="1:13" ht="15">
      <c r="A54" s="14"/>
      <c r="B54" s="14"/>
      <c r="C54" s="15" t="s">
        <v>15</v>
      </c>
      <c r="D54" s="16">
        <f>'[1]COTA FINANCEIRA 2009 - MENSAL'!AX54</f>
        <v>1169996</v>
      </c>
      <c r="E54" s="17">
        <f>'[1]COTA FINANCEIRA 2009 - MENSAL'!BK54</f>
        <v>0</v>
      </c>
      <c r="F54" s="17">
        <v>52847</v>
      </c>
      <c r="G54" s="17">
        <f>'[1]COTA FINANCEIRA 2009 - MENSAL'!CD54</f>
        <v>52847</v>
      </c>
      <c r="H54" s="17">
        <f>G54+'[1]COTA FINANCEIRA 2009 - MENSAL'!CF54</f>
        <v>397218</v>
      </c>
      <c r="I54" s="17">
        <f>H54+'[1]COTA FINANCEIRA 2009 - MENSAL'!CJ54</f>
        <v>401589</v>
      </c>
      <c r="J54" s="18">
        <f>I54+'[1]COTA FINANCEIRA 2009 - MENSAL'!CN54</f>
        <v>401589</v>
      </c>
      <c r="K54" s="18">
        <f>J54+'[1]COTA FINANCEIRA 2009 - MENSAL'!CO54</f>
        <v>401589</v>
      </c>
      <c r="L54" s="18">
        <f>K54+'[1]COTA FINANCEIRA 2009 - MENSAL'!CP54</f>
        <v>401589</v>
      </c>
      <c r="M54" s="18">
        <f>L54+'[1]COTA FINANCEIRA 2009 - MENSAL'!CQ54</f>
        <v>401589</v>
      </c>
    </row>
    <row r="55" spans="1:13" ht="15">
      <c r="A55" s="19" t="s">
        <v>61</v>
      </c>
      <c r="B55" s="20"/>
      <c r="C55" s="20"/>
      <c r="D55" s="21">
        <f>SUM(D53:D54)</f>
        <v>1536855.1</v>
      </c>
      <c r="E55" s="21">
        <f aca="true" t="shared" si="14" ref="E55:M55">SUM(E53:E54)</f>
        <v>83534.54800000001</v>
      </c>
      <c r="F55" s="21">
        <v>173669.69359993993</v>
      </c>
      <c r="G55" s="21">
        <f>'[1]COTA FINANCEIRA 2009 - MENSAL'!CD55</f>
        <v>203683.10071322013</v>
      </c>
      <c r="H55" s="21">
        <f t="shared" si="14"/>
        <v>576505.3020491044</v>
      </c>
      <c r="I55" s="21">
        <f t="shared" si="14"/>
        <v>611045.570985189</v>
      </c>
      <c r="J55" s="21">
        <f t="shared" si="14"/>
        <v>641027.1659828831</v>
      </c>
      <c r="K55" s="21">
        <f t="shared" si="14"/>
        <v>672607.446824179</v>
      </c>
      <c r="L55" s="21">
        <f t="shared" si="14"/>
        <v>706154.0922427399</v>
      </c>
      <c r="M55" s="21">
        <f t="shared" si="14"/>
        <v>768448.1</v>
      </c>
    </row>
    <row r="56" spans="1:13" ht="15">
      <c r="A56" s="10" t="s">
        <v>62</v>
      </c>
      <c r="B56" s="10" t="s">
        <v>63</v>
      </c>
      <c r="C56" s="10" t="s">
        <v>14</v>
      </c>
      <c r="D56" s="11">
        <f>'[1]COTA FINANCEIRA 2009 - MENSAL'!AX56</f>
        <v>6397940.77</v>
      </c>
      <c r="E56" s="12">
        <f>'[1]COTA FINANCEIRA 2009 - MENSAL'!BK56</f>
        <v>1506212.4156</v>
      </c>
      <c r="F56" s="12">
        <v>2083915.1640505888</v>
      </c>
      <c r="G56" s="12">
        <f>'[1]COTA FINANCEIRA 2009 - MENSAL'!CD56</f>
        <v>2548910.8751737606</v>
      </c>
      <c r="H56" s="12">
        <f>G56+'[1]COTA FINANCEIRA 2009 - MENSAL'!CF56</f>
        <v>2989703.436563241</v>
      </c>
      <c r="I56" s="12">
        <f>H56+'[1]COTA FINANCEIRA 2009 - MENSAL'!CJ56</f>
        <v>5902536.124270342</v>
      </c>
      <c r="J56" s="13">
        <f>I56+'[1]COTA FINANCEIRA 2009 - MENSAL'!CN56</f>
        <v>6397941.4838134125</v>
      </c>
      <c r="K56" s="13">
        <f>J56+'[1]COTA FINANCEIRA 2009 - MENSAL'!CO56</f>
        <v>6397941.306900347</v>
      </c>
      <c r="L56" s="13">
        <f>K56+'[1]COTA FINANCEIRA 2009 - MENSAL'!CP56</f>
        <v>6397941.118971686</v>
      </c>
      <c r="M56" s="13">
        <f>L56+'[1]COTA FINANCEIRA 2009 - MENSAL'!CQ56</f>
        <v>6397940.77</v>
      </c>
    </row>
    <row r="57" spans="1:13" ht="15">
      <c r="A57" s="14"/>
      <c r="B57" s="14"/>
      <c r="C57" s="15" t="s">
        <v>15</v>
      </c>
      <c r="D57" s="16">
        <f>'[1]COTA FINANCEIRA 2009 - MENSAL'!AX57</f>
        <v>16129581.07</v>
      </c>
      <c r="E57" s="17">
        <f>'[1]COTA FINANCEIRA 2009 - MENSAL'!BK57</f>
        <v>53756.54</v>
      </c>
      <c r="F57" s="17">
        <v>969882</v>
      </c>
      <c r="G57" s="17">
        <f>'[1]COTA FINANCEIRA 2009 - MENSAL'!CD57</f>
        <v>969882</v>
      </c>
      <c r="H57" s="17">
        <f>G57+'[1]COTA FINANCEIRA 2009 - MENSAL'!CF57</f>
        <v>1020020</v>
      </c>
      <c r="I57" s="17">
        <f>H57+'[1]COTA FINANCEIRA 2009 - MENSAL'!CJ57</f>
        <v>1449824</v>
      </c>
      <c r="J57" s="18">
        <f>I57+'[1]COTA FINANCEIRA 2009 - MENSAL'!CN57</f>
        <v>1449824</v>
      </c>
      <c r="K57" s="18">
        <f>J57+'[1]COTA FINANCEIRA 2009 - MENSAL'!CO57</f>
        <v>1449824</v>
      </c>
      <c r="L57" s="18">
        <f>K57+'[1]COTA FINANCEIRA 2009 - MENSAL'!CP57</f>
        <v>1449824</v>
      </c>
      <c r="M57" s="18">
        <f>L57+'[1]COTA FINANCEIRA 2009 - MENSAL'!CQ57</f>
        <v>1449824</v>
      </c>
    </row>
    <row r="58" spans="1:13" ht="15">
      <c r="A58" s="19" t="s">
        <v>64</v>
      </c>
      <c r="B58" s="20"/>
      <c r="C58" s="20"/>
      <c r="D58" s="21">
        <f>SUM(D56:D57)</f>
        <v>22527521.84</v>
      </c>
      <c r="E58" s="21">
        <f aca="true" t="shared" si="15" ref="E58:M58">SUM(E56:E57)</f>
        <v>1559968.9556</v>
      </c>
      <c r="F58" s="21">
        <v>3053797.164050589</v>
      </c>
      <c r="G58" s="21">
        <f>'[1]COTA FINANCEIRA 2009 - MENSAL'!CD58</f>
        <v>3518792.8751737606</v>
      </c>
      <c r="H58" s="21">
        <f t="shared" si="15"/>
        <v>4009723.436563241</v>
      </c>
      <c r="I58" s="21">
        <f t="shared" si="15"/>
        <v>7352360.124270342</v>
      </c>
      <c r="J58" s="21">
        <f t="shared" si="15"/>
        <v>7847765.4838134125</v>
      </c>
      <c r="K58" s="21">
        <f t="shared" si="15"/>
        <v>7847765.306900347</v>
      </c>
      <c r="L58" s="21">
        <f t="shared" si="15"/>
        <v>7847765.118971686</v>
      </c>
      <c r="M58" s="21">
        <f t="shared" si="15"/>
        <v>7847764.77</v>
      </c>
    </row>
    <row r="59" spans="1:13" ht="15">
      <c r="A59" s="10" t="s">
        <v>65</v>
      </c>
      <c r="B59" s="10" t="s">
        <v>66</v>
      </c>
      <c r="C59" s="10" t="s">
        <v>14</v>
      </c>
      <c r="D59" s="11">
        <f>'[1]COTA FINANCEIRA 2009 - MENSAL'!AX59</f>
        <v>2422081</v>
      </c>
      <c r="E59" s="12">
        <f>'[1]COTA FINANCEIRA 2009 - MENSAL'!BK59</f>
        <v>489688</v>
      </c>
      <c r="F59" s="12">
        <v>744008.8875886785</v>
      </c>
      <c r="G59" s="12">
        <f>'[1]COTA FINANCEIRA 2009 - MENSAL'!CD59</f>
        <v>1051315.5448117792</v>
      </c>
      <c r="H59" s="12">
        <f>G59+'[1]COTA FINANCEIRA 2009 - MENSAL'!CF59</f>
        <v>1342626.8092581045</v>
      </c>
      <c r="I59" s="12">
        <f>H59+'[1]COTA FINANCEIRA 2009 - MENSAL'!CJ59</f>
        <v>1651529.332474492</v>
      </c>
      <c r="J59" s="13">
        <f>I59+'[1]COTA FINANCEIRA 2009 - MENSAL'!CN59</f>
        <v>1798301.8663412996</v>
      </c>
      <c r="K59" s="13">
        <f>J59+'[1]COTA FINANCEIRA 2009 - MENSAL'!CO59</f>
        <v>1952900.6406779862</v>
      </c>
      <c r="L59" s="13">
        <f>K59+'[1]COTA FINANCEIRA 2009 - MENSAL'!CP59</f>
        <v>2117125.597728877</v>
      </c>
      <c r="M59" s="13">
        <f>L59+'[1]COTA FINANCEIRA 2009 - MENSAL'!CQ59</f>
        <v>2422081</v>
      </c>
    </row>
    <row r="60" spans="1:13" ht="15">
      <c r="A60" s="14"/>
      <c r="B60" s="14"/>
      <c r="C60" s="15" t="s">
        <v>67</v>
      </c>
      <c r="D60" s="16">
        <f>'[1]COTA FINANCEIRA 2009 - MENSAL'!AX60</f>
        <v>1840170</v>
      </c>
      <c r="E60" s="17">
        <f>'[1]COTA FINANCEIRA 2009 - MENSAL'!BK60</f>
        <v>0</v>
      </c>
      <c r="F60" s="17">
        <v>486362.2092349443</v>
      </c>
      <c r="G60" s="17">
        <f>'[1]COTA FINANCEIRA 2009 - MENSAL'!CD60</f>
        <v>585347.7339021323</v>
      </c>
      <c r="H60" s="17">
        <f>G60+'[1]COTA FINANCEIRA 2009 - MENSAL'!CF60</f>
        <v>1140432.0358333273</v>
      </c>
      <c r="I60" s="17">
        <f>H60+'[1]COTA FINANCEIRA 2009 - MENSAL'!CJ60</f>
        <v>1480984.48823254</v>
      </c>
      <c r="J60" s="18">
        <f>I60+'[1]COTA FINANCEIRA 2009 - MENSAL'!CN60</f>
        <v>1549401.1433539968</v>
      </c>
      <c r="K60" s="18">
        <f>J60+'[1]COTA FINANCEIRA 2009 - MENSAL'!CO60</f>
        <v>1621465.9278700936</v>
      </c>
      <c r="L60" s="18">
        <f>K60+'[1]COTA FINANCEIRA 2009 - MENSAL'!CP60</f>
        <v>1698017.8681607954</v>
      </c>
      <c r="M60" s="18">
        <f>L60+'[1]COTA FINANCEIRA 2009 - MENSAL'!CQ60</f>
        <v>1840170</v>
      </c>
    </row>
    <row r="61" spans="1:13" ht="15">
      <c r="A61" s="19" t="s">
        <v>68</v>
      </c>
      <c r="B61" s="20"/>
      <c r="C61" s="20"/>
      <c r="D61" s="21">
        <f>SUM(D59:D60)</f>
        <v>4262251</v>
      </c>
      <c r="E61" s="21">
        <f aca="true" t="shared" si="16" ref="E61:M61">SUM(E59:E60)</f>
        <v>489688</v>
      </c>
      <c r="F61" s="21">
        <v>1230371.096823623</v>
      </c>
      <c r="G61" s="21">
        <f>'[1]COTA FINANCEIRA 2009 - MENSAL'!CD61</f>
        <v>1636663.2787139113</v>
      </c>
      <c r="H61" s="21">
        <f t="shared" si="16"/>
        <v>2483058.845091432</v>
      </c>
      <c r="I61" s="21">
        <f t="shared" si="16"/>
        <v>3132513.820707032</v>
      </c>
      <c r="J61" s="21">
        <f t="shared" si="16"/>
        <v>3347703.009695296</v>
      </c>
      <c r="K61" s="21">
        <f t="shared" si="16"/>
        <v>3574366.5685480796</v>
      </c>
      <c r="L61" s="21">
        <f t="shared" si="16"/>
        <v>3815143.4658896723</v>
      </c>
      <c r="M61" s="21">
        <f t="shared" si="16"/>
        <v>4262251</v>
      </c>
    </row>
    <row r="62" spans="1:13" ht="15">
      <c r="A62" s="10" t="s">
        <v>69</v>
      </c>
      <c r="B62" s="10" t="s">
        <v>70</v>
      </c>
      <c r="C62" s="10" t="s">
        <v>14</v>
      </c>
      <c r="D62" s="11">
        <f>'[1]COTA FINANCEIRA 2009 - MENSAL'!AX62</f>
        <v>416272.15</v>
      </c>
      <c r="E62" s="12">
        <f>'[1]COTA FINANCEIRA 2009 - MENSAL'!BK62</f>
        <v>139864.20200000002</v>
      </c>
      <c r="F62" s="12">
        <v>176242.05819795007</v>
      </c>
      <c r="G62" s="12">
        <f>'[1]COTA FINANCEIRA 2009 - MENSAL'!CD62</f>
        <v>205522.76900860507</v>
      </c>
      <c r="H62" s="12">
        <f>G62+'[1]COTA FINANCEIRA 2009 - MENSAL'!CF62</f>
        <v>233279.4110781798</v>
      </c>
      <c r="I62" s="12">
        <f>H62+'[1]COTA FINANCEIRA 2009 - MENSAL'!CJ62</f>
        <v>262712.17876604095</v>
      </c>
      <c r="J62" s="13">
        <f>I62+'[1]COTA FINANCEIRA 2009 - MENSAL'!CN62</f>
        <v>291961.85406802344</v>
      </c>
      <c r="K62" s="13">
        <f>J62+'[1]COTA FINANCEIRA 2009 - MENSAL'!CO62</f>
        <v>322771.187614967</v>
      </c>
      <c r="L62" s="13">
        <f>K62+'[1]COTA FINANCEIRA 2009 - MENSAL'!CP62</f>
        <v>355498.88225693355</v>
      </c>
      <c r="M62" s="13">
        <f>L62+'[1]COTA FINANCEIRA 2009 - MENSAL'!CQ62</f>
        <v>416272.1500000001</v>
      </c>
    </row>
    <row r="63" spans="1:13" ht="15">
      <c r="A63" s="14"/>
      <c r="B63" s="14"/>
      <c r="C63" s="15" t="s">
        <v>19</v>
      </c>
      <c r="D63" s="16">
        <f>'[1]COTA FINANCEIRA 2009 - MENSAL'!AX63</f>
        <v>0</v>
      </c>
      <c r="E63" s="17">
        <f>'[1]COTA FINANCEIRA 2009 - MENSAL'!BK63</f>
        <v>0</v>
      </c>
      <c r="F63" s="17">
        <v>0</v>
      </c>
      <c r="G63" s="17">
        <f>'[1]COTA FINANCEIRA 2009 - MENSAL'!CD63</f>
        <v>0</v>
      </c>
      <c r="H63" s="17">
        <f>G63+'[1]COTA FINANCEIRA 2009 - MENSAL'!CF63</f>
        <v>0</v>
      </c>
      <c r="I63" s="17">
        <f>H63+'[1]COTA FINANCEIRA 2009 - MENSAL'!CJ63</f>
        <v>0</v>
      </c>
      <c r="J63" s="18">
        <f>I63+'[1]COTA FINANCEIRA 2009 - MENSAL'!CN63</f>
        <v>0</v>
      </c>
      <c r="K63" s="18">
        <f>J63+'[1]COTA FINANCEIRA 2009 - MENSAL'!CO63</f>
        <v>0</v>
      </c>
      <c r="L63" s="18">
        <f>K63+'[1]COTA FINANCEIRA 2009 - MENSAL'!CP63</f>
        <v>0</v>
      </c>
      <c r="M63" s="18">
        <f>L63+'[1]COTA FINANCEIRA 2009 - MENSAL'!CQ63</f>
        <v>0</v>
      </c>
    </row>
    <row r="64" spans="1:13" ht="15">
      <c r="A64" s="19" t="s">
        <v>71</v>
      </c>
      <c r="B64" s="20"/>
      <c r="C64" s="20"/>
      <c r="D64" s="21">
        <f>SUM(D62:D63)</f>
        <v>416272.15</v>
      </c>
      <c r="E64" s="21">
        <f aca="true" t="shared" si="17" ref="E64:M64">SUM(E62:E63)</f>
        <v>139864.20200000002</v>
      </c>
      <c r="F64" s="21">
        <v>176242.05819795007</v>
      </c>
      <c r="G64" s="21">
        <f>'[1]COTA FINANCEIRA 2009 - MENSAL'!CD64</f>
        <v>205522.76900860507</v>
      </c>
      <c r="H64" s="21">
        <f t="shared" si="17"/>
        <v>233279.4110781798</v>
      </c>
      <c r="I64" s="21">
        <f t="shared" si="17"/>
        <v>262712.17876604095</v>
      </c>
      <c r="J64" s="21">
        <f t="shared" si="17"/>
        <v>291961.85406802344</v>
      </c>
      <c r="K64" s="21">
        <f t="shared" si="17"/>
        <v>322771.187614967</v>
      </c>
      <c r="L64" s="21">
        <f t="shared" si="17"/>
        <v>355498.88225693355</v>
      </c>
      <c r="M64" s="21">
        <f t="shared" si="17"/>
        <v>416272.1500000001</v>
      </c>
    </row>
    <row r="65" spans="1:13" ht="15">
      <c r="A65" s="10" t="s">
        <v>72</v>
      </c>
      <c r="B65" s="10" t="s">
        <v>73</v>
      </c>
      <c r="C65" s="10" t="s">
        <v>14</v>
      </c>
      <c r="D65" s="11">
        <f>'[1]COTA FINANCEIRA 2009 - MENSAL'!AX68</f>
        <v>3964952.69</v>
      </c>
      <c r="E65" s="12">
        <f>'[1]COTA FINANCEIRA 2009 - MENSAL'!BK68</f>
        <v>830186.7532</v>
      </c>
      <c r="F65" s="12">
        <v>1242751.0998053392</v>
      </c>
      <c r="G65" s="12">
        <f>'[1]COTA FINANCEIRA 2009 - MENSAL'!CD68</f>
        <v>1574826.119784623</v>
      </c>
      <c r="H65" s="12">
        <f>G65+'[1]COTA FINANCEIRA 2009 - MENSAL'!CF68</f>
        <v>1889616.5471555926</v>
      </c>
      <c r="I65" s="12">
        <f>H65+'[1]COTA FINANCEIRA 2009 - MENSAL'!CJ68</f>
        <v>2223416.0570512153</v>
      </c>
      <c r="J65" s="13">
        <f>I65+'[1]COTA FINANCEIRA 2009 - MENSAL'!CN68</f>
        <v>2555139.100699421</v>
      </c>
      <c r="K65" s="13">
        <f>J65+'[1]COTA FINANCEIRA 2009 - MENSAL'!CO68</f>
        <v>2904550.3605321813</v>
      </c>
      <c r="L65" s="13">
        <f>K65+'[1]COTA FINANCEIRA 2009 - MENSAL'!CP68</f>
        <v>3275717.915937023</v>
      </c>
      <c r="M65" s="13">
        <f>L65+'[1]COTA FINANCEIRA 2009 - MENSAL'!CQ68</f>
        <v>3964952.69</v>
      </c>
    </row>
    <row r="66" spans="1:13" ht="15">
      <c r="A66" s="14"/>
      <c r="B66" s="32"/>
      <c r="C66" s="15" t="s">
        <v>67</v>
      </c>
      <c r="D66" s="16">
        <f>'[1]COTA FINANCEIRA 2009 - MENSAL'!AX69</f>
        <v>1146758</v>
      </c>
      <c r="E66" s="17">
        <f>'[1]COTA FINANCEIRA 2009 - MENSAL'!BK69</f>
        <v>55440</v>
      </c>
      <c r="F66" s="17">
        <v>263760</v>
      </c>
      <c r="G66" s="17">
        <f>'[1]COTA FINANCEIRA 2009 - MENSAL'!CD69</f>
        <v>323808</v>
      </c>
      <c r="H66" s="17">
        <f>G66+'[1]COTA FINANCEIRA 2009 - MENSAL'!CF69</f>
        <v>383856</v>
      </c>
      <c r="I66" s="17">
        <f>H66+'[1]COTA FINANCEIRA 2009 - MENSAL'!CJ69</f>
        <v>589593.5</v>
      </c>
      <c r="J66" s="18">
        <f>I66+'[1]COTA FINANCEIRA 2009 - MENSAL'!CN69</f>
        <v>728884.625</v>
      </c>
      <c r="K66" s="18">
        <f>J66+'[1]COTA FINANCEIRA 2009 - MENSAL'!CO69</f>
        <v>868175.75</v>
      </c>
      <c r="L66" s="18">
        <f>K66+'[1]COTA FINANCEIRA 2009 - MENSAL'!CP69</f>
        <v>1007466.875</v>
      </c>
      <c r="M66" s="18">
        <f>L66+'[1]COTA FINANCEIRA 2009 - MENSAL'!CQ69</f>
        <v>1146758</v>
      </c>
    </row>
    <row r="67" spans="1:13" ht="15">
      <c r="A67" s="19" t="s">
        <v>74</v>
      </c>
      <c r="B67" s="20"/>
      <c r="C67" s="20"/>
      <c r="D67" s="21">
        <f>SUM(D65:D66)</f>
        <v>5111710.6899999995</v>
      </c>
      <c r="E67" s="21">
        <f aca="true" t="shared" si="18" ref="E67:M67">SUM(E65:E66)</f>
        <v>885626.7532</v>
      </c>
      <c r="F67" s="21">
        <v>1506511.0998053392</v>
      </c>
      <c r="G67" s="21">
        <f>'[1]COTA FINANCEIRA 2009 - MENSAL'!CD70</f>
        <v>1898634.119784623</v>
      </c>
      <c r="H67" s="21">
        <f t="shared" si="18"/>
        <v>2273472.5471555926</v>
      </c>
      <c r="I67" s="21">
        <f t="shared" si="18"/>
        <v>2813009.5570512153</v>
      </c>
      <c r="J67" s="21">
        <f t="shared" si="18"/>
        <v>3284023.725699421</v>
      </c>
      <c r="K67" s="21">
        <f t="shared" si="18"/>
        <v>3772726.1105321813</v>
      </c>
      <c r="L67" s="21">
        <f t="shared" si="18"/>
        <v>4283184.790937023</v>
      </c>
      <c r="M67" s="21">
        <f t="shared" si="18"/>
        <v>5111710.6899999995</v>
      </c>
    </row>
    <row r="68" spans="1:13" ht="15">
      <c r="A68" s="10" t="s">
        <v>75</v>
      </c>
      <c r="B68" s="10" t="s">
        <v>76</v>
      </c>
      <c r="C68" s="10" t="s">
        <v>14</v>
      </c>
      <c r="D68" s="11">
        <f>'[1]COTA FINANCEIRA 2009 - MENSAL'!AX71</f>
        <v>19282625</v>
      </c>
      <c r="E68" s="12">
        <f>'[1]COTA FINANCEIRA 2009 - MENSAL'!BK71</f>
        <v>1789281.2000000002</v>
      </c>
      <c r="F68" s="12">
        <v>2368495.0134543404</v>
      </c>
      <c r="G68" s="12">
        <f>'[1]COTA FINANCEIRA 2009 - MENSAL'!CD71</f>
        <v>2834706.9880414773</v>
      </c>
      <c r="H68" s="12">
        <f>G68+'[1]COTA FINANCEIRA 2009 - MENSAL'!CF71</f>
        <v>3276652.5060599777</v>
      </c>
      <c r="I68" s="12">
        <f>H68+'[1]COTA FINANCEIRA 2009 - MENSAL'!CJ71</f>
        <v>9678618.880999552</v>
      </c>
      <c r="J68" s="13">
        <f>I68+'[1]COTA FINANCEIRA 2009 - MENSAL'!CN71</f>
        <v>11546058.63977958</v>
      </c>
      <c r="K68" s="13">
        <f>J68+'[1]COTA FINANCEIRA 2009 - MENSAL'!CO71</f>
        <v>13463506.037946224</v>
      </c>
      <c r="L68" s="13">
        <f>K68+'[1]COTA FINANCEIRA 2009 - MENSAL'!CP71</f>
        <v>15500344.414979428</v>
      </c>
      <c r="M68" s="13">
        <f>L68+'[1]COTA FINANCEIRA 2009 - MENSAL'!CQ71</f>
        <v>19282625.000000004</v>
      </c>
    </row>
    <row r="69" spans="1:13" ht="15">
      <c r="A69" s="14"/>
      <c r="B69" s="14"/>
      <c r="C69" s="15" t="s">
        <v>23</v>
      </c>
      <c r="D69" s="16">
        <f>'[1]COTA FINANCEIRA 2009 - MENSAL'!AX72</f>
        <v>37838569.83</v>
      </c>
      <c r="E69" s="17">
        <f>'[1]COTA FINANCEIRA 2009 - MENSAL'!BK72</f>
        <v>60340</v>
      </c>
      <c r="F69" s="17">
        <v>6274310.496000001</v>
      </c>
      <c r="G69" s="17">
        <f>'[1]COTA FINANCEIRA 2009 - MENSAL'!CD72</f>
        <v>6672413.283979521</v>
      </c>
      <c r="H69" s="17">
        <f>G69+'[1]COTA FINANCEIRA 2009 - MENSAL'!CF72</f>
        <v>7049794.716565043</v>
      </c>
      <c r="I69" s="17">
        <f>H69+'[1]COTA FINANCEIRA 2009 - MENSAL'!CJ72</f>
        <v>7449964.881499263</v>
      </c>
      <c r="J69" s="18">
        <f>I69+'[1]COTA FINANCEIRA 2009 - MENSAL'!CN72</f>
        <v>9209408.822517049</v>
      </c>
      <c r="K69" s="18">
        <f>J69+'[1]COTA FINANCEIRA 2009 - MENSAL'!CO72</f>
        <v>11062670.257945418</v>
      </c>
      <c r="L69" s="18">
        <f>K69+'[1]COTA FINANCEIRA 2009 - MENSAL'!CP72</f>
        <v>13031326.095891949</v>
      </c>
      <c r="M69" s="18">
        <f>L69+'[1]COTA FINANCEIRA 2009 - MENSAL'!CQ72</f>
        <v>16686996.000000002</v>
      </c>
    </row>
    <row r="70" spans="1:13" ht="15">
      <c r="A70" s="19" t="s">
        <v>77</v>
      </c>
      <c r="B70" s="20"/>
      <c r="C70" s="20"/>
      <c r="D70" s="21">
        <f>SUM(D68:D69)</f>
        <v>57121194.83</v>
      </c>
      <c r="E70" s="21">
        <f aca="true" t="shared" si="19" ref="E70:M70">SUM(E68:E69)</f>
        <v>1849621.2000000002</v>
      </c>
      <c r="F70" s="21">
        <v>8642805.509454342</v>
      </c>
      <c r="G70" s="21">
        <f>'[1]COTA FINANCEIRA 2009 - MENSAL'!CD73</f>
        <v>9507120.272021</v>
      </c>
      <c r="H70" s="21">
        <f t="shared" si="19"/>
        <v>10326447.22262502</v>
      </c>
      <c r="I70" s="21">
        <f t="shared" si="19"/>
        <v>17128583.762498815</v>
      </c>
      <c r="J70" s="21">
        <f t="shared" si="19"/>
        <v>20755467.462296627</v>
      </c>
      <c r="K70" s="21">
        <f t="shared" si="19"/>
        <v>24526176.295891643</v>
      </c>
      <c r="L70" s="21">
        <f t="shared" si="19"/>
        <v>28531670.510871377</v>
      </c>
      <c r="M70" s="21">
        <f t="shared" si="19"/>
        <v>35969621.00000001</v>
      </c>
    </row>
    <row r="71" spans="1:13" ht="15">
      <c r="A71" s="10" t="s">
        <v>78</v>
      </c>
      <c r="B71" s="10" t="s">
        <v>79</v>
      </c>
      <c r="C71" s="10" t="s">
        <v>14</v>
      </c>
      <c r="D71" s="11">
        <f>'[1]COTA FINANCEIRA 2009 - MENSAL'!AX74</f>
        <v>5892878.23</v>
      </c>
      <c r="E71" s="12">
        <f>'[1]COTA FINANCEIRA 2009 - MENSAL'!BK74</f>
        <v>2603263.0044000004</v>
      </c>
      <c r="F71" s="12">
        <v>3036206.957312179</v>
      </c>
      <c r="G71" s="12">
        <f>'[1]COTA FINANCEIRA 2009 - MENSAL'!CD74</f>
        <v>3384685.6200860916</v>
      </c>
      <c r="H71" s="12">
        <f>G71+'[1]COTA FINANCEIRA 2009 - MENSAL'!CF74</f>
        <v>3715025.8763062293</v>
      </c>
      <c r="I71" s="12">
        <f>H71+'[1]COTA FINANCEIRA 2009 - MENSAL'!CJ74</f>
        <v>4065314.214315727</v>
      </c>
      <c r="J71" s="13">
        <f>I71+'[1]COTA FINANCEIRA 2009 - MENSAL'!CN74</f>
        <v>4413423.5140427295</v>
      </c>
      <c r="K71" s="13">
        <f>J71+'[1]COTA FINANCEIRA 2009 - MENSAL'!CO74</f>
        <v>4780094.7818552395</v>
      </c>
      <c r="L71" s="13">
        <f>K71+'[1]COTA FINANCEIRA 2009 - MENSAL'!CP74</f>
        <v>5169597.049688003</v>
      </c>
      <c r="M71" s="13">
        <f>L71+'[1]COTA FINANCEIRA 2009 - MENSAL'!CQ74</f>
        <v>5892878.2299999995</v>
      </c>
    </row>
    <row r="72" spans="1:13" ht="15">
      <c r="A72" s="14"/>
      <c r="B72" s="14"/>
      <c r="C72" s="15" t="s">
        <v>19</v>
      </c>
      <c r="D72" s="16">
        <f>'[1]COTA FINANCEIRA 2009 - MENSAL'!AX75</f>
        <v>0</v>
      </c>
      <c r="E72" s="17">
        <f>'[1]COTA FINANCEIRA 2009 - MENSAL'!BK75</f>
        <v>0</v>
      </c>
      <c r="F72" s="17">
        <v>0</v>
      </c>
      <c r="G72" s="17">
        <f>'[1]COTA FINANCEIRA 2009 - MENSAL'!CD75</f>
        <v>0</v>
      </c>
      <c r="H72" s="17">
        <f>G72+'[1]COTA FINANCEIRA 2009 - MENSAL'!CF75</f>
        <v>0</v>
      </c>
      <c r="I72" s="17">
        <f>H72+'[1]COTA FINANCEIRA 2009 - MENSAL'!CJ75</f>
        <v>0</v>
      </c>
      <c r="J72" s="18">
        <f>I72+'[1]COTA FINANCEIRA 2009 - MENSAL'!CN75</f>
        <v>0</v>
      </c>
      <c r="K72" s="18">
        <f>J72+'[1]COTA FINANCEIRA 2009 - MENSAL'!CO75</f>
        <v>0</v>
      </c>
      <c r="L72" s="18">
        <f>K72+'[1]COTA FINANCEIRA 2009 - MENSAL'!CP75</f>
        <v>0</v>
      </c>
      <c r="M72" s="18">
        <f>L72+'[1]COTA FINANCEIRA 2009 - MENSAL'!CQ75</f>
        <v>0</v>
      </c>
    </row>
    <row r="73" spans="1:13" ht="15">
      <c r="A73" s="19" t="s">
        <v>80</v>
      </c>
      <c r="B73" s="20"/>
      <c r="C73" s="20"/>
      <c r="D73" s="21">
        <f>SUM(D71:D72)</f>
        <v>5892878.23</v>
      </c>
      <c r="E73" s="21">
        <f aca="true" t="shared" si="20" ref="E73:M73">SUM(E71:E72)</f>
        <v>2603263.0044000004</v>
      </c>
      <c r="F73" s="21">
        <v>3036206.957312179</v>
      </c>
      <c r="G73" s="21">
        <f>'[1]COTA FINANCEIRA 2009 - MENSAL'!CD76</f>
        <v>3384685.6200860916</v>
      </c>
      <c r="H73" s="21">
        <f t="shared" si="20"/>
        <v>3715025.8763062293</v>
      </c>
      <c r="I73" s="21">
        <f t="shared" si="20"/>
        <v>4065314.214315727</v>
      </c>
      <c r="J73" s="21">
        <f t="shared" si="20"/>
        <v>4413423.5140427295</v>
      </c>
      <c r="K73" s="21">
        <f t="shared" si="20"/>
        <v>4780094.7818552395</v>
      </c>
      <c r="L73" s="21">
        <f t="shared" si="20"/>
        <v>5169597.049688003</v>
      </c>
      <c r="M73" s="21">
        <f t="shared" si="20"/>
        <v>5892878.2299999995</v>
      </c>
    </row>
    <row r="74" spans="1:13" ht="15">
      <c r="A74" s="10" t="s">
        <v>81</v>
      </c>
      <c r="B74" s="10" t="s">
        <v>82</v>
      </c>
      <c r="C74" s="10" t="s">
        <v>14</v>
      </c>
      <c r="D74" s="11">
        <f>'[1]COTA FINANCEIRA 2009 - MENSAL'!AX77</f>
        <v>3642145.35</v>
      </c>
      <c r="E74" s="12">
        <f>'[1]COTA FINANCEIRA 2009 - MENSAL'!BK77</f>
        <v>3260736.978</v>
      </c>
      <c r="F74" s="12">
        <v>3310933.8663662863</v>
      </c>
      <c r="G74" s="12">
        <f>'[1]COTA FINANCEIRA 2009 - MENSAL'!CD77</f>
        <v>3351337.5824030433</v>
      </c>
      <c r="H74" s="12">
        <f>G74+'[1]COTA FINANCEIRA 2009 - MENSAL'!CF77</f>
        <v>3389638.274335184</v>
      </c>
      <c r="I74" s="12">
        <f>H74+'[1]COTA FINANCEIRA 2009 - MENSAL'!CJ77</f>
        <v>3430251.809830485</v>
      </c>
      <c r="J74" s="13">
        <f>I74+'[1]COTA FINANCEIRA 2009 - MENSAL'!CN77</f>
        <v>3470612.700749793</v>
      </c>
      <c r="K74" s="13">
        <f>J74+'[1]COTA FINANCEIRA 2009 - MENSAL'!CO77</f>
        <v>3513125.724834559</v>
      </c>
      <c r="L74" s="13">
        <f>K74+'[1]COTA FINANCEIRA 2009 - MENSAL'!CP77</f>
        <v>3558285.8471212946</v>
      </c>
      <c r="M74" s="13">
        <f>L74+'[1]COTA FINANCEIRA 2009 - MENSAL'!CQ77</f>
        <v>3642145.3500000006</v>
      </c>
    </row>
    <row r="75" spans="1:13" ht="15">
      <c r="A75" s="14"/>
      <c r="B75" s="14"/>
      <c r="C75" s="15" t="s">
        <v>19</v>
      </c>
      <c r="D75" s="16">
        <f>'[1]COTA FINANCEIRA 2009 - MENSAL'!AX78</f>
        <v>0</v>
      </c>
      <c r="E75" s="17">
        <f>'[1]COTA FINANCEIRA 2009 - MENSAL'!BK78</f>
        <v>0</v>
      </c>
      <c r="F75" s="17">
        <v>0</v>
      </c>
      <c r="G75" s="17">
        <f>'[1]COTA FINANCEIRA 2009 - MENSAL'!CD78</f>
        <v>0</v>
      </c>
      <c r="H75" s="17">
        <f>G75+'[1]COTA FINANCEIRA 2009 - MENSAL'!CF78</f>
        <v>0</v>
      </c>
      <c r="I75" s="17">
        <f>H75+'[1]COTA FINANCEIRA 2009 - MENSAL'!CJ78</f>
        <v>0</v>
      </c>
      <c r="J75" s="18">
        <f>I75+'[1]COTA FINANCEIRA 2009 - MENSAL'!CN78</f>
        <v>0</v>
      </c>
      <c r="K75" s="18">
        <f>J75+'[1]COTA FINANCEIRA 2009 - MENSAL'!CO78</f>
        <v>0</v>
      </c>
      <c r="L75" s="18">
        <f>K75+'[1]COTA FINANCEIRA 2009 - MENSAL'!CP78</f>
        <v>0</v>
      </c>
      <c r="M75" s="18">
        <f>L75+'[1]COTA FINANCEIRA 2009 - MENSAL'!CQ78</f>
        <v>0</v>
      </c>
    </row>
    <row r="76" spans="1:13" ht="15">
      <c r="A76" s="19" t="s">
        <v>83</v>
      </c>
      <c r="B76" s="20"/>
      <c r="C76" s="20"/>
      <c r="D76" s="21">
        <f>SUM(D74:D75)</f>
        <v>3642145.35</v>
      </c>
      <c r="E76" s="21">
        <f aca="true" t="shared" si="21" ref="E76:M76">SUM(E74:E75)</f>
        <v>3260736.978</v>
      </c>
      <c r="F76" s="21">
        <v>3310933.8663662863</v>
      </c>
      <c r="G76" s="21">
        <f>'[1]COTA FINANCEIRA 2009 - MENSAL'!CD79</f>
        <v>3351337.5824030433</v>
      </c>
      <c r="H76" s="21">
        <f t="shared" si="21"/>
        <v>3389638.274335184</v>
      </c>
      <c r="I76" s="21">
        <f t="shared" si="21"/>
        <v>3430251.809830485</v>
      </c>
      <c r="J76" s="21">
        <f t="shared" si="21"/>
        <v>3470612.700749793</v>
      </c>
      <c r="K76" s="21">
        <f t="shared" si="21"/>
        <v>3513125.724834559</v>
      </c>
      <c r="L76" s="21">
        <f t="shared" si="21"/>
        <v>3558285.8471212946</v>
      </c>
      <c r="M76" s="21">
        <f t="shared" si="21"/>
        <v>3642145.3500000006</v>
      </c>
    </row>
    <row r="77" spans="1:13" ht="15">
      <c r="A77" s="10" t="s">
        <v>84</v>
      </c>
      <c r="B77" s="10" t="s">
        <v>85</v>
      </c>
      <c r="C77" s="10" t="s">
        <v>14</v>
      </c>
      <c r="D77" s="11">
        <f>'[1]COTA FINANCEIRA 2009 - MENSAL'!AX80</f>
        <v>11649959.18</v>
      </c>
      <c r="E77" s="12">
        <f>'[1]COTA FINANCEIRA 2009 - MENSAL'!BK80</f>
        <v>1052527.0504</v>
      </c>
      <c r="F77" s="12">
        <v>3058247.66124917</v>
      </c>
      <c r="G77" s="12">
        <f>'[1]COTA FINANCEIRA 2009 - MENSAL'!CD80</f>
        <v>4180864.965735512</v>
      </c>
      <c r="H77" s="12">
        <f>G77+'[1]COTA FINANCEIRA 2009 - MENSAL'!CF80</f>
        <v>7010509.742643292</v>
      </c>
      <c r="I77" s="12">
        <f>H77+'[1]COTA FINANCEIRA 2009 - MENSAL'!CJ80</f>
        <v>8138956.881067808</v>
      </c>
      <c r="J77" s="13">
        <f>I77+'[1]COTA FINANCEIRA 2009 - MENSAL'!CN80</f>
        <v>8807722.812729886</v>
      </c>
      <c r="K77" s="13">
        <f>J77+'[1]COTA FINANCEIRA 2009 - MENSAL'!CO80</f>
        <v>9512148.84278612</v>
      </c>
      <c r="L77" s="13">
        <f>K77+'[1]COTA FINANCEIRA 2009 - MENSAL'!CP80</f>
        <v>10260436.369824182</v>
      </c>
      <c r="M77" s="13">
        <f>L77+'[1]COTA FINANCEIRA 2009 - MENSAL'!CQ80</f>
        <v>11649959.179999998</v>
      </c>
    </row>
    <row r="78" spans="1:13" ht="15">
      <c r="A78" s="14"/>
      <c r="B78" s="14"/>
      <c r="C78" s="15" t="s">
        <v>19</v>
      </c>
      <c r="D78" s="16">
        <f>'[1]COTA FINANCEIRA 2009 - MENSAL'!AX81</f>
        <v>0</v>
      </c>
      <c r="E78" s="17">
        <f>'[1]COTA FINANCEIRA 2009 - MENSAL'!BK81</f>
        <v>0</v>
      </c>
      <c r="F78" s="17">
        <v>0</v>
      </c>
      <c r="G78" s="17">
        <f>'[1]COTA FINANCEIRA 2009 - MENSAL'!CD81</f>
        <v>0</v>
      </c>
      <c r="H78" s="17">
        <f>G78+'[1]COTA FINANCEIRA 2009 - MENSAL'!CF81</f>
        <v>0</v>
      </c>
      <c r="I78" s="17">
        <f>H78+'[1]COTA FINANCEIRA 2009 - MENSAL'!CJ81</f>
        <v>0</v>
      </c>
      <c r="J78" s="18">
        <f>I78+'[1]COTA FINANCEIRA 2009 - MENSAL'!CN81</f>
        <v>0</v>
      </c>
      <c r="K78" s="18">
        <f>J78+'[1]COTA FINANCEIRA 2009 - MENSAL'!CO81</f>
        <v>0</v>
      </c>
      <c r="L78" s="18">
        <f>K78+'[1]COTA FINANCEIRA 2009 - MENSAL'!CP81</f>
        <v>0</v>
      </c>
      <c r="M78" s="18">
        <f>L78+'[1]COTA FINANCEIRA 2009 - MENSAL'!CQ81</f>
        <v>0</v>
      </c>
    </row>
    <row r="79" spans="1:13" ht="15">
      <c r="A79" s="19" t="s">
        <v>86</v>
      </c>
      <c r="B79" s="20"/>
      <c r="C79" s="20"/>
      <c r="D79" s="21">
        <f>SUM(D77:D78)</f>
        <v>11649959.18</v>
      </c>
      <c r="E79" s="21">
        <f aca="true" t="shared" si="22" ref="E79:M79">SUM(E77:E78)</f>
        <v>1052527.0504</v>
      </c>
      <c r="F79" s="21">
        <v>3058247.66124917</v>
      </c>
      <c r="G79" s="21">
        <f>'[1]COTA FINANCEIRA 2009 - MENSAL'!CD82</f>
        <v>4180864.965735512</v>
      </c>
      <c r="H79" s="21">
        <f t="shared" si="22"/>
        <v>7010509.742643292</v>
      </c>
      <c r="I79" s="21">
        <f t="shared" si="22"/>
        <v>8138956.881067808</v>
      </c>
      <c r="J79" s="21">
        <f t="shared" si="22"/>
        <v>8807722.812729886</v>
      </c>
      <c r="K79" s="21">
        <f t="shared" si="22"/>
        <v>9512148.84278612</v>
      </c>
      <c r="L79" s="21">
        <f t="shared" si="22"/>
        <v>10260436.369824182</v>
      </c>
      <c r="M79" s="21">
        <f t="shared" si="22"/>
        <v>11649959.179999998</v>
      </c>
    </row>
    <row r="80" spans="1:13" ht="15">
      <c r="A80" s="10" t="s">
        <v>87</v>
      </c>
      <c r="B80" s="10" t="s">
        <v>88</v>
      </c>
      <c r="C80" s="10" t="s">
        <v>14</v>
      </c>
      <c r="D80" s="11">
        <f>'[1]COTA FINANCEIRA 2009 - MENSAL'!AX83</f>
        <v>19106583</v>
      </c>
      <c r="E80" s="12">
        <f>'[1]COTA FINANCEIRA 2009 - MENSAL'!BK83</f>
        <v>13149602.120000001</v>
      </c>
      <c r="F80" s="12">
        <v>13175995.18037536</v>
      </c>
      <c r="G80" s="12">
        <f>'[1]COTA FINANCEIRA 2009 - MENSAL'!CD83</f>
        <v>13197239.081171872</v>
      </c>
      <c r="H80" s="12">
        <f>G80+'[1]COTA FINANCEIRA 2009 - MENSAL'!CF83</f>
        <v>13326831.231313903</v>
      </c>
      <c r="I80" s="12">
        <f>H80+'[1]COTA FINANCEIRA 2009 - MENSAL'!CJ83</f>
        <v>13407908.897688605</v>
      </c>
      <c r="J80" s="13">
        <f>I80+'[1]COTA FINANCEIRA 2009 - MENSAL'!CN83</f>
        <v>18906583.065876607</v>
      </c>
      <c r="K80" s="13">
        <f>J80+'[1]COTA FINANCEIRA 2009 - MENSAL'!CO83</f>
        <v>18956151.48362976</v>
      </c>
      <c r="L80" s="13">
        <f>K80+'[1]COTA FINANCEIRA 2009 - MENSAL'!CP83</f>
        <v>19008806.307780333</v>
      </c>
      <c r="M80" s="13">
        <f>L80+'[1]COTA FINANCEIRA 2009 - MENSAL'!CQ83</f>
        <v>19106583</v>
      </c>
    </row>
    <row r="81" spans="1:13" ht="15">
      <c r="A81" s="14"/>
      <c r="B81" s="14"/>
      <c r="C81" s="15" t="s">
        <v>23</v>
      </c>
      <c r="D81" s="16">
        <f>'[1]COTA FINANCEIRA 2009 - MENSAL'!AX84</f>
        <v>127984</v>
      </c>
      <c r="E81" s="17">
        <f>'[1]COTA FINANCEIRA 2009 - MENSAL'!BK84</f>
        <v>0</v>
      </c>
      <c r="F81" s="17">
        <v>127984</v>
      </c>
      <c r="G81" s="17">
        <f>'[1]COTA FINANCEIRA 2009 - MENSAL'!CD84</f>
        <v>127984</v>
      </c>
      <c r="H81" s="17">
        <f>G81+'[1]COTA FINANCEIRA 2009 - MENSAL'!CF84</f>
        <v>127984</v>
      </c>
      <c r="I81" s="17">
        <f>H81+'[1]COTA FINANCEIRA 2009 - MENSAL'!CJ84</f>
        <v>127984</v>
      </c>
      <c r="J81" s="18">
        <f>I81+'[1]COTA FINANCEIRA 2009 - MENSAL'!CN84</f>
        <v>127984</v>
      </c>
      <c r="K81" s="18">
        <f>J81+'[1]COTA FINANCEIRA 2009 - MENSAL'!CO84</f>
        <v>127984</v>
      </c>
      <c r="L81" s="18">
        <f>K81+'[1]COTA FINANCEIRA 2009 - MENSAL'!CP84</f>
        <v>127984</v>
      </c>
      <c r="M81" s="18">
        <f>L81+'[1]COTA FINANCEIRA 2009 - MENSAL'!CQ84</f>
        <v>127984</v>
      </c>
    </row>
    <row r="82" spans="1:13" ht="15">
      <c r="A82" s="19" t="s">
        <v>89</v>
      </c>
      <c r="B82" s="20"/>
      <c r="C82" s="20"/>
      <c r="D82" s="21">
        <f>SUM(D80:D81)</f>
        <v>19234567</v>
      </c>
      <c r="E82" s="21">
        <f aca="true" t="shared" si="23" ref="E82:M82">SUM(E80:E81)</f>
        <v>13149602.120000001</v>
      </c>
      <c r="F82" s="21">
        <v>13303979.18037536</v>
      </c>
      <c r="G82" s="21">
        <f>'[1]COTA FINANCEIRA 2009 - MENSAL'!CD85</f>
        <v>13325223.081171872</v>
      </c>
      <c r="H82" s="21">
        <f t="shared" si="23"/>
        <v>13454815.231313903</v>
      </c>
      <c r="I82" s="21">
        <f t="shared" si="23"/>
        <v>13535892.897688605</v>
      </c>
      <c r="J82" s="21">
        <f t="shared" si="23"/>
        <v>19034567.065876607</v>
      </c>
      <c r="K82" s="21">
        <f t="shared" si="23"/>
        <v>19084135.48362976</v>
      </c>
      <c r="L82" s="21">
        <f t="shared" si="23"/>
        <v>19136790.307780333</v>
      </c>
      <c r="M82" s="21">
        <f t="shared" si="23"/>
        <v>19234567</v>
      </c>
    </row>
    <row r="83" spans="1:13" ht="15">
      <c r="A83" s="10" t="s">
        <v>90</v>
      </c>
      <c r="B83" s="10" t="s">
        <v>91</v>
      </c>
      <c r="C83" s="10" t="s">
        <v>14</v>
      </c>
      <c r="D83" s="11">
        <f>'[1]COTA FINANCEIRA 2009 - MENSAL'!AX86</f>
        <v>39980587</v>
      </c>
      <c r="E83" s="12">
        <f>'[1]COTA FINANCEIRA 2009 - MENSAL'!BK86</f>
        <v>18654022</v>
      </c>
      <c r="F83" s="12">
        <v>24337863.0458465</v>
      </c>
      <c r="G83" s="12">
        <f>'[1]COTA FINANCEIRA 2009 - MENSAL'!CD86</f>
        <v>26031790.853826832</v>
      </c>
      <c r="H83" s="12">
        <f>G83+'[1]COTA FINANCEIRA 2009 - MENSAL'!CF86</f>
        <v>27637549.271436695</v>
      </c>
      <c r="I83" s="12">
        <f>H83+'[1]COTA FINANCEIRA 2009 - MENSAL'!CJ86</f>
        <v>36336415.21433486</v>
      </c>
      <c r="J83" s="13">
        <f>I83+'[1]COTA FINANCEIRA 2009 - MENSAL'!CN86</f>
        <v>37242187.89864569</v>
      </c>
      <c r="K83" s="13">
        <f>J83+'[1]COTA FINANCEIRA 2009 - MENSAL'!CO86</f>
        <v>37920878.67534887</v>
      </c>
      <c r="L83" s="13">
        <f>K83+'[1]COTA FINANCEIRA 2009 - MENSAL'!CP86</f>
        <v>38641828.528497</v>
      </c>
      <c r="M83" s="13">
        <f>L83+'[1]COTA FINANCEIRA 2009 - MENSAL'!CQ86</f>
        <v>39980587</v>
      </c>
    </row>
    <row r="84" spans="1:13" ht="15">
      <c r="A84" s="14"/>
      <c r="B84" s="14"/>
      <c r="C84" s="15" t="s">
        <v>23</v>
      </c>
      <c r="D84" s="16">
        <f>'[1]COTA FINANCEIRA 2009 - MENSAL'!AX87</f>
        <v>17342974</v>
      </c>
      <c r="E84" s="17">
        <f>'[1]COTA FINANCEIRA 2009 - MENSAL'!BK87</f>
        <v>2023431.69</v>
      </c>
      <c r="F84" s="17">
        <v>8044923.205819659</v>
      </c>
      <c r="G84" s="17">
        <f>'[1]COTA FINANCEIRA 2009 - MENSAL'!CD87</f>
        <v>8975429.24307485</v>
      </c>
      <c r="H84" s="17">
        <f>G84+'[1]COTA FINANCEIRA 2009 - MENSAL'!CF87</f>
        <v>9857502.195015354</v>
      </c>
      <c r="I84" s="17">
        <f>H84+'[1]COTA FINANCEIRA 2009 - MENSAL'!CJ87</f>
        <v>11535143.084242625</v>
      </c>
      <c r="J84" s="18">
        <f>I84+'[1]COTA FINANCEIRA 2009 - MENSAL'!CN87</f>
        <v>12641402.528872889</v>
      </c>
      <c r="K84" s="18">
        <f>J84+'[1]COTA FINANCEIRA 2009 - MENSAL'!CO87</f>
        <v>13806650.206571389</v>
      </c>
      <c r="L84" s="18">
        <f>K84+'[1]COTA FINANCEIRA 2009 - MENSAL'!CP87</f>
        <v>15044452.709500263</v>
      </c>
      <c r="M84" s="18">
        <f>L84+'[1]COTA FINANCEIRA 2009 - MENSAL'!CQ87</f>
        <v>17342974</v>
      </c>
    </row>
    <row r="85" spans="1:13" ht="15">
      <c r="A85" s="19" t="s">
        <v>92</v>
      </c>
      <c r="B85" s="20"/>
      <c r="C85" s="20"/>
      <c r="D85" s="21">
        <f>SUM(D83:D84)</f>
        <v>57323561</v>
      </c>
      <c r="E85" s="21">
        <f aca="true" t="shared" si="24" ref="E85:M85">SUM(E83:E84)</f>
        <v>20677453.69</v>
      </c>
      <c r="F85" s="21">
        <v>32382786.25166616</v>
      </c>
      <c r="G85" s="21">
        <f>'[1]COTA FINANCEIRA 2009 - MENSAL'!CD88</f>
        <v>35007220.096901685</v>
      </c>
      <c r="H85" s="21">
        <f t="shared" si="24"/>
        <v>37495051.46645205</v>
      </c>
      <c r="I85" s="21">
        <f t="shared" si="24"/>
        <v>47871558.29857749</v>
      </c>
      <c r="J85" s="21">
        <f t="shared" si="24"/>
        <v>49883590.42751858</v>
      </c>
      <c r="K85" s="21">
        <f t="shared" si="24"/>
        <v>51727528.88192026</v>
      </c>
      <c r="L85" s="21">
        <f t="shared" si="24"/>
        <v>53686281.23799726</v>
      </c>
      <c r="M85" s="21">
        <f t="shared" si="24"/>
        <v>57323561</v>
      </c>
    </row>
    <row r="86" spans="1:13" ht="15">
      <c r="A86" s="10" t="s">
        <v>93</v>
      </c>
      <c r="B86" s="10" t="s">
        <v>94</v>
      </c>
      <c r="C86" s="10" t="s">
        <v>14</v>
      </c>
      <c r="D86" s="11">
        <f>'[1]COTA FINANCEIRA 2009 - MENSAL'!AX89</f>
        <v>5059434.82</v>
      </c>
      <c r="E86" s="12">
        <f>'[1]COTA FINANCEIRA 2009 - MENSAL'!BK89</f>
        <v>1390655.9096</v>
      </c>
      <c r="F86" s="12">
        <v>1662462.133606325</v>
      </c>
      <c r="G86" s="12">
        <f>'[1]COTA FINANCEIRA 2009 - MENSAL'!CD89</f>
        <v>1881240.26606026</v>
      </c>
      <c r="H86" s="12">
        <f>G86+'[1]COTA FINANCEIRA 2009 - MENSAL'!CF89</f>
        <v>2088630.9388633305</v>
      </c>
      <c r="I86" s="12">
        <f>H86+'[1]COTA FINANCEIRA 2009 - MENSAL'!CJ89</f>
        <v>3910188.202193222</v>
      </c>
      <c r="J86" s="13">
        <f>I86+'[1]COTA FINANCEIRA 2009 - MENSAL'!CN89</f>
        <v>3910188.1293941224</v>
      </c>
      <c r="K86" s="13">
        <f>J86+'[1]COTA FINANCEIRA 2009 - MENSAL'!CO89</f>
        <v>4195019.923519789</v>
      </c>
      <c r="L86" s="13">
        <f>K86+'[1]COTA FINANCEIRA 2009 - MENSAL'!CP89</f>
        <v>4497586.935177628</v>
      </c>
      <c r="M86" s="13">
        <f>L86+'[1]COTA FINANCEIRA 2009 - MENSAL'!CQ89</f>
        <v>5059434.82</v>
      </c>
    </row>
    <row r="87" spans="1:13" ht="15">
      <c r="A87" s="14"/>
      <c r="B87" s="14"/>
      <c r="C87" s="15" t="s">
        <v>23</v>
      </c>
      <c r="D87" s="16">
        <f>'[1]COTA FINANCEIRA 2009 - MENSAL'!AX90</f>
        <v>7241052</v>
      </c>
      <c r="E87" s="17">
        <f>'[1]COTA FINANCEIRA 2009 - MENSAL'!BK90</f>
        <v>855007.76</v>
      </c>
      <c r="F87" s="17">
        <v>2334387.146785315</v>
      </c>
      <c r="G87" s="17">
        <f>'[1]COTA FINANCEIRA 2009 - MENSAL'!CD90</f>
        <v>2932939.742975078</v>
      </c>
      <c r="H87" s="17">
        <f>G87+'[1]COTA FINANCEIRA 2009 - MENSAL'!CF90</f>
        <v>5148655.518243851</v>
      </c>
      <c r="I87" s="17">
        <f>H87+'[1]COTA FINANCEIRA 2009 - MENSAL'!CJ90</f>
        <v>5750316.441933202</v>
      </c>
      <c r="J87" s="18">
        <f>I87+'[1]COTA FINANCEIRA 2009 - MENSAL'!CN90</f>
        <v>6034267.595897281</v>
      </c>
      <c r="K87" s="18">
        <f>J87+'[1]COTA FINANCEIRA 2009 - MENSAL'!CO90</f>
        <v>6151010.320282621</v>
      </c>
      <c r="L87" s="18">
        <f>K87+'[1]COTA FINANCEIRA 2009 - MENSAL'!CP90</f>
        <v>6275022.098386589</v>
      </c>
      <c r="M87" s="18">
        <f>L87+'[1]COTA FINANCEIRA 2009 - MENSAL'!CQ90</f>
        <v>6505304.159999999</v>
      </c>
    </row>
    <row r="88" spans="1:13" ht="15">
      <c r="A88" s="19" t="s">
        <v>95</v>
      </c>
      <c r="B88" s="20"/>
      <c r="C88" s="20"/>
      <c r="D88" s="21">
        <f>SUM(D86:D87)</f>
        <v>12300486.82</v>
      </c>
      <c r="E88" s="21">
        <f aca="true" t="shared" si="25" ref="E88:M88">SUM(E86:E87)</f>
        <v>2245663.6695999997</v>
      </c>
      <c r="F88" s="21">
        <v>3996849.28039164</v>
      </c>
      <c r="G88" s="21">
        <f>'[1]COTA FINANCEIRA 2009 - MENSAL'!CD91</f>
        <v>4814180.009035338</v>
      </c>
      <c r="H88" s="21">
        <f t="shared" si="25"/>
        <v>7237286.457107182</v>
      </c>
      <c r="I88" s="21">
        <f t="shared" si="25"/>
        <v>9660504.644126423</v>
      </c>
      <c r="J88" s="21">
        <f t="shared" si="25"/>
        <v>9944455.725291403</v>
      </c>
      <c r="K88" s="21">
        <f t="shared" si="25"/>
        <v>10346030.24380241</v>
      </c>
      <c r="L88" s="21">
        <f t="shared" si="25"/>
        <v>10772609.033564217</v>
      </c>
      <c r="M88" s="21">
        <f t="shared" si="25"/>
        <v>11564738.98</v>
      </c>
    </row>
    <row r="89" spans="1:13" ht="15">
      <c r="A89" s="10" t="s">
        <v>96</v>
      </c>
      <c r="B89" s="10" t="s">
        <v>97</v>
      </c>
      <c r="C89" s="10" t="s">
        <v>14</v>
      </c>
      <c r="D89" s="11">
        <f>'[1]COTA FINANCEIRA 2009 - MENSAL'!AX92</f>
        <v>1285642.69</v>
      </c>
      <c r="E89" s="12">
        <f>'[1]COTA FINANCEIRA 2009 - MENSAL'!BK92</f>
        <v>216559.7532</v>
      </c>
      <c r="F89" s="12">
        <v>357261.0087897724</v>
      </c>
      <c r="G89" s="12">
        <f>'[1]COTA FINANCEIRA 2009 - MENSAL'!CD92</f>
        <v>470512.1237868222</v>
      </c>
      <c r="H89" s="12">
        <f>G89+'[1]COTA FINANCEIRA 2009 - MENSAL'!CF92</f>
        <v>577868.4882986249</v>
      </c>
      <c r="I89" s="12">
        <f>H89+'[1]COTA FINANCEIRA 2009 - MENSAL'!CJ92</f>
        <v>701707.7246359631</v>
      </c>
      <c r="J89" s="13">
        <f>I89+'[1]COTA FINANCEIRA 2009 - MENSAL'!CN92</f>
        <v>812934.0292329473</v>
      </c>
      <c r="K89" s="13">
        <f>J89+'[1]COTA FINANCEIRA 2009 - MENSAL'!CO92</f>
        <v>930091.1696846966</v>
      </c>
      <c r="L89" s="13">
        <f>K89+'[1]COTA FINANCEIRA 2009 - MENSAL'!CP92</f>
        <v>1054543.1677127818</v>
      </c>
      <c r="M89" s="13">
        <f>L89+'[1]COTA FINANCEIRA 2009 - MENSAL'!CQ92</f>
        <v>1285642.69</v>
      </c>
    </row>
    <row r="90" spans="1:13" ht="15">
      <c r="A90" s="14"/>
      <c r="B90" s="33"/>
      <c r="C90" s="15" t="s">
        <v>67</v>
      </c>
      <c r="D90" s="16">
        <f>'[1]COTA FINANCEIRA 2009 - MENSAL'!AX93</f>
        <v>132000</v>
      </c>
      <c r="E90" s="17">
        <f>'[1]COTA FINANCEIRA 2009 - MENSAL'!BK93</f>
        <v>24861.5</v>
      </c>
      <c r="F90" s="17">
        <v>58238</v>
      </c>
      <c r="G90" s="17">
        <f>'[1]COTA FINANCEIRA 2009 - MENSAL'!CD93</f>
        <v>69885</v>
      </c>
      <c r="H90" s="17">
        <f>G90+'[1]COTA FINANCEIRA 2009 - MENSAL'!CF93</f>
        <v>81532</v>
      </c>
      <c r="I90" s="17">
        <f>H90+'[1]COTA FINANCEIRA 2009 - MENSAL'!CJ93</f>
        <v>81532</v>
      </c>
      <c r="J90" s="18">
        <f>I90+'[1]COTA FINANCEIRA 2009 - MENSAL'!CN93</f>
        <v>81532</v>
      </c>
      <c r="K90" s="18">
        <f>J90+'[1]COTA FINANCEIRA 2009 - MENSAL'!CO93</f>
        <v>81532</v>
      </c>
      <c r="L90" s="18">
        <f>K90+'[1]COTA FINANCEIRA 2009 - MENSAL'!CP93</f>
        <v>81532</v>
      </c>
      <c r="M90" s="18">
        <f>L90+'[1]COTA FINANCEIRA 2009 - MENSAL'!CQ93</f>
        <v>81532</v>
      </c>
    </row>
    <row r="91" spans="1:13" ht="15">
      <c r="A91" s="19" t="s">
        <v>98</v>
      </c>
      <c r="B91" s="20"/>
      <c r="C91" s="20"/>
      <c r="D91" s="21">
        <f>SUM(D89:D90)</f>
        <v>1417642.69</v>
      </c>
      <c r="E91" s="21">
        <f aca="true" t="shared" si="26" ref="E91:M91">SUM(E89:E90)</f>
        <v>241421.2532</v>
      </c>
      <c r="F91" s="21">
        <v>415499.0087897724</v>
      </c>
      <c r="G91" s="21">
        <f>'[1]COTA FINANCEIRA 2009 - MENSAL'!CD94</f>
        <v>540397.1237868222</v>
      </c>
      <c r="H91" s="21">
        <f t="shared" si="26"/>
        <v>659400.4882986249</v>
      </c>
      <c r="I91" s="21">
        <f t="shared" si="26"/>
        <v>783239.7246359631</v>
      </c>
      <c r="J91" s="21">
        <f t="shared" si="26"/>
        <v>894466.0292329473</v>
      </c>
      <c r="K91" s="21">
        <f t="shared" si="26"/>
        <v>1011623.1696846966</v>
      </c>
      <c r="L91" s="21">
        <f t="shared" si="26"/>
        <v>1136075.1677127818</v>
      </c>
      <c r="M91" s="21">
        <f t="shared" si="26"/>
        <v>1367174.69</v>
      </c>
    </row>
    <row r="92" spans="1:13" ht="15">
      <c r="A92" s="10" t="s">
        <v>99</v>
      </c>
      <c r="B92" s="10" t="s">
        <v>100</v>
      </c>
      <c r="C92" s="10" t="s">
        <v>14</v>
      </c>
      <c r="D92" s="11">
        <f>'[1]COTA FINANCEIRA 2009 - MENSAL'!AX95</f>
        <v>468917611.94</v>
      </c>
      <c r="E92" s="12">
        <f>'[1]COTA FINANCEIRA 2009 - MENSAL'!BK95</f>
        <v>115732296.34320001</v>
      </c>
      <c r="F92" s="12">
        <v>161212678.3967753</v>
      </c>
      <c r="G92" s="12">
        <f>'[1]COTA FINANCEIRA 2009 - MENSAL'!CD95</f>
        <v>197820055.8964941</v>
      </c>
      <c r="H92" s="12">
        <f>G92+'[1]COTA FINANCEIRA 2009 - MENSAL'!CF95</f>
        <v>232522009.7164044</v>
      </c>
      <c r="I92" s="12">
        <f>H92+'[1]COTA FINANCEIRA 2009 - MENSAL'!CJ95</f>
        <v>269319492.0104128</v>
      </c>
      <c r="J92" s="13">
        <f>I92+'[1]COTA FINANCEIRA 2009 - MENSAL'!CN95</f>
        <v>307338385.55352056</v>
      </c>
      <c r="K92" s="13">
        <f>J92+'[1]COTA FINANCEIRA 2009 - MENSAL'!CO95</f>
        <v>347384531.71282357</v>
      </c>
      <c r="L92" s="13">
        <f>K92+'[1]COTA FINANCEIRA 2009 - MENSAL'!CP95</f>
        <v>389924174.48348814</v>
      </c>
      <c r="M92" s="13">
        <f>L92+'[1]COTA FINANCEIRA 2009 - MENSAL'!CQ95</f>
        <v>468917611.94</v>
      </c>
    </row>
    <row r="93" spans="1:13" ht="15">
      <c r="A93" s="14"/>
      <c r="B93" s="32"/>
      <c r="C93" s="15" t="s">
        <v>23</v>
      </c>
      <c r="D93" s="16">
        <f>'[1]COTA FINANCEIRA 2009 - MENSAL'!AX96</f>
        <v>538033994.66</v>
      </c>
      <c r="E93" s="17">
        <f>'[1]COTA FINANCEIRA 2009 - MENSAL'!BK96</f>
        <v>39435331.29</v>
      </c>
      <c r="F93" s="17">
        <v>144131256.72903442</v>
      </c>
      <c r="G93" s="17">
        <f>'[1]COTA FINANCEIRA 2009 - MENSAL'!CD96</f>
        <v>184259615.0437501</v>
      </c>
      <c r="H93" s="17">
        <f>G93+'[1]COTA FINANCEIRA 2009 - MENSAL'!CF96</f>
        <v>222299281.69610113</v>
      </c>
      <c r="I93" s="17">
        <f>H93+'[1]COTA FINANCEIRA 2009 - MENSAL'!CJ96</f>
        <v>278980901.9446289</v>
      </c>
      <c r="J93" s="18">
        <f>I93+'[1]COTA FINANCEIRA 2009 - MENSAL'!CN96</f>
        <v>328324612.98475766</v>
      </c>
      <c r="K93" s="18">
        <f>J93+'[1]COTA FINANCEIRA 2009 - MENSAL'!CO96</f>
        <v>380299441.2925539</v>
      </c>
      <c r="L93" s="18">
        <f>K93+'[1]COTA FINANCEIRA 2009 - MENSAL'!CP96</f>
        <v>435510512.55231977</v>
      </c>
      <c r="M93" s="18">
        <f>L93+'[1]COTA FINANCEIRA 2009 - MENSAL'!CQ96</f>
        <v>538033994.66</v>
      </c>
    </row>
    <row r="94" spans="1:13" ht="15">
      <c r="A94" s="19" t="s">
        <v>101</v>
      </c>
      <c r="B94" s="20"/>
      <c r="C94" s="20"/>
      <c r="D94" s="21">
        <f>SUM(D92:D93)</f>
        <v>1006951606.5999999</v>
      </c>
      <c r="E94" s="21">
        <f aca="true" t="shared" si="27" ref="E94:M94">SUM(E92:E93)</f>
        <v>155167627.63320002</v>
      </c>
      <c r="F94" s="21">
        <v>305343935.1258097</v>
      </c>
      <c r="G94" s="21">
        <f>'[1]COTA FINANCEIRA 2009 - MENSAL'!CD97</f>
        <v>382079670.9402442</v>
      </c>
      <c r="H94" s="21">
        <f t="shared" si="27"/>
        <v>454821291.4125055</v>
      </c>
      <c r="I94" s="21">
        <f t="shared" si="27"/>
        <v>548300393.9550416</v>
      </c>
      <c r="J94" s="21">
        <f t="shared" si="27"/>
        <v>635662998.5382782</v>
      </c>
      <c r="K94" s="21">
        <f t="shared" si="27"/>
        <v>727683973.0053775</v>
      </c>
      <c r="L94" s="21">
        <f t="shared" si="27"/>
        <v>825434687.0358078</v>
      </c>
      <c r="M94" s="21">
        <f t="shared" si="27"/>
        <v>1006951606.5999999</v>
      </c>
    </row>
    <row r="95" spans="1:13" ht="15">
      <c r="A95" s="10" t="s">
        <v>102</v>
      </c>
      <c r="B95" s="10" t="s">
        <v>103</v>
      </c>
      <c r="C95" s="10" t="s">
        <v>14</v>
      </c>
      <c r="D95" s="11">
        <f>'[1]COTA FINANCEIRA 2009 - MENSAL'!AX98</f>
        <v>1249139.26</v>
      </c>
      <c r="E95" s="12">
        <f>'[1]COTA FINANCEIRA 2009 - MENSAL'!BK98</f>
        <v>313535.11280000006</v>
      </c>
      <c r="F95" s="12">
        <v>436669.31849602185</v>
      </c>
      <c r="G95" s="12">
        <f>'[1]COTA FINANCEIRA 2009 - MENSAL'!CD98</f>
        <v>535780.6308357549</v>
      </c>
      <c r="H95" s="12">
        <f>G95+'[1]COTA FINANCEIRA 2009 - MENSAL'!CF98</f>
        <v>629733.173157874</v>
      </c>
      <c r="I95" s="12">
        <f>H95+'[1]COTA FINANCEIRA 2009 - MENSAL'!CJ98</f>
        <v>729359.1778063981</v>
      </c>
      <c r="J95" s="13">
        <f>I95+'[1]COTA FINANCEIRA 2009 - MENSAL'!CN98</f>
        <v>828365.4390763824</v>
      </c>
      <c r="K95" s="13">
        <f>J95+'[1]COTA FINANCEIRA 2009 - MENSAL'!CO98</f>
        <v>932650.9361019183</v>
      </c>
      <c r="L95" s="13">
        <f>K95+'[1]COTA FINANCEIRA 2009 - MENSAL'!CP98</f>
        <v>1043429.8303300942</v>
      </c>
      <c r="M95" s="13">
        <f>L95+'[1]COTA FINANCEIRA 2009 - MENSAL'!CQ98</f>
        <v>1249139.2600000002</v>
      </c>
    </row>
    <row r="96" spans="1:13" ht="15">
      <c r="A96" s="14"/>
      <c r="B96" s="14"/>
      <c r="C96" s="15" t="s">
        <v>30</v>
      </c>
      <c r="D96" s="16">
        <f>'[1]COTA FINANCEIRA 2009 - MENSAL'!AX99</f>
        <v>900000</v>
      </c>
      <c r="E96" s="17">
        <f>'[1]COTA FINANCEIRA 2009 - MENSAL'!BK99</f>
        <v>0</v>
      </c>
      <c r="F96" s="17">
        <v>0</v>
      </c>
      <c r="G96" s="17">
        <f>'[1]COTA FINANCEIRA 2009 - MENSAL'!CD99</f>
        <v>0</v>
      </c>
      <c r="H96" s="17">
        <f>G96+'[1]COTA FINANCEIRA 2009 - MENSAL'!CF99</f>
        <v>0</v>
      </c>
      <c r="I96" s="17">
        <f>H96+'[1]COTA FINANCEIRA 2009 - MENSAL'!CJ99</f>
        <v>0</v>
      </c>
      <c r="J96" s="18">
        <f>I96+'[1]COTA FINANCEIRA 2009 - MENSAL'!CN99</f>
        <v>0</v>
      </c>
      <c r="K96" s="18">
        <f>J96+'[1]COTA FINANCEIRA 2009 - MENSAL'!CO99</f>
        <v>0</v>
      </c>
      <c r="L96" s="18">
        <f>K96+'[1]COTA FINANCEIRA 2009 - MENSAL'!CP99</f>
        <v>0</v>
      </c>
      <c r="M96" s="18">
        <f>L96+'[1]COTA FINANCEIRA 2009 - MENSAL'!CQ99</f>
        <v>0</v>
      </c>
    </row>
    <row r="97" spans="1:13" ht="15">
      <c r="A97" s="19" t="s">
        <v>104</v>
      </c>
      <c r="B97" s="20"/>
      <c r="C97" s="20"/>
      <c r="D97" s="21">
        <f>SUM(D95:D96)</f>
        <v>2149139.26</v>
      </c>
      <c r="E97" s="21">
        <f aca="true" t="shared" si="28" ref="E97:M97">SUM(E95:E96)</f>
        <v>313535.11280000006</v>
      </c>
      <c r="F97" s="21">
        <v>436669.31849602185</v>
      </c>
      <c r="G97" s="21">
        <f>'[1]COTA FINANCEIRA 2009 - MENSAL'!CD100</f>
        <v>535780.6308357549</v>
      </c>
      <c r="H97" s="21">
        <f t="shared" si="28"/>
        <v>629733.173157874</v>
      </c>
      <c r="I97" s="21">
        <f t="shared" si="28"/>
        <v>729359.1778063981</v>
      </c>
      <c r="J97" s="21">
        <f t="shared" si="28"/>
        <v>828365.4390763824</v>
      </c>
      <c r="K97" s="21">
        <f t="shared" si="28"/>
        <v>932650.9361019183</v>
      </c>
      <c r="L97" s="21">
        <f t="shared" si="28"/>
        <v>1043429.8303300942</v>
      </c>
      <c r="M97" s="21">
        <f t="shared" si="28"/>
        <v>1249139.2600000002</v>
      </c>
    </row>
    <row r="98" spans="1:13" ht="15">
      <c r="A98" s="10" t="s">
        <v>105</v>
      </c>
      <c r="B98" s="10" t="s">
        <v>106</v>
      </c>
      <c r="C98" s="10" t="s">
        <v>14</v>
      </c>
      <c r="D98" s="11">
        <f>'[1]COTA FINANCEIRA 2009 - MENSAL'!AX101</f>
        <v>2060076.77</v>
      </c>
      <c r="E98" s="12">
        <f>'[1]COTA FINANCEIRA 2009 - MENSAL'!BK101</f>
        <v>576821.4956</v>
      </c>
      <c r="F98" s="12">
        <v>772031.6820920836</v>
      </c>
      <c r="G98" s="12">
        <f>'[1]COTA FINANCEIRA 2009 - MENSAL'!CD101</f>
        <v>929157.2968305033</v>
      </c>
      <c r="H98" s="12">
        <f>G98+'[1]COTA FINANCEIRA 2009 - MENSAL'!CF101</f>
        <v>1078104.4817693736</v>
      </c>
      <c r="I98" s="12">
        <f>H98+'[1]COTA FINANCEIRA 2009 - MENSAL'!CJ101</f>
        <v>1236046.0613407753</v>
      </c>
      <c r="J98" s="13">
        <f>I98+'[1]COTA FINANCEIRA 2009 - MENSAL'!CN101</f>
        <v>1393005.1339002696</v>
      </c>
      <c r="K98" s="13">
        <f>J98+'[1]COTA FINANCEIRA 2009 - MENSAL'!CO101</f>
        <v>1558333.6160040218</v>
      </c>
      <c r="L98" s="13">
        <f>K98+'[1]COTA FINANCEIRA 2009 - MENSAL'!CP101</f>
        <v>1733956.3723245077</v>
      </c>
      <c r="M98" s="13">
        <f>L98+'[1]COTA FINANCEIRA 2009 - MENSAL'!CQ101</f>
        <v>2060076.77</v>
      </c>
    </row>
    <row r="99" spans="1:13" ht="15">
      <c r="A99" s="14"/>
      <c r="B99" s="14"/>
      <c r="C99" s="15" t="s">
        <v>30</v>
      </c>
      <c r="D99" s="16">
        <f>'[1]COTA FINANCEIRA 2009 - MENSAL'!AX102</f>
        <v>1610495</v>
      </c>
      <c r="E99" s="17">
        <f>'[1]COTA FINANCEIRA 2009 - MENSAL'!BK102</f>
        <v>0</v>
      </c>
      <c r="F99" s="17">
        <v>0</v>
      </c>
      <c r="G99" s="17">
        <f>'[1]COTA FINANCEIRA 2009 - MENSAL'!CD102</f>
        <v>0</v>
      </c>
      <c r="H99" s="17">
        <f>G99+'[1]COTA FINANCEIRA 2009 - MENSAL'!CF102</f>
        <v>0</v>
      </c>
      <c r="I99" s="17">
        <f>H99+'[1]COTA FINANCEIRA 2009 - MENSAL'!CJ102</f>
        <v>0</v>
      </c>
      <c r="J99" s="18">
        <f>I99+'[1]COTA FINANCEIRA 2009 - MENSAL'!CN102</f>
        <v>0</v>
      </c>
      <c r="K99" s="18">
        <f>J99+'[1]COTA FINANCEIRA 2009 - MENSAL'!CO102</f>
        <v>0</v>
      </c>
      <c r="L99" s="18">
        <f>K99+'[1]COTA FINANCEIRA 2009 - MENSAL'!CP102</f>
        <v>0</v>
      </c>
      <c r="M99" s="18">
        <f>L99+'[1]COTA FINANCEIRA 2009 - MENSAL'!CQ102</f>
        <v>0</v>
      </c>
    </row>
    <row r="100" spans="1:13" ht="15">
      <c r="A100" s="19" t="s">
        <v>107</v>
      </c>
      <c r="B100" s="20"/>
      <c r="C100" s="20"/>
      <c r="D100" s="21">
        <f>SUM(D98:D99)</f>
        <v>3670571.77</v>
      </c>
      <c r="E100" s="21">
        <f aca="true" t="shared" si="29" ref="E100:M100">SUM(E98:E99)</f>
        <v>576821.4956</v>
      </c>
      <c r="F100" s="21">
        <v>772031.6820920836</v>
      </c>
      <c r="G100" s="21">
        <f>'[1]COTA FINANCEIRA 2009 - MENSAL'!CD103</f>
        <v>929157.2968305033</v>
      </c>
      <c r="H100" s="21">
        <f t="shared" si="29"/>
        <v>1078104.4817693736</v>
      </c>
      <c r="I100" s="21">
        <f t="shared" si="29"/>
        <v>1236046.0613407753</v>
      </c>
      <c r="J100" s="21">
        <f t="shared" si="29"/>
        <v>1393005.1339002696</v>
      </c>
      <c r="K100" s="21">
        <f t="shared" si="29"/>
        <v>1558333.6160040218</v>
      </c>
      <c r="L100" s="21">
        <f t="shared" si="29"/>
        <v>1733956.3723245077</v>
      </c>
      <c r="M100" s="21">
        <f t="shared" si="29"/>
        <v>2060076.77</v>
      </c>
    </row>
    <row r="101" spans="1:13" ht="15">
      <c r="A101" s="10" t="s">
        <v>108</v>
      </c>
      <c r="B101" s="10" t="s">
        <v>109</v>
      </c>
      <c r="C101" s="10" t="s">
        <v>14</v>
      </c>
      <c r="D101" s="11">
        <f>'[1]COTA FINANCEIRA 2009 - MENSAL'!AX104</f>
        <v>69612067.26</v>
      </c>
      <c r="E101" s="12">
        <f>'[1]COTA FINANCEIRA 2009 - MENSAL'!BK104</f>
        <v>15341526.2728</v>
      </c>
      <c r="F101" s="12">
        <v>22484034.113483787</v>
      </c>
      <c r="G101" s="12">
        <f>'[1]COTA FINANCEIRA 2009 - MENSAL'!CD104</f>
        <v>28233072.908070125</v>
      </c>
      <c r="H101" s="12">
        <f>G101+'[1]COTA FINANCEIRA 2009 - MENSAL'!CF104</f>
        <v>33682872.713044964</v>
      </c>
      <c r="I101" s="12">
        <f>H101+'[1]COTA FINANCEIRA 2009 - MENSAL'!CJ104</f>
        <v>39461766.68743532</v>
      </c>
      <c r="J101" s="13">
        <f>I101+'[1]COTA FINANCEIRA 2009 - MENSAL'!CN104</f>
        <v>45204711.9023773</v>
      </c>
      <c r="K101" s="13">
        <f>J101+'[1]COTA FINANCEIRA 2009 - MENSAL'!CO104</f>
        <v>51253883.82795346</v>
      </c>
      <c r="L101" s="13">
        <f>K101+'[1]COTA FINANCEIRA 2009 - MENSAL'!CP104</f>
        <v>57679710.96619266</v>
      </c>
      <c r="M101" s="13">
        <f>L101+'[1]COTA FINANCEIRA 2009 - MENSAL'!CQ104</f>
        <v>69612067.26</v>
      </c>
    </row>
    <row r="102" spans="1:13" ht="15">
      <c r="A102" s="14"/>
      <c r="B102" s="14"/>
      <c r="C102" s="15" t="s">
        <v>15</v>
      </c>
      <c r="D102" s="16">
        <f>'[1]COTA FINANCEIRA 2009 - MENSAL'!AX105</f>
        <v>40959846.769999996</v>
      </c>
      <c r="E102" s="17">
        <f>'[1]COTA FINANCEIRA 2009 - MENSAL'!BK105</f>
        <v>11925.6</v>
      </c>
      <c r="F102" s="17">
        <v>1714561</v>
      </c>
      <c r="G102" s="17">
        <f>'[1]COTA FINANCEIRA 2009 - MENSAL'!CD105</f>
        <v>1714561</v>
      </c>
      <c r="H102" s="17">
        <f>G102+'[1]COTA FINANCEIRA 2009 - MENSAL'!CF105</f>
        <v>4138950.01</v>
      </c>
      <c r="I102" s="17">
        <f>H102+'[1]COTA FINANCEIRA 2009 - MENSAL'!CJ105</f>
        <v>7145435</v>
      </c>
      <c r="J102" s="18">
        <f>I102+'[1]COTA FINANCEIRA 2009 - MENSAL'!CN105</f>
        <v>15599037.942499999</v>
      </c>
      <c r="K102" s="18">
        <f>J102+'[1]COTA FINANCEIRA 2009 - MENSAL'!CO105</f>
        <v>24052640.884999998</v>
      </c>
      <c r="L102" s="18">
        <f>K102+'[1]COTA FINANCEIRA 2009 - MENSAL'!CP105</f>
        <v>32506243.827499997</v>
      </c>
      <c r="M102" s="18">
        <f>L102+'[1]COTA FINANCEIRA 2009 - MENSAL'!CQ105</f>
        <v>40959846.769999996</v>
      </c>
    </row>
    <row r="103" spans="1:13" ht="15">
      <c r="A103" s="19" t="s">
        <v>110</v>
      </c>
      <c r="B103" s="20"/>
      <c r="C103" s="20"/>
      <c r="D103" s="21">
        <f>SUM(D101:D102)</f>
        <v>110571914.03</v>
      </c>
      <c r="E103" s="21">
        <f aca="true" t="shared" si="30" ref="E103:M103">SUM(E101:E102)</f>
        <v>15353451.8728</v>
      </c>
      <c r="F103" s="21">
        <v>24198595.113483787</v>
      </c>
      <c r="G103" s="21">
        <f>'[1]COTA FINANCEIRA 2009 - MENSAL'!CD106</f>
        <v>29947633.908070125</v>
      </c>
      <c r="H103" s="21">
        <f t="shared" si="30"/>
        <v>37821822.72304496</v>
      </c>
      <c r="I103" s="21">
        <f t="shared" si="30"/>
        <v>46607201.68743532</v>
      </c>
      <c r="J103" s="21">
        <f t="shared" si="30"/>
        <v>60803749.8448773</v>
      </c>
      <c r="K103" s="21">
        <f t="shared" si="30"/>
        <v>75306524.71295345</v>
      </c>
      <c r="L103" s="21">
        <f t="shared" si="30"/>
        <v>90185954.79369266</v>
      </c>
      <c r="M103" s="21">
        <f t="shared" si="30"/>
        <v>110571914.03</v>
      </c>
    </row>
    <row r="104" spans="1:13" ht="15">
      <c r="A104" s="10" t="s">
        <v>111</v>
      </c>
      <c r="B104" s="10" t="s">
        <v>112</v>
      </c>
      <c r="C104" s="10" t="s">
        <v>14</v>
      </c>
      <c r="D104" s="11">
        <f>'[1]COTA FINANCEIRA 2009 - MENSAL'!AX107</f>
        <v>39101153</v>
      </c>
      <c r="E104" s="12">
        <f>'[1]COTA FINANCEIRA 2009 - MENSAL'!BK107</f>
        <v>4923710.279600001</v>
      </c>
      <c r="F104" s="12">
        <v>8290011.569072451</v>
      </c>
      <c r="G104" s="12">
        <f>'[1]COTA FINANCEIRA 2009 - MENSAL'!CD107</f>
        <v>12008716.569072451</v>
      </c>
      <c r="H104" s="12">
        <f>G104+'[1]COTA FINANCEIRA 2009 - MENSAL'!CF107</f>
        <v>13651790.080342464</v>
      </c>
      <c r="I104" s="12">
        <f>H104+'[1]COTA FINANCEIRA 2009 - MENSAL'!CJ107</f>
        <v>17036425.826666668</v>
      </c>
      <c r="J104" s="13">
        <f>I104+'[1]COTA FINANCEIRA 2009 - MENSAL'!CN107</f>
        <v>22221636.7124</v>
      </c>
      <c r="K104" s="13">
        <f>J104+'[1]COTA FINANCEIRA 2009 - MENSAL'!CO107</f>
        <v>26405092.664433993</v>
      </c>
      <c r="L104" s="13">
        <f>K104+'[1]COTA FINANCEIRA 2009 - MENSAL'!CP107</f>
        <v>30849033.937544353</v>
      </c>
      <c r="M104" s="13">
        <f>L104+'[1]COTA FINANCEIRA 2009 - MENSAL'!CQ107</f>
        <v>39101153</v>
      </c>
    </row>
    <row r="105" spans="1:13" ht="15">
      <c r="A105" s="14"/>
      <c r="B105" s="33"/>
      <c r="C105" s="15" t="s">
        <v>15</v>
      </c>
      <c r="D105" s="16">
        <f>'[1]COTA FINANCEIRA 2009 - MENSAL'!AX108</f>
        <v>14793308.1</v>
      </c>
      <c r="E105" s="17">
        <f>'[1]COTA FINANCEIRA 2009 - MENSAL'!BK108</f>
        <v>3034916.23</v>
      </c>
      <c r="F105" s="17">
        <v>4814285.68</v>
      </c>
      <c r="G105" s="17">
        <f>'[1]COTA FINANCEIRA 2009 - MENSAL'!CD108</f>
        <v>5814741.576824957</v>
      </c>
      <c r="H105" s="17">
        <f>G105+'[1]COTA FINANCEIRA 2009 - MENSAL'!CF108</f>
        <v>6763123.479646138</v>
      </c>
      <c r="I105" s="17">
        <f>H105+'[1]COTA FINANCEIRA 2009 - MENSAL'!CJ108</f>
        <v>7768774.817266141</v>
      </c>
      <c r="J105" s="18">
        <f>I105+'[1]COTA FINANCEIRA 2009 - MENSAL'!CN108</f>
        <v>8895890.055531196</v>
      </c>
      <c r="K105" s="18">
        <f>J105+'[1]COTA FINANCEIRA 2009 - MENSAL'!CO108</f>
        <v>10083105.604525587</v>
      </c>
      <c r="L105" s="18">
        <f>K105+'[1]COTA FINANCEIRA 2009 - MENSAL'!CP108</f>
        <v>11344243.821049511</v>
      </c>
      <c r="M105" s="18">
        <f>L105+'[1]COTA FINANCEIRA 2009 - MENSAL'!CQ108</f>
        <v>13686098.061999999</v>
      </c>
    </row>
    <row r="106" spans="1:13" ht="15">
      <c r="A106" s="19" t="s">
        <v>113</v>
      </c>
      <c r="B106" s="20"/>
      <c r="C106" s="20"/>
      <c r="D106" s="21">
        <f>SUM(D104:D105)</f>
        <v>53894461.1</v>
      </c>
      <c r="E106" s="21">
        <f aca="true" t="shared" si="31" ref="E106:M106">SUM(E104:E105)</f>
        <v>7958626.5096</v>
      </c>
      <c r="F106" s="21">
        <v>13104297.249072451</v>
      </c>
      <c r="G106" s="21">
        <f>'[1]COTA FINANCEIRA 2009 - MENSAL'!CD109</f>
        <v>17823458.145897407</v>
      </c>
      <c r="H106" s="21">
        <f t="shared" si="31"/>
        <v>20414913.559988603</v>
      </c>
      <c r="I106" s="21">
        <f t="shared" si="31"/>
        <v>24805200.64393281</v>
      </c>
      <c r="J106" s="21">
        <f t="shared" si="31"/>
        <v>31117526.767931197</v>
      </c>
      <c r="K106" s="21">
        <f t="shared" si="31"/>
        <v>36488198.26895958</v>
      </c>
      <c r="L106" s="21">
        <f t="shared" si="31"/>
        <v>42193277.758593865</v>
      </c>
      <c r="M106" s="21">
        <f t="shared" si="31"/>
        <v>52787251.062</v>
      </c>
    </row>
    <row r="107" spans="1:13" ht="15">
      <c r="A107" s="10" t="s">
        <v>114</v>
      </c>
      <c r="B107" s="10" t="s">
        <v>115</v>
      </c>
      <c r="C107" s="10" t="s">
        <v>14</v>
      </c>
      <c r="D107" s="11">
        <f>'[1]COTA FINANCEIRA 2009 - MENSAL'!AX110</f>
        <v>23173227</v>
      </c>
      <c r="E107" s="12">
        <f>'[1]COTA FINANCEIRA 2009 - MENSAL'!BK110</f>
        <v>4896924.165200001</v>
      </c>
      <c r="F107" s="12">
        <v>7311468.215461528</v>
      </c>
      <c r="G107" s="12">
        <f>'[1]COTA FINANCEIRA 2009 - MENSAL'!CD110</f>
        <v>9254946.29428464</v>
      </c>
      <c r="H107" s="12">
        <f>G107+'[1]COTA FINANCEIRA 2009 - MENSAL'!CF110</f>
        <v>11097265.825145481</v>
      </c>
      <c r="I107" s="12">
        <f>H107+'[1]COTA FINANCEIRA 2009 - MENSAL'!CJ110</f>
        <v>13375280.972188307</v>
      </c>
      <c r="J107" s="13">
        <f>I107+'[1]COTA FINANCEIRA 2009 - MENSAL'!CN110</f>
        <v>15241566.42169003</v>
      </c>
      <c r="K107" s="13">
        <f>J107+'[1]COTA FINANCEIRA 2009 - MENSAL'!CO110</f>
        <v>17207366.39430063</v>
      </c>
      <c r="L107" s="13">
        <f>K107+'[1]COTA FINANCEIRA 2009 - MENSAL'!CP110</f>
        <v>19295568.046983518</v>
      </c>
      <c r="M107" s="13">
        <f>L107+'[1]COTA FINANCEIRA 2009 - MENSAL'!CQ110</f>
        <v>23173227</v>
      </c>
    </row>
    <row r="108" spans="1:13" ht="15">
      <c r="A108" s="14"/>
      <c r="B108" s="14"/>
      <c r="C108" s="15" t="s">
        <v>15</v>
      </c>
      <c r="D108" s="16">
        <f>'[1]COTA FINANCEIRA 2009 - MENSAL'!AX111</f>
        <v>2486326</v>
      </c>
      <c r="E108" s="17">
        <f>'[1]COTA FINANCEIRA 2009 - MENSAL'!BK111</f>
        <v>6930</v>
      </c>
      <c r="F108" s="17">
        <v>819280</v>
      </c>
      <c r="G108" s="17">
        <f>'[1]COTA FINANCEIRA 2009 - MENSAL'!CD111</f>
        <v>819280</v>
      </c>
      <c r="H108" s="17">
        <f>G108+'[1]COTA FINANCEIRA 2009 - MENSAL'!CF111</f>
        <v>839289</v>
      </c>
      <c r="I108" s="17">
        <f>H108+'[1]COTA FINANCEIRA 2009 - MENSAL'!CJ111</f>
        <v>839289</v>
      </c>
      <c r="J108" s="18">
        <f>I108+'[1]COTA FINANCEIRA 2009 - MENSAL'!CN111</f>
        <v>839289</v>
      </c>
      <c r="K108" s="18">
        <f>J108+'[1]COTA FINANCEIRA 2009 - MENSAL'!CO111</f>
        <v>839289</v>
      </c>
      <c r="L108" s="18">
        <f>K108+'[1]COTA FINANCEIRA 2009 - MENSAL'!CP111</f>
        <v>839289</v>
      </c>
      <c r="M108" s="18">
        <f>L108+'[1]COTA FINANCEIRA 2009 - MENSAL'!CQ111</f>
        <v>839289</v>
      </c>
    </row>
    <row r="109" spans="1:13" ht="15">
      <c r="A109" s="19" t="s">
        <v>116</v>
      </c>
      <c r="B109" s="20"/>
      <c r="C109" s="20"/>
      <c r="D109" s="21">
        <f>SUM(D107:D108)</f>
        <v>25659553</v>
      </c>
      <c r="E109" s="21">
        <f aca="true" t="shared" si="32" ref="E109:M109">SUM(E107:E108)</f>
        <v>4903854.165200001</v>
      </c>
      <c r="F109" s="21">
        <v>8130748.215461528</v>
      </c>
      <c r="G109" s="21">
        <f>'[1]COTA FINANCEIRA 2009 - MENSAL'!CD112</f>
        <v>10074226.29428464</v>
      </c>
      <c r="H109" s="21">
        <f t="shared" si="32"/>
        <v>11936554.825145481</v>
      </c>
      <c r="I109" s="21">
        <f t="shared" si="32"/>
        <v>14214569.972188307</v>
      </c>
      <c r="J109" s="21">
        <f t="shared" si="32"/>
        <v>16080855.42169003</v>
      </c>
      <c r="K109" s="21">
        <f t="shared" si="32"/>
        <v>18046655.39430063</v>
      </c>
      <c r="L109" s="21">
        <f t="shared" si="32"/>
        <v>20134857.046983518</v>
      </c>
      <c r="M109" s="21">
        <f t="shared" si="32"/>
        <v>24012516</v>
      </c>
    </row>
    <row r="110" spans="1:13" ht="15">
      <c r="A110" s="10" t="s">
        <v>117</v>
      </c>
      <c r="B110" s="10" t="s">
        <v>118</v>
      </c>
      <c r="C110" s="10" t="s">
        <v>14</v>
      </c>
      <c r="D110" s="11">
        <f>'[1]COTA FINANCEIRA 2009 - MENSAL'!AX113</f>
        <v>65385310</v>
      </c>
      <c r="E110" s="12">
        <f>'[1]COTA FINANCEIRA 2009 - MENSAL'!BK113</f>
        <v>28508099.356000002</v>
      </c>
      <c r="F110" s="12">
        <v>33508099.836431153</v>
      </c>
      <c r="G110" s="12">
        <f>'[1]COTA FINANCEIRA 2009 - MENSAL'!CD113</f>
        <v>42250294.83643115</v>
      </c>
      <c r="H110" s="12">
        <f>G110+'[1]COTA FINANCEIRA 2009 - MENSAL'!CF113</f>
        <v>50621793.03737057</v>
      </c>
      <c r="I110" s="12">
        <f>H110+'[1]COTA FINANCEIRA 2009 - MENSAL'!CJ113</f>
        <v>55385310.49788288</v>
      </c>
      <c r="J110" s="13">
        <f>I110+'[1]COTA FINANCEIRA 2009 - MENSAL'!CN113</f>
        <v>65385310.49788288</v>
      </c>
      <c r="K110" s="13">
        <f>J110+'[1]COTA FINANCEIRA 2009 - MENSAL'!CO113</f>
        <v>65385310.374486506</v>
      </c>
      <c r="L110" s="13">
        <f>K110+'[1]COTA FINANCEIRA 2009 - MENSAL'!CP113</f>
        <v>65385310.24340679</v>
      </c>
      <c r="M110" s="13">
        <f>L110+'[1]COTA FINANCEIRA 2009 - MENSAL'!CQ113</f>
        <v>65385310</v>
      </c>
    </row>
    <row r="111" spans="1:13" ht="15">
      <c r="A111" s="14"/>
      <c r="B111" s="14"/>
      <c r="C111" s="15" t="s">
        <v>19</v>
      </c>
      <c r="D111" s="16">
        <f>'[1]COTA FINANCEIRA 2009 - MENSAL'!AX114</f>
        <v>0</v>
      </c>
      <c r="E111" s="17">
        <f>'[1]COTA FINANCEIRA 2009 - MENSAL'!BK114</f>
        <v>0</v>
      </c>
      <c r="F111" s="17">
        <v>0</v>
      </c>
      <c r="G111" s="17">
        <f>'[1]COTA FINANCEIRA 2009 - MENSAL'!CD114</f>
        <v>0</v>
      </c>
      <c r="H111" s="17">
        <f>G111+'[1]COTA FINANCEIRA 2009 - MENSAL'!CF114</f>
        <v>0</v>
      </c>
      <c r="I111" s="17">
        <f>H111+'[1]COTA FINANCEIRA 2009 - MENSAL'!CJ114</f>
        <v>0</v>
      </c>
      <c r="J111" s="18">
        <f>I111+'[1]COTA FINANCEIRA 2009 - MENSAL'!CN114</f>
        <v>0</v>
      </c>
      <c r="K111" s="18">
        <f>J111+'[1]COTA FINANCEIRA 2009 - MENSAL'!CO114</f>
        <v>0</v>
      </c>
      <c r="L111" s="18">
        <f>K111+'[1]COTA FINANCEIRA 2009 - MENSAL'!CP114</f>
        <v>0</v>
      </c>
      <c r="M111" s="18">
        <f>L111+'[1]COTA FINANCEIRA 2009 - MENSAL'!CQ114</f>
        <v>0</v>
      </c>
    </row>
    <row r="112" spans="1:13" ht="15">
      <c r="A112" s="19" t="s">
        <v>119</v>
      </c>
      <c r="B112" s="20"/>
      <c r="C112" s="20"/>
      <c r="D112" s="21">
        <f>SUM(D110:D111)</f>
        <v>65385310</v>
      </c>
      <c r="E112" s="21">
        <f aca="true" t="shared" si="33" ref="E112:M112">SUM(E110:E111)</f>
        <v>28508099.356000002</v>
      </c>
      <c r="F112" s="21">
        <v>33508099.836431153</v>
      </c>
      <c r="G112" s="21">
        <f>'[1]COTA FINANCEIRA 2009 - MENSAL'!CD115</f>
        <v>42250294.83643115</v>
      </c>
      <c r="H112" s="21">
        <f t="shared" si="33"/>
        <v>50621793.03737057</v>
      </c>
      <c r="I112" s="21">
        <f t="shared" si="33"/>
        <v>55385310.49788288</v>
      </c>
      <c r="J112" s="21">
        <f t="shared" si="33"/>
        <v>65385310.49788288</v>
      </c>
      <c r="K112" s="21">
        <f t="shared" si="33"/>
        <v>65385310.374486506</v>
      </c>
      <c r="L112" s="21">
        <f t="shared" si="33"/>
        <v>65385310.24340679</v>
      </c>
      <c r="M112" s="21">
        <f t="shared" si="33"/>
        <v>65385310</v>
      </c>
    </row>
    <row r="113" spans="1:13" ht="15">
      <c r="A113" s="10" t="s">
        <v>120</v>
      </c>
      <c r="B113" s="10" t="s">
        <v>121</v>
      </c>
      <c r="C113" s="10" t="s">
        <v>14</v>
      </c>
      <c r="D113" s="11">
        <f>'[1]COTA FINANCEIRA 2009 - MENSAL'!AX116</f>
        <v>27502446.77</v>
      </c>
      <c r="E113" s="12">
        <f>'[1]COTA FINANCEIRA 2009 - MENSAL'!BK116</f>
        <v>13999321.255600002</v>
      </c>
      <c r="F113" s="12">
        <v>15776458.135128926</v>
      </c>
      <c r="G113" s="12">
        <f>'[1]COTA FINANCEIRA 2009 - MENSAL'!CD116</f>
        <v>17206884.12717429</v>
      </c>
      <c r="H113" s="12">
        <f>G113+'[1]COTA FINANCEIRA 2009 - MENSAL'!CF116</f>
        <v>18562856.068052575</v>
      </c>
      <c r="I113" s="12">
        <f>H113+'[1]COTA FINANCEIRA 2009 - MENSAL'!CJ116</f>
        <v>21645154.811909728</v>
      </c>
      <c r="J113" s="13">
        <f>I113+'[1]COTA FINANCEIRA 2009 - MENSAL'!CN116</f>
        <v>22959249.811909728</v>
      </c>
      <c r="K113" s="13">
        <f>J113+'[1]COTA FINANCEIRA 2009 - MENSAL'!CO116</f>
        <v>24299537.811909728</v>
      </c>
      <c r="L113" s="13">
        <f>K113+'[1]COTA FINANCEIRA 2009 - MENSAL'!CP116</f>
        <v>25733540.811909728</v>
      </c>
      <c r="M113" s="13">
        <f>L113+'[1]COTA FINANCEIRA 2009 - MENSAL'!CQ116</f>
        <v>27502446.811909728</v>
      </c>
    </row>
    <row r="114" spans="1:13" ht="15">
      <c r="A114" s="14"/>
      <c r="B114" s="14"/>
      <c r="C114" s="15" t="s">
        <v>19</v>
      </c>
      <c r="D114" s="16">
        <f>'[1]COTA FINANCEIRA 2009 - MENSAL'!AX117</f>
        <v>0</v>
      </c>
      <c r="E114" s="17">
        <f>'[1]COTA FINANCEIRA 2009 - MENSAL'!BK117</f>
        <v>0</v>
      </c>
      <c r="F114" s="17">
        <v>0</v>
      </c>
      <c r="G114" s="17">
        <f>'[1]COTA FINANCEIRA 2009 - MENSAL'!CD117</f>
        <v>0</v>
      </c>
      <c r="H114" s="17">
        <f>G114+'[1]COTA FINANCEIRA 2009 - MENSAL'!CF117</f>
        <v>0</v>
      </c>
      <c r="I114" s="17">
        <f>H114+'[1]COTA FINANCEIRA 2009 - MENSAL'!CJ117</f>
        <v>0</v>
      </c>
      <c r="J114" s="18">
        <f>I114+'[1]COTA FINANCEIRA 2009 - MENSAL'!CN117</f>
        <v>0</v>
      </c>
      <c r="K114" s="18">
        <f>J114+'[1]COTA FINANCEIRA 2009 - MENSAL'!CO117</f>
        <v>0</v>
      </c>
      <c r="L114" s="18">
        <f>K114+'[1]COTA FINANCEIRA 2009 - MENSAL'!CP117</f>
        <v>0</v>
      </c>
      <c r="M114" s="18">
        <f>L114+'[1]COTA FINANCEIRA 2009 - MENSAL'!CQ117</f>
        <v>0</v>
      </c>
    </row>
    <row r="115" spans="1:13" ht="15">
      <c r="A115" s="19" t="s">
        <v>122</v>
      </c>
      <c r="B115" s="20"/>
      <c r="C115" s="20"/>
      <c r="D115" s="21">
        <f>SUM(D113:D114)</f>
        <v>27502446.77</v>
      </c>
      <c r="E115" s="21">
        <f aca="true" t="shared" si="34" ref="E115:M115">SUM(E113:E114)</f>
        <v>13999321.255600002</v>
      </c>
      <c r="F115" s="21">
        <v>15776458.135128926</v>
      </c>
      <c r="G115" s="21">
        <f>'[1]COTA FINANCEIRA 2009 - MENSAL'!CD118</f>
        <v>17206884.12717429</v>
      </c>
      <c r="H115" s="21">
        <f t="shared" si="34"/>
        <v>18562856.068052575</v>
      </c>
      <c r="I115" s="21">
        <f t="shared" si="34"/>
        <v>21645154.811909728</v>
      </c>
      <c r="J115" s="21">
        <f t="shared" si="34"/>
        <v>22959249.811909728</v>
      </c>
      <c r="K115" s="21">
        <f t="shared" si="34"/>
        <v>24299537.811909728</v>
      </c>
      <c r="L115" s="21">
        <f t="shared" si="34"/>
        <v>25733540.811909728</v>
      </c>
      <c r="M115" s="21">
        <f t="shared" si="34"/>
        <v>27502446.811909728</v>
      </c>
    </row>
    <row r="116" spans="1:13" ht="15">
      <c r="A116" s="10" t="s">
        <v>123</v>
      </c>
      <c r="B116" s="10" t="s">
        <v>124</v>
      </c>
      <c r="C116" s="10" t="s">
        <v>14</v>
      </c>
      <c r="D116" s="11">
        <f>'[1]COTA FINANCEIRA 2009 - MENSAL'!AX119</f>
        <v>0</v>
      </c>
      <c r="E116" s="12">
        <f>'[1]COTA FINANCEIRA 2009 - MENSAL'!BK119</f>
        <v>0</v>
      </c>
      <c r="F116" s="12">
        <v>0</v>
      </c>
      <c r="G116" s="12">
        <f>'[1]COTA FINANCEIRA 2009 - MENSAL'!CD119</f>
        <v>0</v>
      </c>
      <c r="H116" s="12">
        <f>G116+'[1]COTA FINANCEIRA 2009 - MENSAL'!CF119</f>
        <v>0</v>
      </c>
      <c r="I116" s="12">
        <f>H116+'[1]COTA FINANCEIRA 2009 - MENSAL'!CJ119</f>
        <v>0</v>
      </c>
      <c r="J116" s="13">
        <f>I116+'[1]COTA FINANCEIRA 2009 - MENSAL'!CN119</f>
        <v>0</v>
      </c>
      <c r="K116" s="13">
        <f>J116+'[1]COTA FINANCEIRA 2009 - MENSAL'!CO119</f>
        <v>0</v>
      </c>
      <c r="L116" s="13">
        <f>K116+'[1]COTA FINANCEIRA 2009 - MENSAL'!CP119</f>
        <v>0</v>
      </c>
      <c r="M116" s="13">
        <f>L116+'[1]COTA FINANCEIRA 2009 - MENSAL'!CQ119</f>
        <v>0</v>
      </c>
    </row>
    <row r="117" spans="1:13" ht="15">
      <c r="A117" s="14"/>
      <c r="B117" s="32"/>
      <c r="C117" s="15" t="s">
        <v>67</v>
      </c>
      <c r="D117" s="16">
        <f>'[1]COTA FINANCEIRA 2009 - MENSAL'!AX120</f>
        <v>4813029</v>
      </c>
      <c r="E117" s="17">
        <f>'[1]COTA FINANCEIRA 2009 - MENSAL'!BK120</f>
        <v>0</v>
      </c>
      <c r="F117" s="17">
        <v>1748025</v>
      </c>
      <c r="G117" s="17">
        <f>'[1]COTA FINANCEIRA 2009 - MENSAL'!CD120</f>
        <v>2185882.714285714</v>
      </c>
      <c r="H117" s="17">
        <f>G117+'[1]COTA FINANCEIRA 2009 - MENSAL'!CF120</f>
        <v>2623740.428571428</v>
      </c>
      <c r="I117" s="17">
        <f>H117+'[1]COTA FINANCEIRA 2009 - MENSAL'!CJ120</f>
        <v>3061598.1428571423</v>
      </c>
      <c r="J117" s="18">
        <f>I117+'[1]COTA FINANCEIRA 2009 - MENSAL'!CN120</f>
        <v>3499455.8571428563</v>
      </c>
      <c r="K117" s="18">
        <f>J117+'[1]COTA FINANCEIRA 2009 - MENSAL'!CO120</f>
        <v>3937313.5714285704</v>
      </c>
      <c r="L117" s="18">
        <f>K117+'[1]COTA FINANCEIRA 2009 - MENSAL'!CP120</f>
        <v>4375171.2857142845</v>
      </c>
      <c r="M117" s="18">
        <f>L117+'[1]COTA FINANCEIRA 2009 - MENSAL'!CQ120</f>
        <v>4813028.999999999</v>
      </c>
    </row>
    <row r="118" spans="1:13" ht="15">
      <c r="A118" s="19" t="s">
        <v>122</v>
      </c>
      <c r="B118" s="20"/>
      <c r="C118" s="20"/>
      <c r="D118" s="21">
        <f>SUM(D116:D117)</f>
        <v>4813029</v>
      </c>
      <c r="E118" s="21">
        <f aca="true" t="shared" si="35" ref="E118:M118">SUM(E116:E117)</f>
        <v>0</v>
      </c>
      <c r="F118" s="21">
        <v>1748025</v>
      </c>
      <c r="G118" s="21">
        <f>'[1]COTA FINANCEIRA 2009 - MENSAL'!CD121</f>
        <v>2185882.714285714</v>
      </c>
      <c r="H118" s="21">
        <f t="shared" si="35"/>
        <v>2623740.428571428</v>
      </c>
      <c r="I118" s="21">
        <f t="shared" si="35"/>
        <v>3061598.1428571423</v>
      </c>
      <c r="J118" s="21">
        <f t="shared" si="35"/>
        <v>3499455.8571428563</v>
      </c>
      <c r="K118" s="21">
        <f t="shared" si="35"/>
        <v>3937313.5714285704</v>
      </c>
      <c r="L118" s="21">
        <f t="shared" si="35"/>
        <v>4375171.2857142845</v>
      </c>
      <c r="M118" s="21">
        <f t="shared" si="35"/>
        <v>4813028.999999999</v>
      </c>
    </row>
    <row r="119" spans="1:13" ht="15">
      <c r="A119" s="10" t="s">
        <v>125</v>
      </c>
      <c r="B119" s="10" t="s">
        <v>126</v>
      </c>
      <c r="C119" s="10" t="s">
        <v>14</v>
      </c>
      <c r="D119" s="11">
        <f>'[1]COTA FINANCEIRA 2009 - MENSAL'!AX122</f>
        <v>11526294.25</v>
      </c>
      <c r="E119" s="12">
        <f>'[1]COTA FINANCEIRA 2009 - MENSAL'!BK122</f>
        <v>3227362.39</v>
      </c>
      <c r="F119" s="12">
        <v>4884976.99225076</v>
      </c>
      <c r="G119" s="12">
        <f>'[1]COTA FINANCEIRA 2009 - MENSAL'!CD122</f>
        <v>6216344.219835194</v>
      </c>
      <c r="H119" s="12">
        <f>G119+'[1]COTA FINANCEIRA 2009 - MENSAL'!CF122</f>
        <v>7478413.431139171</v>
      </c>
      <c r="I119" s="12">
        <f>H119+'[1]COTA FINANCEIRA 2009 - MENSAL'!CJ122</f>
        <v>8816694.546311587</v>
      </c>
      <c r="J119" s="13">
        <f>I119+'[1]COTA FINANCEIRA 2009 - MENSAL'!CN122</f>
        <v>9332811.545386065</v>
      </c>
      <c r="K119" s="13">
        <f>J119+'[1]COTA FINANCEIRA 2009 - MENSAL'!CO122</f>
        <v>9876449.059634142</v>
      </c>
      <c r="L119" s="13">
        <f>K119+'[1]COTA FINANCEIRA 2009 - MENSAL'!CP122</f>
        <v>10453936.480292544</v>
      </c>
      <c r="M119" s="13">
        <f>L119+'[1]COTA FINANCEIRA 2009 - MENSAL'!CQ122</f>
        <v>11526294.25</v>
      </c>
    </row>
    <row r="120" spans="1:13" ht="15">
      <c r="A120" s="14"/>
      <c r="B120" s="14"/>
      <c r="C120" s="15" t="s">
        <v>19</v>
      </c>
      <c r="D120" s="16">
        <f>'[1]COTA FINANCEIRA 2009 - MENSAL'!AX123</f>
        <v>400000</v>
      </c>
      <c r="E120" s="17">
        <f>'[1]COTA FINANCEIRA 2009 - MENSAL'!BK123</f>
        <v>400000</v>
      </c>
      <c r="F120" s="17">
        <v>400000</v>
      </c>
      <c r="G120" s="17">
        <f>'[1]COTA FINANCEIRA 2009 - MENSAL'!CD123</f>
        <v>400000</v>
      </c>
      <c r="H120" s="17">
        <f>G120+'[1]COTA FINANCEIRA 2009 - MENSAL'!CF123</f>
        <v>400000</v>
      </c>
      <c r="I120" s="17">
        <f>H120+'[1]COTA FINANCEIRA 2009 - MENSAL'!CJ123</f>
        <v>400000</v>
      </c>
      <c r="J120" s="18">
        <f>I120+'[1]COTA FINANCEIRA 2009 - MENSAL'!CN123</f>
        <v>400000</v>
      </c>
      <c r="K120" s="18">
        <f>J120+'[1]COTA FINANCEIRA 2009 - MENSAL'!CO123</f>
        <v>400000</v>
      </c>
      <c r="L120" s="18">
        <f>K120+'[1]COTA FINANCEIRA 2009 - MENSAL'!CP123</f>
        <v>400000</v>
      </c>
      <c r="M120" s="18">
        <f>L120+'[1]COTA FINANCEIRA 2009 - MENSAL'!CQ123</f>
        <v>400000</v>
      </c>
    </row>
    <row r="121" spans="1:13" ht="15">
      <c r="A121" s="19" t="s">
        <v>127</v>
      </c>
      <c r="B121" s="20"/>
      <c r="C121" s="20"/>
      <c r="D121" s="21">
        <f>SUM(D119:D120)</f>
        <v>11926294.25</v>
      </c>
      <c r="E121" s="21">
        <f aca="true" t="shared" si="36" ref="E121:M121">SUM(E119:E120)</f>
        <v>3627362.39</v>
      </c>
      <c r="F121" s="21">
        <v>5284976.99225076</v>
      </c>
      <c r="G121" s="21">
        <f>'[1]COTA FINANCEIRA 2009 - MENSAL'!CD124</f>
        <v>6616344.219835194</v>
      </c>
      <c r="H121" s="21">
        <f t="shared" si="36"/>
        <v>7878413.431139171</v>
      </c>
      <c r="I121" s="21">
        <f t="shared" si="36"/>
        <v>9216694.546311587</v>
      </c>
      <c r="J121" s="21">
        <f t="shared" si="36"/>
        <v>9732811.545386065</v>
      </c>
      <c r="K121" s="21">
        <f t="shared" si="36"/>
        <v>10276449.059634142</v>
      </c>
      <c r="L121" s="21">
        <f t="shared" si="36"/>
        <v>10853936.480292544</v>
      </c>
      <c r="M121" s="21">
        <f t="shared" si="36"/>
        <v>11926294.25</v>
      </c>
    </row>
    <row r="122" spans="1:13" ht="15">
      <c r="A122" s="10" t="s">
        <v>128</v>
      </c>
      <c r="B122" s="10" t="s">
        <v>129</v>
      </c>
      <c r="C122" s="10" t="s">
        <v>14</v>
      </c>
      <c r="D122" s="11">
        <f>'[1]COTA FINANCEIRA 2009 - MENSAL'!AX125</f>
        <v>217809.82</v>
      </c>
      <c r="E122" s="12">
        <f>'[1]COTA FINANCEIRA 2009 - MENSAL'!BK125</f>
        <v>60157.10960000001</v>
      </c>
      <c r="F122" s="12">
        <v>80515.71390552359</v>
      </c>
      <c r="G122" s="12">
        <f>'[1]COTA FINANCEIRA 2009 - MENSAL'!CD125</f>
        <v>96902.45208863246</v>
      </c>
      <c r="H122" s="12">
        <f>G122+'[1]COTA FINANCEIRA 2009 - MENSAL'!CF125</f>
        <v>112436.25621578068</v>
      </c>
      <c r="I122" s="12">
        <f>H122+'[1]COTA FINANCEIRA 2009 - MENSAL'!CJ125</f>
        <v>130224.980818821</v>
      </c>
      <c r="J122" s="13">
        <f>I122+'[1]COTA FINANCEIRA 2009 - MENSAL'!CN125</f>
        <v>146907.89686028546</v>
      </c>
      <c r="K122" s="13">
        <f>J122+'[1]COTA FINANCEIRA 2009 - MENSAL'!CO125</f>
        <v>164480.38337682115</v>
      </c>
      <c r="L122" s="13">
        <f>K122+'[1]COTA FINANCEIRA 2009 - MENSAL'!CP125</f>
        <v>183147.0309995935</v>
      </c>
      <c r="M122" s="13">
        <f>L122+'[1]COTA FINANCEIRA 2009 - MENSAL'!CQ125</f>
        <v>217809.82</v>
      </c>
    </row>
    <row r="123" spans="1:13" ht="15">
      <c r="A123" s="14"/>
      <c r="B123" s="14"/>
      <c r="C123" s="15" t="s">
        <v>19</v>
      </c>
      <c r="D123" s="16">
        <f>'[1]COTA FINANCEIRA 2009 - MENSAL'!AX126</f>
        <v>0</v>
      </c>
      <c r="E123" s="17">
        <f>'[1]COTA FINANCEIRA 2009 - MENSAL'!BK126</f>
        <v>0</v>
      </c>
      <c r="F123" s="17">
        <v>0</v>
      </c>
      <c r="G123" s="17">
        <f>'[1]COTA FINANCEIRA 2009 - MENSAL'!CD126</f>
        <v>0</v>
      </c>
      <c r="H123" s="17">
        <f>G123+'[1]COTA FINANCEIRA 2009 - MENSAL'!CF126</f>
        <v>0</v>
      </c>
      <c r="I123" s="17">
        <f>H123+'[1]COTA FINANCEIRA 2009 - MENSAL'!CJ126</f>
        <v>0</v>
      </c>
      <c r="J123" s="18">
        <f>I123+'[1]COTA FINANCEIRA 2009 - MENSAL'!CN126</f>
        <v>0</v>
      </c>
      <c r="K123" s="18">
        <f>J123+'[1]COTA FINANCEIRA 2009 - MENSAL'!CO126</f>
        <v>0</v>
      </c>
      <c r="L123" s="18">
        <f>K123+'[1]COTA FINANCEIRA 2009 - MENSAL'!CP126</f>
        <v>0</v>
      </c>
      <c r="M123" s="18">
        <f>L123+'[1]COTA FINANCEIRA 2009 - MENSAL'!CQ126</f>
        <v>0</v>
      </c>
    </row>
    <row r="124" spans="1:13" ht="15">
      <c r="A124" s="19" t="s">
        <v>130</v>
      </c>
      <c r="B124" s="20"/>
      <c r="C124" s="20"/>
      <c r="D124" s="21">
        <f>SUM(D122:D123)</f>
        <v>217809.82</v>
      </c>
      <c r="E124" s="21">
        <f aca="true" t="shared" si="37" ref="E124:M124">SUM(E122:E123)</f>
        <v>60157.10960000001</v>
      </c>
      <c r="F124" s="21">
        <v>80515.71390552359</v>
      </c>
      <c r="G124" s="21">
        <f>'[1]COTA FINANCEIRA 2009 - MENSAL'!CD127</f>
        <v>96902.45208863246</v>
      </c>
      <c r="H124" s="21">
        <f t="shared" si="37"/>
        <v>112436.25621578068</v>
      </c>
      <c r="I124" s="21">
        <f t="shared" si="37"/>
        <v>130224.980818821</v>
      </c>
      <c r="J124" s="21">
        <f t="shared" si="37"/>
        <v>146907.89686028546</v>
      </c>
      <c r="K124" s="21">
        <f t="shared" si="37"/>
        <v>164480.38337682115</v>
      </c>
      <c r="L124" s="21">
        <f t="shared" si="37"/>
        <v>183147.0309995935</v>
      </c>
      <c r="M124" s="21">
        <f t="shared" si="37"/>
        <v>217809.82</v>
      </c>
    </row>
    <row r="125" spans="1:13" ht="15">
      <c r="A125" s="10" t="s">
        <v>131</v>
      </c>
      <c r="B125" s="10" t="s">
        <v>132</v>
      </c>
      <c r="C125" s="10" t="s">
        <v>14</v>
      </c>
      <c r="D125" s="11">
        <f>'[1]COTA FINANCEIRA 2009 - MENSAL'!AX128</f>
        <v>30062167.49</v>
      </c>
      <c r="E125" s="12">
        <f>'[1]COTA FINANCEIRA 2009 - MENSAL'!BK128</f>
        <v>9028944.997200001</v>
      </c>
      <c r="F125" s="12">
        <v>11653244.76320672</v>
      </c>
      <c r="G125" s="12">
        <f>'[1]COTA FINANCEIRA 2009 - MENSAL'!CD128</f>
        <v>14277545.18696344</v>
      </c>
      <c r="H125" s="12">
        <f>G125+'[1]COTA FINANCEIRA 2009 - MENSAL'!CF128</f>
        <v>18745800.09175461</v>
      </c>
      <c r="I125" s="12">
        <f>H125+'[1]COTA FINANCEIRA 2009 - MENSAL'!CJ128</f>
        <v>22121283.87354079</v>
      </c>
      <c r="J125" s="13">
        <f>I125+'[1]COTA FINANCEIRA 2009 - MENSAL'!CN128</f>
        <v>23633841.25112969</v>
      </c>
      <c r="K125" s="13">
        <f>J125+'[1]COTA FINANCEIRA 2009 - MENSAL'!CO128</f>
        <v>25227051.57821555</v>
      </c>
      <c r="L125" s="13">
        <f>K125+'[1]COTA FINANCEIRA 2009 - MENSAL'!CP128</f>
        <v>26919464.074118644</v>
      </c>
      <c r="M125" s="13">
        <f>L125+'[1]COTA FINANCEIRA 2009 - MENSAL'!CQ128</f>
        <v>30062167.490000002</v>
      </c>
    </row>
    <row r="126" spans="1:13" ht="15">
      <c r="A126" s="14"/>
      <c r="B126" s="33"/>
      <c r="C126" s="15" t="s">
        <v>19</v>
      </c>
      <c r="D126" s="16">
        <f>'[1]COTA FINANCEIRA 2009 - MENSAL'!AX129</f>
        <v>0</v>
      </c>
      <c r="E126" s="17">
        <f>'[1]COTA FINANCEIRA 2009 - MENSAL'!BK129</f>
        <v>0</v>
      </c>
      <c r="F126" s="17">
        <v>0</v>
      </c>
      <c r="G126" s="17">
        <f>'[1]COTA FINANCEIRA 2009 - MENSAL'!CD129</f>
        <v>0</v>
      </c>
      <c r="H126" s="17">
        <f>G126+'[1]COTA FINANCEIRA 2009 - MENSAL'!CF129</f>
        <v>0</v>
      </c>
      <c r="I126" s="17">
        <f>H126+'[1]COTA FINANCEIRA 2009 - MENSAL'!CJ129</f>
        <v>0</v>
      </c>
      <c r="J126" s="18">
        <f>I126+'[1]COTA FINANCEIRA 2009 - MENSAL'!CN129</f>
        <v>0</v>
      </c>
      <c r="K126" s="18">
        <f>J126+'[1]COTA FINANCEIRA 2009 - MENSAL'!CO129</f>
        <v>0</v>
      </c>
      <c r="L126" s="18">
        <f>K126+'[1]COTA FINANCEIRA 2009 - MENSAL'!CP129</f>
        <v>0</v>
      </c>
      <c r="M126" s="18">
        <f>L126+'[1]COTA FINANCEIRA 2009 - MENSAL'!CQ129</f>
        <v>0</v>
      </c>
    </row>
    <row r="127" spans="1:13" ht="15">
      <c r="A127" s="19" t="s">
        <v>133</v>
      </c>
      <c r="B127" s="20"/>
      <c r="C127" s="20"/>
      <c r="D127" s="21">
        <f>SUM(D125:D126)</f>
        <v>30062167.49</v>
      </c>
      <c r="E127" s="21">
        <f aca="true" t="shared" si="38" ref="E127:M127">SUM(E125:E126)</f>
        <v>9028944.997200001</v>
      </c>
      <c r="F127" s="21">
        <v>11653244.76320672</v>
      </c>
      <c r="G127" s="21">
        <f>'[1]COTA FINANCEIRA 2009 - MENSAL'!CD130</f>
        <v>14277545.18696344</v>
      </c>
      <c r="H127" s="21">
        <f t="shared" si="38"/>
        <v>18745800.09175461</v>
      </c>
      <c r="I127" s="21">
        <f t="shared" si="38"/>
        <v>22121283.87354079</v>
      </c>
      <c r="J127" s="21">
        <f t="shared" si="38"/>
        <v>23633841.25112969</v>
      </c>
      <c r="K127" s="21">
        <f t="shared" si="38"/>
        <v>25227051.57821555</v>
      </c>
      <c r="L127" s="21">
        <f t="shared" si="38"/>
        <v>26919464.074118644</v>
      </c>
      <c r="M127" s="21">
        <f t="shared" si="38"/>
        <v>30062167.490000002</v>
      </c>
    </row>
    <row r="128" spans="1:13" ht="15">
      <c r="A128" s="10" t="s">
        <v>134</v>
      </c>
      <c r="B128" s="10" t="s">
        <v>135</v>
      </c>
      <c r="C128" s="10" t="s">
        <v>14</v>
      </c>
      <c r="D128" s="11">
        <f>'[1]COTA FINANCEIRA 2009 - MENSAL'!AX131</f>
        <v>503220</v>
      </c>
      <c r="E128" s="12">
        <f>'[1]COTA FINANCEIRA 2009 - MENSAL'!BK131</f>
        <v>136084.2</v>
      </c>
      <c r="F128" s="12">
        <v>182138.34718983993</v>
      </c>
      <c r="G128" s="12">
        <f>'[1]COTA FINANCEIRA 2009 - MENSAL'!CD131</f>
        <v>219207.55099776067</v>
      </c>
      <c r="H128" s="12">
        <f>G128+'[1]COTA FINANCEIRA 2009 - MENSAL'!CF131</f>
        <v>254347.29294439944</v>
      </c>
      <c r="I128" s="12">
        <f>H128+'[1]COTA FINANCEIRA 2009 - MENSAL'!CJ131</f>
        <v>296053.44428447523</v>
      </c>
      <c r="J128" s="13">
        <f>I128+'[1]COTA FINANCEIRA 2009 - MENSAL'!CN131</f>
        <v>334141.5640630816</v>
      </c>
      <c r="K128" s="13">
        <f>J128+'[1]COTA FINANCEIRA 2009 - MENSAL'!CO131</f>
        <v>376046.3305936556</v>
      </c>
      <c r="L128" s="13">
        <f>K128+'[1]COTA FINANCEIRA 2009 - MENSAL'!CP131</f>
        <v>420560.32181537035</v>
      </c>
      <c r="M128" s="13">
        <f>L128+'[1]COTA FINANCEIRA 2009 - MENSAL'!CQ131</f>
        <v>503220</v>
      </c>
    </row>
    <row r="129" spans="1:13" ht="15">
      <c r="A129" s="14"/>
      <c r="B129" s="14"/>
      <c r="C129" s="15" t="s">
        <v>19</v>
      </c>
      <c r="D129" s="16">
        <f>'[1]COTA FINANCEIRA 2009 - MENSAL'!AX132</f>
        <v>0</v>
      </c>
      <c r="E129" s="17">
        <f>'[1]COTA FINANCEIRA 2009 - MENSAL'!BK132</f>
        <v>0</v>
      </c>
      <c r="F129" s="17">
        <v>0</v>
      </c>
      <c r="G129" s="17">
        <f>'[1]COTA FINANCEIRA 2009 - MENSAL'!CD132</f>
        <v>0</v>
      </c>
      <c r="H129" s="17">
        <f>G129+'[1]COTA FINANCEIRA 2009 - MENSAL'!CF132</f>
        <v>0</v>
      </c>
      <c r="I129" s="17">
        <f>H129+'[1]COTA FINANCEIRA 2009 - MENSAL'!CJ132</f>
        <v>0</v>
      </c>
      <c r="J129" s="18">
        <f>I129+'[1]COTA FINANCEIRA 2009 - MENSAL'!CN132</f>
        <v>0</v>
      </c>
      <c r="K129" s="18">
        <f>J129+'[1]COTA FINANCEIRA 2009 - MENSAL'!CO132</f>
        <v>0</v>
      </c>
      <c r="L129" s="18">
        <f>K129+'[1]COTA FINANCEIRA 2009 - MENSAL'!CP132</f>
        <v>0</v>
      </c>
      <c r="M129" s="18">
        <f>L129+'[1]COTA FINANCEIRA 2009 - MENSAL'!CQ132</f>
        <v>0</v>
      </c>
    </row>
    <row r="130" spans="1:13" ht="15">
      <c r="A130" s="19" t="s">
        <v>136</v>
      </c>
      <c r="B130" s="20"/>
      <c r="C130" s="20"/>
      <c r="D130" s="21">
        <f>SUM(D128:D129)</f>
        <v>503220</v>
      </c>
      <c r="E130" s="21">
        <f aca="true" t="shared" si="39" ref="E130:M130">SUM(E128:E129)</f>
        <v>136084.2</v>
      </c>
      <c r="F130" s="21">
        <v>182138.34718983993</v>
      </c>
      <c r="G130" s="21">
        <f>'[1]COTA FINANCEIRA 2009 - MENSAL'!CD133</f>
        <v>219207.55099776067</v>
      </c>
      <c r="H130" s="21">
        <f t="shared" si="39"/>
        <v>254347.29294439944</v>
      </c>
      <c r="I130" s="21">
        <f t="shared" si="39"/>
        <v>296053.44428447523</v>
      </c>
      <c r="J130" s="21">
        <f t="shared" si="39"/>
        <v>334141.5640630816</v>
      </c>
      <c r="K130" s="21">
        <f t="shared" si="39"/>
        <v>376046.3305936556</v>
      </c>
      <c r="L130" s="21">
        <f t="shared" si="39"/>
        <v>420560.32181537035</v>
      </c>
      <c r="M130" s="21">
        <f t="shared" si="39"/>
        <v>503220</v>
      </c>
    </row>
    <row r="131" spans="1:13" ht="15">
      <c r="A131" s="10" t="s">
        <v>137</v>
      </c>
      <c r="B131" s="10" t="s">
        <v>138</v>
      </c>
      <c r="C131" s="10" t="s">
        <v>14</v>
      </c>
      <c r="D131" s="11">
        <f>'[1]COTA FINANCEIRA 2009 - MENSAL'!AX134</f>
        <v>1472593</v>
      </c>
      <c r="E131" s="12">
        <f>'[1]COTA FINANCEIRA 2009 - MENSAL'!BK134</f>
        <v>412326.04000000004</v>
      </c>
      <c r="F131" s="12">
        <v>551867.0310655596</v>
      </c>
      <c r="G131" s="12">
        <f>'[1]COTA FINANCEIRA 2009 - MENSAL'!CD134</f>
        <v>664184.2435859909</v>
      </c>
      <c r="H131" s="12">
        <f>G131+'[1]COTA FINANCEIRA 2009 - MENSAL'!CF134</f>
        <v>770655.3154920568</v>
      </c>
      <c r="I131" s="12">
        <f>H131+'[1]COTA FINANCEIRA 2009 - MENSAL'!CJ134</f>
        <v>883555.7995287703</v>
      </c>
      <c r="J131" s="13">
        <f>I131+'[1]COTA FINANCEIRA 2009 - MENSAL'!CN134</f>
        <v>995753.9636474809</v>
      </c>
      <c r="K131" s="13">
        <f>J131+'[1]COTA FINANCEIRA 2009 - MENSAL'!CO134</f>
        <v>1113934.7853489027</v>
      </c>
      <c r="L131" s="13">
        <f>K131+'[1]COTA FINANCEIRA 2009 - MENSAL'!CP134</f>
        <v>1239474.2047358088</v>
      </c>
      <c r="M131" s="13">
        <f>L131+'[1]COTA FINANCEIRA 2009 - MENSAL'!CQ134</f>
        <v>1472593</v>
      </c>
    </row>
    <row r="132" spans="1:13" ht="15">
      <c r="A132" s="14"/>
      <c r="B132" s="14"/>
      <c r="C132" s="15" t="s">
        <v>19</v>
      </c>
      <c r="D132" s="16">
        <f>'[1]COTA FINANCEIRA 2009 - MENSAL'!AX135</f>
        <v>0</v>
      </c>
      <c r="E132" s="17">
        <f>'[1]COTA FINANCEIRA 2009 - MENSAL'!BK135</f>
        <v>0</v>
      </c>
      <c r="F132" s="17">
        <v>0</v>
      </c>
      <c r="G132" s="17">
        <f>'[1]COTA FINANCEIRA 2009 - MENSAL'!CD135</f>
        <v>0</v>
      </c>
      <c r="H132" s="17">
        <f>G132+'[1]COTA FINANCEIRA 2009 - MENSAL'!CF135</f>
        <v>0</v>
      </c>
      <c r="I132" s="17">
        <f>H132+'[1]COTA FINANCEIRA 2009 - MENSAL'!CJ135</f>
        <v>0</v>
      </c>
      <c r="J132" s="18">
        <f>I132+'[1]COTA FINANCEIRA 2009 - MENSAL'!CN135</f>
        <v>0</v>
      </c>
      <c r="K132" s="18">
        <f>J132+'[1]COTA FINANCEIRA 2009 - MENSAL'!CO135</f>
        <v>0</v>
      </c>
      <c r="L132" s="18">
        <f>K132+'[1]COTA FINANCEIRA 2009 - MENSAL'!CP135</f>
        <v>0</v>
      </c>
      <c r="M132" s="18">
        <f>L132+'[1]COTA FINANCEIRA 2009 - MENSAL'!CQ135</f>
        <v>0</v>
      </c>
    </row>
    <row r="133" spans="1:13" ht="15">
      <c r="A133" s="19" t="s">
        <v>139</v>
      </c>
      <c r="B133" s="20"/>
      <c r="C133" s="20"/>
      <c r="D133" s="21">
        <f>SUM(D131:D132)</f>
        <v>1472593</v>
      </c>
      <c r="E133" s="21">
        <f aca="true" t="shared" si="40" ref="E133:M133">SUM(E131:E132)</f>
        <v>412326.04000000004</v>
      </c>
      <c r="F133" s="21">
        <v>551867.0310655596</v>
      </c>
      <c r="G133" s="21">
        <f>'[1]COTA FINANCEIRA 2009 - MENSAL'!CD136</f>
        <v>664184.2435859909</v>
      </c>
      <c r="H133" s="21">
        <f t="shared" si="40"/>
        <v>770655.3154920568</v>
      </c>
      <c r="I133" s="21">
        <f t="shared" si="40"/>
        <v>883555.7995287703</v>
      </c>
      <c r="J133" s="21">
        <f t="shared" si="40"/>
        <v>995753.9636474809</v>
      </c>
      <c r="K133" s="21">
        <f t="shared" si="40"/>
        <v>1113934.7853489027</v>
      </c>
      <c r="L133" s="21">
        <f t="shared" si="40"/>
        <v>1239474.2047358088</v>
      </c>
      <c r="M133" s="21">
        <f t="shared" si="40"/>
        <v>1472593</v>
      </c>
    </row>
    <row r="134" spans="1:13" ht="15">
      <c r="A134" s="10" t="s">
        <v>140</v>
      </c>
      <c r="B134" s="10" t="s">
        <v>141</v>
      </c>
      <c r="C134" s="10" t="s">
        <v>14</v>
      </c>
      <c r="D134" s="11">
        <f>'[1]COTA FINANCEIRA 2009 - MENSAL'!AX137</f>
        <v>2323382</v>
      </c>
      <c r="E134" s="12">
        <f>'[1]COTA FINANCEIRA 2009 - MENSAL'!BK137</f>
        <v>224620.2</v>
      </c>
      <c r="F134" s="12">
        <v>828928.4338546959</v>
      </c>
      <c r="G134" s="12">
        <f>'[1]COTA FINANCEIRA 2009 - MENSAL'!CD137</f>
        <v>1062737.0871073669</v>
      </c>
      <c r="H134" s="12">
        <f>G134+'[1]COTA FINANCEIRA 2009 - MENSAL'!CF137</f>
        <v>1284375.938126726</v>
      </c>
      <c r="I134" s="12">
        <f>H134+'[1]COTA FINANCEIRA 2009 - MENSAL'!CJ137</f>
        <v>1525843.2212894391</v>
      </c>
      <c r="J134" s="13">
        <f>I134+'[1]COTA FINANCEIRA 2009 - MENSAL'!CN137</f>
        <v>1677756.1848734329</v>
      </c>
      <c r="K134" s="13">
        <f>J134+'[1]COTA FINANCEIRA 2009 - MENSAL'!CO137</f>
        <v>1837769.4881611697</v>
      </c>
      <c r="L134" s="13">
        <f>K134+'[1]COTA FINANCEIRA 2009 - MENSAL'!CP137</f>
        <v>2007746.1129613826</v>
      </c>
      <c r="M134" s="13">
        <f>L134+'[1]COTA FINANCEIRA 2009 - MENSAL'!CQ137</f>
        <v>2323381.9999999995</v>
      </c>
    </row>
    <row r="135" spans="1:13" ht="15">
      <c r="A135" s="14"/>
      <c r="B135" s="14"/>
      <c r="C135" s="15" t="s">
        <v>19</v>
      </c>
      <c r="D135" s="16">
        <f>'[1]COTA FINANCEIRA 2009 - MENSAL'!AX138</f>
        <v>0</v>
      </c>
      <c r="E135" s="17">
        <f>'[1]COTA FINANCEIRA 2009 - MENSAL'!BK138</f>
        <v>0</v>
      </c>
      <c r="F135" s="17">
        <v>0</v>
      </c>
      <c r="G135" s="17">
        <f>'[1]COTA FINANCEIRA 2009 - MENSAL'!CD138</f>
        <v>0</v>
      </c>
      <c r="H135" s="17">
        <f>G135+'[1]COTA FINANCEIRA 2009 - MENSAL'!CF138</f>
        <v>0</v>
      </c>
      <c r="I135" s="17">
        <f>H135+'[1]COTA FINANCEIRA 2009 - MENSAL'!CJ138</f>
        <v>0</v>
      </c>
      <c r="J135" s="18">
        <f>I135+'[1]COTA FINANCEIRA 2009 - MENSAL'!CN138</f>
        <v>0</v>
      </c>
      <c r="K135" s="18">
        <f>J135+'[1]COTA FINANCEIRA 2009 - MENSAL'!CO138</f>
        <v>0</v>
      </c>
      <c r="L135" s="18">
        <f>K135+'[1]COTA FINANCEIRA 2009 - MENSAL'!CP138</f>
        <v>0</v>
      </c>
      <c r="M135" s="18">
        <f>L135+'[1]COTA FINANCEIRA 2009 - MENSAL'!CQ138</f>
        <v>0</v>
      </c>
    </row>
    <row r="136" spans="1:13" ht="15">
      <c r="A136" s="19" t="s">
        <v>142</v>
      </c>
      <c r="B136" s="20"/>
      <c r="C136" s="20"/>
      <c r="D136" s="21">
        <f>SUM(D134:D135)</f>
        <v>2323382</v>
      </c>
      <c r="E136" s="21">
        <f aca="true" t="shared" si="41" ref="E136:M136">SUM(E134:E135)</f>
        <v>224620.2</v>
      </c>
      <c r="F136" s="21">
        <v>828928.4338546959</v>
      </c>
      <c r="G136" s="21">
        <f>'[1]COTA FINANCEIRA 2009 - MENSAL'!CD139</f>
        <v>1062737.0871073669</v>
      </c>
      <c r="H136" s="21">
        <f t="shared" si="41"/>
        <v>1284375.938126726</v>
      </c>
      <c r="I136" s="21">
        <f t="shared" si="41"/>
        <v>1525843.2212894391</v>
      </c>
      <c r="J136" s="21">
        <f t="shared" si="41"/>
        <v>1677756.1848734329</v>
      </c>
      <c r="K136" s="21">
        <f t="shared" si="41"/>
        <v>1837769.4881611697</v>
      </c>
      <c r="L136" s="21">
        <f t="shared" si="41"/>
        <v>2007746.1129613826</v>
      </c>
      <c r="M136" s="21">
        <f t="shared" si="41"/>
        <v>2323381.9999999995</v>
      </c>
    </row>
    <row r="137" spans="1:13" ht="15">
      <c r="A137" s="10" t="s">
        <v>143</v>
      </c>
      <c r="B137" s="10" t="s">
        <v>144</v>
      </c>
      <c r="C137" s="10" t="s">
        <v>14</v>
      </c>
      <c r="D137" s="11">
        <f>'[1]COTA FINANCEIRA 2009 - MENSAL'!AX140</f>
        <v>451454</v>
      </c>
      <c r="E137" s="12">
        <f>'[1]COTA FINANCEIRA 2009 - MENSAL'!BK140</f>
        <v>109310.8</v>
      </c>
      <c r="F137" s="12">
        <v>127731.65342702778</v>
      </c>
      <c r="G137" s="12">
        <f>'[1]COTA FINANCEIRA 2009 - MENSAL'!CD140</f>
        <v>142558.6866405094</v>
      </c>
      <c r="H137" s="12">
        <f>G137+'[1]COTA FINANCEIRA 2009 - MENSAL'!CF140</f>
        <v>156613.96885416887</v>
      </c>
      <c r="I137" s="12">
        <f>H137+'[1]COTA FINANCEIRA 2009 - MENSAL'!CJ140</f>
        <v>261374.44429238077</v>
      </c>
      <c r="J137" s="13">
        <f>I137+'[1]COTA FINANCEIRA 2009 - MENSAL'!CN140</f>
        <v>297580.2682536413</v>
      </c>
      <c r="K137" s="13">
        <f>J137+'[1]COTA FINANCEIRA 2009 - MENSAL'!CO140</f>
        <v>335716.6678973253</v>
      </c>
      <c r="L137" s="13">
        <f>K137+'[1]COTA FINANCEIRA 2009 - MENSAL'!CP140</f>
        <v>376227.6526734407</v>
      </c>
      <c r="M137" s="13">
        <f>L137+'[1]COTA FINANCEIRA 2009 - MENSAL'!CQ140</f>
        <v>451454.0000000001</v>
      </c>
    </row>
    <row r="138" spans="1:13" ht="15">
      <c r="A138" s="14"/>
      <c r="B138" s="14"/>
      <c r="C138" s="15" t="s">
        <v>19</v>
      </c>
      <c r="D138" s="16">
        <f>'[1]COTA FINANCEIRA 2009 - MENSAL'!AX141</f>
        <v>0</v>
      </c>
      <c r="E138" s="17">
        <f>'[1]COTA FINANCEIRA 2009 - MENSAL'!BK141</f>
        <v>0</v>
      </c>
      <c r="F138" s="17">
        <v>0</v>
      </c>
      <c r="G138" s="17">
        <f>'[1]COTA FINANCEIRA 2009 - MENSAL'!CD141</f>
        <v>0</v>
      </c>
      <c r="H138" s="17">
        <f>G138+'[1]COTA FINANCEIRA 2009 - MENSAL'!CF141</f>
        <v>0</v>
      </c>
      <c r="I138" s="17">
        <f>H138+'[1]COTA FINANCEIRA 2009 - MENSAL'!CJ141</f>
        <v>0</v>
      </c>
      <c r="J138" s="18">
        <f>I138+'[1]COTA FINANCEIRA 2009 - MENSAL'!CN141</f>
        <v>0</v>
      </c>
      <c r="K138" s="18">
        <f>J138+'[1]COTA FINANCEIRA 2009 - MENSAL'!CO141</f>
        <v>0</v>
      </c>
      <c r="L138" s="18">
        <f>K138+'[1]COTA FINANCEIRA 2009 - MENSAL'!CP141</f>
        <v>0</v>
      </c>
      <c r="M138" s="18">
        <f>L138+'[1]COTA FINANCEIRA 2009 - MENSAL'!CQ141</f>
        <v>0</v>
      </c>
    </row>
    <row r="139" spans="1:13" ht="15">
      <c r="A139" s="19" t="s">
        <v>145</v>
      </c>
      <c r="B139" s="20"/>
      <c r="C139" s="20"/>
      <c r="D139" s="21">
        <f>SUM(D137:D138)</f>
        <v>451454</v>
      </c>
      <c r="E139" s="21">
        <f aca="true" t="shared" si="42" ref="E139:M139">SUM(E137:E138)</f>
        <v>109310.8</v>
      </c>
      <c r="F139" s="21">
        <v>127731.65342702778</v>
      </c>
      <c r="G139" s="21">
        <f>'[1]COTA FINANCEIRA 2009 - MENSAL'!CD142</f>
        <v>142558.6866405094</v>
      </c>
      <c r="H139" s="21">
        <f t="shared" si="42"/>
        <v>156613.96885416887</v>
      </c>
      <c r="I139" s="21">
        <f t="shared" si="42"/>
        <v>261374.44429238077</v>
      </c>
      <c r="J139" s="21">
        <f t="shared" si="42"/>
        <v>297580.2682536413</v>
      </c>
      <c r="K139" s="21">
        <f t="shared" si="42"/>
        <v>335716.6678973253</v>
      </c>
      <c r="L139" s="21">
        <f t="shared" si="42"/>
        <v>376227.6526734407</v>
      </c>
      <c r="M139" s="21">
        <f t="shared" si="42"/>
        <v>451454.0000000001</v>
      </c>
    </row>
    <row r="140" spans="1:13" ht="15">
      <c r="A140" s="10" t="s">
        <v>146</v>
      </c>
      <c r="B140" s="10" t="s">
        <v>147</v>
      </c>
      <c r="C140" s="10" t="s">
        <v>14</v>
      </c>
      <c r="D140" s="11">
        <f>'[1]COTA FINANCEIRA 2009 - MENSAL'!AX143</f>
        <v>0</v>
      </c>
      <c r="E140" s="12">
        <f>'[1]COTA FINANCEIRA 2009 - MENSAL'!BK143</f>
        <v>0</v>
      </c>
      <c r="F140" s="12">
        <v>0</v>
      </c>
      <c r="G140" s="12">
        <f>'[1]COTA FINANCEIRA 2009 - MENSAL'!CD143</f>
        <v>0</v>
      </c>
      <c r="H140" s="12">
        <f>G140+'[1]COTA FINANCEIRA 2009 - MENSAL'!CF143</f>
        <v>0</v>
      </c>
      <c r="I140" s="12">
        <f>H140+'[1]COTA FINANCEIRA 2009 - MENSAL'!CJ143</f>
        <v>0</v>
      </c>
      <c r="J140" s="13">
        <f>I140+'[1]COTA FINANCEIRA 2009 - MENSAL'!CN143</f>
        <v>0</v>
      </c>
      <c r="K140" s="13">
        <f>J140+'[1]COTA FINANCEIRA 2009 - MENSAL'!CO143</f>
        <v>0</v>
      </c>
      <c r="L140" s="13">
        <f>K140+'[1]COTA FINANCEIRA 2009 - MENSAL'!CP143</f>
        <v>0</v>
      </c>
      <c r="M140" s="13">
        <f>L140+'[1]COTA FINANCEIRA 2009 - MENSAL'!CQ143</f>
        <v>0</v>
      </c>
    </row>
    <row r="141" spans="1:13" ht="15">
      <c r="A141" s="14"/>
      <c r="B141" s="14"/>
      <c r="C141" s="15" t="s">
        <v>23</v>
      </c>
      <c r="D141" s="16">
        <f>'[1]COTA FINANCEIRA 2009 - MENSAL'!AX144</f>
        <v>7170250.72</v>
      </c>
      <c r="E141" s="17">
        <f>'[1]COTA FINANCEIRA 2009 - MENSAL'!BK144</f>
        <v>1582818.16</v>
      </c>
      <c r="F141" s="17">
        <v>2486608.157637045</v>
      </c>
      <c r="G141" s="17">
        <f>'[1]COTA FINANCEIRA 2009 - MENSAL'!CD144</f>
        <v>2992688.2116621956</v>
      </c>
      <c r="H141" s="17">
        <f>G141+'[1]COTA FINANCEIRA 2009 - MENSAL'!CF144</f>
        <v>3718050.513541799</v>
      </c>
      <c r="I141" s="17">
        <f>H141+'[1]COTA FINANCEIRA 2009 - MENSAL'!CJ144</f>
        <v>4218924.162972271</v>
      </c>
      <c r="J141" s="18">
        <f>I141+'[1]COTA FINANCEIRA 2009 - MENSAL'!CN144</f>
        <v>4781084.619304061</v>
      </c>
      <c r="K141" s="18">
        <f>J141+'[1]COTA FINANCEIRA 2009 - MENSAL'!CO144</f>
        <v>5373220.731148495</v>
      </c>
      <c r="L141" s="18">
        <f>K141+'[1]COTA FINANCEIRA 2009 - MENSAL'!CP144</f>
        <v>6002226.542825604</v>
      </c>
      <c r="M141" s="18">
        <f>L141+'[1]COTA FINANCEIRA 2009 - MENSAL'!CQ144</f>
        <v>7170250.719999999</v>
      </c>
    </row>
    <row r="142" spans="1:13" ht="15">
      <c r="A142" s="19" t="s">
        <v>148</v>
      </c>
      <c r="B142" s="20"/>
      <c r="C142" s="20"/>
      <c r="D142" s="21">
        <f>SUM(D140:D141)</f>
        <v>7170250.72</v>
      </c>
      <c r="E142" s="21">
        <f aca="true" t="shared" si="43" ref="E142:M142">SUM(E140:E141)</f>
        <v>1582818.16</v>
      </c>
      <c r="F142" s="21">
        <v>2486608.157637045</v>
      </c>
      <c r="G142" s="21">
        <f>'[1]COTA FINANCEIRA 2009 - MENSAL'!CD145</f>
        <v>2992688.2116621956</v>
      </c>
      <c r="H142" s="21">
        <f t="shared" si="43"/>
        <v>3718050.513541799</v>
      </c>
      <c r="I142" s="21">
        <f t="shared" si="43"/>
        <v>4218924.162972271</v>
      </c>
      <c r="J142" s="21">
        <f t="shared" si="43"/>
        <v>4781084.619304061</v>
      </c>
      <c r="K142" s="21">
        <f t="shared" si="43"/>
        <v>5373220.731148495</v>
      </c>
      <c r="L142" s="21">
        <f t="shared" si="43"/>
        <v>6002226.542825604</v>
      </c>
      <c r="M142" s="21">
        <f t="shared" si="43"/>
        <v>7170250.719999999</v>
      </c>
    </row>
    <row r="143" spans="1:13" ht="15">
      <c r="A143" s="10" t="s">
        <v>149</v>
      </c>
      <c r="B143" s="10" t="s">
        <v>150</v>
      </c>
      <c r="C143" s="10" t="s">
        <v>14</v>
      </c>
      <c r="D143" s="11">
        <f>'[1]COTA FINANCEIRA 2009 - MENSAL'!AX146</f>
        <v>1656615</v>
      </c>
      <c r="E143" s="12">
        <f>'[1]COTA FINANCEIRA 2009 - MENSAL'!BK146</f>
        <v>994415.2</v>
      </c>
      <c r="F143" s="12">
        <v>1042084.0616758815</v>
      </c>
      <c r="G143" s="12">
        <f>'[1]COTA FINANCEIRA 2009 - MENSAL'!CD146</f>
        <v>1080452.9569128486</v>
      </c>
      <c r="H143" s="12">
        <f>G143+'[1]COTA FINANCEIRA 2009 - MENSAL'!CF146</f>
        <v>1116824.741005944</v>
      </c>
      <c r="I143" s="12">
        <f>H143+'[1]COTA FINANCEIRA 2009 - MENSAL'!CJ146</f>
        <v>1288726.221927911</v>
      </c>
      <c r="J143" s="13">
        <f>I143+'[1]COTA FINANCEIRA 2009 - MENSAL'!CN146</f>
        <v>1358800.6509564053</v>
      </c>
      <c r="K143" s="13">
        <f>J143+'[1]COTA FINANCEIRA 2009 - MENSAL'!CO146</f>
        <v>1432611.6055998635</v>
      </c>
      <c r="L143" s="13">
        <f>K143+'[1]COTA FINANCEIRA 2009 - MENSAL'!CP146</f>
        <v>1511018.4423177834</v>
      </c>
      <c r="M143" s="13">
        <f>L143+'[1]COTA FINANCEIRA 2009 - MENSAL'!CQ146</f>
        <v>1656615</v>
      </c>
    </row>
    <row r="144" spans="1:13" ht="15">
      <c r="A144" s="14"/>
      <c r="B144" s="14"/>
      <c r="C144" s="15" t="s">
        <v>19</v>
      </c>
      <c r="D144" s="16">
        <f>'[1]COTA FINANCEIRA 2009 - MENSAL'!AX147</f>
        <v>0</v>
      </c>
      <c r="E144" s="17">
        <f>'[1]COTA FINANCEIRA 2009 - MENSAL'!BK147</f>
        <v>0</v>
      </c>
      <c r="F144" s="17">
        <v>0</v>
      </c>
      <c r="G144" s="17">
        <f>'[1]COTA FINANCEIRA 2009 - MENSAL'!CD147</f>
        <v>0</v>
      </c>
      <c r="H144" s="17">
        <f>G144+'[1]COTA FINANCEIRA 2009 - MENSAL'!CF147</f>
        <v>0</v>
      </c>
      <c r="I144" s="17">
        <f>H144+'[1]COTA FINANCEIRA 2009 - MENSAL'!CJ147</f>
        <v>0</v>
      </c>
      <c r="J144" s="18">
        <f>I144+'[1]COTA FINANCEIRA 2009 - MENSAL'!CN147</f>
        <v>0</v>
      </c>
      <c r="K144" s="18">
        <f>J144+'[1]COTA FINANCEIRA 2009 - MENSAL'!CO147</f>
        <v>0</v>
      </c>
      <c r="L144" s="18">
        <f>K144+'[1]COTA FINANCEIRA 2009 - MENSAL'!CP147</f>
        <v>0</v>
      </c>
      <c r="M144" s="18">
        <f>L144+'[1]COTA FINANCEIRA 2009 - MENSAL'!CQ147</f>
        <v>0</v>
      </c>
    </row>
    <row r="145" spans="1:13" ht="15">
      <c r="A145" s="19" t="s">
        <v>151</v>
      </c>
      <c r="B145" s="20"/>
      <c r="C145" s="20"/>
      <c r="D145" s="21">
        <f>SUM(D143:D144)</f>
        <v>1656615</v>
      </c>
      <c r="E145" s="21">
        <f aca="true" t="shared" si="44" ref="E145:M145">SUM(E143:E144)</f>
        <v>994415.2</v>
      </c>
      <c r="F145" s="21">
        <v>1042084.0616758815</v>
      </c>
      <c r="G145" s="21">
        <f>'[1]COTA FINANCEIRA 2009 - MENSAL'!CD148</f>
        <v>1080452.9569128486</v>
      </c>
      <c r="H145" s="21">
        <f t="shared" si="44"/>
        <v>1116824.741005944</v>
      </c>
      <c r="I145" s="21">
        <f t="shared" si="44"/>
        <v>1288726.221927911</v>
      </c>
      <c r="J145" s="21">
        <f t="shared" si="44"/>
        <v>1358800.6509564053</v>
      </c>
      <c r="K145" s="21">
        <f t="shared" si="44"/>
        <v>1432611.6055998635</v>
      </c>
      <c r="L145" s="21">
        <f t="shared" si="44"/>
        <v>1511018.4423177834</v>
      </c>
      <c r="M145" s="21">
        <f t="shared" si="44"/>
        <v>1656615</v>
      </c>
    </row>
    <row r="146" spans="1:13" ht="15">
      <c r="A146" s="10" t="s">
        <v>152</v>
      </c>
      <c r="B146" s="10" t="s">
        <v>153</v>
      </c>
      <c r="C146" s="10" t="s">
        <v>14</v>
      </c>
      <c r="D146" s="11">
        <f>'[1]COTA FINANCEIRA 2009 - MENSAL'!AX149</f>
        <v>11429741.43</v>
      </c>
      <c r="E146" s="12">
        <f>'[1]COTA FINANCEIRA 2009 - MENSAL'!BK149</f>
        <v>6027238.1204</v>
      </c>
      <c r="F146" s="12">
        <v>8383374.026376024</v>
      </c>
      <c r="G146" s="12">
        <f>'[1]COTA FINANCEIRA 2009 - MENSAL'!CD149</f>
        <v>10279839.109916935</v>
      </c>
      <c r="H146" s="12">
        <f>G146+'[1]COTA FINANCEIRA 2009 - MENSAL'!CF149</f>
        <v>12077592.684332764</v>
      </c>
      <c r="I146" s="12">
        <f>H146+'[1]COTA FINANCEIRA 2009 - MENSAL'!CJ149</f>
        <v>13983906.250043333</v>
      </c>
      <c r="J146" s="13">
        <f>I146+'[1]COTA FINANCEIRA 2009 - MENSAL'!CN149</f>
        <v>11429739.787645705</v>
      </c>
      <c r="K146" s="13">
        <f>J146+'[1]COTA FINANCEIRA 2009 - MENSAL'!CO149</f>
        <v>11429739.787645705</v>
      </c>
      <c r="L146" s="13">
        <f>K146+'[1]COTA FINANCEIRA 2009 - MENSAL'!CP149</f>
        <v>11429739.787645705</v>
      </c>
      <c r="M146" s="13">
        <f>L146+'[1]COTA FINANCEIRA 2009 - MENSAL'!CQ149</f>
        <v>11429739.787645705</v>
      </c>
    </row>
    <row r="147" spans="1:13" ht="15">
      <c r="A147" s="14"/>
      <c r="B147" s="32"/>
      <c r="C147" s="15" t="s">
        <v>67</v>
      </c>
      <c r="D147" s="16">
        <f>'[1]COTA FINANCEIRA 2009 - MENSAL'!AX150</f>
        <v>5770355</v>
      </c>
      <c r="E147" s="17">
        <f>'[1]COTA FINANCEIRA 2009 - MENSAL'!BK150</f>
        <v>0</v>
      </c>
      <c r="F147" s="17">
        <v>387176.68000000005</v>
      </c>
      <c r="G147" s="17">
        <f>'[1]COTA FINANCEIRA 2009 - MENSAL'!CD150</f>
        <v>455444.6400000001</v>
      </c>
      <c r="H147" s="17">
        <f>G147+'[1]COTA FINANCEIRA 2009 - MENSAL'!CF150</f>
        <v>526245.0700000001</v>
      </c>
      <c r="I147" s="17">
        <f>H147+'[1]COTA FINANCEIRA 2009 - MENSAL'!CJ150</f>
        <v>597045.55</v>
      </c>
      <c r="J147" s="18">
        <f>I147+'[1]COTA FINANCEIRA 2009 - MENSAL'!CN150</f>
        <v>667845.99</v>
      </c>
      <c r="K147" s="18">
        <f>J147+'[1]COTA FINANCEIRA 2009 - MENSAL'!CO150</f>
        <v>716297.33</v>
      </c>
      <c r="L147" s="18">
        <f>K147+'[1]COTA FINANCEIRA 2009 - MENSAL'!CP150</f>
        <v>764748.6699999999</v>
      </c>
      <c r="M147" s="18">
        <f>L147+'[1]COTA FINANCEIRA 2009 - MENSAL'!CQ150</f>
        <v>813200.0099999999</v>
      </c>
    </row>
    <row r="148" spans="1:13" ht="15">
      <c r="A148" s="19" t="s">
        <v>154</v>
      </c>
      <c r="B148" s="20"/>
      <c r="C148" s="20"/>
      <c r="D148" s="21">
        <f>SUM(D146:D147)</f>
        <v>17200096.43</v>
      </c>
      <c r="E148" s="21">
        <f aca="true" t="shared" si="45" ref="E148:M148">SUM(E146:E147)</f>
        <v>6027238.1204</v>
      </c>
      <c r="F148" s="21">
        <v>8770550.706376024</v>
      </c>
      <c r="G148" s="21">
        <f>'[1]COTA FINANCEIRA 2009 - MENSAL'!CD151</f>
        <v>10735283.749916935</v>
      </c>
      <c r="H148" s="21">
        <f t="shared" si="45"/>
        <v>12603837.754332764</v>
      </c>
      <c r="I148" s="21">
        <f t="shared" si="45"/>
        <v>14580951.800043333</v>
      </c>
      <c r="J148" s="21">
        <f t="shared" si="45"/>
        <v>12097585.777645705</v>
      </c>
      <c r="K148" s="21">
        <f t="shared" si="45"/>
        <v>12146037.117645705</v>
      </c>
      <c r="L148" s="21">
        <f t="shared" si="45"/>
        <v>12194488.457645705</v>
      </c>
      <c r="M148" s="21">
        <f t="shared" si="45"/>
        <v>12242939.797645705</v>
      </c>
    </row>
    <row r="149" spans="1:13" ht="15">
      <c r="A149" s="23" t="s">
        <v>155</v>
      </c>
      <c r="B149" s="24" t="s">
        <v>156</v>
      </c>
      <c r="C149" s="25" t="s">
        <v>14</v>
      </c>
      <c r="D149" s="11">
        <f>'[1]COTA FINANCEIRA 2009 - MENSAL'!AX152</f>
        <v>52245892.62</v>
      </c>
      <c r="E149" s="12">
        <f>'[1]COTA FINANCEIRA 2009 - MENSAL'!BK152</f>
        <v>12571582.6936</v>
      </c>
      <c r="F149" s="12">
        <v>16871825.709295884</v>
      </c>
      <c r="G149" s="12">
        <f>'[1]COTA FINANCEIRA 2009 - MENSAL'!CD152</f>
        <v>20333111.923441336</v>
      </c>
      <c r="H149" s="12">
        <f>G149+'[1]COTA FINANCEIRA 2009 - MENSAL'!CF152</f>
        <v>23614237.274791356</v>
      </c>
      <c r="I149" s="12">
        <f>H149+'[1]COTA FINANCEIRA 2009 - MENSAL'!CJ152</f>
        <v>27093498.201922532</v>
      </c>
      <c r="J149" s="13">
        <f>I149+'[1]COTA FINANCEIRA 2009 - MENSAL'!CN152</f>
        <v>30932070.11978374</v>
      </c>
      <c r="K149" s="13">
        <f>J149+'[1]COTA FINANCEIRA 2009 - MENSAL'!CO152</f>
        <v>36214534.14777418</v>
      </c>
      <c r="L149" s="13">
        <f>K149+'[1]COTA FINANCEIRA 2009 - MENSAL'!CP152</f>
        <v>41825913.87469446</v>
      </c>
      <c r="M149" s="13">
        <f>L149+'[1]COTA FINANCEIRA 2009 - MENSAL'!CQ152</f>
        <v>52245892.620000005</v>
      </c>
    </row>
    <row r="150" spans="1:13" ht="15">
      <c r="A150" s="26"/>
      <c r="B150" s="27"/>
      <c r="C150" s="28" t="s">
        <v>23</v>
      </c>
      <c r="D150" s="16">
        <f>'[1]COTA FINANCEIRA 2009 - MENSAL'!AX153</f>
        <v>2352686.75</v>
      </c>
      <c r="E150" s="17">
        <f>'[1]COTA FINANCEIRA 2009 - MENSAL'!BK153</f>
        <v>0</v>
      </c>
      <c r="F150" s="17">
        <v>100573.8973092405</v>
      </c>
      <c r="G150" s="17">
        <f>'[1]COTA FINANCEIRA 2009 - MENSAL'!CD153</f>
        <v>121042.92184270293</v>
      </c>
      <c r="H150" s="17">
        <f>G150+'[1]COTA FINANCEIRA 2009 - MENSAL'!CF153</f>
        <v>140446.528236094</v>
      </c>
      <c r="I150" s="17">
        <f>H150+'[1]COTA FINANCEIRA 2009 - MENSAL'!CJ153</f>
        <v>161021.84991412167</v>
      </c>
      <c r="J150" s="18">
        <f>I150+'[1]COTA FINANCEIRA 2009 - MENSAL'!CN153</f>
        <v>578484.1787110108</v>
      </c>
      <c r="K150" s="18">
        <f>J150+'[1]COTA FINANCEIRA 2009 - MENSAL'!CO153</f>
        <v>999582.6591431315</v>
      </c>
      <c r="L150" s="18">
        <f>K150+'[1]COTA FINANCEIRA 2009 - MENSAL'!CP153</f>
        <v>1446901.0816847894</v>
      </c>
      <c r="M150" s="18">
        <f>L150+'[1]COTA FINANCEIRA 2009 - MENSAL'!CQ153</f>
        <v>2277543.22</v>
      </c>
    </row>
    <row r="151" spans="1:13" ht="15">
      <c r="A151" s="34" t="s">
        <v>157</v>
      </c>
      <c r="B151" s="35"/>
      <c r="C151" s="31"/>
      <c r="D151" s="21">
        <f>SUM(D149:D150)</f>
        <v>54598579.37</v>
      </c>
      <c r="E151" s="21">
        <f aca="true" t="shared" si="46" ref="E151:M151">SUM(E149:E150)</f>
        <v>12571582.6936</v>
      </c>
      <c r="F151" s="21">
        <v>16972399.606605124</v>
      </c>
      <c r="G151" s="21">
        <f>'[1]COTA FINANCEIRA 2009 - MENSAL'!CD154</f>
        <v>20454154.845284037</v>
      </c>
      <c r="H151" s="21">
        <f t="shared" si="46"/>
        <v>23754683.80302745</v>
      </c>
      <c r="I151" s="21">
        <f t="shared" si="46"/>
        <v>27254520.051836655</v>
      </c>
      <c r="J151" s="21">
        <f t="shared" si="46"/>
        <v>31510554.298494752</v>
      </c>
      <c r="K151" s="21">
        <f t="shared" si="46"/>
        <v>37214116.80691732</v>
      </c>
      <c r="L151" s="21">
        <f t="shared" si="46"/>
        <v>43272814.95637925</v>
      </c>
      <c r="M151" s="21">
        <f t="shared" si="46"/>
        <v>54523435.84</v>
      </c>
    </row>
    <row r="152" spans="1:13" ht="15">
      <c r="A152" s="36">
        <v>2432</v>
      </c>
      <c r="B152" s="37" t="s">
        <v>158</v>
      </c>
      <c r="C152" s="38" t="s">
        <v>14</v>
      </c>
      <c r="D152" s="11">
        <f>'[1]COTA FINANCEIRA 2009 - MENSAL'!AX155</f>
        <v>61459899.53</v>
      </c>
      <c r="E152" s="12">
        <f>'[1]COTA FINANCEIRA 2009 - MENSAL'!BK155</f>
        <v>15668771.868400002</v>
      </c>
      <c r="F152" s="12">
        <v>20971458.92473216</v>
      </c>
      <c r="G152" s="12">
        <f>'[1]COTA FINANCEIRA 2009 - MENSAL'!CD155</f>
        <v>25239617.15184107</v>
      </c>
      <c r="H152" s="12">
        <f>G152+'[1]COTA FINANCEIRA 2009 - MENSAL'!CF155</f>
        <v>29285616.614499696</v>
      </c>
      <c r="I152" s="12">
        <f>H152+'[1]COTA FINANCEIRA 2009 - MENSAL'!CJ155</f>
        <v>33575939.70009284</v>
      </c>
      <c r="J152" s="13">
        <f>I152+'[1]COTA FINANCEIRA 2009 - MENSAL'!CN155</f>
        <v>37839573.97754323</v>
      </c>
      <c r="K152" s="13">
        <f>J152+'[1]COTA FINANCEIRA 2009 - MENSAL'!CO155</f>
        <v>43693686.72803696</v>
      </c>
      <c r="L152" s="13">
        <f>K152+'[1]COTA FINANCEIRA 2009 - MENSAL'!CP155</f>
        <v>49912309.21806511</v>
      </c>
      <c r="M152" s="13">
        <f>L152+'[1]COTA FINANCEIRA 2009 - MENSAL'!CQ155</f>
        <v>61459899.53</v>
      </c>
    </row>
    <row r="153" spans="1:13" ht="15">
      <c r="A153" s="39"/>
      <c r="B153" s="40"/>
      <c r="C153" s="41" t="s">
        <v>15</v>
      </c>
      <c r="D153" s="16">
        <f>'[1]COTA FINANCEIRA 2009 - MENSAL'!AX156</f>
        <v>90798152.52</v>
      </c>
      <c r="E153" s="17">
        <f>'[1]COTA FINANCEIRA 2009 - MENSAL'!BK156</f>
        <v>1259189.17</v>
      </c>
      <c r="F153" s="17">
        <v>18146196</v>
      </c>
      <c r="G153" s="17">
        <f>'[1]COTA FINANCEIRA 2009 - MENSAL'!CD156</f>
        <v>18146196</v>
      </c>
      <c r="H153" s="17">
        <f>G153+'[1]COTA FINANCEIRA 2009 - MENSAL'!CF156</f>
        <v>37329342</v>
      </c>
      <c r="I153" s="17">
        <f>H153+'[1]COTA FINANCEIRA 2009 - MENSAL'!CJ156</f>
        <v>43747359</v>
      </c>
      <c r="J153" s="18">
        <f>I153+'[1]COTA FINANCEIRA 2009 - MENSAL'!CN156</f>
        <v>43747359</v>
      </c>
      <c r="K153" s="18">
        <f>J153+'[1]COTA FINANCEIRA 2009 - MENSAL'!CO156</f>
        <v>43747359</v>
      </c>
      <c r="L153" s="18">
        <f>K153+'[1]COTA FINANCEIRA 2009 - MENSAL'!CP156</f>
        <v>43747359</v>
      </c>
      <c r="M153" s="18">
        <f>L153+'[1]COTA FINANCEIRA 2009 - MENSAL'!CQ156</f>
        <v>43747359</v>
      </c>
    </row>
    <row r="154" spans="1:13" ht="15">
      <c r="A154" s="42" t="s">
        <v>159</v>
      </c>
      <c r="B154" s="43"/>
      <c r="C154" s="42"/>
      <c r="D154" s="21">
        <f>SUM(D152:D153)</f>
        <v>152258052.05</v>
      </c>
      <c r="E154" s="21">
        <f aca="true" t="shared" si="47" ref="E154:M154">SUM(E152:E153)</f>
        <v>16927961.0384</v>
      </c>
      <c r="F154" s="61">
        <v>39117654.92473216</v>
      </c>
      <c r="G154" s="21">
        <f>'[1]COTA FINANCEIRA 2009 - MENSAL'!CD157</f>
        <v>43385813.151841074</v>
      </c>
      <c r="H154" s="21">
        <f t="shared" si="47"/>
        <v>66614958.614499696</v>
      </c>
      <c r="I154" s="21">
        <f t="shared" si="47"/>
        <v>77323298.70009284</v>
      </c>
      <c r="J154" s="21">
        <f t="shared" si="47"/>
        <v>81586932.97754323</v>
      </c>
      <c r="K154" s="21">
        <f t="shared" si="47"/>
        <v>87441045.72803697</v>
      </c>
      <c r="L154" s="21">
        <f t="shared" si="47"/>
        <v>93659668.21806511</v>
      </c>
      <c r="M154" s="21">
        <f t="shared" si="47"/>
        <v>105207258.53</v>
      </c>
    </row>
    <row r="155" spans="1:13" ht="15">
      <c r="A155" s="23" t="s">
        <v>160</v>
      </c>
      <c r="B155" s="24" t="s">
        <v>161</v>
      </c>
      <c r="C155" s="10" t="s">
        <v>14</v>
      </c>
      <c r="D155" s="11">
        <f>'[1]COTA FINANCEIRA 2009 - MENSAL'!AX167</f>
        <v>0</v>
      </c>
      <c r="E155" s="12">
        <f>'[1]COTA FINANCEIRA 2009 - MENSAL'!BK167</f>
        <v>0</v>
      </c>
      <c r="F155" s="46">
        <v>0</v>
      </c>
      <c r="G155" s="12">
        <f>'[1]COTA FINANCEIRA 2009 - MENSAL'!CD167</f>
        <v>0</v>
      </c>
      <c r="H155" s="12">
        <f>G155+'[1]COTA FINANCEIRA 2009 - MENSAL'!CF167</f>
        <v>0</v>
      </c>
      <c r="I155" s="12">
        <f>H155+'[1]COTA FINANCEIRA 2009 - MENSAL'!CJ167</f>
        <v>0</v>
      </c>
      <c r="J155" s="13">
        <f>I155+'[1]COTA FINANCEIRA 2009 - MENSAL'!CN167</f>
        <v>0</v>
      </c>
      <c r="K155" s="13">
        <f>J155+'[1]COTA FINANCEIRA 2009 - MENSAL'!CO167</f>
        <v>0</v>
      </c>
      <c r="L155" s="13">
        <f>K155+'[1]COTA FINANCEIRA 2009 - MENSAL'!CP167</f>
        <v>0</v>
      </c>
      <c r="M155" s="13">
        <f>L155+'[1]COTA FINANCEIRA 2009 - MENSAL'!CQ167</f>
        <v>0</v>
      </c>
    </row>
    <row r="156" spans="1:13" ht="15">
      <c r="A156" s="26"/>
      <c r="B156" s="27"/>
      <c r="C156" s="15" t="s">
        <v>15</v>
      </c>
      <c r="D156" s="16">
        <f>'[1]COTA FINANCEIRA 2009 - MENSAL'!AX168</f>
        <v>1843687</v>
      </c>
      <c r="E156" s="17">
        <f>'[1]COTA FINANCEIRA 2009 - MENSAL'!BK168</f>
        <v>0</v>
      </c>
      <c r="F156" s="17">
        <v>98634</v>
      </c>
      <c r="G156" s="17">
        <f>'[1]COTA FINANCEIRA 2009 - MENSAL'!CD168</f>
        <v>98634</v>
      </c>
      <c r="H156" s="17">
        <f>G156+'[1]COTA FINANCEIRA 2009 - MENSAL'!CF168</f>
        <v>104399</v>
      </c>
      <c r="I156" s="17">
        <f>H156+'[1]COTA FINANCEIRA 2009 - MENSAL'!CJ168</f>
        <v>269719</v>
      </c>
      <c r="J156" s="18">
        <f>I156+'[1]COTA FINANCEIRA 2009 - MENSAL'!CN168</f>
        <v>269719</v>
      </c>
      <c r="K156" s="18">
        <f>J156+'[1]COTA FINANCEIRA 2009 - MENSAL'!CO168</f>
        <v>269719</v>
      </c>
      <c r="L156" s="18">
        <f>K156+'[1]COTA FINANCEIRA 2009 - MENSAL'!CP168</f>
        <v>269719</v>
      </c>
      <c r="M156" s="18">
        <f>L156+'[1]COTA FINANCEIRA 2009 - MENSAL'!CQ168</f>
        <v>269719</v>
      </c>
    </row>
    <row r="157" spans="1:13" ht="15">
      <c r="A157" s="19" t="s">
        <v>162</v>
      </c>
      <c r="B157" s="20"/>
      <c r="C157" s="20"/>
      <c r="D157" s="21">
        <f>SUM(D155:D156)</f>
        <v>1843687</v>
      </c>
      <c r="E157" s="21">
        <f aca="true" t="shared" si="48" ref="E157:M157">SUM(E155:E156)</f>
        <v>0</v>
      </c>
      <c r="F157" s="21">
        <v>98634</v>
      </c>
      <c r="G157" s="21">
        <f>'[1]COTA FINANCEIRA 2009 - MENSAL'!CD169</f>
        <v>98634</v>
      </c>
      <c r="H157" s="21">
        <f t="shared" si="48"/>
        <v>104399</v>
      </c>
      <c r="I157" s="21">
        <f t="shared" si="48"/>
        <v>269719</v>
      </c>
      <c r="J157" s="21">
        <f t="shared" si="48"/>
        <v>269719</v>
      </c>
      <c r="K157" s="21">
        <f t="shared" si="48"/>
        <v>269719</v>
      </c>
      <c r="L157" s="21">
        <f t="shared" si="48"/>
        <v>269719</v>
      </c>
      <c r="M157" s="21">
        <f t="shared" si="48"/>
        <v>269719</v>
      </c>
    </row>
    <row r="158" spans="1:13" ht="15">
      <c r="A158" s="10" t="s">
        <v>163</v>
      </c>
      <c r="B158" s="10" t="s">
        <v>164</v>
      </c>
      <c r="C158" s="10" t="s">
        <v>14</v>
      </c>
      <c r="D158" s="11">
        <f>'[1]COTA FINANCEIRA 2009 - MENSAL'!AX170</f>
        <v>71322539.92</v>
      </c>
      <c r="E158" s="12">
        <f>'[1]COTA FINANCEIRA 2009 - MENSAL'!BK170</f>
        <v>19950011.177600004</v>
      </c>
      <c r="F158" s="12">
        <v>26701571.984895356</v>
      </c>
      <c r="G158" s="12">
        <f>'[1]COTA FINANCEIRA 2009 - MENSAL'!CD170</f>
        <v>32135935.638521206</v>
      </c>
      <c r="H158" s="12">
        <f>G158+'[1]COTA FINANCEIRA 2009 - MENSAL'!CF170</f>
        <v>37287439.22683949</v>
      </c>
      <c r="I158" s="12">
        <f>H158+'[1]COTA FINANCEIRA 2009 - MENSAL'!CJ170</f>
        <v>42782246.151389994</v>
      </c>
      <c r="J158" s="13">
        <f>I158+'[1]COTA FINANCEIRA 2009 - MENSAL'!CN170</f>
        <v>48218521.757896654</v>
      </c>
      <c r="K158" s="13">
        <f>J158+'[1]COTA FINANCEIRA 2009 - MENSAL'!CO170</f>
        <v>53944671.76417124</v>
      </c>
      <c r="L158" s="13">
        <f>K158+'[1]COTA FINANCEIRA 2009 - MENSAL'!CP170</f>
        <v>60027363.83519272</v>
      </c>
      <c r="M158" s="13">
        <f>L158+'[1]COTA FINANCEIRA 2009 - MENSAL'!CQ170</f>
        <v>71322539.92</v>
      </c>
    </row>
    <row r="159" spans="1:13" ht="15">
      <c r="A159" s="14"/>
      <c r="B159" s="22"/>
      <c r="C159" s="15" t="s">
        <v>23</v>
      </c>
      <c r="D159" s="16">
        <f>'[1]COTA FINANCEIRA 2009 - MENSAL'!AX171</f>
        <v>53157666.24</v>
      </c>
      <c r="E159" s="17">
        <f>'[1]COTA FINANCEIRA 2009 - MENSAL'!BK171</f>
        <v>10187807.2</v>
      </c>
      <c r="F159" s="17">
        <v>15204132.03459302</v>
      </c>
      <c r="G159" s="17">
        <f>'[1]COTA FINANCEIRA 2009 - MENSAL'!CD171</f>
        <v>19126466.644977838</v>
      </c>
      <c r="H159" s="17">
        <f>G159+'[1]COTA FINANCEIRA 2009 - MENSAL'!CF171</f>
        <v>22844642.701617114</v>
      </c>
      <c r="I159" s="17">
        <f>H159+'[1]COTA FINANCEIRA 2009 - MENSAL'!CJ171</f>
        <v>26787346.2830993</v>
      </c>
      <c r="J159" s="18">
        <f>I159+'[1]COTA FINANCEIRA 2009 - MENSAL'!CN171</f>
        <v>31810291.326333065</v>
      </c>
      <c r="K159" s="18">
        <f>J159+'[1]COTA FINANCEIRA 2009 - MENSAL'!CO171</f>
        <v>37101071.05729531</v>
      </c>
      <c r="L159" s="18">
        <f>K159+'[1]COTA FINANCEIRA 2009 - MENSAL'!CP171</f>
        <v>42721284.269275546</v>
      </c>
      <c r="M159" s="18">
        <f>L159+'[1]COTA FINANCEIRA 2009 - MENSAL'!CQ171</f>
        <v>53157666.24000001</v>
      </c>
    </row>
    <row r="160" spans="1:13" ht="15">
      <c r="A160" s="19" t="s">
        <v>165</v>
      </c>
      <c r="B160" s="20"/>
      <c r="C160" s="20"/>
      <c r="D160" s="21">
        <f>SUM(D158:D159)</f>
        <v>124480206.16</v>
      </c>
      <c r="E160" s="21">
        <f aca="true" t="shared" si="49" ref="E160:M160">SUM(E158:E159)</f>
        <v>30137818.377600003</v>
      </c>
      <c r="F160" s="21">
        <v>41905704.01948838</v>
      </c>
      <c r="G160" s="21">
        <f>'[1]COTA FINANCEIRA 2009 - MENSAL'!CD172</f>
        <v>51262402.28349905</v>
      </c>
      <c r="H160" s="21">
        <f t="shared" si="49"/>
        <v>60132081.928456604</v>
      </c>
      <c r="I160" s="21">
        <f t="shared" si="49"/>
        <v>69569592.4344893</v>
      </c>
      <c r="J160" s="21">
        <f t="shared" si="49"/>
        <v>80028813.08422972</v>
      </c>
      <c r="K160" s="21">
        <f t="shared" si="49"/>
        <v>91045742.82146655</v>
      </c>
      <c r="L160" s="21">
        <f t="shared" si="49"/>
        <v>102748648.10446826</v>
      </c>
      <c r="M160" s="21">
        <f t="shared" si="49"/>
        <v>124480206.16000001</v>
      </c>
    </row>
    <row r="161" spans="1:13" ht="15">
      <c r="A161" s="23" t="s">
        <v>166</v>
      </c>
      <c r="B161" s="24" t="s">
        <v>167</v>
      </c>
      <c r="C161" s="10" t="s">
        <v>14</v>
      </c>
      <c r="D161" s="11">
        <f>'[1]COTA FINANCEIRA 2009 - MENSAL'!AX173</f>
        <v>2483037</v>
      </c>
      <c r="E161" s="12">
        <f>'[1]COTA FINANCEIRA 2009 - MENSAL'!BK173</f>
        <v>692450.3600000001</v>
      </c>
      <c r="F161" s="12">
        <v>926792.1190072738</v>
      </c>
      <c r="G161" s="12">
        <f>'[1]COTA FINANCEIRA 2009 - MENSAL'!CD173</f>
        <v>1115414.9240184953</v>
      </c>
      <c r="H161" s="12">
        <f>G161+'[1]COTA FINANCEIRA 2009 - MENSAL'!CF173</f>
        <v>1294219.8621469268</v>
      </c>
      <c r="I161" s="12">
        <f>H161+'[1]COTA FINANCEIRA 2009 - MENSAL'!CJ173</f>
        <v>1488266.6436486281</v>
      </c>
      <c r="J161" s="13">
        <f>I161+'[1]COTA FINANCEIRA 2009 - MENSAL'!CN173</f>
        <v>1677747.7283968416</v>
      </c>
      <c r="K161" s="13">
        <f>J161+'[1]COTA FINANCEIRA 2009 - MENSAL'!CO173</f>
        <v>1877332.3692714265</v>
      </c>
      <c r="L161" s="13">
        <f>K161+'[1]COTA FINANCEIRA 2009 - MENSAL'!CP173</f>
        <v>2089344.2640375816</v>
      </c>
      <c r="M161" s="13">
        <f>L161+'[1]COTA FINANCEIRA 2009 - MENSAL'!CQ173</f>
        <v>2483037</v>
      </c>
    </row>
    <row r="162" spans="1:13" ht="15">
      <c r="A162" s="26"/>
      <c r="B162" s="27"/>
      <c r="C162" s="15" t="s">
        <v>19</v>
      </c>
      <c r="D162" s="16">
        <f>'[1]COTA FINANCEIRA 2009 - MENSAL'!AX174</f>
        <v>9519.4</v>
      </c>
      <c r="E162" s="17">
        <f>'[1]COTA FINANCEIRA 2009 - MENSAL'!BK174</f>
        <v>0</v>
      </c>
      <c r="F162" s="17">
        <v>0</v>
      </c>
      <c r="G162" s="17">
        <f>'[1]COTA FINANCEIRA 2009 - MENSAL'!CD174</f>
        <v>0</v>
      </c>
      <c r="H162" s="17">
        <f>G162+'[1]COTA FINANCEIRA 2009 - MENSAL'!CF174</f>
        <v>0</v>
      </c>
      <c r="I162" s="17">
        <f>H162+'[1]COTA FINANCEIRA 2009 - MENSAL'!CJ174</f>
        <v>0</v>
      </c>
      <c r="J162" s="18">
        <f>I162+'[1]COTA FINANCEIRA 2009 - MENSAL'!CN174</f>
        <v>9519</v>
      </c>
      <c r="K162" s="18">
        <f>J162+'[1]COTA FINANCEIRA 2009 - MENSAL'!CO174</f>
        <v>9519</v>
      </c>
      <c r="L162" s="18">
        <f>K162+'[1]COTA FINANCEIRA 2009 - MENSAL'!CP174</f>
        <v>9519</v>
      </c>
      <c r="M162" s="18">
        <f>L162+'[1]COTA FINANCEIRA 2009 - MENSAL'!CQ174</f>
        <v>9519</v>
      </c>
    </row>
    <row r="163" spans="1:13" ht="15">
      <c r="A163" s="19" t="s">
        <v>168</v>
      </c>
      <c r="B163" s="20"/>
      <c r="C163" s="20"/>
      <c r="D163" s="21">
        <f>SUM(D161:D162)</f>
        <v>2492556.4</v>
      </c>
      <c r="E163" s="21">
        <f aca="true" t="shared" si="50" ref="E163:M163">SUM(E161:E162)</f>
        <v>692450.3600000001</v>
      </c>
      <c r="F163" s="21">
        <v>926792.1190072738</v>
      </c>
      <c r="G163" s="21">
        <f>'[1]COTA FINANCEIRA 2009 - MENSAL'!CD175</f>
        <v>1115414.9240184953</v>
      </c>
      <c r="H163" s="21">
        <f t="shared" si="50"/>
        <v>1294219.8621469268</v>
      </c>
      <c r="I163" s="21">
        <f t="shared" si="50"/>
        <v>1488266.6436486281</v>
      </c>
      <c r="J163" s="21">
        <f t="shared" si="50"/>
        <v>1687266.7283968416</v>
      </c>
      <c r="K163" s="21">
        <f t="shared" si="50"/>
        <v>1886851.3692714265</v>
      </c>
      <c r="L163" s="21">
        <f t="shared" si="50"/>
        <v>2098863.2640375816</v>
      </c>
      <c r="M163" s="21">
        <f t="shared" si="50"/>
        <v>2492556</v>
      </c>
    </row>
    <row r="164" spans="1:13" ht="15">
      <c r="A164" s="23" t="s">
        <v>169</v>
      </c>
      <c r="B164" s="24" t="s">
        <v>170</v>
      </c>
      <c r="C164" s="10" t="s">
        <v>14</v>
      </c>
      <c r="D164" s="11">
        <f>'[1]COTA FINANCEIRA 2009 - MENSAL'!AX176</f>
        <v>1463836</v>
      </c>
      <c r="E164" s="12">
        <f>'[1]COTA FINANCEIRA 2009 - MENSAL'!BK176</f>
        <v>409874.08</v>
      </c>
      <c r="F164" s="12">
        <v>548585.2691727343</v>
      </c>
      <c r="G164" s="12">
        <f>'[1]COTA FINANCEIRA 2009 - MENSAL'!CD176</f>
        <v>660234.570172439</v>
      </c>
      <c r="H164" s="12">
        <f>G164+'[1]COTA FINANCEIRA 2009 - MENSAL'!CF176</f>
        <v>766072.4955290635</v>
      </c>
      <c r="I164" s="12">
        <f>H164+'[1]COTA FINANCEIRA 2009 - MENSAL'!CJ176</f>
        <v>878301.5995315723</v>
      </c>
      <c r="J164" s="13">
        <f>I164+'[1]COTA FINANCEIRA 2009 - MENSAL'!CN176</f>
        <v>989832.5600691254</v>
      </c>
      <c r="K164" s="13">
        <f>J164+'[1]COTA FINANCEIRA 2009 - MENSAL'!CO176</f>
        <v>1107310.601399026</v>
      </c>
      <c r="L164" s="13">
        <f>K164+'[1]COTA FINANCEIRA 2009 - MENSAL'!CP176</f>
        <v>1232103.4813853165</v>
      </c>
      <c r="M164" s="13">
        <f>L164+'[1]COTA FINANCEIRA 2009 - MENSAL'!CQ176</f>
        <v>1463836</v>
      </c>
    </row>
    <row r="165" spans="1:13" ht="15">
      <c r="A165" s="26"/>
      <c r="B165" s="27"/>
      <c r="C165" s="15" t="s">
        <v>15</v>
      </c>
      <c r="D165" s="16">
        <f>'[1]COTA FINANCEIRA 2009 - MENSAL'!AX177</f>
        <v>13580392.870000001</v>
      </c>
      <c r="E165" s="17">
        <f>'[1]COTA FINANCEIRA 2009 - MENSAL'!BK177</f>
        <v>1713267.67</v>
      </c>
      <c r="F165" s="17">
        <v>5426510.40852022</v>
      </c>
      <c r="G165" s="17">
        <f>'[1]COTA FINANCEIRA 2009 - MENSAL'!CD177</f>
        <v>5426510.40852022</v>
      </c>
      <c r="H165" s="17">
        <f>G165+'[1]COTA FINANCEIRA 2009 - MENSAL'!CF177</f>
        <v>5426510.40852022</v>
      </c>
      <c r="I165" s="17">
        <f>H165+'[1]COTA FINANCEIRA 2009 - MENSAL'!CJ177</f>
        <v>5426510.40852022</v>
      </c>
      <c r="J165" s="18">
        <f>I165+'[1]COTA FINANCEIRA 2009 - MENSAL'!CN177</f>
        <v>5426510.40852022</v>
      </c>
      <c r="K165" s="18">
        <f>J165+'[1]COTA FINANCEIRA 2009 - MENSAL'!CO177</f>
        <v>5426510.40852022</v>
      </c>
      <c r="L165" s="18">
        <f>K165+'[1]COTA FINANCEIRA 2009 - MENSAL'!CP177</f>
        <v>5426510.40852022</v>
      </c>
      <c r="M165" s="18">
        <f>L165+'[1]COTA FINANCEIRA 2009 - MENSAL'!CQ177</f>
        <v>5426510.40852022</v>
      </c>
    </row>
    <row r="166" spans="1:13" ht="15">
      <c r="A166" s="19" t="s">
        <v>171</v>
      </c>
      <c r="B166" s="20"/>
      <c r="C166" s="20"/>
      <c r="D166" s="21">
        <f>SUM(D164:D165)</f>
        <v>15044228.870000001</v>
      </c>
      <c r="E166" s="21">
        <f aca="true" t="shared" si="51" ref="E166:M166">SUM(E164:E165)</f>
        <v>2123141.75</v>
      </c>
      <c r="F166" s="21">
        <v>5975095.677692954</v>
      </c>
      <c r="G166" s="21">
        <f>'[1]COTA FINANCEIRA 2009 - MENSAL'!CD178</f>
        <v>6086744.978692659</v>
      </c>
      <c r="H166" s="21">
        <f t="shared" si="51"/>
        <v>6192582.904049283</v>
      </c>
      <c r="I166" s="21">
        <f t="shared" si="51"/>
        <v>6304812.008051792</v>
      </c>
      <c r="J166" s="21">
        <f t="shared" si="51"/>
        <v>6416342.968589345</v>
      </c>
      <c r="K166" s="21">
        <f t="shared" si="51"/>
        <v>6533821.009919246</v>
      </c>
      <c r="L166" s="21">
        <f t="shared" si="51"/>
        <v>6658613.889905537</v>
      </c>
      <c r="M166" s="21">
        <f t="shared" si="51"/>
        <v>6890346.40852022</v>
      </c>
    </row>
    <row r="167" spans="1:13" ht="15">
      <c r="A167" s="10" t="s">
        <v>172</v>
      </c>
      <c r="B167" s="10" t="s">
        <v>173</v>
      </c>
      <c r="C167" s="10" t="s">
        <v>14</v>
      </c>
      <c r="D167" s="11">
        <f>'[1]COTA FINANCEIRA 2009 - MENSAL'!AX179</f>
        <v>90634024.54</v>
      </c>
      <c r="E167" s="12">
        <f>'[1]COTA FINANCEIRA 2009 - MENSAL'!BK179</f>
        <v>31853536.231200002</v>
      </c>
      <c r="F167" s="12">
        <v>39589595.07616061</v>
      </c>
      <c r="G167" s="12">
        <f>'[1]COTA FINANCEIRA 2009 - MENSAL'!CD179</f>
        <v>45816385.9189444</v>
      </c>
      <c r="H167" s="12">
        <f>G167+'[1]COTA FINANCEIRA 2009 - MENSAL'!CF179</f>
        <v>51719070.65166484</v>
      </c>
      <c r="I167" s="12">
        <f>H167+'[1]COTA FINANCEIRA 2009 - MENSAL'!CJ179</f>
        <v>59143599.675653115</v>
      </c>
      <c r="J167" s="13">
        <f>I167+'[1]COTA FINANCEIRA 2009 - MENSAL'!CN179</f>
        <v>68393577.030357</v>
      </c>
      <c r="K167" s="13">
        <f>J167+'[1]COTA FINANCEIRA 2009 - MENSAL'!CO179</f>
        <v>73905697.8118314</v>
      </c>
      <c r="L167" s="13">
        <f>K167+'[1]COTA FINANCEIRA 2009 - MENSAL'!CP179</f>
        <v>79761034.00373124</v>
      </c>
      <c r="M167" s="13">
        <f>L167+'[1]COTA FINANCEIRA 2009 - MENSAL'!CQ179</f>
        <v>90634024.54</v>
      </c>
    </row>
    <row r="168" spans="1:13" ht="15">
      <c r="A168" s="14"/>
      <c r="B168" s="33"/>
      <c r="C168" s="15" t="s">
        <v>67</v>
      </c>
      <c r="D168" s="16">
        <f>'[1]COTA FINANCEIRA 2009 - MENSAL'!AX180</f>
        <v>175502984.47</v>
      </c>
      <c r="E168" s="17">
        <f>'[1]COTA FINANCEIRA 2009 - MENSAL'!BK180</f>
        <v>2455928.8</v>
      </c>
      <c r="F168" s="17">
        <v>49136445.61</v>
      </c>
      <c r="G168" s="17">
        <f>'[1]COTA FINANCEIRA 2009 - MENSAL'!CD180</f>
        <v>52306079.61</v>
      </c>
      <c r="H168" s="17">
        <f>G168+'[1]COTA FINANCEIRA 2009 - MENSAL'!CF180</f>
        <v>55475713.61</v>
      </c>
      <c r="I168" s="17">
        <f>H168+'[1]COTA FINANCEIRA 2009 - MENSAL'!CJ180</f>
        <v>58645347.61</v>
      </c>
      <c r="J168" s="18">
        <f>I168+'[1]COTA FINANCEIRA 2009 - MENSAL'!CN180</f>
        <v>61814981.61</v>
      </c>
      <c r="K168" s="18">
        <f>J168+'[1]COTA FINANCEIRA 2009 - MENSAL'!CO180</f>
        <v>64984615.61</v>
      </c>
      <c r="L168" s="18">
        <f>K168+'[1]COTA FINANCEIRA 2009 - MENSAL'!CP180</f>
        <v>68154249.61</v>
      </c>
      <c r="M168" s="18">
        <f>L168+'[1]COTA FINANCEIRA 2009 - MENSAL'!CQ180</f>
        <v>71323883.61</v>
      </c>
    </row>
    <row r="169" spans="1:13" ht="15">
      <c r="A169" s="19" t="s">
        <v>174</v>
      </c>
      <c r="B169" s="20"/>
      <c r="C169" s="20"/>
      <c r="D169" s="21">
        <f>SUM(D167:D168)</f>
        <v>266137009.01</v>
      </c>
      <c r="E169" s="21">
        <f aca="true" t="shared" si="52" ref="E169:M169">SUM(E167:E168)</f>
        <v>34309465.0312</v>
      </c>
      <c r="F169" s="21">
        <v>88726040.68616061</v>
      </c>
      <c r="G169" s="21">
        <f>'[1]COTA FINANCEIRA 2009 - MENSAL'!CD181</f>
        <v>98122465.5289444</v>
      </c>
      <c r="H169" s="21">
        <f t="shared" si="52"/>
        <v>107194784.26166484</v>
      </c>
      <c r="I169" s="21">
        <f t="shared" si="52"/>
        <v>117788947.28565311</v>
      </c>
      <c r="J169" s="21">
        <f t="shared" si="52"/>
        <v>130208558.640357</v>
      </c>
      <c r="K169" s="21">
        <f t="shared" si="52"/>
        <v>138890313.4218314</v>
      </c>
      <c r="L169" s="21">
        <f t="shared" si="52"/>
        <v>147915283.61373124</v>
      </c>
      <c r="M169" s="21">
        <f t="shared" si="52"/>
        <v>161957908.15</v>
      </c>
    </row>
    <row r="170" spans="1:13" ht="15">
      <c r="A170" s="10" t="s">
        <v>175</v>
      </c>
      <c r="B170" s="10" t="s">
        <v>176</v>
      </c>
      <c r="C170" s="10" t="s">
        <v>14</v>
      </c>
      <c r="D170" s="11">
        <f>'[1]COTA FINANCEIRA 2009 - MENSAL'!AX182</f>
        <v>97248737.78</v>
      </c>
      <c r="E170" s="12">
        <f>'[1]COTA FINANCEIRA 2009 - MENSAL'!BK182</f>
        <v>23309646.5784</v>
      </c>
      <c r="F170" s="12">
        <v>33040718.51971378</v>
      </c>
      <c r="G170" s="12">
        <f>'[1]COTA FINANCEIRA 2009 - MENSAL'!CD182</f>
        <v>40873304.96573268</v>
      </c>
      <c r="H170" s="12">
        <f>G170+'[1]COTA FINANCEIRA 2009 - MENSAL'!CF182</f>
        <v>48298203.2158816</v>
      </c>
      <c r="I170" s="12">
        <f>H170+'[1]COTA FINANCEIRA 2009 - MENSAL'!CJ182</f>
        <v>56171464.85736041</v>
      </c>
      <c r="J170" s="13">
        <f>I170+'[1]COTA FINANCEIRA 2009 - MENSAL'!CN182</f>
        <v>63995749.30872673</v>
      </c>
      <c r="K170" s="13">
        <f>J170+'[1]COTA FINANCEIRA 2009 - MENSAL'!CO182</f>
        <v>72237242.143759</v>
      </c>
      <c r="L170" s="13">
        <f>K170+'[1]COTA FINANCEIRA 2009 - MENSAL'!CP182</f>
        <v>80991896.32957308</v>
      </c>
      <c r="M170" s="13">
        <f>L170+'[1]COTA FINANCEIRA 2009 - MENSAL'!CQ182</f>
        <v>97248737.78000002</v>
      </c>
    </row>
    <row r="171" spans="1:13" ht="15">
      <c r="A171" s="14"/>
      <c r="B171" s="14"/>
      <c r="C171" s="15" t="s">
        <v>67</v>
      </c>
      <c r="D171" s="16">
        <f>'[1]COTA FINANCEIRA 2009 - MENSAL'!AX183</f>
        <v>32992623.42</v>
      </c>
      <c r="E171" s="17">
        <f>'[1]COTA FINANCEIRA 2009 - MENSAL'!BK183</f>
        <v>6462442.29</v>
      </c>
      <c r="F171" s="17">
        <v>12521298.92333955</v>
      </c>
      <c r="G171" s="17">
        <f>'[1]COTA FINANCEIRA 2009 - MENSAL'!CD183</f>
        <v>15503483.9233395</v>
      </c>
      <c r="H171" s="17">
        <f>G171+'[1]COTA FINANCEIRA 2009 - MENSAL'!CF183</f>
        <v>18485668.9233395</v>
      </c>
      <c r="I171" s="17">
        <f>H171+'[1]COTA FINANCEIRA 2009 - MENSAL'!CJ183</f>
        <v>21467853.9233395</v>
      </c>
      <c r="J171" s="18">
        <f>I171+'[1]COTA FINANCEIRA 2009 - MENSAL'!CN183</f>
        <v>24349045.9233395</v>
      </c>
      <c r="K171" s="18">
        <f>J171+'[1]COTA FINANCEIRA 2009 - MENSAL'!CO183</f>
        <v>27230237.9233395</v>
      </c>
      <c r="L171" s="18">
        <f>K171+'[1]COTA FINANCEIRA 2009 - MENSAL'!CP183</f>
        <v>30111429.9233395</v>
      </c>
      <c r="M171" s="18">
        <f>L171+'[1]COTA FINANCEIRA 2009 - MENSAL'!CQ183</f>
        <v>32992621.9233395</v>
      </c>
    </row>
    <row r="172" spans="1:13" ht="15">
      <c r="A172" s="19" t="s">
        <v>177</v>
      </c>
      <c r="B172" s="20"/>
      <c r="C172" s="20"/>
      <c r="D172" s="21">
        <f>SUM(D170:D171)</f>
        <v>130241361.2</v>
      </c>
      <c r="E172" s="21">
        <f aca="true" t="shared" si="53" ref="E172:M172">SUM(E170:E171)</f>
        <v>29772088.8684</v>
      </c>
      <c r="F172" s="21">
        <v>45562017.443053335</v>
      </c>
      <c r="G172" s="21">
        <f>'[1]COTA FINANCEIRA 2009 - MENSAL'!CD184</f>
        <v>56376788.889072224</v>
      </c>
      <c r="H172" s="21">
        <f t="shared" si="53"/>
        <v>66783872.1392211</v>
      </c>
      <c r="I172" s="21">
        <f t="shared" si="53"/>
        <v>77639318.78069991</v>
      </c>
      <c r="J172" s="21">
        <f t="shared" si="53"/>
        <v>88344795.23206623</v>
      </c>
      <c r="K172" s="21">
        <f t="shared" si="53"/>
        <v>99467480.0670985</v>
      </c>
      <c r="L172" s="21">
        <f t="shared" si="53"/>
        <v>111103326.25291258</v>
      </c>
      <c r="M172" s="21">
        <f t="shared" si="53"/>
        <v>130241359.70333952</v>
      </c>
    </row>
    <row r="173" spans="1:13" ht="15">
      <c r="A173" s="10" t="s">
        <v>178</v>
      </c>
      <c r="B173" s="10" t="s">
        <v>179</v>
      </c>
      <c r="C173" s="10" t="s">
        <v>14</v>
      </c>
      <c r="D173" s="11">
        <f>'[1]COTA FINANCEIRA 2009 - MENSAL'!AX185</f>
        <v>143996671</v>
      </c>
      <c r="E173" s="12">
        <f>'[1]COTA FINANCEIRA 2009 - MENSAL'!BK185</f>
        <v>53686941.6</v>
      </c>
      <c r="F173" s="12">
        <v>74390416.7626068</v>
      </c>
      <c r="G173" s="12">
        <f>'[1]COTA FINANCEIRA 2009 - MENSAL'!CD185</f>
        <v>89444933.56564532</v>
      </c>
      <c r="H173" s="12">
        <f>G173+'[1]COTA FINANCEIRA 2009 - MENSAL'!CF185</f>
        <v>103715858.78786644</v>
      </c>
      <c r="I173" s="12">
        <f>H173+'[1]COTA FINANCEIRA 2009 - MENSAL'!CJ185</f>
        <v>105841806.3</v>
      </c>
      <c r="J173" s="13">
        <f>I173+'[1]COTA FINANCEIRA 2009 - MENSAL'!CN185</f>
        <v>113109438.57876453</v>
      </c>
      <c r="K173" s="13">
        <f>J173+'[1]COTA FINANCEIRA 2009 - MENSAL'!CO185</f>
        <v>120764597.29971667</v>
      </c>
      <c r="L173" s="13">
        <f>K173+'[1]COTA FINANCEIRA 2009 - MENSAL'!CP185</f>
        <v>128896408.93638751</v>
      </c>
      <c r="M173" s="13">
        <f>L173+'[1]COTA FINANCEIRA 2009 - MENSAL'!CQ185</f>
        <v>143996671</v>
      </c>
    </row>
    <row r="174" spans="1:13" ht="15">
      <c r="A174" s="14"/>
      <c r="B174" s="14"/>
      <c r="C174" s="15" t="s">
        <v>67</v>
      </c>
      <c r="D174" s="16">
        <f>'[1]COTA FINANCEIRA 2009 - MENSAL'!AX186</f>
        <v>33988715.2</v>
      </c>
      <c r="E174" s="17">
        <f>'[1]COTA FINANCEIRA 2009 - MENSAL'!BK186</f>
        <v>23000</v>
      </c>
      <c r="F174" s="17">
        <v>7153927.22666045</v>
      </c>
      <c r="G174" s="17">
        <f>'[1]COTA FINANCEIRA 2009 - MENSAL'!CD186</f>
        <v>10136112.226660449</v>
      </c>
      <c r="H174" s="17">
        <f>G174+'[1]COTA FINANCEIRA 2009 - MENSAL'!CF186</f>
        <v>13118297.226660449</v>
      </c>
      <c r="I174" s="17">
        <f>H174+'[1]COTA FINANCEIRA 2009 - MENSAL'!CJ186</f>
        <v>16100482.226660449</v>
      </c>
      <c r="J174" s="18">
        <f>I174+'[1]COTA FINANCEIRA 2009 - MENSAL'!CN186</f>
        <v>19082667.22666045</v>
      </c>
      <c r="K174" s="18">
        <f>J174+'[1]COTA FINANCEIRA 2009 - MENSAL'!CO186</f>
        <v>22064852.22666045</v>
      </c>
      <c r="L174" s="18">
        <f>K174+'[1]COTA FINANCEIRA 2009 - MENSAL'!CP186</f>
        <v>25047037.22666045</v>
      </c>
      <c r="M174" s="18">
        <f>L174+'[1]COTA FINANCEIRA 2009 - MENSAL'!CQ186</f>
        <v>28029222.22666045</v>
      </c>
    </row>
    <row r="175" spans="1:13" ht="15">
      <c r="A175" s="19" t="s">
        <v>180</v>
      </c>
      <c r="B175" s="20"/>
      <c r="C175" s="20"/>
      <c r="D175" s="21">
        <f>SUM(D173:D174)</f>
        <v>177985386.2</v>
      </c>
      <c r="E175" s="21">
        <f aca="true" t="shared" si="54" ref="E175:M175">SUM(E173:E174)</f>
        <v>53709941.6</v>
      </c>
      <c r="F175" s="21">
        <v>81544343.98926724</v>
      </c>
      <c r="G175" s="21">
        <f>'[1]COTA FINANCEIRA 2009 - MENSAL'!CD187</f>
        <v>99581045.79230577</v>
      </c>
      <c r="H175" s="21">
        <f t="shared" si="54"/>
        <v>116834156.01452689</v>
      </c>
      <c r="I175" s="21">
        <f t="shared" si="54"/>
        <v>121942288.52666044</v>
      </c>
      <c r="J175" s="21">
        <f t="shared" si="54"/>
        <v>132192105.80542497</v>
      </c>
      <c r="K175" s="21">
        <f t="shared" si="54"/>
        <v>142829449.5263771</v>
      </c>
      <c r="L175" s="21">
        <f t="shared" si="54"/>
        <v>153943446.16304797</v>
      </c>
      <c r="M175" s="21">
        <f t="shared" si="54"/>
        <v>172025893.22666046</v>
      </c>
    </row>
    <row r="176" spans="1:13" ht="15">
      <c r="A176" s="23" t="s">
        <v>181</v>
      </c>
      <c r="B176" s="24" t="s">
        <v>182</v>
      </c>
      <c r="C176" s="10" t="s">
        <v>14</v>
      </c>
      <c r="D176" s="11">
        <f>'[1]COTA FINANCEIRA 2009 - MENSAL'!AX188</f>
        <v>385759.39</v>
      </c>
      <c r="E176" s="12">
        <f>'[1]COTA FINANCEIRA 2009 - MENSAL'!BK188</f>
        <v>157477.62920000002</v>
      </c>
      <c r="F176" s="12">
        <v>187521.63165031027</v>
      </c>
      <c r="G176" s="12">
        <f>'[1]COTA FINANCEIRA 2009 - MENSAL'!CD188</f>
        <v>211704.19322170154</v>
      </c>
      <c r="H176" s="12">
        <f>G176+'[1]COTA FINANCEIRA 2009 - MENSAL'!CF188</f>
        <v>234628.04606813952</v>
      </c>
      <c r="I176" s="12">
        <f>H176+'[1]COTA FINANCEIRA 2009 - MENSAL'!CJ188</f>
        <v>258936.189454097</v>
      </c>
      <c r="J176" s="13">
        <f>I176+'[1]COTA FINANCEIRA 2009 - MENSAL'!CN188</f>
        <v>283093.11919898563</v>
      </c>
      <c r="K176" s="13">
        <f>J176+'[1]COTA FINANCEIRA 2009 - MENSAL'!CO188</f>
        <v>308538.1505812626</v>
      </c>
      <c r="L176" s="13">
        <f>K176+'[1]COTA FINANCEIRA 2009 - MENSAL'!CP188</f>
        <v>335567.5316603944</v>
      </c>
      <c r="M176" s="13">
        <f>L176+'[1]COTA FINANCEIRA 2009 - MENSAL'!CQ188</f>
        <v>385759.39</v>
      </c>
    </row>
    <row r="177" spans="1:13" ht="15">
      <c r="A177" s="26"/>
      <c r="B177" s="27"/>
      <c r="C177" s="15" t="s">
        <v>30</v>
      </c>
      <c r="D177" s="16">
        <f>'[1]COTA FINANCEIRA 2009 - MENSAL'!AX189</f>
        <v>3517026</v>
      </c>
      <c r="E177" s="17">
        <f>'[1]COTA FINANCEIRA 2009 - MENSAL'!BK189</f>
        <v>0</v>
      </c>
      <c r="F177" s="17">
        <v>0</v>
      </c>
      <c r="G177" s="17">
        <f>'[1]COTA FINANCEIRA 2009 - MENSAL'!CD189</f>
        <v>0</v>
      </c>
      <c r="H177" s="17">
        <f>G177+'[1]COTA FINANCEIRA 2009 - MENSAL'!CF189</f>
        <v>0</v>
      </c>
      <c r="I177" s="17">
        <f>H177+'[1]COTA FINANCEIRA 2009 - MENSAL'!CJ189</f>
        <v>0</v>
      </c>
      <c r="J177" s="18">
        <f>I177+'[1]COTA FINANCEIRA 2009 - MENSAL'!CN189</f>
        <v>0</v>
      </c>
      <c r="K177" s="18">
        <f>J177+'[1]COTA FINANCEIRA 2009 - MENSAL'!CO189</f>
        <v>0</v>
      </c>
      <c r="L177" s="18">
        <f>K177+'[1]COTA FINANCEIRA 2009 - MENSAL'!CP189</f>
        <v>0</v>
      </c>
      <c r="M177" s="18">
        <f>L177+'[1]COTA FINANCEIRA 2009 - MENSAL'!CQ189</f>
        <v>0</v>
      </c>
    </row>
    <row r="178" spans="1:13" ht="15">
      <c r="A178" s="42" t="s">
        <v>183</v>
      </c>
      <c r="B178" s="44"/>
      <c r="C178" s="45"/>
      <c r="D178" s="21">
        <f>SUM(D176:D177)</f>
        <v>3902785.39</v>
      </c>
      <c r="E178" s="21">
        <f aca="true" t="shared" si="55" ref="E178:M178">SUM(E176:E177)</f>
        <v>157477.62920000002</v>
      </c>
      <c r="F178" s="21">
        <v>187521.63165031027</v>
      </c>
      <c r="G178" s="21">
        <f>'[1]COTA FINANCEIRA 2009 - MENSAL'!CD190</f>
        <v>211704.19322170154</v>
      </c>
      <c r="H178" s="21">
        <f t="shared" si="55"/>
        <v>234628.04606813952</v>
      </c>
      <c r="I178" s="21">
        <f t="shared" si="55"/>
        <v>258936.189454097</v>
      </c>
      <c r="J178" s="21">
        <f t="shared" si="55"/>
        <v>283093.11919898563</v>
      </c>
      <c r="K178" s="21">
        <f t="shared" si="55"/>
        <v>308538.1505812626</v>
      </c>
      <c r="L178" s="21">
        <f t="shared" si="55"/>
        <v>335567.5316603944</v>
      </c>
      <c r="M178" s="21">
        <f t="shared" si="55"/>
        <v>385759.39</v>
      </c>
    </row>
    <row r="179" spans="1:13" ht="15">
      <c r="A179" s="23" t="s">
        <v>184</v>
      </c>
      <c r="B179" s="24" t="s">
        <v>185</v>
      </c>
      <c r="C179" s="10" t="s">
        <v>14</v>
      </c>
      <c r="D179" s="11">
        <f>'[1]COTA FINANCEIRA 2009 - MENSAL'!AX194</f>
        <v>123500</v>
      </c>
      <c r="E179" s="12">
        <f>'[1]COTA FINANCEIRA 2009 - MENSAL'!BK194</f>
        <v>34580</v>
      </c>
      <c r="F179" s="12">
        <v>46282.69884251562</v>
      </c>
      <c r="G179" s="12">
        <f>'[1]COTA FINANCEIRA 2009 - MENSAL'!CD194</f>
        <v>55702.25723120364</v>
      </c>
      <c r="H179" s="12">
        <f>G179+'[1]COTA FINANCEIRA 2009 - MENSAL'!CF194</f>
        <v>64631.525114725526</v>
      </c>
      <c r="I179" s="12">
        <f>H179+'[1]COTA FINANCEIRA 2009 - MENSAL'!CJ194</f>
        <v>74099.99996048</v>
      </c>
      <c r="J179" s="13">
        <f>I179+'[1]COTA FINANCEIRA 2009 - MENSAL'!CN194</f>
        <v>83509.57427508068</v>
      </c>
      <c r="K179" s="13">
        <f>J179+'[1]COTA FINANCEIRA 2009 - MENSAL'!CO194</f>
        <v>93420.88818199562</v>
      </c>
      <c r="L179" s="13">
        <f>K179+'[1]COTA FINANCEIRA 2009 - MENSAL'!CP194</f>
        <v>103949.3358211484</v>
      </c>
      <c r="M179" s="13">
        <f>L179+'[1]COTA FINANCEIRA 2009 - MENSAL'!CQ194</f>
        <v>123500</v>
      </c>
    </row>
    <row r="180" spans="1:13" ht="15">
      <c r="A180" s="26"/>
      <c r="B180" s="27"/>
      <c r="C180" s="15" t="s">
        <v>19</v>
      </c>
      <c r="D180" s="16">
        <f>'[1]COTA FINANCEIRA 2009 - MENSAL'!AX195</f>
        <v>0</v>
      </c>
      <c r="E180" s="17">
        <f>'[1]COTA FINANCEIRA 2009 - MENSAL'!BK195</f>
        <v>0</v>
      </c>
      <c r="F180" s="17">
        <v>0</v>
      </c>
      <c r="G180" s="17">
        <f>'[1]COTA FINANCEIRA 2009 - MENSAL'!CD195</f>
        <v>0</v>
      </c>
      <c r="H180" s="17">
        <f>G180+'[1]COTA FINANCEIRA 2009 - MENSAL'!CF195</f>
        <v>0</v>
      </c>
      <c r="I180" s="17">
        <f>H180+'[1]COTA FINANCEIRA 2009 - MENSAL'!CJ195</f>
        <v>0</v>
      </c>
      <c r="J180" s="18">
        <f>I180+'[1]COTA FINANCEIRA 2009 - MENSAL'!CN195</f>
        <v>0</v>
      </c>
      <c r="K180" s="18">
        <f>J180+'[1]COTA FINANCEIRA 2009 - MENSAL'!CO195</f>
        <v>0</v>
      </c>
      <c r="L180" s="18">
        <f>K180+'[1]COTA FINANCEIRA 2009 - MENSAL'!CP195</f>
        <v>0</v>
      </c>
      <c r="M180" s="18">
        <f>L180+'[1]COTA FINANCEIRA 2009 - MENSAL'!CQ195</f>
        <v>0</v>
      </c>
    </row>
    <row r="181" spans="1:13" ht="15">
      <c r="A181" s="19" t="s">
        <v>186</v>
      </c>
      <c r="B181" s="20"/>
      <c r="C181" s="20"/>
      <c r="D181" s="21">
        <f>SUM(D179:D180)</f>
        <v>123500</v>
      </c>
      <c r="E181" s="21">
        <f aca="true" t="shared" si="56" ref="E181:M181">SUM(E179:E180)</f>
        <v>34580</v>
      </c>
      <c r="F181" s="21">
        <v>46282.69884251562</v>
      </c>
      <c r="G181" s="21">
        <f>'[1]COTA FINANCEIRA 2009 - MENSAL'!CD196</f>
        <v>55702.25723120364</v>
      </c>
      <c r="H181" s="21">
        <f t="shared" si="56"/>
        <v>64631.525114725526</v>
      </c>
      <c r="I181" s="21">
        <f t="shared" si="56"/>
        <v>74099.99996048</v>
      </c>
      <c r="J181" s="21">
        <f t="shared" si="56"/>
        <v>83509.57427508068</v>
      </c>
      <c r="K181" s="21">
        <f t="shared" si="56"/>
        <v>93420.88818199562</v>
      </c>
      <c r="L181" s="21">
        <f t="shared" si="56"/>
        <v>103949.3358211484</v>
      </c>
      <c r="M181" s="21">
        <f t="shared" si="56"/>
        <v>123500</v>
      </c>
    </row>
    <row r="182" spans="1:13" ht="15">
      <c r="A182" s="23" t="s">
        <v>187</v>
      </c>
      <c r="B182" s="24" t="s">
        <v>188</v>
      </c>
      <c r="C182" s="10" t="s">
        <v>14</v>
      </c>
      <c r="D182" s="11">
        <f>'[1]COTA FINANCEIRA 2009 - MENSAL'!AX197</f>
        <v>443335</v>
      </c>
      <c r="E182" s="12">
        <f>'[1]COTA FINANCEIRA 2009 - MENSAL'!BK197</f>
        <v>112166.6</v>
      </c>
      <c r="F182" s="12">
        <v>161776.4594560125</v>
      </c>
      <c r="G182" s="12">
        <f>'[1]COTA FINANCEIRA 2009 - MENSAL'!CD197</f>
        <v>192330.53227153054</v>
      </c>
      <c r="H182" s="12">
        <f>G182+'[1]COTA FINANCEIRA 2009 - MENSAL'!CF197</f>
        <v>221294.25751687022</v>
      </c>
      <c r="I182" s="12">
        <f>H182+'[1]COTA FINANCEIRA 2009 - MENSAL'!CJ197</f>
        <v>271002.5554083696</v>
      </c>
      <c r="J182" s="13">
        <f>I182+'[1]COTA FINANCEIRA 2009 - MENSAL'!CN197</f>
        <v>303827.95911088964</v>
      </c>
      <c r="K182" s="13">
        <f>J182+'[1]COTA FINANCEIRA 2009 - MENSAL'!CO197</f>
        <v>338403.6869110362</v>
      </c>
      <c r="L182" s="13">
        <f>K182+'[1]COTA FINANCEIRA 2009 - MENSAL'!CP197</f>
        <v>375132.29253772984</v>
      </c>
      <c r="M182" s="13">
        <f>L182+'[1]COTA FINANCEIRA 2009 - MENSAL'!CQ197</f>
        <v>443335</v>
      </c>
    </row>
    <row r="183" spans="1:13" ht="15">
      <c r="A183" s="26"/>
      <c r="B183" s="27"/>
      <c r="C183" s="15" t="s">
        <v>19</v>
      </c>
      <c r="D183" s="16">
        <f>'[1]COTA FINANCEIRA 2009 - MENSAL'!AX198</f>
        <v>0</v>
      </c>
      <c r="E183" s="17">
        <f>'[1]COTA FINANCEIRA 2009 - MENSAL'!BK198</f>
        <v>0</v>
      </c>
      <c r="F183" s="17">
        <v>0</v>
      </c>
      <c r="G183" s="17">
        <f>'[1]COTA FINANCEIRA 2009 - MENSAL'!CD198</f>
        <v>0</v>
      </c>
      <c r="H183" s="17">
        <f>G183+'[1]COTA FINANCEIRA 2009 - MENSAL'!CF198</f>
        <v>0</v>
      </c>
      <c r="I183" s="17">
        <f>H183+'[1]COTA FINANCEIRA 2009 - MENSAL'!CJ198</f>
        <v>0</v>
      </c>
      <c r="J183" s="18">
        <f>I183+'[1]COTA FINANCEIRA 2009 - MENSAL'!CN198</f>
        <v>0</v>
      </c>
      <c r="K183" s="18">
        <f>J183+'[1]COTA FINANCEIRA 2009 - MENSAL'!CO198</f>
        <v>0</v>
      </c>
      <c r="L183" s="18">
        <f>K183+'[1]COTA FINANCEIRA 2009 - MENSAL'!CP198</f>
        <v>0</v>
      </c>
      <c r="M183" s="18">
        <f>L183+'[1]COTA FINANCEIRA 2009 - MENSAL'!CQ198</f>
        <v>0</v>
      </c>
    </row>
    <row r="184" spans="1:13" ht="15">
      <c r="A184" s="19" t="s">
        <v>189</v>
      </c>
      <c r="B184" s="20"/>
      <c r="C184" s="20"/>
      <c r="D184" s="21">
        <f>SUM(D182:D183)</f>
        <v>443335</v>
      </c>
      <c r="E184" s="21">
        <f aca="true" t="shared" si="57" ref="E184:M184">SUM(E182:E183)</f>
        <v>112166.6</v>
      </c>
      <c r="F184" s="21">
        <v>161776.4594560125</v>
      </c>
      <c r="G184" s="21">
        <f>'[1]COTA FINANCEIRA 2009 - MENSAL'!CD199</f>
        <v>192330.53227153054</v>
      </c>
      <c r="H184" s="21">
        <f t="shared" si="57"/>
        <v>221294.25751687022</v>
      </c>
      <c r="I184" s="21">
        <f t="shared" si="57"/>
        <v>271002.5554083696</v>
      </c>
      <c r="J184" s="21">
        <f t="shared" si="57"/>
        <v>303827.95911088964</v>
      </c>
      <c r="K184" s="21">
        <f t="shared" si="57"/>
        <v>338403.6869110362</v>
      </c>
      <c r="L184" s="21">
        <f t="shared" si="57"/>
        <v>375132.29253772984</v>
      </c>
      <c r="M184" s="21">
        <f t="shared" si="57"/>
        <v>443335</v>
      </c>
    </row>
    <row r="185" spans="1:13" ht="15">
      <c r="A185" s="23" t="s">
        <v>190</v>
      </c>
      <c r="B185" s="24" t="s">
        <v>191</v>
      </c>
      <c r="C185" s="10" t="s">
        <v>14</v>
      </c>
      <c r="D185" s="11">
        <f>'[1]COTA FINANCEIRA 2009 - MENSAL'!AX200</f>
        <v>3997562</v>
      </c>
      <c r="E185" s="12">
        <f>'[1]COTA FINANCEIRA 2009 - MENSAL'!BK200</f>
        <v>1109318.56</v>
      </c>
      <c r="F185" s="12">
        <v>1484738.4856244389</v>
      </c>
      <c r="G185" s="12">
        <f>'[1]COTA FINANCEIRA 2009 - MENSAL'!CD200</f>
        <v>1786915.783125171</v>
      </c>
      <c r="H185" s="12">
        <f>G185+'[1]COTA FINANCEIRA 2009 - MENSAL'!CF200</f>
        <v>2073364.6723791542</v>
      </c>
      <c r="I185" s="12">
        <f>H185+'[1]COTA FINANCEIRA 2009 - MENSAL'!CJ200</f>
        <v>2392982.3098274474</v>
      </c>
      <c r="J185" s="13">
        <f>I185+'[1]COTA FINANCEIRA 2009 - MENSAL'!CN200</f>
        <v>2857803.176756574</v>
      </c>
      <c r="K185" s="13">
        <f>J185+'[1]COTA FINANCEIRA 2009 - MENSAL'!CO200</f>
        <v>3140283.477242656</v>
      </c>
      <c r="L185" s="13">
        <f>K185+'[1]COTA FINANCEIRA 2009 - MENSAL'!CP200</f>
        <v>3440352.578140056</v>
      </c>
      <c r="M185" s="13">
        <f>L185+'[1]COTA FINANCEIRA 2009 - MENSAL'!CQ200</f>
        <v>3997562</v>
      </c>
    </row>
    <row r="186" spans="1:13" ht="15">
      <c r="A186" s="26"/>
      <c r="B186" s="27"/>
      <c r="C186" s="15" t="s">
        <v>19</v>
      </c>
      <c r="D186" s="16">
        <f>'[1]COTA FINANCEIRA 2009 - MENSAL'!AX201</f>
        <v>0</v>
      </c>
      <c r="E186" s="17">
        <f>'[1]COTA FINANCEIRA 2009 - MENSAL'!BK201</f>
        <v>0</v>
      </c>
      <c r="F186" s="17">
        <v>0</v>
      </c>
      <c r="G186" s="17">
        <f>'[1]COTA FINANCEIRA 2009 - MENSAL'!CD201</f>
        <v>0</v>
      </c>
      <c r="H186" s="17">
        <f>G186+'[1]COTA FINANCEIRA 2009 - MENSAL'!CF201</f>
        <v>0</v>
      </c>
      <c r="I186" s="17">
        <f>H186+'[1]COTA FINANCEIRA 2009 - MENSAL'!CJ201</f>
        <v>0</v>
      </c>
      <c r="J186" s="18">
        <f>I186+'[1]COTA FINANCEIRA 2009 - MENSAL'!CN201</f>
        <v>0</v>
      </c>
      <c r="K186" s="18">
        <f>J186+'[1]COTA FINANCEIRA 2009 - MENSAL'!CO201</f>
        <v>0</v>
      </c>
      <c r="L186" s="18">
        <f>K186+'[1]COTA FINANCEIRA 2009 - MENSAL'!CP201</f>
        <v>0</v>
      </c>
      <c r="M186" s="18">
        <f>L186+'[1]COTA FINANCEIRA 2009 - MENSAL'!CQ201</f>
        <v>0</v>
      </c>
    </row>
    <row r="187" spans="1:13" ht="15">
      <c r="A187" s="19" t="s">
        <v>192</v>
      </c>
      <c r="B187" s="20"/>
      <c r="C187" s="20"/>
      <c r="D187" s="21">
        <f>SUM(D185:D186)</f>
        <v>3997562</v>
      </c>
      <c r="E187" s="21">
        <f aca="true" t="shared" si="58" ref="E187:M187">SUM(E185:E186)</f>
        <v>1109318.56</v>
      </c>
      <c r="F187" s="21">
        <v>1484738.4856244389</v>
      </c>
      <c r="G187" s="21">
        <f>'[1]COTA FINANCEIRA 2009 - MENSAL'!CD202</f>
        <v>1786915.783125171</v>
      </c>
      <c r="H187" s="21">
        <f t="shared" si="58"/>
        <v>2073364.6723791542</v>
      </c>
      <c r="I187" s="21">
        <f t="shared" si="58"/>
        <v>2392982.3098274474</v>
      </c>
      <c r="J187" s="21">
        <f t="shared" si="58"/>
        <v>2857803.176756574</v>
      </c>
      <c r="K187" s="21">
        <f t="shared" si="58"/>
        <v>3140283.477242656</v>
      </c>
      <c r="L187" s="21">
        <f t="shared" si="58"/>
        <v>3440352.578140056</v>
      </c>
      <c r="M187" s="21">
        <f t="shared" si="58"/>
        <v>3997562</v>
      </c>
    </row>
    <row r="188" spans="1:13" ht="15">
      <c r="A188" s="10" t="s">
        <v>193</v>
      </c>
      <c r="B188" s="10" t="s">
        <v>194</v>
      </c>
      <c r="C188" s="10" t="s">
        <v>14</v>
      </c>
      <c r="D188" s="11">
        <f>'[1]COTA FINANCEIRA 2009 - MENSAL'!AX203</f>
        <v>918881751.6700001</v>
      </c>
      <c r="E188" s="12">
        <f>'[1]COTA FINANCEIRA 2009 - MENSAL'!BK203</f>
        <v>279742974.46760005</v>
      </c>
      <c r="F188" s="12">
        <v>362240825.8308489</v>
      </c>
      <c r="G188" s="12">
        <f>'[1]COTA FINANCEIRA 2009 - MENSAL'!CD203</f>
        <v>428643741.8004769</v>
      </c>
      <c r="H188" s="12">
        <f>G188+'[1]COTA FINANCEIRA 2009 - MENSAL'!CF203</f>
        <v>491590368.4334041</v>
      </c>
      <c r="I188" s="12">
        <f>H188+'[1]COTA FINANCEIRA 2009 - MENSAL'!CJ203</f>
        <v>563691452.9402738</v>
      </c>
      <c r="J188" s="13">
        <f>I188+'[1]COTA FINANCEIRA 2009 - MENSAL'!CN203</f>
        <v>669751608.0181853</v>
      </c>
      <c r="K188" s="13">
        <f>J188+'[1]COTA FINANCEIRA 2009 - MENSAL'!CO203</f>
        <v>731496563.5331075</v>
      </c>
      <c r="L188" s="13">
        <f>K188+'[1]COTA FINANCEIRA 2009 - MENSAL'!CP203</f>
        <v>797086104.6601553</v>
      </c>
      <c r="M188" s="13">
        <f>L188+'[1]COTA FINANCEIRA 2009 - MENSAL'!CQ203</f>
        <v>918881751.6700001</v>
      </c>
    </row>
    <row r="189" spans="1:13" ht="15">
      <c r="A189" s="14"/>
      <c r="B189" s="14"/>
      <c r="C189" s="15" t="s">
        <v>23</v>
      </c>
      <c r="D189" s="16">
        <f>'[1]COTA FINANCEIRA 2009 - MENSAL'!AX204</f>
        <v>656065616.15</v>
      </c>
      <c r="E189" s="17">
        <f>'[1]COTA FINANCEIRA 2009 - MENSAL'!BK204</f>
        <v>18802154.04</v>
      </c>
      <c r="F189" s="17">
        <v>215990031.82071742</v>
      </c>
      <c r="G189" s="17">
        <f>'[1]COTA FINANCEIRA 2009 - MENSAL'!CD204</f>
        <v>260120717.8157549</v>
      </c>
      <c r="H189" s="17">
        <f>G189+'[1]COTA FINANCEIRA 2009 - MENSAL'!CF204</f>
        <v>301954389.9342375</v>
      </c>
      <c r="I189" s="17">
        <f>H189+'[1]COTA FINANCEIRA 2009 - MENSAL'!CJ204</f>
        <v>345932364.0385638</v>
      </c>
      <c r="J189" s="18">
        <f>I189+'[1]COTA FINANCEIRA 2009 - MENSAL'!CN204</f>
        <v>389925348.91504437</v>
      </c>
      <c r="K189" s="18">
        <f>J189+'[1]COTA FINANCEIRA 2009 - MENSAL'!CO204</f>
        <v>420603154.074754</v>
      </c>
      <c r="L189" s="18">
        <f>K189+'[1]COTA FINANCEIRA 2009 - MENSAL'!CP204</f>
        <v>453191130.63786036</v>
      </c>
      <c r="M189" s="18">
        <f>L189+'[1]COTA FINANCEIRA 2009 - MENSAL'!CQ204</f>
        <v>513704950.70800006</v>
      </c>
    </row>
    <row r="190" spans="1:13" ht="15">
      <c r="A190" s="19" t="s">
        <v>195</v>
      </c>
      <c r="B190" s="20"/>
      <c r="C190" s="20"/>
      <c r="D190" s="21">
        <f>SUM(D188:D189)</f>
        <v>1574947367.8200002</v>
      </c>
      <c r="E190" s="21">
        <f aca="true" t="shared" si="59" ref="E190:M190">SUM(E188:E189)</f>
        <v>298545128.50760007</v>
      </c>
      <c r="F190" s="21">
        <v>578230857.6515663</v>
      </c>
      <c r="G190" s="21">
        <f>'[1]COTA FINANCEIRA 2009 - MENSAL'!CD205</f>
        <v>688764459.6162318</v>
      </c>
      <c r="H190" s="21">
        <f t="shared" si="59"/>
        <v>793544758.3676416</v>
      </c>
      <c r="I190" s="21">
        <f t="shared" si="59"/>
        <v>909623816.9788375</v>
      </c>
      <c r="J190" s="21">
        <f t="shared" si="59"/>
        <v>1059676956.9332297</v>
      </c>
      <c r="K190" s="21">
        <f t="shared" si="59"/>
        <v>1152099717.6078615</v>
      </c>
      <c r="L190" s="21">
        <f t="shared" si="59"/>
        <v>1250277235.2980156</v>
      </c>
      <c r="M190" s="21">
        <f t="shared" si="59"/>
        <v>1432586702.3780003</v>
      </c>
    </row>
    <row r="191" spans="1:13" ht="15">
      <c r="A191" s="23" t="s">
        <v>196</v>
      </c>
      <c r="B191" s="24" t="s">
        <v>197</v>
      </c>
      <c r="C191" s="10" t="s">
        <v>14</v>
      </c>
      <c r="D191" s="11">
        <f>'[1]COTA FINANCEIRA 2009 - MENSAL'!AX206</f>
        <v>0</v>
      </c>
      <c r="E191" s="12">
        <f>'[1]COTA FINANCEIRA 2009 - MENSAL'!BK206</f>
        <v>0</v>
      </c>
      <c r="F191" s="12">
        <v>0</v>
      </c>
      <c r="G191" s="12">
        <f>'[1]COTA FINANCEIRA 2009 - MENSAL'!CD206</f>
        <v>0</v>
      </c>
      <c r="H191" s="12">
        <f>G191+'[1]COTA FINANCEIRA 2009 - MENSAL'!CF206</f>
        <v>0</v>
      </c>
      <c r="I191" s="12">
        <f>H191+'[1]COTA FINANCEIRA 2009 - MENSAL'!CJ206</f>
        <v>0</v>
      </c>
      <c r="J191" s="13">
        <f>I191+'[1]COTA FINANCEIRA 2009 - MENSAL'!CN206</f>
        <v>0</v>
      </c>
      <c r="K191" s="13">
        <f>J191+'[1]COTA FINANCEIRA 2009 - MENSAL'!CO206</f>
        <v>0</v>
      </c>
      <c r="L191" s="13">
        <f>K191+'[1]COTA FINANCEIRA 2009 - MENSAL'!CP206</f>
        <v>0</v>
      </c>
      <c r="M191" s="13">
        <f>L191+'[1]COTA FINANCEIRA 2009 - MENSAL'!CQ206</f>
        <v>0</v>
      </c>
    </row>
    <row r="192" spans="1:13" ht="15">
      <c r="A192" s="26"/>
      <c r="B192" s="27"/>
      <c r="C192" s="15" t="s">
        <v>23</v>
      </c>
      <c r="D192" s="16">
        <f>'[1]COTA FINANCEIRA 2009 - MENSAL'!AX207</f>
        <v>13776610.74</v>
      </c>
      <c r="E192" s="17">
        <f>'[1]COTA FINANCEIRA 2009 - MENSAL'!BK207</f>
        <v>689817.74</v>
      </c>
      <c r="F192" s="17">
        <v>2779076.9711887147</v>
      </c>
      <c r="G192" s="17">
        <f>'[1]COTA FINANCEIRA 2009 - MENSAL'!CD207</f>
        <v>3344680.9323112965</v>
      </c>
      <c r="H192" s="17">
        <f>G192+'[1]COTA FINANCEIRA 2009 - MENSAL'!CF207</f>
        <v>3880845.057681516</v>
      </c>
      <c r="I192" s="17">
        <f>H192+'[1]COTA FINANCEIRA 2009 - MENSAL'!CJ207</f>
        <v>7276482.683244343</v>
      </c>
      <c r="J192" s="18">
        <f>I192+'[1]COTA FINANCEIRA 2009 - MENSAL'!CN207</f>
        <v>8514608.957647836</v>
      </c>
      <c r="K192" s="18">
        <f>J192+'[1]COTA FINANCEIRA 2009 - MENSAL'!CO207</f>
        <v>9818754.900038736</v>
      </c>
      <c r="L192" s="18">
        <f>K192+'[1]COTA FINANCEIRA 2009 - MENSAL'!CP207</f>
        <v>11204104.248998065</v>
      </c>
      <c r="M192" s="18">
        <f>L192+'[1]COTA FINANCEIRA 2009 - MENSAL'!CQ207</f>
        <v>13776610.74</v>
      </c>
    </row>
    <row r="193" spans="1:13" ht="15">
      <c r="A193" s="19" t="s">
        <v>198</v>
      </c>
      <c r="B193" s="20"/>
      <c r="C193" s="20"/>
      <c r="D193" s="21">
        <f>SUM(D191:D192)</f>
        <v>13776610.74</v>
      </c>
      <c r="E193" s="21">
        <f aca="true" t="shared" si="60" ref="E193:M193">SUM(E191:E192)</f>
        <v>689817.74</v>
      </c>
      <c r="F193" s="21">
        <v>2779076.9711887147</v>
      </c>
      <c r="G193" s="21">
        <f>'[1]COTA FINANCEIRA 2009 - MENSAL'!CD208</f>
        <v>3344680.9323112965</v>
      </c>
      <c r="H193" s="21">
        <f t="shared" si="60"/>
        <v>3880845.057681516</v>
      </c>
      <c r="I193" s="21">
        <f t="shared" si="60"/>
        <v>7276482.683244343</v>
      </c>
      <c r="J193" s="21">
        <f t="shared" si="60"/>
        <v>8514608.957647836</v>
      </c>
      <c r="K193" s="21">
        <f t="shared" si="60"/>
        <v>9818754.900038736</v>
      </c>
      <c r="L193" s="21">
        <f t="shared" si="60"/>
        <v>11204104.248998065</v>
      </c>
      <c r="M193" s="21">
        <f t="shared" si="60"/>
        <v>13776610.74</v>
      </c>
    </row>
    <row r="194" spans="1:13" ht="15">
      <c r="A194" s="23" t="s">
        <v>199</v>
      </c>
      <c r="B194" s="24" t="s">
        <v>200</v>
      </c>
      <c r="C194" s="10" t="s">
        <v>14</v>
      </c>
      <c r="D194" s="11">
        <f>'[1]COTA FINANCEIRA 2009 - MENSAL'!AX209</f>
        <v>4972212.71</v>
      </c>
      <c r="E194" s="12">
        <f>'[1]COTA FINANCEIRA 2009 - MENSAL'!BK209</f>
        <v>1415048.5188000002</v>
      </c>
      <c r="F194" s="12">
        <v>1893934.772792603</v>
      </c>
      <c r="G194" s="12">
        <f>'[1]COTA FINANCEIRA 2009 - MENSAL'!CD209</f>
        <v>2279392.613904896</v>
      </c>
      <c r="H194" s="12">
        <f>G194+'[1]COTA FINANCEIRA 2009 - MENSAL'!CF209</f>
        <v>2644787.27245163</v>
      </c>
      <c r="I194" s="12">
        <f>H194+'[1]COTA FINANCEIRA 2009 - MENSAL'!CJ209</f>
        <v>3032246.8243828015</v>
      </c>
      <c r="J194" s="13">
        <f>I194+'[1]COTA FINANCEIRA 2009 - MENSAL'!CN209</f>
        <v>3398248.3858321686</v>
      </c>
      <c r="K194" s="13">
        <f>J194+'[1]COTA FINANCEIRA 2009 - MENSAL'!CO209</f>
        <v>3788343.1200673105</v>
      </c>
      <c r="L194" s="13">
        <f>K194+'[1]COTA FINANCEIRA 2009 - MENSAL'!CP209</f>
        <v>4202727.330100097</v>
      </c>
      <c r="M194" s="13">
        <f>L194+'[1]COTA FINANCEIRA 2009 - MENSAL'!CQ209</f>
        <v>4972212.71</v>
      </c>
    </row>
    <row r="195" spans="1:13" ht="15">
      <c r="A195" s="26"/>
      <c r="B195" s="27"/>
      <c r="C195" s="15" t="s">
        <v>67</v>
      </c>
      <c r="D195" s="16">
        <f>'[1]COTA FINANCEIRA 2009 - MENSAL'!AX210</f>
        <v>12157606.19</v>
      </c>
      <c r="E195" s="17">
        <f>'[1]COTA FINANCEIRA 2009 - MENSAL'!BK210</f>
        <v>737027.79</v>
      </c>
      <c r="F195" s="17">
        <v>2302545.75</v>
      </c>
      <c r="G195" s="17">
        <f>'[1]COTA FINANCEIRA 2009 - MENSAL'!CD210</f>
        <v>2308645.75</v>
      </c>
      <c r="H195" s="17">
        <f>G195+'[1]COTA FINANCEIRA 2009 - MENSAL'!CF210</f>
        <v>2754745.75</v>
      </c>
      <c r="I195" s="17">
        <f>H195+'[1]COTA FINANCEIRA 2009 - MENSAL'!CJ210</f>
        <v>2760845.75</v>
      </c>
      <c r="J195" s="18">
        <f>I195+'[1]COTA FINANCEIRA 2009 - MENSAL'!CN210</f>
        <v>3953945.75</v>
      </c>
      <c r="K195" s="18">
        <f>J195+'[1]COTA FINANCEIRA 2009 - MENSAL'!CO210</f>
        <v>3960045.75</v>
      </c>
      <c r="L195" s="18">
        <f>K195+'[1]COTA FINANCEIRA 2009 - MENSAL'!CP210</f>
        <v>3966145.75</v>
      </c>
      <c r="M195" s="18">
        <f>L195+'[1]COTA FINANCEIRA 2009 - MENSAL'!CQ210</f>
        <v>3972245.75</v>
      </c>
    </row>
    <row r="196" spans="1:13" ht="15">
      <c r="A196" s="19" t="s">
        <v>201</v>
      </c>
      <c r="B196" s="20"/>
      <c r="C196" s="20"/>
      <c r="D196" s="21">
        <f>SUM(D194:D195)</f>
        <v>17129818.9</v>
      </c>
      <c r="E196" s="21">
        <f aca="true" t="shared" si="61" ref="E196:M196">SUM(E194:E195)</f>
        <v>2152076.3088</v>
      </c>
      <c r="F196" s="21">
        <v>4196480.522792603</v>
      </c>
      <c r="G196" s="21">
        <f>'[1]COTA FINANCEIRA 2009 - MENSAL'!CD211</f>
        <v>4588038.363904896</v>
      </c>
      <c r="H196" s="21">
        <f t="shared" si="61"/>
        <v>5399533.02245163</v>
      </c>
      <c r="I196" s="21">
        <f t="shared" si="61"/>
        <v>5793092.574382802</v>
      </c>
      <c r="J196" s="21">
        <f t="shared" si="61"/>
        <v>7352194.135832168</v>
      </c>
      <c r="K196" s="21">
        <f t="shared" si="61"/>
        <v>7748388.8700673105</v>
      </c>
      <c r="L196" s="21">
        <f t="shared" si="61"/>
        <v>8168873.080100097</v>
      </c>
      <c r="M196" s="21">
        <f t="shared" si="61"/>
        <v>8944458.46</v>
      </c>
    </row>
    <row r="197" spans="1:13" ht="15">
      <c r="A197" s="10" t="s">
        <v>202</v>
      </c>
      <c r="B197" s="10" t="s">
        <v>203</v>
      </c>
      <c r="C197" s="10" t="s">
        <v>14</v>
      </c>
      <c r="D197" s="11">
        <f>'[1]COTA FINANCEIRA 2009 - MENSAL'!AX212</f>
        <v>2189661.54</v>
      </c>
      <c r="E197" s="12">
        <f>'[1]COTA FINANCEIRA 2009 - MENSAL'!BK212</f>
        <v>613105.2312</v>
      </c>
      <c r="F197" s="12">
        <v>820594.7013996679</v>
      </c>
      <c r="G197" s="12">
        <f>'[1]COTA FINANCEIRA 2009 - MENSAL'!CD212</f>
        <v>987603.9704482066</v>
      </c>
      <c r="H197" s="12">
        <f>G197+'[1]COTA FINANCEIRA 2009 - MENSAL'!CF212</f>
        <v>1145920.3628765878</v>
      </c>
      <c r="I197" s="12">
        <f>H197+'[1]COTA FINANCEIRA 2009 - MENSAL'!CJ212</f>
        <v>1313796.9232993084</v>
      </c>
      <c r="J197" s="13">
        <f>I197+'[1]COTA FINANCEIRA 2009 - MENSAL'!CN212</f>
        <v>1480629.1741855675</v>
      </c>
      <c r="K197" s="13">
        <f>J197+'[1]COTA FINANCEIRA 2009 - MENSAL'!CO212</f>
        <v>1656357.2946134117</v>
      </c>
      <c r="L197" s="13">
        <f>K197+'[1]COTA FINANCEIRA 2009 - MENSAL'!CP212</f>
        <v>1843027.2287944371</v>
      </c>
      <c r="M197" s="13">
        <f>L197+'[1]COTA FINANCEIRA 2009 - MENSAL'!CQ212</f>
        <v>2189661.54</v>
      </c>
    </row>
    <row r="198" spans="1:13" ht="15">
      <c r="A198" s="14"/>
      <c r="B198" s="14"/>
      <c r="C198" s="15" t="s">
        <v>23</v>
      </c>
      <c r="D198" s="16">
        <f>'[1]COTA FINANCEIRA 2009 - MENSAL'!AX213</f>
        <v>27429126.03</v>
      </c>
      <c r="E198" s="17">
        <f>'[1]COTA FINANCEIRA 2009 - MENSAL'!BK213</f>
        <v>609848.69</v>
      </c>
      <c r="F198" s="17">
        <v>5993271.86676912</v>
      </c>
      <c r="G198" s="17">
        <f>'[1]COTA FINANCEIRA 2009 - MENSAL'!CD213</f>
        <v>8608181.697535506</v>
      </c>
      <c r="H198" s="17">
        <f>G198+'[1]COTA FINANCEIRA 2009 - MENSAL'!CF213</f>
        <v>11086984.780088514</v>
      </c>
      <c r="I198" s="17">
        <f>H198+'[1]COTA FINANCEIRA 2009 - MENSAL'!CJ213</f>
        <v>13715474.029251302</v>
      </c>
      <c r="J198" s="18">
        <f>I198+'[1]COTA FINANCEIRA 2009 - MENSAL'!CN213</f>
        <v>16327612.238206476</v>
      </c>
      <c r="K198" s="18">
        <f>J198+'[1]COTA FINANCEIRA 2009 - MENSAL'!CO213</f>
        <v>19079035.511098705</v>
      </c>
      <c r="L198" s="18">
        <f>K198+'[1]COTA FINANCEIRA 2009 - MENSAL'!CP213</f>
        <v>22001777.75636062</v>
      </c>
      <c r="M198" s="18">
        <f>L198+'[1]COTA FINANCEIRA 2009 - MENSAL'!CQ213</f>
        <v>27429126.03</v>
      </c>
    </row>
    <row r="199" spans="1:13" ht="15">
      <c r="A199" s="19" t="s">
        <v>204</v>
      </c>
      <c r="B199" s="20"/>
      <c r="C199" s="20"/>
      <c r="D199" s="21">
        <f>SUM(D197:D198)</f>
        <v>29618787.57</v>
      </c>
      <c r="E199" s="21">
        <f aca="true" t="shared" si="62" ref="E199:M199">SUM(E197:E198)</f>
        <v>1222953.9212</v>
      </c>
      <c r="F199" s="21">
        <v>6813866.568168788</v>
      </c>
      <c r="G199" s="21">
        <f>'[1]COTA FINANCEIRA 2009 - MENSAL'!CD214</f>
        <v>9595785.667983713</v>
      </c>
      <c r="H199" s="21">
        <f t="shared" si="62"/>
        <v>12232905.142965103</v>
      </c>
      <c r="I199" s="21">
        <f t="shared" si="62"/>
        <v>15029270.95255061</v>
      </c>
      <c r="J199" s="21">
        <f t="shared" si="62"/>
        <v>17808241.412392043</v>
      </c>
      <c r="K199" s="21">
        <f t="shared" si="62"/>
        <v>20735392.80571212</v>
      </c>
      <c r="L199" s="21">
        <f t="shared" si="62"/>
        <v>23844804.985155057</v>
      </c>
      <c r="M199" s="21">
        <f t="shared" si="62"/>
        <v>29618787.57</v>
      </c>
    </row>
    <row r="200" spans="1:13" ht="15">
      <c r="A200" s="10" t="s">
        <v>205</v>
      </c>
      <c r="B200" s="10" t="s">
        <v>206</v>
      </c>
      <c r="C200" s="10" t="s">
        <v>14</v>
      </c>
      <c r="D200" s="11">
        <f>'[1]COTA FINANCEIRA 2009 - MENSAL'!AX215</f>
        <v>17275011</v>
      </c>
      <c r="E200" s="12">
        <f>'[1]COTA FINANCEIRA 2009 - MENSAL'!BK215</f>
        <v>785643.0800000001</v>
      </c>
      <c r="F200" s="12">
        <v>1047462.3968547202</v>
      </c>
      <c r="G200" s="12">
        <f>'[1]COTA FINANCEIRA 2009 - MENSAL'!CD215</f>
        <v>1258202.0198756699</v>
      </c>
      <c r="H200" s="12">
        <f>G200+'[1]COTA FINANCEIRA 2009 - MENSAL'!CF215</f>
        <v>1457972.5897875538</v>
      </c>
      <c r="I200" s="12">
        <f>H200+'[1]COTA FINANCEIRA 2009 - MENSAL'!CJ215</f>
        <v>8114251.0371158365</v>
      </c>
      <c r="J200" s="13">
        <f>I200+'[1]COTA FINANCEIRA 2009 - MENSAL'!CN215</f>
        <v>9859167.061002843</v>
      </c>
      <c r="K200" s="13">
        <f>J200+'[1]COTA FINANCEIRA 2009 - MENSAL'!CO215</f>
        <v>11697125.91819732</v>
      </c>
      <c r="L200" s="13">
        <f>K200+'[1]COTA FINANCEIRA 2009 - MENSAL'!CP215</f>
        <v>13649526.353964815</v>
      </c>
      <c r="M200" s="13">
        <f>L200+'[1]COTA FINANCEIRA 2009 - MENSAL'!CQ215</f>
        <v>17275011</v>
      </c>
    </row>
    <row r="201" spans="1:13" ht="15">
      <c r="A201" s="14"/>
      <c r="B201" s="14"/>
      <c r="C201" s="15" t="s">
        <v>15</v>
      </c>
      <c r="D201" s="16">
        <f>'[1]COTA FINANCEIRA 2009 - MENSAL'!AX216</f>
        <v>44537997</v>
      </c>
      <c r="E201" s="17">
        <f>'[1]COTA FINANCEIRA 2009 - MENSAL'!BK216</f>
        <v>317455.17</v>
      </c>
      <c r="F201" s="17">
        <v>8953376</v>
      </c>
      <c r="G201" s="17">
        <f>'[1]COTA FINANCEIRA 2009 - MENSAL'!CD216</f>
        <v>8953376</v>
      </c>
      <c r="H201" s="17">
        <f>G201+'[1]COTA FINANCEIRA 2009 - MENSAL'!CF216</f>
        <v>15981532</v>
      </c>
      <c r="I201" s="17">
        <f>H201+'[1]COTA FINANCEIRA 2009 - MENSAL'!CJ216</f>
        <v>18126016</v>
      </c>
      <c r="J201" s="18">
        <f>I201+'[1]COTA FINANCEIRA 2009 - MENSAL'!CN216</f>
        <v>18126016</v>
      </c>
      <c r="K201" s="18">
        <f>J201+'[1]COTA FINANCEIRA 2009 - MENSAL'!CO216</f>
        <v>18126016</v>
      </c>
      <c r="L201" s="18">
        <f>K201+'[1]COTA FINANCEIRA 2009 - MENSAL'!CP216</f>
        <v>18126016</v>
      </c>
      <c r="M201" s="18">
        <f>L201+'[1]COTA FINANCEIRA 2009 - MENSAL'!CQ216</f>
        <v>18126016</v>
      </c>
    </row>
    <row r="202" spans="1:13" ht="15">
      <c r="A202" s="19" t="s">
        <v>207</v>
      </c>
      <c r="B202" s="20"/>
      <c r="C202" s="20"/>
      <c r="D202" s="21">
        <f>SUM(D200:D201)</f>
        <v>61813008</v>
      </c>
      <c r="E202" s="21">
        <f aca="true" t="shared" si="63" ref="E202:M202">SUM(E200:E201)</f>
        <v>1103098.25</v>
      </c>
      <c r="F202" s="21">
        <v>10000838.396854721</v>
      </c>
      <c r="G202" s="21">
        <f>'[1]COTA FINANCEIRA 2009 - MENSAL'!CD217</f>
        <v>10211578.01987567</v>
      </c>
      <c r="H202" s="21">
        <f t="shared" si="63"/>
        <v>17439504.589787554</v>
      </c>
      <c r="I202" s="21">
        <f t="shared" si="63"/>
        <v>26240267.037115835</v>
      </c>
      <c r="J202" s="21">
        <f t="shared" si="63"/>
        <v>27985183.061002843</v>
      </c>
      <c r="K202" s="21">
        <f t="shared" si="63"/>
        <v>29823141.91819732</v>
      </c>
      <c r="L202" s="21">
        <f t="shared" si="63"/>
        <v>31775542.353964813</v>
      </c>
      <c r="M202" s="21">
        <f t="shared" si="63"/>
        <v>35401027</v>
      </c>
    </row>
    <row r="203" spans="1:13" ht="15">
      <c r="A203" s="23" t="s">
        <v>208</v>
      </c>
      <c r="B203" s="24" t="s">
        <v>209</v>
      </c>
      <c r="C203" s="10" t="s">
        <v>14</v>
      </c>
      <c r="D203" s="11">
        <f>'[1]COTA FINANCEIRA 2009 - MENSAL'!AX221</f>
        <v>11637271.2</v>
      </c>
      <c r="E203" s="12">
        <f>'[1]COTA FINANCEIRA 2009 - MENSAL'!BK221</f>
        <v>4096207.936</v>
      </c>
      <c r="F203" s="12">
        <v>5505889.52661421</v>
      </c>
      <c r="G203" s="12">
        <f>'[1]COTA FINANCEIRA 2009 - MENSAL'!CD221</f>
        <v>6263206.204775348</v>
      </c>
      <c r="H203" s="12">
        <f>G203+'[1]COTA FINANCEIRA 2009 - MENSAL'!CF221</f>
        <v>6981104.349563174</v>
      </c>
      <c r="I203" s="12">
        <f>H203+'[1]COTA FINANCEIRA 2009 - MENSAL'!CJ221</f>
        <v>8720131.605537305</v>
      </c>
      <c r="J203" s="13">
        <f>I203+'[1]COTA FINANCEIRA 2009 - MENSAL'!CN221</f>
        <v>10243092.22452924</v>
      </c>
      <c r="K203" s="13">
        <f>J203+'[1]COTA FINANCEIRA 2009 - MENSAL'!CO221</f>
        <v>10588628.567737041</v>
      </c>
      <c r="L203" s="13">
        <f>K203+'[1]COTA FINANCEIRA 2009 - MENSAL'!CP221</f>
        <v>10955679.932576723</v>
      </c>
      <c r="M203" s="13">
        <f>L203+'[1]COTA FINANCEIRA 2009 - MENSAL'!CQ221</f>
        <v>11637271.200000001</v>
      </c>
    </row>
    <row r="204" spans="1:13" ht="15">
      <c r="A204" s="26"/>
      <c r="B204" s="27"/>
      <c r="C204" s="15" t="s">
        <v>15</v>
      </c>
      <c r="D204" s="16">
        <f>'[1]COTA FINANCEIRA 2009 - MENSAL'!AX222</f>
        <v>100324365.34</v>
      </c>
      <c r="E204" s="17">
        <f>'[1]COTA FINANCEIRA 2009 - MENSAL'!BK222</f>
        <v>5078298.92</v>
      </c>
      <c r="F204" s="17">
        <v>31370331</v>
      </c>
      <c r="G204" s="17">
        <f>'[1]COTA FINANCEIRA 2009 - MENSAL'!CD222</f>
        <v>31370331</v>
      </c>
      <c r="H204" s="17">
        <f>G204+'[1]COTA FINANCEIRA 2009 - MENSAL'!CF222</f>
        <v>41321341</v>
      </c>
      <c r="I204" s="17">
        <f>H204+'[1]COTA FINANCEIRA 2009 - MENSAL'!CJ222</f>
        <v>44344587</v>
      </c>
      <c r="J204" s="18">
        <f>I204+'[1]COTA FINANCEIRA 2009 - MENSAL'!CN222</f>
        <v>44344587</v>
      </c>
      <c r="K204" s="18">
        <f>J204+'[1]COTA FINANCEIRA 2009 - MENSAL'!CO222</f>
        <v>44344587</v>
      </c>
      <c r="L204" s="18">
        <f>K204+'[1]COTA FINANCEIRA 2009 - MENSAL'!CP222</f>
        <v>44344587</v>
      </c>
      <c r="M204" s="18">
        <f>L204+'[1]COTA FINANCEIRA 2009 - MENSAL'!CQ222</f>
        <v>44344587</v>
      </c>
    </row>
    <row r="205" spans="1:13" ht="15">
      <c r="A205" s="19" t="s">
        <v>210</v>
      </c>
      <c r="B205" s="20"/>
      <c r="C205" s="20"/>
      <c r="D205" s="21">
        <f>SUM(D203:D204)</f>
        <v>111961636.54</v>
      </c>
      <c r="E205" s="21">
        <f aca="true" t="shared" si="64" ref="E205:M205">SUM(E203:E204)</f>
        <v>9174506.856</v>
      </c>
      <c r="F205" s="21">
        <v>36876220.52661421</v>
      </c>
      <c r="G205" s="21">
        <f>'[1]COTA FINANCEIRA 2009 - MENSAL'!CD223</f>
        <v>37633537.20477535</v>
      </c>
      <c r="H205" s="21">
        <f t="shared" si="64"/>
        <v>48302445.349563174</v>
      </c>
      <c r="I205" s="21">
        <f t="shared" si="64"/>
        <v>53064718.6055373</v>
      </c>
      <c r="J205" s="21">
        <f t="shared" si="64"/>
        <v>54587679.22452924</v>
      </c>
      <c r="K205" s="21">
        <f t="shared" si="64"/>
        <v>54933215.56773704</v>
      </c>
      <c r="L205" s="21">
        <f t="shared" si="64"/>
        <v>55300266.93257672</v>
      </c>
      <c r="M205" s="21">
        <f t="shared" si="64"/>
        <v>55981858.2</v>
      </c>
    </row>
    <row r="206" spans="1:13" ht="15">
      <c r="A206" s="23" t="s">
        <v>211</v>
      </c>
      <c r="B206" s="24" t="s">
        <v>212</v>
      </c>
      <c r="C206" s="10" t="s">
        <v>14</v>
      </c>
      <c r="D206" s="11">
        <f>'[1]COTA FINANCEIRA 2009 - MENSAL'!AX224</f>
        <v>70028974.26</v>
      </c>
      <c r="E206" s="12">
        <f>'[1]COTA FINANCEIRA 2009 - MENSAL'!BK224</f>
        <v>19046728.7928</v>
      </c>
      <c r="F206" s="12">
        <v>25755545.10100908</v>
      </c>
      <c r="G206" s="12">
        <f>'[1]COTA FINANCEIRA 2009 - MENSAL'!CD224</f>
        <v>31155503.502448518</v>
      </c>
      <c r="H206" s="12">
        <f>G206+'[1]COTA FINANCEIRA 2009 - MENSAL'!CF224</f>
        <v>44415088.64105528</v>
      </c>
      <c r="I206" s="12">
        <f>H206+'[1]COTA FINANCEIRA 2009 - MENSAL'!CJ224</f>
        <v>49844422.755565226</v>
      </c>
      <c r="J206" s="13">
        <f>I206+'[1]COTA FINANCEIRA 2009 - MENSAL'!CN224</f>
        <v>53688357.95675335</v>
      </c>
      <c r="K206" s="13">
        <f>J206+'[1]COTA FINANCEIRA 2009 - MENSAL'!CO224</f>
        <v>57738251.76703627</v>
      </c>
      <c r="L206" s="13">
        <f>K206+'[1]COTA FINANCEIRA 2009 - MENSAL'!CP224</f>
        <v>62040314.57385991</v>
      </c>
      <c r="M206" s="13">
        <f>L206+'[1]COTA FINANCEIRA 2009 - MENSAL'!CQ224</f>
        <v>70028974.26</v>
      </c>
    </row>
    <row r="207" spans="1:13" ht="15">
      <c r="A207" s="26"/>
      <c r="B207" s="33"/>
      <c r="C207" s="15" t="s">
        <v>15</v>
      </c>
      <c r="D207" s="16">
        <f>'[1]COTA FINANCEIRA 2009 - MENSAL'!AX225</f>
        <v>122986025.78</v>
      </c>
      <c r="E207" s="17">
        <f>'[1]COTA FINANCEIRA 2009 - MENSAL'!BK225</f>
        <v>11452768.31</v>
      </c>
      <c r="F207" s="17">
        <v>30236838</v>
      </c>
      <c r="G207" s="17">
        <f>'[1]COTA FINANCEIRA 2009 - MENSAL'!CD225</f>
        <v>38542154</v>
      </c>
      <c r="H207" s="17">
        <f>G207+'[1]COTA FINANCEIRA 2009 - MENSAL'!CF225</f>
        <v>38542154</v>
      </c>
      <c r="I207" s="17">
        <f>H207+'[1]COTA FINANCEIRA 2009 - MENSAL'!CJ225</f>
        <v>59529358</v>
      </c>
      <c r="J207" s="18">
        <f>I207+'[1]COTA FINANCEIRA 2009 - MENSAL'!CN225</f>
        <v>83348821.20556998</v>
      </c>
      <c r="K207" s="18">
        <f>J207+'[1]COTA FINANCEIRA 2009 - MENSAL'!CO225</f>
        <v>93172592.0159162</v>
      </c>
      <c r="L207" s="18">
        <f>K207+'[1]COTA FINANCEIRA 2009 - MENSAL'!CP225</f>
        <v>103608045.63661195</v>
      </c>
      <c r="M207" s="18">
        <f>L207+'[1]COTA FINANCEIRA 2009 - MENSAL'!CQ225</f>
        <v>122986025.78000003</v>
      </c>
    </row>
    <row r="208" spans="1:13" ht="15">
      <c r="A208" s="19" t="s">
        <v>213</v>
      </c>
      <c r="B208" s="20"/>
      <c r="C208" s="20"/>
      <c r="D208" s="21">
        <f>SUM(D206:D207)</f>
        <v>193015000.04000002</v>
      </c>
      <c r="E208" s="21">
        <f aca="true" t="shared" si="65" ref="E208:M208">SUM(E206:E207)</f>
        <v>30499497.102800004</v>
      </c>
      <c r="F208" s="21">
        <v>55992383.10100908</v>
      </c>
      <c r="G208" s="21">
        <f>'[1]COTA FINANCEIRA 2009 - MENSAL'!CD226</f>
        <v>69697657.50244851</v>
      </c>
      <c r="H208" s="21">
        <f t="shared" si="65"/>
        <v>82957242.64105529</v>
      </c>
      <c r="I208" s="21">
        <f t="shared" si="65"/>
        <v>109373780.75556523</v>
      </c>
      <c r="J208" s="21">
        <f t="shared" si="65"/>
        <v>137037179.16232333</v>
      </c>
      <c r="K208" s="21">
        <f t="shared" si="65"/>
        <v>150910843.78295246</v>
      </c>
      <c r="L208" s="21">
        <f t="shared" si="65"/>
        <v>165648360.21047187</v>
      </c>
      <c r="M208" s="21">
        <f t="shared" si="65"/>
        <v>193015000.04000002</v>
      </c>
    </row>
    <row r="209" spans="1:13" ht="15">
      <c r="A209" s="10" t="s">
        <v>214</v>
      </c>
      <c r="B209" s="10" t="s">
        <v>215</v>
      </c>
      <c r="C209" s="10" t="s">
        <v>14</v>
      </c>
      <c r="D209" s="11">
        <f>'[1]COTA FINANCEIRA 2009 - MENSAL'!AX227</f>
        <v>7478781.75</v>
      </c>
      <c r="E209" s="12">
        <f>'[1]COTA FINANCEIRA 2009 - MENSAL'!BK227</f>
        <v>1384891.6900000002</v>
      </c>
      <c r="F209" s="12">
        <v>2116790.749494126</v>
      </c>
      <c r="G209" s="12">
        <f>'[1]COTA FINANCEIRA 2009 - MENSAL'!CD227</f>
        <v>2705899.81043009</v>
      </c>
      <c r="H209" s="12">
        <f>G209+'[1]COTA FINANCEIRA 2009 - MENSAL'!CF227</f>
        <v>3264345.5889524</v>
      </c>
      <c r="I209" s="12">
        <f>H209+'[1]COTA FINANCEIRA 2009 - MENSAL'!CJ227</f>
        <v>3770648.603169799</v>
      </c>
      <c r="J209" s="13">
        <f>I209+'[1]COTA FINANCEIRA 2009 - MENSAL'!CN227</f>
        <v>4476963.469275453</v>
      </c>
      <c r="K209" s="13">
        <f>J209+'[1]COTA FINANCEIRA 2009 - MENSAL'!CO227</f>
        <v>5220940.627118943</v>
      </c>
      <c r="L209" s="13">
        <f>K209+'[1]COTA FINANCEIRA 2009 - MENSAL'!CP227</f>
        <v>6011241.955948415</v>
      </c>
      <c r="M209" s="13">
        <f>L209+'[1]COTA FINANCEIRA 2009 - MENSAL'!CQ227</f>
        <v>7478781.75</v>
      </c>
    </row>
    <row r="210" spans="1:13" ht="15">
      <c r="A210" s="14"/>
      <c r="B210" s="14"/>
      <c r="C210" s="15" t="s">
        <v>23</v>
      </c>
      <c r="D210" s="16">
        <f>'[1]COTA FINANCEIRA 2009 - MENSAL'!AX228</f>
        <v>6024769.53</v>
      </c>
      <c r="E210" s="17">
        <f>'[1]COTA FINANCEIRA 2009 - MENSAL'!BK228</f>
        <v>1090434</v>
      </c>
      <c r="F210" s="17">
        <v>2257834.767227161</v>
      </c>
      <c r="G210" s="17">
        <f>'[1]COTA FINANCEIRA 2009 - MENSAL'!CD228</f>
        <v>2717354.349139902</v>
      </c>
      <c r="H210" s="17">
        <f>G210+'[1]COTA FINANCEIRA 2009 - MENSAL'!CF228</f>
        <v>3152955.815292535</v>
      </c>
      <c r="I210" s="17">
        <f>H210+'[1]COTA FINANCEIRA 2009 - MENSAL'!CJ228</f>
        <v>3614861.716072073</v>
      </c>
      <c r="J210" s="18">
        <f>I210+'[1]COTA FINANCEIRA 2009 - MENSAL'!CN228</f>
        <v>4073894.2393180397</v>
      </c>
      <c r="K210" s="18">
        <f>J210+'[1]COTA FINANCEIRA 2009 - MENSAL'!CO228</f>
        <v>4557403.405541897</v>
      </c>
      <c r="L210" s="18">
        <f>K210+'[1]COTA FINANCEIRA 2009 - MENSAL'!CP228</f>
        <v>5071018.551570789</v>
      </c>
      <c r="M210" s="18">
        <f>L210+'[1]COTA FINANCEIRA 2009 - MENSAL'!CQ228</f>
        <v>6024769.530000001</v>
      </c>
    </row>
    <row r="211" spans="1:13" ht="15">
      <c r="A211" s="19" t="s">
        <v>216</v>
      </c>
      <c r="B211" s="20"/>
      <c r="C211" s="20"/>
      <c r="D211" s="21">
        <f>SUM(D209:D210)</f>
        <v>13503551.280000001</v>
      </c>
      <c r="E211" s="21">
        <f aca="true" t="shared" si="66" ref="E211:M211">SUM(E209:E210)</f>
        <v>2475325.6900000004</v>
      </c>
      <c r="F211" s="21">
        <v>4374625.516721288</v>
      </c>
      <c r="G211" s="21">
        <f>'[1]COTA FINANCEIRA 2009 - MENSAL'!CD229</f>
        <v>5423254.159569992</v>
      </c>
      <c r="H211" s="21">
        <f t="shared" si="66"/>
        <v>6417301.404244935</v>
      </c>
      <c r="I211" s="21">
        <f t="shared" si="66"/>
        <v>7385510.319241872</v>
      </c>
      <c r="J211" s="21">
        <f t="shared" si="66"/>
        <v>8550857.708593493</v>
      </c>
      <c r="K211" s="21">
        <f t="shared" si="66"/>
        <v>9778344.03266084</v>
      </c>
      <c r="L211" s="21">
        <f t="shared" si="66"/>
        <v>11082260.507519204</v>
      </c>
      <c r="M211" s="21">
        <f t="shared" si="66"/>
        <v>13503551.280000001</v>
      </c>
    </row>
    <row r="212" spans="1:13" ht="15">
      <c r="A212" s="23" t="s">
        <v>217</v>
      </c>
      <c r="B212" s="24" t="s">
        <v>218</v>
      </c>
      <c r="C212" s="10" t="s">
        <v>14</v>
      </c>
      <c r="D212" s="11">
        <f>'[1]COTA FINANCEIRA 2009 - MENSAL'!AX230</f>
        <v>9588065.59</v>
      </c>
      <c r="E212" s="12">
        <f>'[1]COTA FINANCEIRA 2009 - MENSAL'!BK230</f>
        <v>2267338.3652</v>
      </c>
      <c r="F212" s="12">
        <v>3230814.141403774</v>
      </c>
      <c r="G212" s="12">
        <f>'[1]COTA FINANCEIRA 2009 - MENSAL'!CD230</f>
        <v>4006320.411552915</v>
      </c>
      <c r="H212" s="12">
        <f>G212+'[1]COTA FINANCEIRA 2009 - MENSAL'!CF230</f>
        <v>4741461.375255466</v>
      </c>
      <c r="I212" s="12">
        <f>H212+'[1]COTA FINANCEIRA 2009 - MENSAL'!CJ230</f>
        <v>5520994.906301899</v>
      </c>
      <c r="J212" s="13">
        <f>I212+'[1]COTA FINANCEIRA 2009 - MENSAL'!CN230</f>
        <v>6295679.193961323</v>
      </c>
      <c r="K212" s="13">
        <f>J212+'[1]COTA FINANCEIRA 2009 - MENSAL'!CO230</f>
        <v>7111671.38415353</v>
      </c>
      <c r="L212" s="13">
        <f>K212+'[1]COTA FINANCEIRA 2009 - MENSAL'!CP230</f>
        <v>7978471.803258647</v>
      </c>
      <c r="M212" s="13">
        <f>L212+'[1]COTA FINANCEIRA 2009 - MENSAL'!CQ230</f>
        <v>9588065.59</v>
      </c>
    </row>
    <row r="213" spans="1:13" ht="15">
      <c r="A213" s="26"/>
      <c r="B213" s="27"/>
      <c r="C213" s="15" t="s">
        <v>19</v>
      </c>
      <c r="D213" s="16">
        <f>'[1]COTA FINANCEIRA 2009 - MENSAL'!AX231</f>
        <v>0</v>
      </c>
      <c r="E213" s="17">
        <f>'[1]COTA FINANCEIRA 2009 - MENSAL'!BK231</f>
        <v>0</v>
      </c>
      <c r="F213" s="17">
        <v>0</v>
      </c>
      <c r="G213" s="17">
        <f>'[1]COTA FINANCEIRA 2009 - MENSAL'!CD231</f>
        <v>0</v>
      </c>
      <c r="H213" s="17">
        <f>G213+'[1]COTA FINANCEIRA 2009 - MENSAL'!CF231</f>
        <v>0</v>
      </c>
      <c r="I213" s="17">
        <f>H213+'[1]COTA FINANCEIRA 2009 - MENSAL'!CJ231</f>
        <v>0</v>
      </c>
      <c r="J213" s="18">
        <f>I213+'[1]COTA FINANCEIRA 2009 - MENSAL'!CN231</f>
        <v>0</v>
      </c>
      <c r="K213" s="18">
        <f>J213+'[1]COTA FINANCEIRA 2009 - MENSAL'!CO231</f>
        <v>0</v>
      </c>
      <c r="L213" s="18">
        <f>K213+'[1]COTA FINANCEIRA 2009 - MENSAL'!CP231</f>
        <v>0</v>
      </c>
      <c r="M213" s="18">
        <f>L213+'[1]COTA FINANCEIRA 2009 - MENSAL'!CQ231</f>
        <v>0</v>
      </c>
    </row>
    <row r="214" spans="1:13" ht="15">
      <c r="A214" s="19" t="s">
        <v>219</v>
      </c>
      <c r="B214" s="20"/>
      <c r="C214" s="20"/>
      <c r="D214" s="21">
        <f>SUM(D212:D213)</f>
        <v>9588065.59</v>
      </c>
      <c r="E214" s="21">
        <f aca="true" t="shared" si="67" ref="E214:M214">SUM(E212:E213)</f>
        <v>2267338.3652</v>
      </c>
      <c r="F214" s="21">
        <v>3230814.141403774</v>
      </c>
      <c r="G214" s="21">
        <f>'[1]COTA FINANCEIRA 2009 - MENSAL'!CD232</f>
        <v>4006320.411552915</v>
      </c>
      <c r="H214" s="21">
        <f t="shared" si="67"/>
        <v>4741461.375255466</v>
      </c>
      <c r="I214" s="21">
        <f t="shared" si="67"/>
        <v>5520994.906301899</v>
      </c>
      <c r="J214" s="21">
        <f t="shared" si="67"/>
        <v>6295679.193961323</v>
      </c>
      <c r="K214" s="21">
        <f t="shared" si="67"/>
        <v>7111671.38415353</v>
      </c>
      <c r="L214" s="21">
        <f t="shared" si="67"/>
        <v>7978471.803258647</v>
      </c>
      <c r="M214" s="21">
        <f t="shared" si="67"/>
        <v>9588065.59</v>
      </c>
    </row>
    <row r="215" spans="1:13" ht="15">
      <c r="A215" s="23" t="s">
        <v>220</v>
      </c>
      <c r="B215" s="24" t="s">
        <v>221</v>
      </c>
      <c r="C215" s="10" t="s">
        <v>14</v>
      </c>
      <c r="D215" s="11">
        <f>'[1]COTA FINANCEIRA 2009 - MENSAL'!AX233</f>
        <v>3644693</v>
      </c>
      <c r="E215" s="12">
        <f>'[1]COTA FINANCEIRA 2009 - MENSAL'!BK233</f>
        <v>1020514.0400000002</v>
      </c>
      <c r="F215" s="12">
        <v>1365880.392651213</v>
      </c>
      <c r="G215" s="12">
        <f>'[1]COTA FINANCEIRA 2009 - MENSAL'!CD233</f>
        <v>1643867.425220788</v>
      </c>
      <c r="H215" s="12">
        <f>G215+'[1]COTA FINANCEIRA 2009 - MENSAL'!CF233</f>
        <v>1907385.1592304804</v>
      </c>
      <c r="I215" s="12">
        <f>H215+'[1]COTA FINANCEIRA 2009 - MENSAL'!CJ233</f>
        <v>2186815.7988336985</v>
      </c>
      <c r="J215" s="13">
        <f>I215+'[1]COTA FINANCEIRA 2009 - MENSAL'!CN233</f>
        <v>2464508.1845616736</v>
      </c>
      <c r="K215" s="13">
        <f>J215+'[1]COTA FINANCEIRA 2009 - MENSAL'!CO233</f>
        <v>2757007.7506939447</v>
      </c>
      <c r="L215" s="13">
        <f>K215+'[1]COTA FINANCEIRA 2009 - MENSAL'!CP233</f>
        <v>3067719.9726476828</v>
      </c>
      <c r="M215" s="13">
        <f>L215+'[1]COTA FINANCEIRA 2009 - MENSAL'!CQ233</f>
        <v>3644693</v>
      </c>
    </row>
    <row r="216" spans="1:13" ht="15">
      <c r="A216" s="26"/>
      <c r="B216" s="27"/>
      <c r="C216" s="15" t="s">
        <v>19</v>
      </c>
      <c r="D216" s="16">
        <f>'[1]COTA FINANCEIRA 2009 - MENSAL'!AX234</f>
        <v>0</v>
      </c>
      <c r="E216" s="17">
        <f>'[1]COTA FINANCEIRA 2009 - MENSAL'!BK234</f>
        <v>0</v>
      </c>
      <c r="F216" s="17">
        <v>0</v>
      </c>
      <c r="G216" s="17">
        <f>'[1]COTA FINANCEIRA 2009 - MENSAL'!CD234</f>
        <v>0</v>
      </c>
      <c r="H216" s="17">
        <f>G216+'[1]COTA FINANCEIRA 2009 - MENSAL'!CF234</f>
        <v>0</v>
      </c>
      <c r="I216" s="17">
        <f>H216+'[1]COTA FINANCEIRA 2009 - MENSAL'!CJ234</f>
        <v>0</v>
      </c>
      <c r="J216" s="18">
        <f>I216+'[1]COTA FINANCEIRA 2009 - MENSAL'!CN234</f>
        <v>0</v>
      </c>
      <c r="K216" s="18">
        <f>J216+'[1]COTA FINANCEIRA 2009 - MENSAL'!CO234</f>
        <v>0</v>
      </c>
      <c r="L216" s="18">
        <f>K216+'[1]COTA FINANCEIRA 2009 - MENSAL'!CP234</f>
        <v>0</v>
      </c>
      <c r="M216" s="18">
        <f>L216+'[1]COTA FINANCEIRA 2009 - MENSAL'!CQ234</f>
        <v>0</v>
      </c>
    </row>
    <row r="217" spans="1:13" ht="15">
      <c r="A217" s="19" t="s">
        <v>222</v>
      </c>
      <c r="B217" s="20"/>
      <c r="C217" s="20"/>
      <c r="D217" s="21">
        <f>SUM(D215:D216)</f>
        <v>3644693</v>
      </c>
      <c r="E217" s="21">
        <f aca="true" t="shared" si="68" ref="E217:M217">SUM(E215:E216)</f>
        <v>1020514.0400000002</v>
      </c>
      <c r="F217" s="21">
        <v>1365880.392651213</v>
      </c>
      <c r="G217" s="21">
        <f>'[1]COTA FINANCEIRA 2009 - MENSAL'!CD235</f>
        <v>1643867.425220788</v>
      </c>
      <c r="H217" s="21">
        <f t="shared" si="68"/>
        <v>1907385.1592304804</v>
      </c>
      <c r="I217" s="21">
        <f t="shared" si="68"/>
        <v>2186815.7988336985</v>
      </c>
      <c r="J217" s="21">
        <f t="shared" si="68"/>
        <v>2464508.1845616736</v>
      </c>
      <c r="K217" s="21">
        <f t="shared" si="68"/>
        <v>2757007.7506939447</v>
      </c>
      <c r="L217" s="21">
        <f t="shared" si="68"/>
        <v>3067719.9726476828</v>
      </c>
      <c r="M217" s="21">
        <f t="shared" si="68"/>
        <v>3644693</v>
      </c>
    </row>
    <row r="218" spans="1:13" ht="15">
      <c r="A218" s="23" t="s">
        <v>223</v>
      </c>
      <c r="B218" s="24" t="s">
        <v>224</v>
      </c>
      <c r="C218" s="10" t="s">
        <v>14</v>
      </c>
      <c r="D218" s="11">
        <f>'[1]COTA FINANCEIRA 2009 - MENSAL'!AX236</f>
        <v>67205648.64</v>
      </c>
      <c r="E218" s="12">
        <f>'[1]COTA FINANCEIRA 2009 - MENSAL'!BK236</f>
        <v>13346932.659200002</v>
      </c>
      <c r="F218" s="12">
        <v>20550120.28231106</v>
      </c>
      <c r="G218" s="12">
        <f>'[1]COTA FINANCEIRA 2009 - MENSAL'!CD236</f>
        <v>26348000.524607733</v>
      </c>
      <c r="H218" s="12">
        <f>G218+'[1]COTA FINANCEIRA 2009 - MENSAL'!CF236</f>
        <v>31844099.5670233</v>
      </c>
      <c r="I218" s="12">
        <f>H218+'[1]COTA FINANCEIRA 2009 - MENSAL'!CJ236</f>
        <v>37606778.4041846</v>
      </c>
      <c r="J218" s="13">
        <f>I218+'[1]COTA FINANCEIRA 2009 - MENSAL'!CN236</f>
        <v>43244688.70558778</v>
      </c>
      <c r="K218" s="13">
        <f>J218+'[1]COTA FINANCEIRA 2009 - MENSAL'!CO236</f>
        <v>49183225.02061848</v>
      </c>
      <c r="L218" s="13">
        <f>K218+'[1]COTA FINANCEIRA 2009 - MENSAL'!CP236</f>
        <v>55491527.757593304</v>
      </c>
      <c r="M218" s="13">
        <f>L218+'[1]COTA FINANCEIRA 2009 - MENSAL'!CQ236</f>
        <v>67205648.64</v>
      </c>
    </row>
    <row r="219" spans="1:13" ht="15">
      <c r="A219" s="26"/>
      <c r="B219" s="27"/>
      <c r="C219" s="15" t="s">
        <v>67</v>
      </c>
      <c r="D219" s="16">
        <f>'[1]COTA FINANCEIRA 2009 - MENSAL'!AX237</f>
        <v>31995950.88</v>
      </c>
      <c r="E219" s="17">
        <f>'[1]COTA FINANCEIRA 2009 - MENSAL'!BK237</f>
        <v>8369108.26</v>
      </c>
      <c r="F219" s="17">
        <v>11990760.79966771</v>
      </c>
      <c r="G219" s="17">
        <f>'[1]COTA FINANCEIRA 2009 - MENSAL'!CD237</f>
        <v>14431147.257285152</v>
      </c>
      <c r="H219" s="17">
        <f>G219+'[1]COTA FINANCEIRA 2009 - MENSAL'!CF237</f>
        <v>22647817.954414934</v>
      </c>
      <c r="I219" s="17">
        <f>H219+'[1]COTA FINANCEIRA 2009 - MENSAL'!CJ237</f>
        <v>22915181.954414934</v>
      </c>
      <c r="J219" s="18">
        <f>I219+'[1]COTA FINANCEIRA 2009 - MENSAL'!CN237</f>
        <v>22915181.954414934</v>
      </c>
      <c r="K219" s="18">
        <f>J219+'[1]COTA FINANCEIRA 2009 - MENSAL'!CO237</f>
        <v>22915181.954414934</v>
      </c>
      <c r="L219" s="18">
        <f>K219+'[1]COTA FINANCEIRA 2009 - MENSAL'!CP237</f>
        <v>22915181.954414934</v>
      </c>
      <c r="M219" s="18">
        <f>L219+'[1]COTA FINANCEIRA 2009 - MENSAL'!CQ237</f>
        <v>22915181.954414934</v>
      </c>
    </row>
    <row r="220" spans="1:13" ht="15">
      <c r="A220" s="19" t="s">
        <v>225</v>
      </c>
      <c r="B220" s="20"/>
      <c r="C220" s="20"/>
      <c r="D220" s="21">
        <f>SUM(D218:D219)</f>
        <v>99201599.52</v>
      </c>
      <c r="E220" s="21">
        <f aca="true" t="shared" si="69" ref="E220:M220">SUM(E218:E219)</f>
        <v>21716040.919200003</v>
      </c>
      <c r="F220" s="21">
        <v>32540881.081978768</v>
      </c>
      <c r="G220" s="21">
        <f>'[1]COTA FINANCEIRA 2009 - MENSAL'!CD238</f>
        <v>40779147.78189288</v>
      </c>
      <c r="H220" s="21">
        <f t="shared" si="69"/>
        <v>54491917.52143823</v>
      </c>
      <c r="I220" s="21">
        <f t="shared" si="69"/>
        <v>60521960.358599536</v>
      </c>
      <c r="J220" s="21">
        <f t="shared" si="69"/>
        <v>66159870.660002716</v>
      </c>
      <c r="K220" s="21">
        <f t="shared" si="69"/>
        <v>72098406.97503342</v>
      </c>
      <c r="L220" s="21">
        <f t="shared" si="69"/>
        <v>78406709.71200824</v>
      </c>
      <c r="M220" s="21">
        <f t="shared" si="69"/>
        <v>90120830.59441493</v>
      </c>
    </row>
    <row r="221" spans="1:13" ht="15">
      <c r="A221" s="10" t="s">
        <v>226</v>
      </c>
      <c r="B221" s="10" t="s">
        <v>227</v>
      </c>
      <c r="C221" s="10" t="s">
        <v>14</v>
      </c>
      <c r="D221" s="11">
        <f>'[1]COTA FINANCEIRA 2009 - MENSAL'!AX239</f>
        <v>1564277.25</v>
      </c>
      <c r="E221" s="12">
        <f>'[1]COTA FINANCEIRA 2009 - MENSAL'!BK239</f>
        <v>714522.63</v>
      </c>
      <c r="F221" s="12">
        <v>763317.3855367894</v>
      </c>
      <c r="G221" s="12">
        <f>'[1]COTA FINANCEIRA 2009 - MENSAL'!CD239</f>
        <v>802592.5181387444</v>
      </c>
      <c r="H221" s="12">
        <f>G221+'[1]COTA FINANCEIRA 2009 - MENSAL'!CF239</f>
        <v>1026615.3697023224</v>
      </c>
      <c r="I221" s="12">
        <f>H221+'[1]COTA FINANCEIRA 2009 - MENSAL'!CJ239</f>
        <v>1278983.349622331</v>
      </c>
      <c r="J221" s="13">
        <f>I221+'[1]COTA FINANCEIRA 2009 - MENSAL'!CN239</f>
        <v>1333325.3365648082</v>
      </c>
      <c r="K221" s="13">
        <f>J221+'[1]COTA FINANCEIRA 2009 - MENSAL'!CO239</f>
        <v>1390564.9600487978</v>
      </c>
      <c r="L221" s="13">
        <f>K221+'[1]COTA FINANCEIRA 2009 - MENSAL'!CP239</f>
        <v>1451368.64202234</v>
      </c>
      <c r="M221" s="13">
        <f>L221+'[1]COTA FINANCEIRA 2009 - MENSAL'!CQ239</f>
        <v>1564277.25</v>
      </c>
    </row>
    <row r="222" spans="1:13" ht="15">
      <c r="A222" s="14"/>
      <c r="B222" s="32"/>
      <c r="C222" s="15" t="s">
        <v>19</v>
      </c>
      <c r="D222" s="16">
        <f>'[1]COTA FINANCEIRA 2009 - MENSAL'!AX240</f>
        <v>0</v>
      </c>
      <c r="E222" s="17">
        <f>'[1]COTA FINANCEIRA 2009 - MENSAL'!BK240</f>
        <v>0</v>
      </c>
      <c r="F222" s="17">
        <v>0</v>
      </c>
      <c r="G222" s="17">
        <f>'[1]COTA FINANCEIRA 2009 - MENSAL'!CD240</f>
        <v>0</v>
      </c>
      <c r="H222" s="17">
        <f>G222+'[1]COTA FINANCEIRA 2009 - MENSAL'!CF240</f>
        <v>0</v>
      </c>
      <c r="I222" s="17">
        <f>H222+'[1]COTA FINANCEIRA 2009 - MENSAL'!CJ240</f>
        <v>0</v>
      </c>
      <c r="J222" s="18">
        <f>I222+'[1]COTA FINANCEIRA 2009 - MENSAL'!CN240</f>
        <v>0</v>
      </c>
      <c r="K222" s="18">
        <f>J222+'[1]COTA FINANCEIRA 2009 - MENSAL'!CO240</f>
        <v>0</v>
      </c>
      <c r="L222" s="18">
        <f>K222+'[1]COTA FINANCEIRA 2009 - MENSAL'!CP240</f>
        <v>0</v>
      </c>
      <c r="M222" s="18">
        <f>L222+'[1]COTA FINANCEIRA 2009 - MENSAL'!CQ240</f>
        <v>0</v>
      </c>
    </row>
    <row r="223" spans="1:13" ht="15">
      <c r="A223" s="19" t="s">
        <v>228</v>
      </c>
      <c r="B223" s="20"/>
      <c r="C223" s="20"/>
      <c r="D223" s="21">
        <f>SUM(D221:D222)</f>
        <v>1564277.25</v>
      </c>
      <c r="E223" s="21">
        <f aca="true" t="shared" si="70" ref="E223:M223">SUM(E221:E222)</f>
        <v>714522.63</v>
      </c>
      <c r="F223" s="21">
        <v>763317.3855367894</v>
      </c>
      <c r="G223" s="21">
        <f>'[1]COTA FINANCEIRA 2009 - MENSAL'!CD241</f>
        <v>802592.5181387444</v>
      </c>
      <c r="H223" s="21">
        <f t="shared" si="70"/>
        <v>1026615.3697023224</v>
      </c>
      <c r="I223" s="21">
        <f t="shared" si="70"/>
        <v>1278983.349622331</v>
      </c>
      <c r="J223" s="21">
        <f t="shared" si="70"/>
        <v>1333325.3365648082</v>
      </c>
      <c r="K223" s="21">
        <f t="shared" si="70"/>
        <v>1390564.9600487978</v>
      </c>
      <c r="L223" s="21">
        <f t="shared" si="70"/>
        <v>1451368.64202234</v>
      </c>
      <c r="M223" s="21">
        <f t="shared" si="70"/>
        <v>1564277.25</v>
      </c>
    </row>
    <row r="224" spans="1:13" ht="15">
      <c r="A224" s="23" t="s">
        <v>229</v>
      </c>
      <c r="B224" s="24" t="s">
        <v>230</v>
      </c>
      <c r="C224" s="10" t="s">
        <v>14</v>
      </c>
      <c r="D224" s="11">
        <f>'[1]COTA FINANCEIRA 2009 - MENSAL'!AX242</f>
        <v>209559921.79</v>
      </c>
      <c r="E224" s="12">
        <f>'[1]COTA FINANCEIRA 2009 - MENSAL'!BK242</f>
        <v>91266093.5812</v>
      </c>
      <c r="F224" s="12">
        <v>106680144.27345732</v>
      </c>
      <c r="G224" s="12">
        <f>'[1]COTA FINANCEIRA 2009 - MENSAL'!CD242</f>
        <v>119086987.55429354</v>
      </c>
      <c r="H224" s="12">
        <f>G224+'[1]COTA FINANCEIRA 2009 - MENSAL'!CF242</f>
        <v>130848051.36132945</v>
      </c>
      <c r="I224" s="12">
        <f>H224+'[1]COTA FINANCEIRA 2009 - MENSAL'!CJ242</f>
        <v>143841128.28809163</v>
      </c>
      <c r="J224" s="13">
        <f>I224+'[1]COTA FINANCEIRA 2009 - MENSAL'!CN242</f>
        <v>156359060.89593363</v>
      </c>
      <c r="K224" s="13">
        <f>J224+'[1]COTA FINANCEIRA 2009 - MENSAL'!CO242</f>
        <v>169544477.7271087</v>
      </c>
      <c r="L224" s="13">
        <f>K224+'[1]COTA FINANCEIRA 2009 - MENSAL'!CP242</f>
        <v>183550892.2157646</v>
      </c>
      <c r="M224" s="13">
        <f>L224+'[1]COTA FINANCEIRA 2009 - MENSAL'!CQ242</f>
        <v>209559921.79000002</v>
      </c>
    </row>
    <row r="225" spans="1:13" ht="15">
      <c r="A225" s="26"/>
      <c r="B225" s="27"/>
      <c r="C225" s="15" t="s">
        <v>23</v>
      </c>
      <c r="D225" s="16">
        <f>'[1]COTA FINANCEIRA 2009 - MENSAL'!AX243</f>
        <v>33169120.41</v>
      </c>
      <c r="E225" s="17">
        <f>'[1]COTA FINANCEIRA 2009 - MENSAL'!BK243</f>
        <v>4248371.28</v>
      </c>
      <c r="F225" s="17">
        <v>12430416.28183942</v>
      </c>
      <c r="G225" s="17">
        <f>'[1]COTA FINANCEIRA 2009 - MENSAL'!CD243</f>
        <v>14960282.406563457</v>
      </c>
      <c r="H225" s="17">
        <f>G225+'[1]COTA FINANCEIRA 2009 - MENSAL'!CF243</f>
        <v>17358468.330463726</v>
      </c>
      <c r="I225" s="17">
        <f>H225+'[1]COTA FINANCEIRA 2009 - MENSAL'!CJ243</f>
        <v>19901472.235385884</v>
      </c>
      <c r="J225" s="18">
        <f>I225+'[1]COTA FINANCEIRA 2009 - MENSAL'!CN243</f>
        <v>22428656.87868818</v>
      </c>
      <c r="K225" s="18">
        <f>J225+'[1]COTA FINANCEIRA 2009 - MENSAL'!CO243</f>
        <v>25090596.671398856</v>
      </c>
      <c r="L225" s="18">
        <f>K225+'[1]COTA FINANCEIRA 2009 - MENSAL'!CP243</f>
        <v>27918283.695475284</v>
      </c>
      <c r="M225" s="18">
        <f>L225+'[1]COTA FINANCEIRA 2009 - MENSAL'!CQ243</f>
        <v>33169120.41</v>
      </c>
    </row>
    <row r="226" spans="1:13" ht="15">
      <c r="A226" s="19" t="s">
        <v>231</v>
      </c>
      <c r="B226" s="20"/>
      <c r="C226" s="20"/>
      <c r="D226" s="21">
        <f>SUM(D224:D225)</f>
        <v>242729042.2</v>
      </c>
      <c r="E226" s="21">
        <f aca="true" t="shared" si="71" ref="E226:M226">SUM(E224:E225)</f>
        <v>95514464.8612</v>
      </c>
      <c r="F226" s="21">
        <v>119110560.55529673</v>
      </c>
      <c r="G226" s="21">
        <f>'[1]COTA FINANCEIRA 2009 - MENSAL'!CD244</f>
        <v>134047269.960857</v>
      </c>
      <c r="H226" s="21">
        <f t="shared" si="71"/>
        <v>148206519.69179317</v>
      </c>
      <c r="I226" s="21">
        <f t="shared" si="71"/>
        <v>163742600.52347752</v>
      </c>
      <c r="J226" s="21">
        <f t="shared" si="71"/>
        <v>178787717.7746218</v>
      </c>
      <c r="K226" s="21">
        <f t="shared" si="71"/>
        <v>194635074.39850754</v>
      </c>
      <c r="L226" s="21">
        <f t="shared" si="71"/>
        <v>211469175.9112399</v>
      </c>
      <c r="M226" s="21">
        <f t="shared" si="71"/>
        <v>242729042.20000002</v>
      </c>
    </row>
    <row r="227" spans="1:13" ht="15">
      <c r="A227" s="23" t="s">
        <v>232</v>
      </c>
      <c r="B227" s="24" t="s">
        <v>233</v>
      </c>
      <c r="C227" s="10" t="s">
        <v>14</v>
      </c>
      <c r="D227" s="11">
        <f>'[1]COTA FINANCEIRA 2009 - MENSAL'!AX245</f>
        <v>578240</v>
      </c>
      <c r="E227" s="12">
        <f>'[1]COTA FINANCEIRA 2009 - MENSAL'!BK245</f>
        <v>161907.2</v>
      </c>
      <c r="F227" s="12">
        <v>216700.4678436942</v>
      </c>
      <c r="G227" s="12">
        <f>'[1]COTA FINANCEIRA 2009 - MENSAL'!CD245</f>
        <v>260803.8317519935</v>
      </c>
      <c r="H227" s="12">
        <f>G227+'[1]COTA FINANCEIRA 2009 - MENSAL'!CF245</f>
        <v>302611.6039055781</v>
      </c>
      <c r="I227" s="12">
        <f>H227+'[1]COTA FINANCEIRA 2009 - MENSAL'!CJ245</f>
        <v>346943.99981496326</v>
      </c>
      <c r="J227" s="13">
        <f>I227+'[1]COTA FINANCEIRA 2009 - MENSAL'!CN245</f>
        <v>391000.6172374305</v>
      </c>
      <c r="K227" s="13">
        <f>J227+'[1]COTA FINANCEIRA 2009 - MENSAL'!CO245</f>
        <v>437406.4322458069</v>
      </c>
      <c r="L227" s="13">
        <f>K227+'[1]COTA FINANCEIRA 2009 - MENSAL'!CP245</f>
        <v>486701.7323499664</v>
      </c>
      <c r="M227" s="13">
        <f>L227+'[1]COTA FINANCEIRA 2009 - MENSAL'!CQ245</f>
        <v>578240</v>
      </c>
    </row>
    <row r="228" spans="1:13" ht="15">
      <c r="A228" s="26"/>
      <c r="B228" s="27"/>
      <c r="C228" s="15" t="s">
        <v>30</v>
      </c>
      <c r="D228" s="16">
        <f>'[1]COTA FINANCEIRA 2009 - MENSAL'!AX246</f>
        <v>1043760</v>
      </c>
      <c r="E228" s="17">
        <f>'[1]COTA FINANCEIRA 2009 - MENSAL'!BK246</f>
        <v>0</v>
      </c>
      <c r="F228" s="17">
        <v>1574</v>
      </c>
      <c r="G228" s="17">
        <f>'[1]COTA FINANCEIRA 2009 - MENSAL'!CD246</f>
        <v>0</v>
      </c>
      <c r="H228" s="17">
        <f>G228+'[1]COTA FINANCEIRA 2009 - MENSAL'!CF246</f>
        <v>0</v>
      </c>
      <c r="I228" s="17">
        <f>H228+'[1]COTA FINANCEIRA 2009 - MENSAL'!CJ246</f>
        <v>0</v>
      </c>
      <c r="J228" s="18">
        <f>I228+'[1]COTA FINANCEIRA 2009 - MENSAL'!CN246</f>
        <v>0</v>
      </c>
      <c r="K228" s="18">
        <f>J228+'[1]COTA FINANCEIRA 2009 - MENSAL'!CO246</f>
        <v>0</v>
      </c>
      <c r="L228" s="18">
        <f>K228+'[1]COTA FINANCEIRA 2009 - MENSAL'!CP246</f>
        <v>0</v>
      </c>
      <c r="M228" s="18">
        <f>L228+'[1]COTA FINANCEIRA 2009 - MENSAL'!CQ246</f>
        <v>0</v>
      </c>
    </row>
    <row r="229" spans="1:13" ht="15">
      <c r="A229" s="19" t="s">
        <v>234</v>
      </c>
      <c r="B229" s="20"/>
      <c r="C229" s="20"/>
      <c r="D229" s="21">
        <f>SUM(D227:D228)</f>
        <v>1622000</v>
      </c>
      <c r="E229" s="21">
        <f aca="true" t="shared" si="72" ref="E229:M229">SUM(E227:E228)</f>
        <v>161907.2</v>
      </c>
      <c r="F229" s="21">
        <v>218274.4678436942</v>
      </c>
      <c r="G229" s="21">
        <f>'[1]COTA FINANCEIRA 2009 - MENSAL'!CD247</f>
        <v>262377.8317519935</v>
      </c>
      <c r="H229" s="21">
        <f t="shared" si="72"/>
        <v>302611.6039055781</v>
      </c>
      <c r="I229" s="21">
        <f t="shared" si="72"/>
        <v>346943.99981496326</v>
      </c>
      <c r="J229" s="21">
        <f t="shared" si="72"/>
        <v>391000.6172374305</v>
      </c>
      <c r="K229" s="21">
        <f t="shared" si="72"/>
        <v>437406.4322458069</v>
      </c>
      <c r="L229" s="21">
        <f t="shared" si="72"/>
        <v>486701.7323499664</v>
      </c>
      <c r="M229" s="21">
        <f t="shared" si="72"/>
        <v>578240</v>
      </c>
    </row>
    <row r="230" spans="1:13" ht="15">
      <c r="A230" s="10" t="s">
        <v>235</v>
      </c>
      <c r="B230" s="10" t="s">
        <v>236</v>
      </c>
      <c r="C230" s="10" t="s">
        <v>14</v>
      </c>
      <c r="D230" s="11">
        <f>'[1]COTA FINANCEIRA 2009 - MENSAL'!AX248</f>
        <v>98206674.73</v>
      </c>
      <c r="E230" s="12">
        <f>'[1]COTA FINANCEIRA 2009 - MENSAL'!BK248</f>
        <v>27497868.924400005</v>
      </c>
      <c r="F230" s="12">
        <v>36803805.27006866</v>
      </c>
      <c r="G230" s="12">
        <f>'[1]COTA FINANCEIRA 2009 - MENSAL'!CD248</f>
        <v>46294198.03750289</v>
      </c>
      <c r="H230" s="12">
        <f>G230+'[1]COTA FINANCEIRA 2009 - MENSAL'!CF248</f>
        <v>56395108.88053179</v>
      </c>
      <c r="I230" s="12">
        <f>H230+'[1]COTA FINANCEIRA 2009 - MENSAL'!CJ248</f>
        <v>64773553.80657387</v>
      </c>
      <c r="J230" s="13">
        <f>I230+'[1]COTA FINANCEIRA 2009 - MENSAL'!CN248</f>
        <v>76903014.49172238</v>
      </c>
      <c r="K230" s="13">
        <f>J230+'[1]COTA FINANCEIRA 2009 - MENSAL'!CO248</f>
        <v>82182959.88265777</v>
      </c>
      <c r="L230" s="13">
        <f>K230+'[1]COTA FINANCEIRA 2009 - MENSAL'!CP248</f>
        <v>87791664.14812003</v>
      </c>
      <c r="M230" s="13">
        <f>L230+'[1]COTA FINANCEIRA 2009 - MENSAL'!CQ248</f>
        <v>98206674.73</v>
      </c>
    </row>
    <row r="231" spans="1:13" ht="15">
      <c r="A231" s="14"/>
      <c r="B231" s="14"/>
      <c r="C231" s="15" t="s">
        <v>67</v>
      </c>
      <c r="D231" s="16">
        <f>'[1]COTA FINANCEIRA 2009 - MENSAL'!AX249</f>
        <v>93084422.81</v>
      </c>
      <c r="E231" s="17">
        <f>'[1]COTA FINANCEIRA 2009 - MENSAL'!BK249</f>
        <v>9069771.23</v>
      </c>
      <c r="F231" s="17">
        <v>18143064.23</v>
      </c>
      <c r="G231" s="17">
        <f>'[1]COTA FINANCEIRA 2009 - MENSAL'!CD249</f>
        <v>26063638.23</v>
      </c>
      <c r="H231" s="17">
        <f>G231+'[1]COTA FINANCEIRA 2009 - MENSAL'!CF249</f>
        <v>33432179.04</v>
      </c>
      <c r="I231" s="17">
        <f>H231+'[1]COTA FINANCEIRA 2009 - MENSAL'!CJ249</f>
        <v>44537521.04</v>
      </c>
      <c r="J231" s="18">
        <f>I231+'[1]COTA FINANCEIRA 2009 - MENSAL'!CN249</f>
        <v>51426508.85</v>
      </c>
      <c r="K231" s="18">
        <f>J231+'[1]COTA FINANCEIRA 2009 - MENSAL'!CO249</f>
        <v>60623099.85</v>
      </c>
      <c r="L231" s="18">
        <f>K231+'[1]COTA FINANCEIRA 2009 - MENSAL'!CP249</f>
        <v>67679932.85</v>
      </c>
      <c r="M231" s="18">
        <f>L231+'[1]COTA FINANCEIRA 2009 - MENSAL'!CQ249</f>
        <v>73054726.85</v>
      </c>
    </row>
    <row r="232" spans="1:13" ht="15">
      <c r="A232" s="19" t="s">
        <v>237</v>
      </c>
      <c r="B232" s="20"/>
      <c r="C232" s="20"/>
      <c r="D232" s="21">
        <f>SUM(D230:D231)</f>
        <v>191291097.54000002</v>
      </c>
      <c r="E232" s="21">
        <f aca="true" t="shared" si="73" ref="E232:M232">SUM(E230:E231)</f>
        <v>36567640.154400006</v>
      </c>
      <c r="F232" s="21">
        <v>54946869.500068665</v>
      </c>
      <c r="G232" s="21">
        <f>'[1]COTA FINANCEIRA 2009 - MENSAL'!CD250</f>
        <v>72357836.26750289</v>
      </c>
      <c r="H232" s="21">
        <f t="shared" si="73"/>
        <v>89827287.92053178</v>
      </c>
      <c r="I232" s="21">
        <f t="shared" si="73"/>
        <v>109311074.84657386</v>
      </c>
      <c r="J232" s="21">
        <f t="shared" si="73"/>
        <v>128329523.34172237</v>
      </c>
      <c r="K232" s="21">
        <f t="shared" si="73"/>
        <v>142806059.73265776</v>
      </c>
      <c r="L232" s="21">
        <f t="shared" si="73"/>
        <v>155471596.99812</v>
      </c>
      <c r="M232" s="21">
        <f t="shared" si="73"/>
        <v>171261401.57999998</v>
      </c>
    </row>
    <row r="233" spans="1:13" ht="15">
      <c r="A233" s="10" t="s">
        <v>238</v>
      </c>
      <c r="B233" s="10" t="s">
        <v>239</v>
      </c>
      <c r="C233" s="10" t="s">
        <v>14</v>
      </c>
      <c r="D233" s="11">
        <f>'[1]COTA FINANCEIRA 2009 - MENSAL'!AX251</f>
        <v>78573533.56</v>
      </c>
      <c r="E233" s="12">
        <f>'[1]COTA FINANCEIRA 2009 - MENSAL'!BK251</f>
        <v>24246189.396800004</v>
      </c>
      <c r="F233" s="12">
        <v>34423186.93428862</v>
      </c>
      <c r="G233" s="12">
        <f>'[1]COTA FINANCEIRA 2009 - MENSAL'!CD251</f>
        <v>42614701.02996379</v>
      </c>
      <c r="H233" s="12">
        <f>G233+'[1]COTA FINANCEIRA 2009 - MENSAL'!CF251</f>
        <v>50379844.650684714</v>
      </c>
      <c r="I233" s="12">
        <f>H233+'[1]COTA FINANCEIRA 2009 - MENSAL'!CJ251</f>
        <v>52368013.650684714</v>
      </c>
      <c r="J233" s="13">
        <f>I233+'[1]COTA FINANCEIRA 2009 - MENSAL'!CN251</f>
        <v>57359568.0402026</v>
      </c>
      <c r="K233" s="13">
        <f>J233+'[1]COTA FINANCEIRA 2009 - MENSAL'!CO251</f>
        <v>62617283.297436364</v>
      </c>
      <c r="L233" s="13">
        <f>K233+'[1]COTA FINANCEIRA 2009 - MENSAL'!CP251</f>
        <v>68202373.25697643</v>
      </c>
      <c r="M233" s="13">
        <f>L233+'[1]COTA FINANCEIRA 2009 - MENSAL'!CQ251</f>
        <v>78573533.56</v>
      </c>
    </row>
    <row r="234" spans="1:13" ht="15">
      <c r="A234" s="14"/>
      <c r="B234" s="14"/>
      <c r="C234" s="15" t="s">
        <v>67</v>
      </c>
      <c r="D234" s="16">
        <f>'[1]COTA FINANCEIRA 2009 - MENSAL'!AX252</f>
        <v>10814903</v>
      </c>
      <c r="E234" s="17">
        <f>'[1]COTA FINANCEIRA 2009 - MENSAL'!BK252</f>
        <v>452472.4</v>
      </c>
      <c r="F234" s="17">
        <v>2779512</v>
      </c>
      <c r="G234" s="17">
        <f>'[1]COTA FINANCEIRA 2009 - MENSAL'!CD252</f>
        <v>5580956</v>
      </c>
      <c r="H234" s="17">
        <f>G234+'[1]COTA FINANCEIRA 2009 - MENSAL'!CF252</f>
        <v>6856062.24</v>
      </c>
      <c r="I234" s="17">
        <f>H234+'[1]COTA FINANCEIRA 2009 - MENSAL'!CJ252</f>
        <v>7984662.24</v>
      </c>
      <c r="J234" s="18">
        <f>I234+'[1]COTA FINANCEIRA 2009 - MENSAL'!CN252</f>
        <v>8692222.43</v>
      </c>
      <c r="K234" s="18">
        <f>J234+'[1]COTA FINANCEIRA 2009 - MENSAL'!CO252</f>
        <v>9399782.62</v>
      </c>
      <c r="L234" s="18">
        <f>K234+'[1]COTA FINANCEIRA 2009 - MENSAL'!CP252</f>
        <v>10107342.809999999</v>
      </c>
      <c r="M234" s="18">
        <f>L234+'[1]COTA FINANCEIRA 2009 - MENSAL'!CQ252</f>
        <v>10814902.999999998</v>
      </c>
    </row>
    <row r="235" spans="1:13" ht="15">
      <c r="A235" s="19" t="s">
        <v>240</v>
      </c>
      <c r="B235" s="20"/>
      <c r="C235" s="20"/>
      <c r="D235" s="21">
        <f>SUM(D233:D234)</f>
        <v>89388436.56</v>
      </c>
      <c r="E235" s="21">
        <f aca="true" t="shared" si="74" ref="E235:M235">SUM(E233:E234)</f>
        <v>24698661.796800002</v>
      </c>
      <c r="F235" s="21">
        <v>37202698.93428862</v>
      </c>
      <c r="G235" s="21">
        <f>'[1]COTA FINANCEIRA 2009 - MENSAL'!CD253</f>
        <v>48195657.02996379</v>
      </c>
      <c r="H235" s="21">
        <f t="shared" si="74"/>
        <v>57235906.89068472</v>
      </c>
      <c r="I235" s="21">
        <f t="shared" si="74"/>
        <v>60352675.89068472</v>
      </c>
      <c r="J235" s="21">
        <f t="shared" si="74"/>
        <v>66051790.4702026</v>
      </c>
      <c r="K235" s="21">
        <f t="shared" si="74"/>
        <v>72017065.91743636</v>
      </c>
      <c r="L235" s="21">
        <f t="shared" si="74"/>
        <v>78309716.06697643</v>
      </c>
      <c r="M235" s="21">
        <f t="shared" si="74"/>
        <v>89388436.56</v>
      </c>
    </row>
    <row r="236" spans="1:13" ht="15">
      <c r="A236" s="23" t="s">
        <v>241</v>
      </c>
      <c r="B236" s="24" t="s">
        <v>242</v>
      </c>
      <c r="C236" s="10" t="s">
        <v>14</v>
      </c>
      <c r="D236" s="11">
        <f>'[1]COTA FINANCEIRA 2009 - MENSAL'!AX254</f>
        <v>17907513.240000002</v>
      </c>
      <c r="E236" s="12">
        <f>'[1]COTA FINANCEIRA 2009 - MENSAL'!BK254</f>
        <v>5014103.707200001</v>
      </c>
      <c r="F236" s="12">
        <v>6710996.293969889</v>
      </c>
      <c r="G236" s="12">
        <f>'[1]COTA FINANCEIRA 2009 - MENSAL'!CD254</f>
        <v>8076833.270167329</v>
      </c>
      <c r="H236" s="12">
        <f>G236+'[1]COTA FINANCEIRA 2009 - MENSAL'!CF254</f>
        <v>9371578.07055336</v>
      </c>
      <c r="I236" s="12">
        <f>H236+'[1]COTA FINANCEIRA 2009 - MENSAL'!CJ254</f>
        <v>10744507.938269597</v>
      </c>
      <c r="J236" s="13">
        <f>I236+'[1]COTA FINANCEIRA 2009 - MENSAL'!CN254</f>
        <v>12108897.222654015</v>
      </c>
      <c r="K236" s="13">
        <f>J236+'[1]COTA FINANCEIRA 2009 - MENSAL'!CO254</f>
        <v>13546038.801713733</v>
      </c>
      <c r="L236" s="13">
        <f>K236+'[1]COTA FINANCEIRA 2009 - MENSAL'!CP254</f>
        <v>15072664.838108674</v>
      </c>
      <c r="M236" s="13">
        <f>L236+'[1]COTA FINANCEIRA 2009 - MENSAL'!CQ254</f>
        <v>17907513.240000002</v>
      </c>
    </row>
    <row r="237" spans="1:13" ht="15">
      <c r="A237" s="26"/>
      <c r="B237" s="27"/>
      <c r="C237" s="15" t="s">
        <v>67</v>
      </c>
      <c r="D237" s="16">
        <f>'[1]COTA FINANCEIRA 2009 - MENSAL'!AX255</f>
        <v>9212947</v>
      </c>
      <c r="E237" s="17">
        <f>'[1]COTA FINANCEIRA 2009 - MENSAL'!BK255</f>
        <v>587910.58</v>
      </c>
      <c r="F237" s="17">
        <v>2756295.0700000003</v>
      </c>
      <c r="G237" s="17">
        <f>'[1]COTA FINANCEIRA 2009 - MENSAL'!CD255</f>
        <v>4127794.4300000006</v>
      </c>
      <c r="H237" s="17">
        <f>G237+'[1]COTA FINANCEIRA 2009 - MENSAL'!CF255</f>
        <v>5499293.790000001</v>
      </c>
      <c r="I237" s="17">
        <f>H237+'[1]COTA FINANCEIRA 2009 - MENSAL'!CJ255</f>
        <v>6870793.150000001</v>
      </c>
      <c r="J237" s="18">
        <f>I237+'[1]COTA FINANCEIRA 2009 - MENSAL'!CN255</f>
        <v>8242292.510000002</v>
      </c>
      <c r="K237" s="18">
        <f>J237+'[1]COTA FINANCEIRA 2009 - MENSAL'!CO255</f>
        <v>9212946.640000002</v>
      </c>
      <c r="L237" s="18">
        <f>K237+'[1]COTA FINANCEIRA 2009 - MENSAL'!CP255</f>
        <v>9212946.640000002</v>
      </c>
      <c r="M237" s="18">
        <f>L237+'[1]COTA FINANCEIRA 2009 - MENSAL'!CQ255</f>
        <v>9212946.640000002</v>
      </c>
    </row>
    <row r="238" spans="1:13" ht="15">
      <c r="A238" s="19" t="s">
        <v>243</v>
      </c>
      <c r="B238" s="20"/>
      <c r="C238" s="20"/>
      <c r="D238" s="21">
        <f>SUM(D236:D237)</f>
        <v>27120460.240000002</v>
      </c>
      <c r="E238" s="21">
        <f aca="true" t="shared" si="75" ref="E238:M238">SUM(E236:E237)</f>
        <v>5602014.287200001</v>
      </c>
      <c r="F238" s="21">
        <v>9467291.363969889</v>
      </c>
      <c r="G238" s="21">
        <f>'[1]COTA FINANCEIRA 2009 - MENSAL'!CD256</f>
        <v>12204627.70016733</v>
      </c>
      <c r="H238" s="21">
        <f t="shared" si="75"/>
        <v>14870871.860553361</v>
      </c>
      <c r="I238" s="21">
        <f t="shared" si="75"/>
        <v>17615301.0882696</v>
      </c>
      <c r="J238" s="21">
        <f t="shared" si="75"/>
        <v>20351189.732654016</v>
      </c>
      <c r="K238" s="21">
        <f t="shared" si="75"/>
        <v>22758985.441713735</v>
      </c>
      <c r="L238" s="21">
        <f t="shared" si="75"/>
        <v>24285611.478108674</v>
      </c>
      <c r="M238" s="21">
        <f t="shared" si="75"/>
        <v>27120459.880000003</v>
      </c>
    </row>
    <row r="239" spans="1:13" ht="15">
      <c r="A239" s="23" t="s">
        <v>244</v>
      </c>
      <c r="B239" s="24" t="s">
        <v>245</v>
      </c>
      <c r="C239" s="10" t="s">
        <v>14</v>
      </c>
      <c r="D239" s="11">
        <f>'[1]COTA FINANCEIRA 2009 - MENSAL'!AX257</f>
        <v>5907496.15</v>
      </c>
      <c r="E239" s="12">
        <f>'[1]COTA FINANCEIRA 2009 - MENSAL'!BK257</f>
        <v>1654098.9220000003</v>
      </c>
      <c r="F239" s="12">
        <v>2213885.548370612</v>
      </c>
      <c r="G239" s="12">
        <f>'[1]COTA FINANCEIRA 2009 - MENSAL'!CD257</f>
        <v>2664460.4869606905</v>
      </c>
      <c r="H239" s="12">
        <f>G239+'[1]COTA FINANCEIRA 2009 - MENSAL'!CF257</f>
        <v>3091582.880841048</v>
      </c>
      <c r="I239" s="12">
        <f>H239+'[1]COTA FINANCEIRA 2009 - MENSAL'!CJ257</f>
        <v>3544497.688109602</v>
      </c>
      <c r="J239" s="13">
        <f>I239+'[1]COTA FINANCEIRA 2009 - MENSAL'!CN257</f>
        <v>3994595.0487301885</v>
      </c>
      <c r="K239" s="13">
        <f>J239+'[1]COTA FINANCEIRA 2009 - MENSAL'!CO257</f>
        <v>4468692.609430929</v>
      </c>
      <c r="L239" s="13">
        <f>K239+'[1]COTA FINANCEIRA 2009 - MENSAL'!CP257</f>
        <v>4972310.130837986</v>
      </c>
      <c r="M239" s="13">
        <f>L239+'[1]COTA FINANCEIRA 2009 - MENSAL'!CQ257</f>
        <v>5907496.15</v>
      </c>
    </row>
    <row r="240" spans="1:13" ht="15">
      <c r="A240" s="26"/>
      <c r="B240" s="27"/>
      <c r="C240" s="15" t="s">
        <v>23</v>
      </c>
      <c r="D240" s="16">
        <f>'[1]COTA FINANCEIRA 2009 - MENSAL'!AX258</f>
        <v>2427724.64</v>
      </c>
      <c r="E240" s="17">
        <f>'[1]COTA FINANCEIRA 2009 - MENSAL'!BK258</f>
        <v>295108.75</v>
      </c>
      <c r="F240" s="17">
        <v>909810.9181026291</v>
      </c>
      <c r="G240" s="17">
        <f>'[1]COTA FINANCEIRA 2009 - MENSAL'!CD258</f>
        <v>1094977.6711239782</v>
      </c>
      <c r="H240" s="17">
        <f>G240+'[1]COTA FINANCEIRA 2009 - MENSAL'!CF258</f>
        <v>1270506.445682575</v>
      </c>
      <c r="I240" s="17">
        <f>H240+'[1]COTA FINANCEIRA 2009 - MENSAL'!CJ258</f>
        <v>1456634.7832231282</v>
      </c>
      <c r="J240" s="18">
        <f>I240+'[1]COTA FINANCEIRA 2009 - MENSAL'!CN258</f>
        <v>1641605.2724171947</v>
      </c>
      <c r="K240" s="18">
        <f>J240+'[1]COTA FINANCEIRA 2009 - MENSAL'!CO258</f>
        <v>1836438.8026730008</v>
      </c>
      <c r="L240" s="18">
        <f>K240+'[1]COTA FINANCEIRA 2009 - MENSAL'!CP258</f>
        <v>2043403.756150904</v>
      </c>
      <c r="M240" s="18">
        <f>L240+'[1]COTA FINANCEIRA 2009 - MENSAL'!CQ258</f>
        <v>2427724.6400000006</v>
      </c>
    </row>
    <row r="241" spans="1:13" ht="15">
      <c r="A241" s="19" t="s">
        <v>246</v>
      </c>
      <c r="B241" s="20"/>
      <c r="C241" s="20"/>
      <c r="D241" s="21">
        <f>SUM(D239:D240)</f>
        <v>8335220.790000001</v>
      </c>
      <c r="E241" s="21">
        <f aca="true" t="shared" si="76" ref="E241:M241">SUM(E239:E240)</f>
        <v>1949207.6720000003</v>
      </c>
      <c r="F241" s="21">
        <v>3123696.466473241</v>
      </c>
      <c r="G241" s="21">
        <f>'[1]COTA FINANCEIRA 2009 - MENSAL'!CD259</f>
        <v>3759438.1580846687</v>
      </c>
      <c r="H241" s="21">
        <f t="shared" si="76"/>
        <v>4362089.3265236225</v>
      </c>
      <c r="I241" s="21">
        <f t="shared" si="76"/>
        <v>5001132.47133273</v>
      </c>
      <c r="J241" s="21">
        <f t="shared" si="76"/>
        <v>5636200.321147383</v>
      </c>
      <c r="K241" s="21">
        <f t="shared" si="76"/>
        <v>6305131.41210393</v>
      </c>
      <c r="L241" s="21">
        <f t="shared" si="76"/>
        <v>7015713.88698889</v>
      </c>
      <c r="M241" s="21">
        <f t="shared" si="76"/>
        <v>8335220.790000001</v>
      </c>
    </row>
    <row r="242" spans="1:13" s="2" customFormat="1" ht="15">
      <c r="A242" s="65" t="s">
        <v>247</v>
      </c>
      <c r="B242" s="66"/>
      <c r="C242" s="47" t="s">
        <v>14</v>
      </c>
      <c r="D242" s="48">
        <f>D11+D14+D17+D20+D23+D26+D29+D32+D35+D38+D41+D44+D47+D50+D53+D56+D59+D62+D65+D68+D71+D74+D77+D80+D83+D86+D89+D92+D95+D98+D101+D104+D107+D110+D113+D119+D122+D125+D128+D131+D134+D137+D140+D143+D146+D149+D152+D155+D158+D161+D164+D167+D170+D173+D176+D179+D182+D185+D188+D191+D194+D197+D200+D203+D206+D209+D212+D215+D218+D221+D224+D227+D230+D233+D236+D239</f>
        <v>3530102386.39</v>
      </c>
      <c r="E242" s="48">
        <f aca="true" t="shared" si="77" ref="E242:L242">E11+E14+E17+E20+E23+E26+E29+E32+E35+E38+E41+E44+E47+E50+E53+E56+E59+E62+E65+E68+E71+E74+E77+E80+E83+E86+E89+E92+E95+E98+E101+E104+E107+E110+E113+E119+E122+E125+E128+E131+E134+E137+E140+E143+E146+E149+E152+E155+E158+E161+E164+E167+E170+E173+E176+E179+E182+E185+E188+E191+E194+E197+E200+E203+E206+E209+E212+E215+E218+E221+E224+E227+E230+E233+E236+E239</f>
        <v>962175429.1100003</v>
      </c>
      <c r="F242" s="48">
        <f t="shared" si="77"/>
        <v>1286937386.46073</v>
      </c>
      <c r="G242" s="48">
        <f t="shared" si="77"/>
        <v>1570077304.202881</v>
      </c>
      <c r="H242" s="48">
        <f t="shared" si="77"/>
        <v>1886864298.403157</v>
      </c>
      <c r="I242" s="48">
        <f t="shared" si="77"/>
        <v>2213763891.092459</v>
      </c>
      <c r="J242" s="48">
        <f t="shared" si="77"/>
        <v>2565093028.4292502</v>
      </c>
      <c r="K242" s="48">
        <f t="shared" si="77"/>
        <v>2804477333.961602</v>
      </c>
      <c r="L242" s="48">
        <f t="shared" si="77"/>
        <v>3058777303.8698235</v>
      </c>
      <c r="M242" s="48">
        <f>M11+M14+M17+M20+M23+M26+M29+M32+M35+M38+M41+M44+M47+M50+M53+M56+M59+M62+M65+M68+M71+M74+M77+M80+M83+M86+M89+M92+M95+M98+M101+M104+M107+M110+M113+M119+M122+M125+M128+M131+M134+M137+M140+M143+M146+M149+M152+M155+M158+M161+M164+M167+M170+M173+M176+M179+M182+M185+M188+M191+M194+M197+M200+M203+M206+M209+M212+M215+M218+M221+M224+M227+M230+M233+M236+M239-44.45</f>
        <v>3530102340.3395557</v>
      </c>
    </row>
    <row r="243" spans="1:13" s="2" customFormat="1" ht="15">
      <c r="A243" s="67"/>
      <c r="B243" s="68"/>
      <c r="C243" s="49" t="s">
        <v>19</v>
      </c>
      <c r="D243" s="50">
        <f>D12+D15+D18+D21+D24+D27+D30+D33+D36+D39+D42+D45+D48+D51+D54+D57+D60+D63+D66+D69+D72+D75+D78+D81+D84+D87+D90+D93+D96+D99+D102+D105+D108+D111+D114+D120+D123+D126+D129+D132+D135+D138+D141+D144+D147+D117+D150+D156+D159+D162+D165+D168+D171+D174+D177+D180+D183+D186+D189+D192+D195+D198+D201+D204+D207+D210+D213+D216+D219+D222+D225+D228+D231+D234+D237+D240+D153</f>
        <v>3850604192.339999</v>
      </c>
      <c r="E243" s="50">
        <f aca="true" t="shared" si="78" ref="E243:M243">E12+E15+E18+E21+E24+E27+E30+E33+E36+E39+E42+E45+E48+E51+E54+E57+E60+E63+E66+E69+E72+E75+E78+E81+E84+E87+E90+E93+E96+E99+E102+E105+E108+E111+E114+E120+E123+E126+E129+E132+E135+E138+E141+E144+E147+E117+E150+E156+E159+E162+E165+E168+E171+E174+E177+E180+E183+E186+E189+E192+E195+E198+E201+E204+E207+E210+E213+E216+E219+E222+E225+E228+E231+E234+E237+E240+E153</f>
        <v>161958179.89</v>
      </c>
      <c r="F243" s="50">
        <f t="shared" si="78"/>
        <v>734158742.4294856</v>
      </c>
      <c r="G243" s="50">
        <f t="shared" si="78"/>
        <v>868800583.5678713</v>
      </c>
      <c r="H243" s="50">
        <f t="shared" si="78"/>
        <v>1078666753.9400525</v>
      </c>
      <c r="I243" s="50">
        <f t="shared" si="78"/>
        <v>1387073098.2476196</v>
      </c>
      <c r="J243" s="50">
        <f t="shared" si="78"/>
        <v>1666013886.276043</v>
      </c>
      <c r="K243" s="50">
        <f t="shared" si="78"/>
        <v>1886978320.4653118</v>
      </c>
      <c r="L243" s="50">
        <f t="shared" si="78"/>
        <v>2033561130.4330683</v>
      </c>
      <c r="M243" s="50">
        <f t="shared" si="78"/>
        <v>2281266490.674135</v>
      </c>
    </row>
    <row r="244" spans="1:13" s="2" customFormat="1" ht="15">
      <c r="A244" s="69"/>
      <c r="B244" s="70"/>
      <c r="C244" s="51" t="s">
        <v>248</v>
      </c>
      <c r="D244" s="62">
        <f aca="true" t="shared" si="79" ref="D244:M244">SUM(D242:D243)</f>
        <v>7380706578.73</v>
      </c>
      <c r="E244" s="52">
        <f t="shared" si="79"/>
        <v>1124133609.0000002</v>
      </c>
      <c r="F244" s="52">
        <f>SUM(F242:F243)</f>
        <v>2021096128.8902156</v>
      </c>
      <c r="G244" s="52">
        <f>SUM(G242:G243)</f>
        <v>2438877887.7707524</v>
      </c>
      <c r="H244" s="52">
        <f t="shared" si="79"/>
        <v>2965531052.3432093</v>
      </c>
      <c r="I244" s="52">
        <f>SUM(I242:I243)</f>
        <v>3600836989.340079</v>
      </c>
      <c r="J244" s="52">
        <f t="shared" si="79"/>
        <v>4231106914.705293</v>
      </c>
      <c r="K244" s="52">
        <f t="shared" si="79"/>
        <v>4691455654.426914</v>
      </c>
      <c r="L244" s="52">
        <f t="shared" si="79"/>
        <v>5092338434.302892</v>
      </c>
      <c r="M244" s="52">
        <f t="shared" si="79"/>
        <v>5811368831.013691</v>
      </c>
    </row>
    <row r="245" spans="4:9" s="2" customFormat="1" ht="15">
      <c r="D245" s="53"/>
      <c r="E245" s="53"/>
      <c r="F245" s="53"/>
      <c r="G245" s="54"/>
      <c r="H245" s="53"/>
      <c r="I245" s="53"/>
    </row>
    <row r="246" spans="1:13" ht="15">
      <c r="A246" s="71" t="s">
        <v>254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</row>
    <row r="247" spans="3:10" ht="15">
      <c r="C247" s="59"/>
      <c r="D247" s="60"/>
      <c r="E247" s="60"/>
      <c r="F247" s="60"/>
      <c r="G247" s="60"/>
      <c r="H247" s="60"/>
      <c r="I247" s="60"/>
      <c r="J247" s="60"/>
    </row>
    <row r="248" spans="1:13" ht="15">
      <c r="A248" s="71" t="s">
        <v>255</v>
      </c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</row>
    <row r="249" spans="3:10" ht="15">
      <c r="C249" s="59"/>
      <c r="D249" s="60"/>
      <c r="E249" s="60"/>
      <c r="F249" s="60"/>
      <c r="G249" s="60"/>
      <c r="H249" s="60"/>
      <c r="I249" s="60"/>
      <c r="J249" s="60"/>
    </row>
    <row r="250" spans="1:13" ht="15">
      <c r="A250" s="71" t="s">
        <v>256</v>
      </c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</row>
    <row r="251" spans="3:10" ht="15">
      <c r="C251" s="60"/>
      <c r="D251" s="60"/>
      <c r="E251" s="60"/>
      <c r="F251" s="60"/>
      <c r="G251" s="60"/>
      <c r="H251" s="60"/>
      <c r="I251" s="60"/>
      <c r="J251" s="60"/>
    </row>
    <row r="252" spans="1:13" ht="15">
      <c r="A252" s="71" t="s">
        <v>257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</row>
  </sheetData>
  <sheetProtection/>
  <mergeCells count="6">
    <mergeCell ref="A10:B10"/>
    <mergeCell ref="A242:B244"/>
    <mergeCell ref="A246:M246"/>
    <mergeCell ref="A248:M248"/>
    <mergeCell ref="A250:M250"/>
    <mergeCell ref="A252:M252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4"/>
  <sheetViews>
    <sheetView tabSelected="1" zoomScale="80" zoomScaleNormal="80" zoomScalePageLayoutView="0" workbookViewId="0" topLeftCell="A169">
      <selection activeCell="F225" activeCellId="5" sqref="F60 F93 F96 F192 F216 F225"/>
    </sheetView>
  </sheetViews>
  <sheetFormatPr defaultColWidth="9.140625" defaultRowHeight="15"/>
  <cols>
    <col min="1" max="1" width="10.28125" style="1" bestFit="1" customWidth="1"/>
    <col min="2" max="2" width="44.421875" style="1" customWidth="1"/>
    <col min="3" max="3" width="12.8515625" style="1" bestFit="1" customWidth="1"/>
    <col min="4" max="5" width="15.140625" style="1" bestFit="1" customWidth="1"/>
    <col min="6" max="6" width="12.57421875" style="1" bestFit="1" customWidth="1"/>
    <col min="7" max="16384" width="9.140625" style="1" customWidth="1"/>
  </cols>
  <sheetData>
    <row r="1" ht="17.25" customHeight="1"/>
    <row r="2" spans="1:6" s="9" customFormat="1" ht="15">
      <c r="A2" s="63" t="s">
        <v>0</v>
      </c>
      <c r="B2" s="64"/>
      <c r="C2" s="5" t="s">
        <v>1</v>
      </c>
      <c r="D2" s="5" t="s">
        <v>9</v>
      </c>
      <c r="E2" s="5" t="s">
        <v>10</v>
      </c>
      <c r="F2" s="8" t="s">
        <v>259</v>
      </c>
    </row>
    <row r="3" spans="1:6" ht="15">
      <c r="A3" s="10" t="s">
        <v>12</v>
      </c>
      <c r="B3" s="10" t="s">
        <v>13</v>
      </c>
      <c r="C3" s="10" t="s">
        <v>14</v>
      </c>
      <c r="D3" s="13">
        <v>132476748.41256881</v>
      </c>
      <c r="E3" s="13">
        <v>135484932.48131686</v>
      </c>
      <c r="F3" s="13">
        <f>E3-D3</f>
        <v>3008184.068748057</v>
      </c>
    </row>
    <row r="4" spans="1:6" ht="15">
      <c r="A4" s="14"/>
      <c r="B4" s="14"/>
      <c r="C4" s="15" t="s">
        <v>15</v>
      </c>
      <c r="D4" s="18">
        <v>414837622</v>
      </c>
      <c r="E4" s="18">
        <v>414837622</v>
      </c>
      <c r="F4" s="18">
        <f aca="true" t="shared" si="0" ref="F4:F67">E4-D4</f>
        <v>0</v>
      </c>
    </row>
    <row r="5" spans="1:6" ht="15">
      <c r="A5" s="19" t="s">
        <v>16</v>
      </c>
      <c r="B5" s="20"/>
      <c r="C5" s="20"/>
      <c r="D5" s="21">
        <v>547314370.4125688</v>
      </c>
      <c r="E5" s="21">
        <v>550322554.4813168</v>
      </c>
      <c r="F5" s="21">
        <f t="shared" si="0"/>
        <v>3008184.0687479973</v>
      </c>
    </row>
    <row r="6" spans="1:6" ht="15">
      <c r="A6" s="10" t="s">
        <v>17</v>
      </c>
      <c r="B6" s="10" t="s">
        <v>18</v>
      </c>
      <c r="C6" s="10" t="s">
        <v>14</v>
      </c>
      <c r="D6" s="13">
        <v>46905.08141150651</v>
      </c>
      <c r="E6" s="13">
        <v>52367.89647604972</v>
      </c>
      <c r="F6" s="13">
        <f t="shared" si="0"/>
        <v>5462.815064543211</v>
      </c>
    </row>
    <row r="7" spans="1:6" ht="15">
      <c r="A7" s="14"/>
      <c r="B7" s="14"/>
      <c r="C7" s="15" t="s">
        <v>19</v>
      </c>
      <c r="D7" s="18">
        <v>0</v>
      </c>
      <c r="E7" s="18">
        <v>0</v>
      </c>
      <c r="F7" s="18">
        <f t="shared" si="0"/>
        <v>0</v>
      </c>
    </row>
    <row r="8" spans="1:6" ht="15">
      <c r="A8" s="19" t="s">
        <v>20</v>
      </c>
      <c r="B8" s="20"/>
      <c r="C8" s="20"/>
      <c r="D8" s="21">
        <v>46905.08141150651</v>
      </c>
      <c r="E8" s="21">
        <v>52367.89647604972</v>
      </c>
      <c r="F8" s="21">
        <f t="shared" si="0"/>
        <v>5462.815064543211</v>
      </c>
    </row>
    <row r="9" spans="1:6" ht="15">
      <c r="A9" s="10" t="s">
        <v>21</v>
      </c>
      <c r="B9" s="10" t="s">
        <v>22</v>
      </c>
      <c r="C9" s="10" t="s">
        <v>14</v>
      </c>
      <c r="D9" s="13">
        <v>324410562.09412265</v>
      </c>
      <c r="E9" s="13">
        <v>357566629.1931988</v>
      </c>
      <c r="F9" s="13">
        <f t="shared" si="0"/>
        <v>33156067.09907615</v>
      </c>
    </row>
    <row r="10" spans="1:6" ht="15">
      <c r="A10" s="14"/>
      <c r="B10" s="14"/>
      <c r="C10" s="15" t="s">
        <v>23</v>
      </c>
      <c r="D10" s="18">
        <v>34433054.04232138</v>
      </c>
      <c r="E10" s="18">
        <v>35774812.64754597</v>
      </c>
      <c r="F10" s="18">
        <f t="shared" si="0"/>
        <v>1341758.6052245945</v>
      </c>
    </row>
    <row r="11" spans="1:6" ht="15">
      <c r="A11" s="19" t="s">
        <v>24</v>
      </c>
      <c r="B11" s="20"/>
      <c r="C11" s="20"/>
      <c r="D11" s="21">
        <v>358843616.13644403</v>
      </c>
      <c r="E11" s="21">
        <v>393341441.8407448</v>
      </c>
      <c r="F11" s="21">
        <f t="shared" si="0"/>
        <v>34497825.70430076</v>
      </c>
    </row>
    <row r="12" spans="1:6" ht="15">
      <c r="A12" s="10" t="s">
        <v>25</v>
      </c>
      <c r="B12" s="10" t="s">
        <v>26</v>
      </c>
      <c r="C12" s="10" t="s">
        <v>14</v>
      </c>
      <c r="D12" s="13">
        <v>6622845.1202353705</v>
      </c>
      <c r="E12" s="13">
        <v>7007222.389413887</v>
      </c>
      <c r="F12" s="13">
        <f t="shared" si="0"/>
        <v>384377.26917851623</v>
      </c>
    </row>
    <row r="13" spans="1:6" ht="15">
      <c r="A13" s="14"/>
      <c r="B13" s="14"/>
      <c r="C13" s="15" t="s">
        <v>19</v>
      </c>
      <c r="D13" s="18">
        <v>0</v>
      </c>
      <c r="E13" s="18">
        <v>0</v>
      </c>
      <c r="F13" s="18">
        <f t="shared" si="0"/>
        <v>0</v>
      </c>
    </row>
    <row r="14" spans="1:6" ht="15">
      <c r="A14" s="19" t="s">
        <v>27</v>
      </c>
      <c r="B14" s="20"/>
      <c r="C14" s="20"/>
      <c r="D14" s="21">
        <v>6622845.1202353705</v>
      </c>
      <c r="E14" s="21">
        <v>7007222.389413887</v>
      </c>
      <c r="F14" s="21">
        <f t="shared" si="0"/>
        <v>384377.26917851623</v>
      </c>
    </row>
    <row r="15" spans="1:6" ht="15">
      <c r="A15" s="10" t="s">
        <v>28</v>
      </c>
      <c r="B15" s="10" t="s">
        <v>29</v>
      </c>
      <c r="C15" s="10" t="s">
        <v>14</v>
      </c>
      <c r="D15" s="13">
        <v>0</v>
      </c>
      <c r="E15" s="13">
        <v>0</v>
      </c>
      <c r="F15" s="13">
        <f t="shared" si="0"/>
        <v>0</v>
      </c>
    </row>
    <row r="16" spans="1:6" ht="15">
      <c r="A16" s="14"/>
      <c r="B16" s="14"/>
      <c r="C16" s="15" t="s">
        <v>30</v>
      </c>
      <c r="D16" s="18">
        <v>0</v>
      </c>
      <c r="E16" s="18">
        <v>0</v>
      </c>
      <c r="F16" s="18">
        <f t="shared" si="0"/>
        <v>0</v>
      </c>
    </row>
    <row r="17" spans="1:6" ht="15">
      <c r="A17" s="19" t="s">
        <v>31</v>
      </c>
      <c r="B17" s="20"/>
      <c r="C17" s="20"/>
      <c r="D17" s="21">
        <v>0</v>
      </c>
      <c r="E17" s="21">
        <v>0</v>
      </c>
      <c r="F17" s="21">
        <f t="shared" si="0"/>
        <v>0</v>
      </c>
    </row>
    <row r="18" spans="1:6" ht="15">
      <c r="A18" s="10" t="s">
        <v>32</v>
      </c>
      <c r="B18" s="10" t="s">
        <v>33</v>
      </c>
      <c r="C18" s="10" t="s">
        <v>14</v>
      </c>
      <c r="D18" s="13">
        <v>114369.4217301498</v>
      </c>
      <c r="E18" s="13">
        <v>127258.7497127768</v>
      </c>
      <c r="F18" s="13">
        <f t="shared" si="0"/>
        <v>12889.327982627</v>
      </c>
    </row>
    <row r="19" spans="1:6" ht="15">
      <c r="A19" s="14"/>
      <c r="B19" s="14"/>
      <c r="C19" s="15" t="s">
        <v>19</v>
      </c>
      <c r="D19" s="18">
        <v>0</v>
      </c>
      <c r="E19" s="18">
        <v>0</v>
      </c>
      <c r="F19" s="18">
        <f t="shared" si="0"/>
        <v>0</v>
      </c>
    </row>
    <row r="20" spans="1:6" ht="15">
      <c r="A20" s="19" t="s">
        <v>34</v>
      </c>
      <c r="B20" s="20"/>
      <c r="C20" s="20"/>
      <c r="D20" s="21">
        <v>114369.4217301498</v>
      </c>
      <c r="E20" s="21">
        <v>127258.7497127768</v>
      </c>
      <c r="F20" s="21">
        <f t="shared" si="0"/>
        <v>12889.327982627</v>
      </c>
    </row>
    <row r="21" spans="1:6" ht="15">
      <c r="A21" s="10" t="s">
        <v>35</v>
      </c>
      <c r="B21" s="10" t="s">
        <v>36</v>
      </c>
      <c r="C21" s="10" t="s">
        <v>14</v>
      </c>
      <c r="D21" s="13">
        <v>250132</v>
      </c>
      <c r="E21" s="13">
        <v>250132</v>
      </c>
      <c r="F21" s="13">
        <f t="shared" si="0"/>
        <v>0</v>
      </c>
    </row>
    <row r="22" spans="1:6" ht="15">
      <c r="A22" s="14"/>
      <c r="B22" s="22"/>
      <c r="C22" s="15" t="s">
        <v>23</v>
      </c>
      <c r="D22" s="18">
        <v>12000000.2184</v>
      </c>
      <c r="E22" s="18">
        <v>12000000.2184</v>
      </c>
      <c r="F22" s="18">
        <f t="shared" si="0"/>
        <v>0</v>
      </c>
    </row>
    <row r="23" spans="1:6" ht="15">
      <c r="A23" s="19" t="s">
        <v>37</v>
      </c>
      <c r="B23" s="20"/>
      <c r="C23" s="20"/>
      <c r="D23" s="21">
        <v>12250132.2184</v>
      </c>
      <c r="E23" s="21">
        <v>12250132.2184</v>
      </c>
      <c r="F23" s="21">
        <f t="shared" si="0"/>
        <v>0</v>
      </c>
    </row>
    <row r="24" spans="1:6" ht="15">
      <c r="A24" s="10" t="s">
        <v>38</v>
      </c>
      <c r="B24" s="10" t="s">
        <v>39</v>
      </c>
      <c r="C24" s="10" t="s">
        <v>14</v>
      </c>
      <c r="D24" s="13">
        <v>0</v>
      </c>
      <c r="E24" s="13">
        <v>0</v>
      </c>
      <c r="F24" s="13">
        <f t="shared" si="0"/>
        <v>0</v>
      </c>
    </row>
    <row r="25" spans="1:6" ht="15">
      <c r="A25" s="14"/>
      <c r="B25" s="14"/>
      <c r="C25" s="15" t="s">
        <v>19</v>
      </c>
      <c r="D25" s="18">
        <v>0</v>
      </c>
      <c r="E25" s="18">
        <v>0</v>
      </c>
      <c r="F25" s="18">
        <f t="shared" si="0"/>
        <v>0</v>
      </c>
    </row>
    <row r="26" spans="1:6" ht="15">
      <c r="A26" s="19" t="s">
        <v>40</v>
      </c>
      <c r="B26" s="20"/>
      <c r="C26" s="20"/>
      <c r="D26" s="21">
        <v>0</v>
      </c>
      <c r="E26" s="21">
        <v>0</v>
      </c>
      <c r="F26" s="21">
        <f t="shared" si="0"/>
        <v>0</v>
      </c>
    </row>
    <row r="27" spans="1:6" ht="15">
      <c r="A27" s="10" t="s">
        <v>41</v>
      </c>
      <c r="B27" s="10" t="s">
        <v>42</v>
      </c>
      <c r="C27" s="10" t="s">
        <v>14</v>
      </c>
      <c r="D27" s="13">
        <v>32954.50197286347</v>
      </c>
      <c r="E27" s="13">
        <v>36668.44384654518</v>
      </c>
      <c r="F27" s="13">
        <f t="shared" si="0"/>
        <v>3713.9418736817097</v>
      </c>
    </row>
    <row r="28" spans="1:6" ht="15">
      <c r="A28" s="14"/>
      <c r="B28" s="14"/>
      <c r="C28" s="15" t="s">
        <v>23</v>
      </c>
      <c r="D28" s="18">
        <v>6783946.501382119</v>
      </c>
      <c r="E28" s="18">
        <v>7811455.500914462</v>
      </c>
      <c r="F28" s="18">
        <f t="shared" si="0"/>
        <v>1027508.9995323429</v>
      </c>
    </row>
    <row r="29" spans="1:6" ht="15">
      <c r="A29" s="19" t="s">
        <v>43</v>
      </c>
      <c r="B29" s="20"/>
      <c r="C29" s="20"/>
      <c r="D29" s="21">
        <v>6816901.0033549825</v>
      </c>
      <c r="E29" s="21">
        <v>7848123.944761007</v>
      </c>
      <c r="F29" s="21">
        <f t="shared" si="0"/>
        <v>1031222.9414060246</v>
      </c>
    </row>
    <row r="30" spans="1:6" ht="15">
      <c r="A30" s="10" t="s">
        <v>44</v>
      </c>
      <c r="B30" s="10" t="s">
        <v>45</v>
      </c>
      <c r="C30" s="10" t="s">
        <v>14</v>
      </c>
      <c r="D30" s="13">
        <v>0</v>
      </c>
      <c r="E30" s="13">
        <v>0</v>
      </c>
      <c r="F30" s="13">
        <f t="shared" si="0"/>
        <v>0</v>
      </c>
    </row>
    <row r="31" spans="1:6" ht="15">
      <c r="A31" s="14"/>
      <c r="B31" s="14"/>
      <c r="C31" s="15" t="s">
        <v>23</v>
      </c>
      <c r="D31" s="18">
        <v>1265965.7450874099</v>
      </c>
      <c r="E31" s="18">
        <v>1408638.9129355676</v>
      </c>
      <c r="F31" s="18">
        <f t="shared" si="0"/>
        <v>142673.1678481577</v>
      </c>
    </row>
    <row r="32" spans="1:6" ht="15">
      <c r="A32" s="19" t="s">
        <v>46</v>
      </c>
      <c r="B32" s="20"/>
      <c r="C32" s="20"/>
      <c r="D32" s="21">
        <v>1265965.7450874099</v>
      </c>
      <c r="E32" s="21">
        <v>1408638.9129355676</v>
      </c>
      <c r="F32" s="21">
        <f t="shared" si="0"/>
        <v>142673.1678481577</v>
      </c>
    </row>
    <row r="33" spans="1:6" ht="15">
      <c r="A33" s="23" t="s">
        <v>47</v>
      </c>
      <c r="B33" s="24" t="s">
        <v>48</v>
      </c>
      <c r="C33" s="25" t="s">
        <v>14</v>
      </c>
      <c r="D33" s="13">
        <v>20344827.276412103</v>
      </c>
      <c r="E33" s="13">
        <v>22915261.833948072</v>
      </c>
      <c r="F33" s="13">
        <f t="shared" si="0"/>
        <v>2570434.5575359687</v>
      </c>
    </row>
    <row r="34" spans="1:6" ht="15">
      <c r="A34" s="26"/>
      <c r="B34" s="27"/>
      <c r="C34" s="28" t="s">
        <v>15</v>
      </c>
      <c r="D34" s="18">
        <v>2156832</v>
      </c>
      <c r="E34" s="18">
        <v>2156832</v>
      </c>
      <c r="F34" s="18">
        <f t="shared" si="0"/>
        <v>0</v>
      </c>
    </row>
    <row r="35" spans="1:6" ht="15">
      <c r="A35" s="29" t="s">
        <v>49</v>
      </c>
      <c r="B35" s="30"/>
      <c r="C35" s="31"/>
      <c r="D35" s="21">
        <v>22501659.276412103</v>
      </c>
      <c r="E35" s="21">
        <v>25072093.833948072</v>
      </c>
      <c r="F35" s="21">
        <f t="shared" si="0"/>
        <v>2570434.5575359687</v>
      </c>
    </row>
    <row r="36" spans="1:6" ht="15">
      <c r="A36" s="10" t="s">
        <v>50</v>
      </c>
      <c r="B36" s="10" t="s">
        <v>51</v>
      </c>
      <c r="C36" s="10" t="s">
        <v>14</v>
      </c>
      <c r="D36" s="13">
        <v>1205021.9448677257</v>
      </c>
      <c r="E36" s="13">
        <v>1243381.3922006008</v>
      </c>
      <c r="F36" s="13">
        <f t="shared" si="0"/>
        <v>38359.447332875105</v>
      </c>
    </row>
    <row r="37" spans="1:6" ht="15">
      <c r="A37" s="14"/>
      <c r="B37" s="32"/>
      <c r="C37" s="15" t="s">
        <v>15</v>
      </c>
      <c r="D37" s="18">
        <v>593810</v>
      </c>
      <c r="E37" s="18">
        <v>593810</v>
      </c>
      <c r="F37" s="18">
        <f t="shared" si="0"/>
        <v>0</v>
      </c>
    </row>
    <row r="38" spans="1:6" ht="15">
      <c r="A38" s="19" t="s">
        <v>52</v>
      </c>
      <c r="B38" s="20"/>
      <c r="C38" s="20"/>
      <c r="D38" s="21">
        <v>1798831.9448677257</v>
      </c>
      <c r="E38" s="21">
        <v>1837191.3922006008</v>
      </c>
      <c r="F38" s="21">
        <f t="shared" si="0"/>
        <v>38359.447332875105</v>
      </c>
    </row>
    <row r="39" spans="1:6" ht="15">
      <c r="A39" s="10" t="s">
        <v>53</v>
      </c>
      <c r="B39" s="10" t="s">
        <v>54</v>
      </c>
      <c r="C39" s="10" t="s">
        <v>14</v>
      </c>
      <c r="D39" s="13">
        <v>72320.53000000001</v>
      </c>
      <c r="E39" s="13">
        <v>72320.53000000001</v>
      </c>
      <c r="F39" s="13">
        <f t="shared" si="0"/>
        <v>0</v>
      </c>
    </row>
    <row r="40" spans="1:6" ht="15">
      <c r="A40" s="14"/>
      <c r="B40" s="14"/>
      <c r="C40" s="15" t="s">
        <v>19</v>
      </c>
      <c r="D40" s="18">
        <v>0</v>
      </c>
      <c r="E40" s="18">
        <v>0</v>
      </c>
      <c r="F40" s="18">
        <f t="shared" si="0"/>
        <v>0</v>
      </c>
    </row>
    <row r="41" spans="1:6" ht="15">
      <c r="A41" s="19" t="s">
        <v>55</v>
      </c>
      <c r="B41" s="20"/>
      <c r="C41" s="20"/>
      <c r="D41" s="21">
        <v>72320.53000000001</v>
      </c>
      <c r="E41" s="21">
        <v>72320.53000000001</v>
      </c>
      <c r="F41" s="21">
        <f t="shared" si="0"/>
        <v>0</v>
      </c>
    </row>
    <row r="42" spans="1:6" ht="15">
      <c r="A42" s="10" t="s">
        <v>56</v>
      </c>
      <c r="B42" s="10" t="s">
        <v>57</v>
      </c>
      <c r="C42" s="10" t="s">
        <v>14</v>
      </c>
      <c r="D42" s="13">
        <v>4508684.208777591</v>
      </c>
      <c r="E42" s="13">
        <v>4847120.71774786</v>
      </c>
      <c r="F42" s="13">
        <f t="shared" si="0"/>
        <v>338436.508970269</v>
      </c>
    </row>
    <row r="43" spans="1:6" ht="15">
      <c r="A43" s="14"/>
      <c r="B43" s="14"/>
      <c r="C43" s="15" t="s">
        <v>15</v>
      </c>
      <c r="D43" s="18">
        <v>9061778</v>
      </c>
      <c r="E43" s="18">
        <v>9794382</v>
      </c>
      <c r="F43" s="18">
        <f t="shared" si="0"/>
        <v>732604</v>
      </c>
    </row>
    <row r="44" spans="1:6" ht="15">
      <c r="A44" s="19" t="s">
        <v>58</v>
      </c>
      <c r="B44" s="20"/>
      <c r="C44" s="20"/>
      <c r="D44" s="21">
        <v>13570462.208777592</v>
      </c>
      <c r="E44" s="21">
        <v>14641502.71774786</v>
      </c>
      <c r="F44" s="21">
        <f t="shared" si="0"/>
        <v>1071040.508970268</v>
      </c>
    </row>
    <row r="45" spans="1:6" ht="15">
      <c r="A45" s="10" t="s">
        <v>59</v>
      </c>
      <c r="B45" s="10" t="s">
        <v>60</v>
      </c>
      <c r="C45" s="10" t="s">
        <v>14</v>
      </c>
      <c r="D45" s="13">
        <v>271018.4468241791</v>
      </c>
      <c r="E45" s="13">
        <v>304565.0922427398</v>
      </c>
      <c r="F45" s="13">
        <f t="shared" si="0"/>
        <v>33546.645418560714</v>
      </c>
    </row>
    <row r="46" spans="1:6" ht="15">
      <c r="A46" s="14"/>
      <c r="B46" s="14"/>
      <c r="C46" s="15" t="s">
        <v>15</v>
      </c>
      <c r="D46" s="18">
        <v>401589</v>
      </c>
      <c r="E46" s="18">
        <v>401589</v>
      </c>
      <c r="F46" s="18">
        <f t="shared" si="0"/>
        <v>0</v>
      </c>
    </row>
    <row r="47" spans="1:6" ht="15">
      <c r="A47" s="19" t="s">
        <v>61</v>
      </c>
      <c r="B47" s="20"/>
      <c r="C47" s="20"/>
      <c r="D47" s="21">
        <v>672607.446824179</v>
      </c>
      <c r="E47" s="21">
        <v>706154.0922427399</v>
      </c>
      <c r="F47" s="21">
        <f t="shared" si="0"/>
        <v>33546.64541856083</v>
      </c>
    </row>
    <row r="48" spans="1:6" ht="15">
      <c r="A48" s="10" t="s">
        <v>62</v>
      </c>
      <c r="B48" s="10" t="s">
        <v>63</v>
      </c>
      <c r="C48" s="10" t="s">
        <v>14</v>
      </c>
      <c r="D48" s="13">
        <v>6397941.306900347</v>
      </c>
      <c r="E48" s="13">
        <v>6397941.118971686</v>
      </c>
      <c r="F48" s="13">
        <f t="shared" si="0"/>
        <v>-0.18792866077274084</v>
      </c>
    </row>
    <row r="49" spans="1:6" ht="15">
      <c r="A49" s="14"/>
      <c r="B49" s="14"/>
      <c r="C49" s="15" t="s">
        <v>15</v>
      </c>
      <c r="D49" s="18">
        <v>1449824</v>
      </c>
      <c r="E49" s="18">
        <v>1449824</v>
      </c>
      <c r="F49" s="18">
        <f t="shared" si="0"/>
        <v>0</v>
      </c>
    </row>
    <row r="50" spans="1:6" ht="15">
      <c r="A50" s="19" t="s">
        <v>64</v>
      </c>
      <c r="B50" s="20"/>
      <c r="C50" s="20"/>
      <c r="D50" s="21">
        <v>7847765.306900347</v>
      </c>
      <c r="E50" s="21">
        <v>7847765.118971686</v>
      </c>
      <c r="F50" s="21">
        <f t="shared" si="0"/>
        <v>-0.18792866077274084</v>
      </c>
    </row>
    <row r="51" spans="1:6" ht="15">
      <c r="A51" s="10" t="s">
        <v>65</v>
      </c>
      <c r="B51" s="10" t="s">
        <v>66</v>
      </c>
      <c r="C51" s="10" t="s">
        <v>14</v>
      </c>
      <c r="D51" s="13">
        <v>1952900.6406779862</v>
      </c>
      <c r="E51" s="13">
        <v>2117125.597728877</v>
      </c>
      <c r="F51" s="13">
        <f t="shared" si="0"/>
        <v>164224.95705089066</v>
      </c>
    </row>
    <row r="52" spans="1:6" ht="15">
      <c r="A52" s="14"/>
      <c r="B52" s="14"/>
      <c r="C52" s="15" t="s">
        <v>67</v>
      </c>
      <c r="D52" s="18">
        <v>1621465.9278700936</v>
      </c>
      <c r="E52" s="18">
        <v>1698017.8681607954</v>
      </c>
      <c r="F52" s="18">
        <f t="shared" si="0"/>
        <v>76551.94029070181</v>
      </c>
    </row>
    <row r="53" spans="1:6" ht="15">
      <c r="A53" s="19" t="s">
        <v>68</v>
      </c>
      <c r="B53" s="20"/>
      <c r="C53" s="20"/>
      <c r="D53" s="21">
        <v>3574366.5685480796</v>
      </c>
      <c r="E53" s="21">
        <v>3815143.4658896723</v>
      </c>
      <c r="F53" s="21">
        <f t="shared" si="0"/>
        <v>240776.8973415927</v>
      </c>
    </row>
    <row r="54" spans="1:6" ht="15">
      <c r="A54" s="10" t="s">
        <v>69</v>
      </c>
      <c r="B54" s="10" t="s">
        <v>70</v>
      </c>
      <c r="C54" s="10" t="s">
        <v>14</v>
      </c>
      <c r="D54" s="13">
        <v>322771.187614967</v>
      </c>
      <c r="E54" s="13">
        <v>355498.88225693355</v>
      </c>
      <c r="F54" s="13">
        <f t="shared" si="0"/>
        <v>32727.694641966547</v>
      </c>
    </row>
    <row r="55" spans="1:6" ht="15">
      <c r="A55" s="14"/>
      <c r="B55" s="14"/>
      <c r="C55" s="15" t="s">
        <v>19</v>
      </c>
      <c r="D55" s="18">
        <v>0</v>
      </c>
      <c r="E55" s="18">
        <v>0</v>
      </c>
      <c r="F55" s="18">
        <f t="shared" si="0"/>
        <v>0</v>
      </c>
    </row>
    <row r="56" spans="1:6" ht="15">
      <c r="A56" s="19" t="s">
        <v>71</v>
      </c>
      <c r="B56" s="20"/>
      <c r="C56" s="20"/>
      <c r="D56" s="21">
        <v>322771.187614967</v>
      </c>
      <c r="E56" s="21">
        <v>355498.88225693355</v>
      </c>
      <c r="F56" s="21">
        <f t="shared" si="0"/>
        <v>32727.694641966547</v>
      </c>
    </row>
    <row r="57" spans="1:6" ht="15">
      <c r="A57" s="10" t="s">
        <v>72</v>
      </c>
      <c r="B57" s="10" t="s">
        <v>73</v>
      </c>
      <c r="C57" s="10" t="s">
        <v>14</v>
      </c>
      <c r="D57" s="13">
        <v>2904550.3605321813</v>
      </c>
      <c r="E57" s="13">
        <v>3275717.915937023</v>
      </c>
      <c r="F57" s="13">
        <f t="shared" si="0"/>
        <v>371167.55540484143</v>
      </c>
    </row>
    <row r="58" spans="1:6" ht="15">
      <c r="A58" s="14"/>
      <c r="B58" s="32"/>
      <c r="C58" s="15" t="s">
        <v>67</v>
      </c>
      <c r="D58" s="18">
        <v>868175.75</v>
      </c>
      <c r="E58" s="18">
        <v>1007466.875</v>
      </c>
      <c r="F58" s="18">
        <f t="shared" si="0"/>
        <v>139291.125</v>
      </c>
    </row>
    <row r="59" spans="1:6" ht="15">
      <c r="A59" s="19" t="s">
        <v>74</v>
      </c>
      <c r="B59" s="20"/>
      <c r="C59" s="20"/>
      <c r="D59" s="21">
        <v>3772726.1105321813</v>
      </c>
      <c r="E59" s="21">
        <v>4283184.790937023</v>
      </c>
      <c r="F59" s="21">
        <f t="shared" si="0"/>
        <v>510458.6804048419</v>
      </c>
    </row>
    <row r="60" spans="1:6" ht="15">
      <c r="A60" s="10" t="s">
        <v>75</v>
      </c>
      <c r="B60" s="10" t="s">
        <v>76</v>
      </c>
      <c r="C60" s="10" t="s">
        <v>14</v>
      </c>
      <c r="D60" s="13">
        <v>13463506.037946224</v>
      </c>
      <c r="E60" s="13">
        <v>15500344.414979428</v>
      </c>
      <c r="F60" s="13">
        <f t="shared" si="0"/>
        <v>2036838.3770332038</v>
      </c>
    </row>
    <row r="61" spans="1:6" ht="15">
      <c r="A61" s="14"/>
      <c r="B61" s="14"/>
      <c r="C61" s="15" t="s">
        <v>23</v>
      </c>
      <c r="D61" s="18">
        <v>11062670.257945418</v>
      </c>
      <c r="E61" s="18">
        <v>13031326.095891949</v>
      </c>
      <c r="F61" s="18">
        <f t="shared" si="0"/>
        <v>1968655.8379465304</v>
      </c>
    </row>
    <row r="62" spans="1:6" ht="15">
      <c r="A62" s="19" t="s">
        <v>77</v>
      </c>
      <c r="B62" s="20"/>
      <c r="C62" s="20"/>
      <c r="D62" s="21">
        <v>24526176.295891643</v>
      </c>
      <c r="E62" s="21">
        <v>28531670.510871377</v>
      </c>
      <c r="F62" s="21">
        <f t="shared" si="0"/>
        <v>4005494.2149797343</v>
      </c>
    </row>
    <row r="63" spans="1:6" ht="15">
      <c r="A63" s="10" t="s">
        <v>78</v>
      </c>
      <c r="B63" s="10" t="s">
        <v>79</v>
      </c>
      <c r="C63" s="10" t="s">
        <v>14</v>
      </c>
      <c r="D63" s="13">
        <v>4780094.7818552395</v>
      </c>
      <c r="E63" s="13">
        <v>5169597.049688003</v>
      </c>
      <c r="F63" s="13">
        <f t="shared" si="0"/>
        <v>389502.2678327635</v>
      </c>
    </row>
    <row r="64" spans="1:6" ht="15">
      <c r="A64" s="14"/>
      <c r="B64" s="14"/>
      <c r="C64" s="15" t="s">
        <v>19</v>
      </c>
      <c r="D64" s="18">
        <v>0</v>
      </c>
      <c r="E64" s="18">
        <v>0</v>
      </c>
      <c r="F64" s="18">
        <f t="shared" si="0"/>
        <v>0</v>
      </c>
    </row>
    <row r="65" spans="1:6" ht="15">
      <c r="A65" s="19" t="s">
        <v>80</v>
      </c>
      <c r="B65" s="20"/>
      <c r="C65" s="20"/>
      <c r="D65" s="21">
        <v>4780094.7818552395</v>
      </c>
      <c r="E65" s="21">
        <v>5169597.049688003</v>
      </c>
      <c r="F65" s="21">
        <f t="shared" si="0"/>
        <v>389502.2678327635</v>
      </c>
    </row>
    <row r="66" spans="1:6" ht="15">
      <c r="A66" s="10" t="s">
        <v>81</v>
      </c>
      <c r="B66" s="10" t="s">
        <v>82</v>
      </c>
      <c r="C66" s="10" t="s">
        <v>14</v>
      </c>
      <c r="D66" s="13">
        <v>3513125.724834559</v>
      </c>
      <c r="E66" s="13">
        <v>3558285.8471212946</v>
      </c>
      <c r="F66" s="13">
        <f t="shared" si="0"/>
        <v>45160.12228673557</v>
      </c>
    </row>
    <row r="67" spans="1:6" ht="15">
      <c r="A67" s="14"/>
      <c r="B67" s="14"/>
      <c r="C67" s="15" t="s">
        <v>19</v>
      </c>
      <c r="D67" s="18">
        <v>0</v>
      </c>
      <c r="E67" s="18">
        <v>0</v>
      </c>
      <c r="F67" s="18">
        <f t="shared" si="0"/>
        <v>0</v>
      </c>
    </row>
    <row r="68" spans="1:6" ht="15">
      <c r="A68" s="19" t="s">
        <v>83</v>
      </c>
      <c r="B68" s="20"/>
      <c r="C68" s="20"/>
      <c r="D68" s="21">
        <v>3513125.724834559</v>
      </c>
      <c r="E68" s="21">
        <v>3558285.8471212946</v>
      </c>
      <c r="F68" s="21">
        <f aca="true" t="shared" si="1" ref="F68:F131">E68-D68</f>
        <v>45160.12228673557</v>
      </c>
    </row>
    <row r="69" spans="1:6" ht="15">
      <c r="A69" s="10" t="s">
        <v>84</v>
      </c>
      <c r="B69" s="10" t="s">
        <v>85</v>
      </c>
      <c r="C69" s="10" t="s">
        <v>14</v>
      </c>
      <c r="D69" s="13">
        <v>9512148.84278612</v>
      </c>
      <c r="E69" s="13">
        <v>10260436.369824182</v>
      </c>
      <c r="F69" s="13">
        <f t="shared" si="1"/>
        <v>748287.527038062</v>
      </c>
    </row>
    <row r="70" spans="1:6" ht="15">
      <c r="A70" s="14"/>
      <c r="B70" s="14"/>
      <c r="C70" s="15" t="s">
        <v>19</v>
      </c>
      <c r="D70" s="18">
        <v>0</v>
      </c>
      <c r="E70" s="18">
        <v>0</v>
      </c>
      <c r="F70" s="18">
        <f t="shared" si="1"/>
        <v>0</v>
      </c>
    </row>
    <row r="71" spans="1:6" ht="15">
      <c r="A71" s="19" t="s">
        <v>86</v>
      </c>
      <c r="B71" s="20"/>
      <c r="C71" s="20"/>
      <c r="D71" s="21">
        <v>9512148.84278612</v>
      </c>
      <c r="E71" s="21">
        <v>10260436.369824182</v>
      </c>
      <c r="F71" s="21">
        <f t="shared" si="1"/>
        <v>748287.527038062</v>
      </c>
    </row>
    <row r="72" spans="1:6" ht="15">
      <c r="A72" s="10" t="s">
        <v>87</v>
      </c>
      <c r="B72" s="10" t="s">
        <v>88</v>
      </c>
      <c r="C72" s="10" t="s">
        <v>14</v>
      </c>
      <c r="D72" s="13">
        <v>18956151.48362976</v>
      </c>
      <c r="E72" s="13">
        <v>19008806.307780333</v>
      </c>
      <c r="F72" s="13">
        <f t="shared" si="1"/>
        <v>52654.82415057346</v>
      </c>
    </row>
    <row r="73" spans="1:6" ht="15">
      <c r="A73" s="14"/>
      <c r="B73" s="14"/>
      <c r="C73" s="15" t="s">
        <v>23</v>
      </c>
      <c r="D73" s="18">
        <v>127984</v>
      </c>
      <c r="E73" s="18">
        <v>127984</v>
      </c>
      <c r="F73" s="18">
        <f t="shared" si="1"/>
        <v>0</v>
      </c>
    </row>
    <row r="74" spans="1:6" ht="15">
      <c r="A74" s="19" t="s">
        <v>89</v>
      </c>
      <c r="B74" s="20"/>
      <c r="C74" s="20"/>
      <c r="D74" s="21">
        <v>19084135.48362976</v>
      </c>
      <c r="E74" s="21">
        <v>19136790.307780333</v>
      </c>
      <c r="F74" s="21">
        <f t="shared" si="1"/>
        <v>52654.82415057346</v>
      </c>
    </row>
    <row r="75" spans="1:6" ht="15">
      <c r="A75" s="10" t="s">
        <v>90</v>
      </c>
      <c r="B75" s="10" t="s">
        <v>91</v>
      </c>
      <c r="C75" s="10" t="s">
        <v>14</v>
      </c>
      <c r="D75" s="13">
        <v>37920878.67534887</v>
      </c>
      <c r="E75" s="13">
        <v>38641828.528497</v>
      </c>
      <c r="F75" s="13">
        <f t="shared" si="1"/>
        <v>720949.8531481326</v>
      </c>
    </row>
    <row r="76" spans="1:6" ht="15">
      <c r="A76" s="14"/>
      <c r="B76" s="14"/>
      <c r="C76" s="15" t="s">
        <v>23</v>
      </c>
      <c r="D76" s="18">
        <v>13806650.206571389</v>
      </c>
      <c r="E76" s="18">
        <v>15044452.709500263</v>
      </c>
      <c r="F76" s="18">
        <f t="shared" si="1"/>
        <v>1237802.5029288735</v>
      </c>
    </row>
    <row r="77" spans="1:6" ht="15">
      <c r="A77" s="19" t="s">
        <v>92</v>
      </c>
      <c r="B77" s="20"/>
      <c r="C77" s="20"/>
      <c r="D77" s="21">
        <v>51727528.88192026</v>
      </c>
      <c r="E77" s="21">
        <v>53686281.23799726</v>
      </c>
      <c r="F77" s="21">
        <f t="shared" si="1"/>
        <v>1958752.3560770005</v>
      </c>
    </row>
    <row r="78" spans="1:6" ht="15">
      <c r="A78" s="10" t="s">
        <v>93</v>
      </c>
      <c r="B78" s="10" t="s">
        <v>94</v>
      </c>
      <c r="C78" s="10" t="s">
        <v>14</v>
      </c>
      <c r="D78" s="13">
        <v>4195019.923519789</v>
      </c>
      <c r="E78" s="13">
        <v>4497586.935177628</v>
      </c>
      <c r="F78" s="13">
        <f t="shared" si="1"/>
        <v>302567.0116578387</v>
      </c>
    </row>
    <row r="79" spans="1:6" ht="15">
      <c r="A79" s="14"/>
      <c r="B79" s="14"/>
      <c r="C79" s="15" t="s">
        <v>23</v>
      </c>
      <c r="D79" s="18">
        <v>6151010.320282621</v>
      </c>
      <c r="E79" s="18">
        <v>6275022.098386589</v>
      </c>
      <c r="F79" s="18">
        <f t="shared" si="1"/>
        <v>124011.77810396813</v>
      </c>
    </row>
    <row r="80" spans="1:6" ht="15">
      <c r="A80" s="19" t="s">
        <v>95</v>
      </c>
      <c r="B80" s="20"/>
      <c r="C80" s="20"/>
      <c r="D80" s="21">
        <v>10346030.24380241</v>
      </c>
      <c r="E80" s="21">
        <v>10772609.033564217</v>
      </c>
      <c r="F80" s="21">
        <f t="shared" si="1"/>
        <v>426578.78976180777</v>
      </c>
    </row>
    <row r="81" spans="1:6" ht="15">
      <c r="A81" s="10" t="s">
        <v>96</v>
      </c>
      <c r="B81" s="10" t="s">
        <v>97</v>
      </c>
      <c r="C81" s="10" t="s">
        <v>14</v>
      </c>
      <c r="D81" s="13">
        <v>930091.1696846966</v>
      </c>
      <c r="E81" s="13">
        <v>1054543.1677127818</v>
      </c>
      <c r="F81" s="13">
        <f t="shared" si="1"/>
        <v>124451.99802808522</v>
      </c>
    </row>
    <row r="82" spans="1:6" ht="15">
      <c r="A82" s="14"/>
      <c r="B82" s="33"/>
      <c r="C82" s="15" t="s">
        <v>67</v>
      </c>
      <c r="D82" s="18">
        <v>81532</v>
      </c>
      <c r="E82" s="18">
        <v>81532</v>
      </c>
      <c r="F82" s="18">
        <f t="shared" si="1"/>
        <v>0</v>
      </c>
    </row>
    <row r="83" spans="1:6" ht="15">
      <c r="A83" s="19" t="s">
        <v>98</v>
      </c>
      <c r="B83" s="20"/>
      <c r="C83" s="20"/>
      <c r="D83" s="21">
        <v>1011623.1696846966</v>
      </c>
      <c r="E83" s="21">
        <v>1136075.1677127818</v>
      </c>
      <c r="F83" s="21">
        <f t="shared" si="1"/>
        <v>124451.99802808522</v>
      </c>
    </row>
    <row r="84" spans="1:6" ht="15">
      <c r="A84" s="10" t="s">
        <v>99</v>
      </c>
      <c r="B84" s="10" t="s">
        <v>100</v>
      </c>
      <c r="C84" s="10" t="s">
        <v>14</v>
      </c>
      <c r="D84" s="13">
        <v>347384531.71282357</v>
      </c>
      <c r="E84" s="13">
        <v>389924174.48348814</v>
      </c>
      <c r="F84" s="13">
        <f t="shared" si="1"/>
        <v>42539642.77066457</v>
      </c>
    </row>
    <row r="85" spans="1:6" ht="15">
      <c r="A85" s="14"/>
      <c r="B85" s="32"/>
      <c r="C85" s="15" t="s">
        <v>23</v>
      </c>
      <c r="D85" s="18">
        <v>380299441.2925539</v>
      </c>
      <c r="E85" s="18">
        <v>435510512.55231977</v>
      </c>
      <c r="F85" s="18">
        <f t="shared" si="1"/>
        <v>55211071.25976586</v>
      </c>
    </row>
    <row r="86" spans="1:6" ht="15">
      <c r="A86" s="19" t="s">
        <v>101</v>
      </c>
      <c r="B86" s="20"/>
      <c r="C86" s="20"/>
      <c r="D86" s="21">
        <v>727683973.0053775</v>
      </c>
      <c r="E86" s="21">
        <v>825434687.0358078</v>
      </c>
      <c r="F86" s="21">
        <f t="shared" si="1"/>
        <v>97750714.03043032</v>
      </c>
    </row>
    <row r="87" spans="1:6" ht="15">
      <c r="A87" s="10" t="s">
        <v>102</v>
      </c>
      <c r="B87" s="10" t="s">
        <v>103</v>
      </c>
      <c r="C87" s="10" t="s">
        <v>14</v>
      </c>
      <c r="D87" s="13">
        <v>932650.9361019183</v>
      </c>
      <c r="E87" s="13">
        <v>1043429.8303300942</v>
      </c>
      <c r="F87" s="13">
        <f t="shared" si="1"/>
        <v>110778.89422817586</v>
      </c>
    </row>
    <row r="88" spans="1:6" ht="15">
      <c r="A88" s="14"/>
      <c r="B88" s="14"/>
      <c r="C88" s="15" t="s">
        <v>30</v>
      </c>
      <c r="D88" s="18">
        <v>0</v>
      </c>
      <c r="E88" s="18">
        <v>0</v>
      </c>
      <c r="F88" s="18">
        <f t="shared" si="1"/>
        <v>0</v>
      </c>
    </row>
    <row r="89" spans="1:6" ht="15">
      <c r="A89" s="19" t="s">
        <v>104</v>
      </c>
      <c r="B89" s="20"/>
      <c r="C89" s="20"/>
      <c r="D89" s="21">
        <v>932650.9361019183</v>
      </c>
      <c r="E89" s="21">
        <v>1043429.8303300942</v>
      </c>
      <c r="F89" s="21">
        <f t="shared" si="1"/>
        <v>110778.89422817586</v>
      </c>
    </row>
    <row r="90" spans="1:6" ht="15">
      <c r="A90" s="10" t="s">
        <v>105</v>
      </c>
      <c r="B90" s="10" t="s">
        <v>106</v>
      </c>
      <c r="C90" s="10" t="s">
        <v>14</v>
      </c>
      <c r="D90" s="13">
        <v>1558333.6160040218</v>
      </c>
      <c r="E90" s="13">
        <v>1733956.3723245077</v>
      </c>
      <c r="F90" s="13">
        <f t="shared" si="1"/>
        <v>175622.75632048585</v>
      </c>
    </row>
    <row r="91" spans="1:6" ht="15">
      <c r="A91" s="14"/>
      <c r="B91" s="14"/>
      <c r="C91" s="15" t="s">
        <v>30</v>
      </c>
      <c r="D91" s="18">
        <v>0</v>
      </c>
      <c r="E91" s="18">
        <v>0</v>
      </c>
      <c r="F91" s="18">
        <f t="shared" si="1"/>
        <v>0</v>
      </c>
    </row>
    <row r="92" spans="1:6" ht="15">
      <c r="A92" s="19" t="s">
        <v>107</v>
      </c>
      <c r="B92" s="20"/>
      <c r="C92" s="20"/>
      <c r="D92" s="21">
        <v>1558333.6160040218</v>
      </c>
      <c r="E92" s="21">
        <v>1733956.3723245077</v>
      </c>
      <c r="F92" s="21">
        <f t="shared" si="1"/>
        <v>175622.75632048585</v>
      </c>
    </row>
    <row r="93" spans="1:6" ht="15">
      <c r="A93" s="10" t="s">
        <v>108</v>
      </c>
      <c r="B93" s="10" t="s">
        <v>109</v>
      </c>
      <c r="C93" s="10" t="s">
        <v>14</v>
      </c>
      <c r="D93" s="13">
        <v>51253883.82795346</v>
      </c>
      <c r="E93" s="13">
        <v>57679710.96619266</v>
      </c>
      <c r="F93" s="13">
        <f t="shared" si="1"/>
        <v>6425827.138239205</v>
      </c>
    </row>
    <row r="94" spans="1:6" ht="15">
      <c r="A94" s="14"/>
      <c r="B94" s="14"/>
      <c r="C94" s="15" t="s">
        <v>15</v>
      </c>
      <c r="D94" s="18">
        <v>24052640.884999998</v>
      </c>
      <c r="E94" s="18">
        <v>32506243.827499997</v>
      </c>
      <c r="F94" s="18">
        <f t="shared" si="1"/>
        <v>8453602.942499999</v>
      </c>
    </row>
    <row r="95" spans="1:6" ht="15">
      <c r="A95" s="19" t="s">
        <v>110</v>
      </c>
      <c r="B95" s="20"/>
      <c r="C95" s="20"/>
      <c r="D95" s="21">
        <v>75306524.71295345</v>
      </c>
      <c r="E95" s="21">
        <v>90185954.79369266</v>
      </c>
      <c r="F95" s="21">
        <f t="shared" si="1"/>
        <v>14879430.080739215</v>
      </c>
    </row>
    <row r="96" spans="1:6" ht="15">
      <c r="A96" s="10" t="s">
        <v>111</v>
      </c>
      <c r="B96" s="10" t="s">
        <v>112</v>
      </c>
      <c r="C96" s="10" t="s">
        <v>14</v>
      </c>
      <c r="D96" s="13">
        <v>26405092.664433993</v>
      </c>
      <c r="E96" s="13">
        <v>30849033.937544353</v>
      </c>
      <c r="F96" s="13">
        <f t="shared" si="1"/>
        <v>4443941.27311036</v>
      </c>
    </row>
    <row r="97" spans="1:6" ht="15">
      <c r="A97" s="14"/>
      <c r="B97" s="33"/>
      <c r="C97" s="15" t="s">
        <v>15</v>
      </c>
      <c r="D97" s="18">
        <v>10083105.604525587</v>
      </c>
      <c r="E97" s="18">
        <v>11344243.821049511</v>
      </c>
      <c r="F97" s="18">
        <f t="shared" si="1"/>
        <v>1261138.2165239248</v>
      </c>
    </row>
    <row r="98" spans="1:6" ht="15">
      <c r="A98" s="19" t="s">
        <v>113</v>
      </c>
      <c r="B98" s="20"/>
      <c r="C98" s="20"/>
      <c r="D98" s="21">
        <v>36488198.26895958</v>
      </c>
      <c r="E98" s="21">
        <v>42193277.758593865</v>
      </c>
      <c r="F98" s="21">
        <f t="shared" si="1"/>
        <v>5705079.489634283</v>
      </c>
    </row>
    <row r="99" spans="1:6" ht="15">
      <c r="A99" s="10" t="s">
        <v>114</v>
      </c>
      <c r="B99" s="10" t="s">
        <v>115</v>
      </c>
      <c r="C99" s="10" t="s">
        <v>14</v>
      </c>
      <c r="D99" s="13">
        <v>17207366.39430063</v>
      </c>
      <c r="E99" s="13">
        <v>19295568.046983518</v>
      </c>
      <c r="F99" s="13">
        <f t="shared" si="1"/>
        <v>2088201.6526828893</v>
      </c>
    </row>
    <row r="100" spans="1:6" ht="15">
      <c r="A100" s="14"/>
      <c r="B100" s="14"/>
      <c r="C100" s="15" t="s">
        <v>15</v>
      </c>
      <c r="D100" s="18">
        <v>839289</v>
      </c>
      <c r="E100" s="18">
        <v>839289</v>
      </c>
      <c r="F100" s="18">
        <f t="shared" si="1"/>
        <v>0</v>
      </c>
    </row>
    <row r="101" spans="1:6" ht="15">
      <c r="A101" s="19" t="s">
        <v>116</v>
      </c>
      <c r="B101" s="20"/>
      <c r="C101" s="20"/>
      <c r="D101" s="21">
        <v>18046655.39430063</v>
      </c>
      <c r="E101" s="21">
        <v>20134857.046983518</v>
      </c>
      <c r="F101" s="21">
        <f t="shared" si="1"/>
        <v>2088201.6526828893</v>
      </c>
    </row>
    <row r="102" spans="1:6" ht="15">
      <c r="A102" s="10" t="s">
        <v>117</v>
      </c>
      <c r="B102" s="10" t="s">
        <v>118</v>
      </c>
      <c r="C102" s="10" t="s">
        <v>14</v>
      </c>
      <c r="D102" s="13">
        <v>65385310.374486506</v>
      </c>
      <c r="E102" s="13">
        <v>65385310.24340679</v>
      </c>
      <c r="F102" s="13">
        <f t="shared" si="1"/>
        <v>-0.13107971847057343</v>
      </c>
    </row>
    <row r="103" spans="1:6" ht="15">
      <c r="A103" s="14"/>
      <c r="B103" s="14"/>
      <c r="C103" s="15" t="s">
        <v>19</v>
      </c>
      <c r="D103" s="18">
        <v>0</v>
      </c>
      <c r="E103" s="18">
        <v>0</v>
      </c>
      <c r="F103" s="18">
        <f t="shared" si="1"/>
        <v>0</v>
      </c>
    </row>
    <row r="104" spans="1:6" ht="15">
      <c r="A104" s="19" t="s">
        <v>119</v>
      </c>
      <c r="B104" s="20"/>
      <c r="C104" s="20"/>
      <c r="D104" s="21">
        <v>65385310.374486506</v>
      </c>
      <c r="E104" s="21">
        <v>65385310.24340679</v>
      </c>
      <c r="F104" s="21">
        <f t="shared" si="1"/>
        <v>-0.13107971847057343</v>
      </c>
    </row>
    <row r="105" spans="1:6" ht="15">
      <c r="A105" s="10" t="s">
        <v>120</v>
      </c>
      <c r="B105" s="10" t="s">
        <v>121</v>
      </c>
      <c r="C105" s="10" t="s">
        <v>14</v>
      </c>
      <c r="D105" s="13">
        <v>24299537.811909728</v>
      </c>
      <c r="E105" s="13">
        <v>25733540.811909728</v>
      </c>
      <c r="F105" s="13">
        <f t="shared" si="1"/>
        <v>1434003</v>
      </c>
    </row>
    <row r="106" spans="1:6" ht="15">
      <c r="A106" s="14"/>
      <c r="B106" s="14"/>
      <c r="C106" s="15" t="s">
        <v>19</v>
      </c>
      <c r="D106" s="18">
        <v>0</v>
      </c>
      <c r="E106" s="18">
        <v>0</v>
      </c>
      <c r="F106" s="18">
        <f t="shared" si="1"/>
        <v>0</v>
      </c>
    </row>
    <row r="107" spans="1:6" ht="15">
      <c r="A107" s="19" t="s">
        <v>122</v>
      </c>
      <c r="B107" s="20"/>
      <c r="C107" s="20"/>
      <c r="D107" s="21">
        <v>24299537.811909728</v>
      </c>
      <c r="E107" s="21">
        <v>25733540.811909728</v>
      </c>
      <c r="F107" s="21">
        <f t="shared" si="1"/>
        <v>1434003</v>
      </c>
    </row>
    <row r="108" spans="1:6" ht="15">
      <c r="A108" s="10" t="s">
        <v>123</v>
      </c>
      <c r="B108" s="10" t="s">
        <v>124</v>
      </c>
      <c r="C108" s="10" t="s">
        <v>14</v>
      </c>
      <c r="D108" s="13">
        <v>0</v>
      </c>
      <c r="E108" s="13">
        <v>0</v>
      </c>
      <c r="F108" s="13">
        <f t="shared" si="1"/>
        <v>0</v>
      </c>
    </row>
    <row r="109" spans="1:6" ht="15">
      <c r="A109" s="14"/>
      <c r="B109" s="32"/>
      <c r="C109" s="15" t="s">
        <v>67</v>
      </c>
      <c r="D109" s="18">
        <v>3937313.5714285704</v>
      </c>
      <c r="E109" s="18">
        <v>4375171.2857142845</v>
      </c>
      <c r="F109" s="18">
        <f t="shared" si="1"/>
        <v>437857.7142857141</v>
      </c>
    </row>
    <row r="110" spans="1:6" ht="15">
      <c r="A110" s="19" t="s">
        <v>122</v>
      </c>
      <c r="B110" s="20"/>
      <c r="C110" s="20"/>
      <c r="D110" s="21">
        <v>3937313.5714285704</v>
      </c>
      <c r="E110" s="21">
        <v>4375171.2857142845</v>
      </c>
      <c r="F110" s="21">
        <f t="shared" si="1"/>
        <v>437857.7142857141</v>
      </c>
    </row>
    <row r="111" spans="1:6" ht="15">
      <c r="A111" s="10" t="s">
        <v>125</v>
      </c>
      <c r="B111" s="10" t="s">
        <v>126</v>
      </c>
      <c r="C111" s="10" t="s">
        <v>14</v>
      </c>
      <c r="D111" s="13">
        <v>9876449.059634142</v>
      </c>
      <c r="E111" s="13">
        <v>10453936.480292544</v>
      </c>
      <c r="F111" s="13">
        <f t="shared" si="1"/>
        <v>577487.4206584021</v>
      </c>
    </row>
    <row r="112" spans="1:6" ht="15">
      <c r="A112" s="14"/>
      <c r="B112" s="14"/>
      <c r="C112" s="15" t="s">
        <v>19</v>
      </c>
      <c r="D112" s="18">
        <v>400000</v>
      </c>
      <c r="E112" s="18">
        <v>400000</v>
      </c>
      <c r="F112" s="18">
        <f t="shared" si="1"/>
        <v>0</v>
      </c>
    </row>
    <row r="113" spans="1:6" ht="15">
      <c r="A113" s="19" t="s">
        <v>127</v>
      </c>
      <c r="B113" s="20"/>
      <c r="C113" s="20"/>
      <c r="D113" s="21">
        <v>10276449.059634142</v>
      </c>
      <c r="E113" s="21">
        <v>10853936.480292544</v>
      </c>
      <c r="F113" s="21">
        <f t="shared" si="1"/>
        <v>577487.4206584021</v>
      </c>
    </row>
    <row r="114" spans="1:6" ht="15">
      <c r="A114" s="10" t="s">
        <v>128</v>
      </c>
      <c r="B114" s="10" t="s">
        <v>129</v>
      </c>
      <c r="C114" s="10" t="s">
        <v>14</v>
      </c>
      <c r="D114" s="13">
        <v>164480.38337682115</v>
      </c>
      <c r="E114" s="13">
        <v>183147.0309995935</v>
      </c>
      <c r="F114" s="13">
        <f t="shared" si="1"/>
        <v>18666.647622772347</v>
      </c>
    </row>
    <row r="115" spans="1:6" ht="15">
      <c r="A115" s="14"/>
      <c r="B115" s="14"/>
      <c r="C115" s="15" t="s">
        <v>19</v>
      </c>
      <c r="D115" s="18">
        <v>0</v>
      </c>
      <c r="E115" s="18">
        <v>0</v>
      </c>
      <c r="F115" s="18">
        <f t="shared" si="1"/>
        <v>0</v>
      </c>
    </row>
    <row r="116" spans="1:6" ht="15">
      <c r="A116" s="19" t="s">
        <v>130</v>
      </c>
      <c r="B116" s="20"/>
      <c r="C116" s="20"/>
      <c r="D116" s="21">
        <v>164480.38337682115</v>
      </c>
      <c r="E116" s="21">
        <v>183147.0309995935</v>
      </c>
      <c r="F116" s="21">
        <f t="shared" si="1"/>
        <v>18666.647622772347</v>
      </c>
    </row>
    <row r="117" spans="1:6" ht="15">
      <c r="A117" s="10" t="s">
        <v>131</v>
      </c>
      <c r="B117" s="10" t="s">
        <v>132</v>
      </c>
      <c r="C117" s="10" t="s">
        <v>14</v>
      </c>
      <c r="D117" s="13">
        <v>25227051.57821555</v>
      </c>
      <c r="E117" s="13">
        <v>26919464.074118644</v>
      </c>
      <c r="F117" s="13">
        <f t="shared" si="1"/>
        <v>1692412.4959030934</v>
      </c>
    </row>
    <row r="118" spans="1:6" ht="15">
      <c r="A118" s="14"/>
      <c r="B118" s="33"/>
      <c r="C118" s="15" t="s">
        <v>19</v>
      </c>
      <c r="D118" s="18">
        <v>0</v>
      </c>
      <c r="E118" s="18">
        <v>0</v>
      </c>
      <c r="F118" s="18">
        <f t="shared" si="1"/>
        <v>0</v>
      </c>
    </row>
    <row r="119" spans="1:6" ht="15">
      <c r="A119" s="19" t="s">
        <v>133</v>
      </c>
      <c r="B119" s="20"/>
      <c r="C119" s="20"/>
      <c r="D119" s="21">
        <v>25227051.57821555</v>
      </c>
      <c r="E119" s="21">
        <v>26919464.074118644</v>
      </c>
      <c r="F119" s="21">
        <f t="shared" si="1"/>
        <v>1692412.4959030934</v>
      </c>
    </row>
    <row r="120" spans="1:6" ht="15">
      <c r="A120" s="10" t="s">
        <v>134</v>
      </c>
      <c r="B120" s="10" t="s">
        <v>135</v>
      </c>
      <c r="C120" s="10" t="s">
        <v>14</v>
      </c>
      <c r="D120" s="13">
        <v>376046.3305936556</v>
      </c>
      <c r="E120" s="13">
        <v>420560.32181537035</v>
      </c>
      <c r="F120" s="13">
        <f t="shared" si="1"/>
        <v>44513.991221714765</v>
      </c>
    </row>
    <row r="121" spans="1:6" ht="15">
      <c r="A121" s="14"/>
      <c r="B121" s="14"/>
      <c r="C121" s="15" t="s">
        <v>19</v>
      </c>
      <c r="D121" s="18">
        <v>0</v>
      </c>
      <c r="E121" s="18">
        <v>0</v>
      </c>
      <c r="F121" s="18">
        <f t="shared" si="1"/>
        <v>0</v>
      </c>
    </row>
    <row r="122" spans="1:6" ht="15">
      <c r="A122" s="19" t="s">
        <v>136</v>
      </c>
      <c r="B122" s="20"/>
      <c r="C122" s="20"/>
      <c r="D122" s="21">
        <v>376046.3305936556</v>
      </c>
      <c r="E122" s="21">
        <v>420560.32181537035</v>
      </c>
      <c r="F122" s="21">
        <f t="shared" si="1"/>
        <v>44513.991221714765</v>
      </c>
    </row>
    <row r="123" spans="1:6" ht="15">
      <c r="A123" s="10" t="s">
        <v>137</v>
      </c>
      <c r="B123" s="10" t="s">
        <v>138</v>
      </c>
      <c r="C123" s="10" t="s">
        <v>14</v>
      </c>
      <c r="D123" s="13">
        <v>1113934.7853489027</v>
      </c>
      <c r="E123" s="13">
        <v>1239474.2047358088</v>
      </c>
      <c r="F123" s="13">
        <f t="shared" si="1"/>
        <v>125539.41938690608</v>
      </c>
    </row>
    <row r="124" spans="1:6" ht="15">
      <c r="A124" s="14"/>
      <c r="B124" s="14"/>
      <c r="C124" s="15" t="s">
        <v>19</v>
      </c>
      <c r="D124" s="18">
        <v>0</v>
      </c>
      <c r="E124" s="18">
        <v>0</v>
      </c>
      <c r="F124" s="18">
        <f t="shared" si="1"/>
        <v>0</v>
      </c>
    </row>
    <row r="125" spans="1:6" ht="15">
      <c r="A125" s="19" t="s">
        <v>139</v>
      </c>
      <c r="B125" s="20"/>
      <c r="C125" s="20"/>
      <c r="D125" s="21">
        <v>1113934.7853489027</v>
      </c>
      <c r="E125" s="21">
        <v>1239474.2047358088</v>
      </c>
      <c r="F125" s="21">
        <f t="shared" si="1"/>
        <v>125539.41938690608</v>
      </c>
    </row>
    <row r="126" spans="1:6" ht="15">
      <c r="A126" s="10" t="s">
        <v>140</v>
      </c>
      <c r="B126" s="10" t="s">
        <v>141</v>
      </c>
      <c r="C126" s="10" t="s">
        <v>14</v>
      </c>
      <c r="D126" s="13">
        <v>1837769.4881611697</v>
      </c>
      <c r="E126" s="13">
        <v>2007746.1129613826</v>
      </c>
      <c r="F126" s="13">
        <f t="shared" si="1"/>
        <v>169976.6248002129</v>
      </c>
    </row>
    <row r="127" spans="1:6" ht="15">
      <c r="A127" s="14"/>
      <c r="B127" s="14"/>
      <c r="C127" s="15" t="s">
        <v>19</v>
      </c>
      <c r="D127" s="18">
        <v>0</v>
      </c>
      <c r="E127" s="18">
        <v>0</v>
      </c>
      <c r="F127" s="18">
        <f t="shared" si="1"/>
        <v>0</v>
      </c>
    </row>
    <row r="128" spans="1:6" ht="15">
      <c r="A128" s="19" t="s">
        <v>142</v>
      </c>
      <c r="B128" s="20"/>
      <c r="C128" s="20"/>
      <c r="D128" s="21">
        <v>1837769.4881611697</v>
      </c>
      <c r="E128" s="21">
        <v>2007746.1129613826</v>
      </c>
      <c r="F128" s="21">
        <f t="shared" si="1"/>
        <v>169976.6248002129</v>
      </c>
    </row>
    <row r="129" spans="1:6" ht="15">
      <c r="A129" s="10" t="s">
        <v>143</v>
      </c>
      <c r="B129" s="10" t="s">
        <v>144</v>
      </c>
      <c r="C129" s="10" t="s">
        <v>14</v>
      </c>
      <c r="D129" s="13">
        <v>335716.6678973253</v>
      </c>
      <c r="E129" s="13">
        <v>376227.6526734407</v>
      </c>
      <c r="F129" s="13">
        <f t="shared" si="1"/>
        <v>40510.984776115394</v>
      </c>
    </row>
    <row r="130" spans="1:6" ht="15">
      <c r="A130" s="14"/>
      <c r="B130" s="14"/>
      <c r="C130" s="15" t="s">
        <v>19</v>
      </c>
      <c r="D130" s="18">
        <v>0</v>
      </c>
      <c r="E130" s="18">
        <v>0</v>
      </c>
      <c r="F130" s="18">
        <f t="shared" si="1"/>
        <v>0</v>
      </c>
    </row>
    <row r="131" spans="1:6" ht="15">
      <c r="A131" s="19" t="s">
        <v>145</v>
      </c>
      <c r="B131" s="20"/>
      <c r="C131" s="20"/>
      <c r="D131" s="21">
        <v>335716.6678973253</v>
      </c>
      <c r="E131" s="21">
        <v>376227.6526734407</v>
      </c>
      <c r="F131" s="21">
        <f t="shared" si="1"/>
        <v>40510.984776115394</v>
      </c>
    </row>
    <row r="132" spans="1:6" ht="15">
      <c r="A132" s="10" t="s">
        <v>146</v>
      </c>
      <c r="B132" s="10" t="s">
        <v>147</v>
      </c>
      <c r="C132" s="10" t="s">
        <v>14</v>
      </c>
      <c r="D132" s="13">
        <v>0</v>
      </c>
      <c r="E132" s="13">
        <v>0</v>
      </c>
      <c r="F132" s="13">
        <f aca="true" t="shared" si="2" ref="F132:F195">E132-D132</f>
        <v>0</v>
      </c>
    </row>
    <row r="133" spans="1:6" ht="15">
      <c r="A133" s="14"/>
      <c r="B133" s="14"/>
      <c r="C133" s="15" t="s">
        <v>23</v>
      </c>
      <c r="D133" s="18">
        <v>5373220.731148495</v>
      </c>
      <c r="E133" s="18">
        <v>6002226.542825604</v>
      </c>
      <c r="F133" s="18">
        <f t="shared" si="2"/>
        <v>629005.8116771085</v>
      </c>
    </row>
    <row r="134" spans="1:6" ht="15">
      <c r="A134" s="19" t="s">
        <v>148</v>
      </c>
      <c r="B134" s="20"/>
      <c r="C134" s="20"/>
      <c r="D134" s="21">
        <v>5373220.731148495</v>
      </c>
      <c r="E134" s="21">
        <v>6002226.542825604</v>
      </c>
      <c r="F134" s="21">
        <f t="shared" si="2"/>
        <v>629005.8116771085</v>
      </c>
    </row>
    <row r="135" spans="1:6" ht="15">
      <c r="A135" s="10" t="s">
        <v>149</v>
      </c>
      <c r="B135" s="10" t="s">
        <v>150</v>
      </c>
      <c r="C135" s="10" t="s">
        <v>14</v>
      </c>
      <c r="D135" s="13">
        <v>1432611.6055998635</v>
      </c>
      <c r="E135" s="13">
        <v>1511018.4423177834</v>
      </c>
      <c r="F135" s="13">
        <f t="shared" si="2"/>
        <v>78406.83671791991</v>
      </c>
    </row>
    <row r="136" spans="1:6" ht="15">
      <c r="A136" s="14"/>
      <c r="B136" s="14"/>
      <c r="C136" s="15" t="s">
        <v>19</v>
      </c>
      <c r="D136" s="18">
        <v>0</v>
      </c>
      <c r="E136" s="18">
        <v>0</v>
      </c>
      <c r="F136" s="18">
        <f t="shared" si="2"/>
        <v>0</v>
      </c>
    </row>
    <row r="137" spans="1:6" ht="15">
      <c r="A137" s="19" t="s">
        <v>151</v>
      </c>
      <c r="B137" s="20"/>
      <c r="C137" s="20"/>
      <c r="D137" s="21">
        <v>1432611.6055998635</v>
      </c>
      <c r="E137" s="21">
        <v>1511018.4423177834</v>
      </c>
      <c r="F137" s="21">
        <f t="shared" si="2"/>
        <v>78406.83671791991</v>
      </c>
    </row>
    <row r="138" spans="1:6" ht="15">
      <c r="A138" s="10" t="s">
        <v>152</v>
      </c>
      <c r="B138" s="10" t="s">
        <v>153</v>
      </c>
      <c r="C138" s="10" t="s">
        <v>14</v>
      </c>
      <c r="D138" s="13">
        <v>11429739.787645705</v>
      </c>
      <c r="E138" s="13">
        <v>11429739.787645705</v>
      </c>
      <c r="F138" s="13">
        <f t="shared" si="2"/>
        <v>0</v>
      </c>
    </row>
    <row r="139" spans="1:6" ht="15">
      <c r="A139" s="14"/>
      <c r="B139" s="32"/>
      <c r="C139" s="15" t="s">
        <v>67</v>
      </c>
      <c r="D139" s="18">
        <v>716297.33</v>
      </c>
      <c r="E139" s="18">
        <v>764748.6699999999</v>
      </c>
      <c r="F139" s="18">
        <f t="shared" si="2"/>
        <v>48451.33999999997</v>
      </c>
    </row>
    <row r="140" spans="1:6" ht="15">
      <c r="A140" s="19" t="s">
        <v>154</v>
      </c>
      <c r="B140" s="20"/>
      <c r="C140" s="20"/>
      <c r="D140" s="21">
        <v>12146037.117645705</v>
      </c>
      <c r="E140" s="21">
        <v>12194488.457645705</v>
      </c>
      <c r="F140" s="21">
        <f t="shared" si="2"/>
        <v>48451.33999999985</v>
      </c>
    </row>
    <row r="141" spans="1:6" ht="15">
      <c r="A141" s="23" t="s">
        <v>155</v>
      </c>
      <c r="B141" s="24" t="s">
        <v>156</v>
      </c>
      <c r="C141" s="25" t="s">
        <v>14</v>
      </c>
      <c r="D141" s="13">
        <v>36214534.14777418</v>
      </c>
      <c r="E141" s="13">
        <v>41825913.87469446</v>
      </c>
      <c r="F141" s="13">
        <f t="shared" si="2"/>
        <v>5611379.726920277</v>
      </c>
    </row>
    <row r="142" spans="1:6" ht="15">
      <c r="A142" s="26"/>
      <c r="B142" s="27"/>
      <c r="C142" s="28" t="s">
        <v>23</v>
      </c>
      <c r="D142" s="18">
        <v>999582.6591431315</v>
      </c>
      <c r="E142" s="18">
        <v>1446901.0816847894</v>
      </c>
      <c r="F142" s="18">
        <f t="shared" si="2"/>
        <v>447318.4225416579</v>
      </c>
    </row>
    <row r="143" spans="1:6" ht="15">
      <c r="A143" s="34" t="s">
        <v>157</v>
      </c>
      <c r="B143" s="35"/>
      <c r="C143" s="31"/>
      <c r="D143" s="21">
        <v>37214116.80691732</v>
      </c>
      <c r="E143" s="21">
        <v>43272814.95637925</v>
      </c>
      <c r="F143" s="21">
        <f t="shared" si="2"/>
        <v>6058698.1494619325</v>
      </c>
    </row>
    <row r="144" spans="1:6" ht="15">
      <c r="A144" s="36">
        <v>2432</v>
      </c>
      <c r="B144" s="37" t="s">
        <v>158</v>
      </c>
      <c r="C144" s="38" t="s">
        <v>14</v>
      </c>
      <c r="D144" s="13">
        <v>43693686.72803696</v>
      </c>
      <c r="E144" s="13">
        <v>49912309.21806511</v>
      </c>
      <c r="F144" s="13">
        <f t="shared" si="2"/>
        <v>6218622.49002815</v>
      </c>
    </row>
    <row r="145" spans="1:6" ht="15">
      <c r="A145" s="39"/>
      <c r="B145" s="40"/>
      <c r="C145" s="41" t="s">
        <v>15</v>
      </c>
      <c r="D145" s="18">
        <v>43747359</v>
      </c>
      <c r="E145" s="18">
        <v>43747359</v>
      </c>
      <c r="F145" s="18">
        <f t="shared" si="2"/>
        <v>0</v>
      </c>
    </row>
    <row r="146" spans="1:6" ht="15">
      <c r="A146" s="42" t="s">
        <v>159</v>
      </c>
      <c r="B146" s="43"/>
      <c r="C146" s="42"/>
      <c r="D146" s="21">
        <v>87441045.72803697</v>
      </c>
      <c r="E146" s="21">
        <v>93659668.21806511</v>
      </c>
      <c r="F146" s="21">
        <f t="shared" si="2"/>
        <v>6218622.490028143</v>
      </c>
    </row>
    <row r="147" spans="1:6" ht="15">
      <c r="A147" s="23" t="s">
        <v>160</v>
      </c>
      <c r="B147" s="24" t="s">
        <v>161</v>
      </c>
      <c r="C147" s="10" t="s">
        <v>14</v>
      </c>
      <c r="D147" s="13">
        <v>0</v>
      </c>
      <c r="E147" s="13">
        <v>0</v>
      </c>
      <c r="F147" s="13">
        <f t="shared" si="2"/>
        <v>0</v>
      </c>
    </row>
    <row r="148" spans="1:6" ht="15">
      <c r="A148" s="26"/>
      <c r="B148" s="27"/>
      <c r="C148" s="15" t="s">
        <v>15</v>
      </c>
      <c r="D148" s="18">
        <v>269719</v>
      </c>
      <c r="E148" s="18">
        <v>269719</v>
      </c>
      <c r="F148" s="18">
        <f t="shared" si="2"/>
        <v>0</v>
      </c>
    </row>
    <row r="149" spans="1:6" ht="15">
      <c r="A149" s="19" t="s">
        <v>162</v>
      </c>
      <c r="B149" s="20"/>
      <c r="C149" s="20"/>
      <c r="D149" s="21">
        <v>269719</v>
      </c>
      <c r="E149" s="21">
        <v>269719</v>
      </c>
      <c r="F149" s="21">
        <f t="shared" si="2"/>
        <v>0</v>
      </c>
    </row>
    <row r="150" spans="1:6" ht="15">
      <c r="A150" s="10" t="s">
        <v>163</v>
      </c>
      <c r="B150" s="10" t="s">
        <v>164</v>
      </c>
      <c r="C150" s="10" t="s">
        <v>14</v>
      </c>
      <c r="D150" s="13">
        <v>53944671.76417124</v>
      </c>
      <c r="E150" s="13">
        <v>60027363.83519272</v>
      </c>
      <c r="F150" s="13">
        <f t="shared" si="2"/>
        <v>6082692.071021475</v>
      </c>
    </row>
    <row r="151" spans="1:6" ht="15">
      <c r="A151" s="14"/>
      <c r="B151" s="22"/>
      <c r="C151" s="15" t="s">
        <v>23</v>
      </c>
      <c r="D151" s="18">
        <v>37101071.05729531</v>
      </c>
      <c r="E151" s="18">
        <v>42721284.269275546</v>
      </c>
      <c r="F151" s="18">
        <f t="shared" si="2"/>
        <v>5620213.211980239</v>
      </c>
    </row>
    <row r="152" spans="1:6" ht="15">
      <c r="A152" s="19" t="s">
        <v>165</v>
      </c>
      <c r="B152" s="20"/>
      <c r="C152" s="20"/>
      <c r="D152" s="21">
        <v>91045742.82146655</v>
      </c>
      <c r="E152" s="21">
        <v>102748648.10446826</v>
      </c>
      <c r="F152" s="21">
        <f t="shared" si="2"/>
        <v>11702905.283001706</v>
      </c>
    </row>
    <row r="153" spans="1:6" ht="15">
      <c r="A153" s="23" t="s">
        <v>166</v>
      </c>
      <c r="B153" s="24" t="s">
        <v>167</v>
      </c>
      <c r="C153" s="10" t="s">
        <v>14</v>
      </c>
      <c r="D153" s="13">
        <v>1877332.3692714265</v>
      </c>
      <c r="E153" s="13">
        <v>2089344.2640375816</v>
      </c>
      <c r="F153" s="13">
        <f t="shared" si="2"/>
        <v>212011.89476615516</v>
      </c>
    </row>
    <row r="154" spans="1:6" ht="15">
      <c r="A154" s="26"/>
      <c r="B154" s="27"/>
      <c r="C154" s="15" t="s">
        <v>19</v>
      </c>
      <c r="D154" s="18">
        <v>9519</v>
      </c>
      <c r="E154" s="18">
        <v>9519</v>
      </c>
      <c r="F154" s="18">
        <f t="shared" si="2"/>
        <v>0</v>
      </c>
    </row>
    <row r="155" spans="1:6" ht="15">
      <c r="A155" s="19" t="s">
        <v>168</v>
      </c>
      <c r="B155" s="20"/>
      <c r="C155" s="20"/>
      <c r="D155" s="21">
        <v>1886851.3692714265</v>
      </c>
      <c r="E155" s="21">
        <v>2098863.2640375816</v>
      </c>
      <c r="F155" s="21">
        <f t="shared" si="2"/>
        <v>212011.89476615516</v>
      </c>
    </row>
    <row r="156" spans="1:6" ht="15">
      <c r="A156" s="23" t="s">
        <v>169</v>
      </c>
      <c r="B156" s="24" t="s">
        <v>170</v>
      </c>
      <c r="C156" s="10" t="s">
        <v>14</v>
      </c>
      <c r="D156" s="13">
        <v>1107310.601399026</v>
      </c>
      <c r="E156" s="13">
        <v>1232103.4813853165</v>
      </c>
      <c r="F156" s="13">
        <f t="shared" si="2"/>
        <v>124792.87998629035</v>
      </c>
    </row>
    <row r="157" spans="1:6" ht="15">
      <c r="A157" s="26"/>
      <c r="B157" s="27"/>
      <c r="C157" s="15" t="s">
        <v>15</v>
      </c>
      <c r="D157" s="18">
        <v>5426510.40852022</v>
      </c>
      <c r="E157" s="18">
        <v>5426510.40852022</v>
      </c>
      <c r="F157" s="18">
        <f t="shared" si="2"/>
        <v>0</v>
      </c>
    </row>
    <row r="158" spans="1:6" ht="15">
      <c r="A158" s="19" t="s">
        <v>171</v>
      </c>
      <c r="B158" s="20"/>
      <c r="C158" s="20"/>
      <c r="D158" s="21">
        <v>6533821.009919246</v>
      </c>
      <c r="E158" s="21">
        <v>6658613.889905537</v>
      </c>
      <c r="F158" s="21">
        <f t="shared" si="2"/>
        <v>124792.87998629082</v>
      </c>
    </row>
    <row r="159" spans="1:6" ht="15">
      <c r="A159" s="10" t="s">
        <v>172</v>
      </c>
      <c r="B159" s="10" t="s">
        <v>173</v>
      </c>
      <c r="C159" s="10" t="s">
        <v>14</v>
      </c>
      <c r="D159" s="13">
        <v>73905697.8118314</v>
      </c>
      <c r="E159" s="13">
        <v>79761034.00373124</v>
      </c>
      <c r="F159" s="13">
        <f t="shared" si="2"/>
        <v>5855336.191899836</v>
      </c>
    </row>
    <row r="160" spans="1:6" ht="15">
      <c r="A160" s="14"/>
      <c r="B160" s="33"/>
      <c r="C160" s="15" t="s">
        <v>67</v>
      </c>
      <c r="D160" s="18">
        <v>64984615.61</v>
      </c>
      <c r="E160" s="18">
        <v>68154249.61</v>
      </c>
      <c r="F160" s="18">
        <f t="shared" si="2"/>
        <v>3169634</v>
      </c>
    </row>
    <row r="161" spans="1:6" ht="15">
      <c r="A161" s="19" t="s">
        <v>174</v>
      </c>
      <c r="B161" s="20"/>
      <c r="C161" s="20"/>
      <c r="D161" s="21">
        <v>138890313.4218314</v>
      </c>
      <c r="E161" s="21">
        <v>147915283.61373124</v>
      </c>
      <c r="F161" s="21">
        <f t="shared" si="2"/>
        <v>9024970.191899836</v>
      </c>
    </row>
    <row r="162" spans="1:6" ht="15">
      <c r="A162" s="10" t="s">
        <v>175</v>
      </c>
      <c r="B162" s="10" t="s">
        <v>176</v>
      </c>
      <c r="C162" s="10" t="s">
        <v>14</v>
      </c>
      <c r="D162" s="13">
        <v>72237242.143759</v>
      </c>
      <c r="E162" s="13">
        <v>80991896.32957308</v>
      </c>
      <c r="F162" s="13">
        <f t="shared" si="2"/>
        <v>8754654.185814083</v>
      </c>
    </row>
    <row r="163" spans="1:6" ht="15">
      <c r="A163" s="14"/>
      <c r="B163" s="14"/>
      <c r="C163" s="15" t="s">
        <v>67</v>
      </c>
      <c r="D163" s="18">
        <v>27230237.9233395</v>
      </c>
      <c r="E163" s="18">
        <v>30111429.9233395</v>
      </c>
      <c r="F163" s="18">
        <f t="shared" si="2"/>
        <v>2881192</v>
      </c>
    </row>
    <row r="164" spans="1:6" ht="15">
      <c r="A164" s="19" t="s">
        <v>177</v>
      </c>
      <c r="B164" s="20"/>
      <c r="C164" s="20"/>
      <c r="D164" s="21">
        <v>99467480.0670985</v>
      </c>
      <c r="E164" s="21">
        <v>111103326.25291258</v>
      </c>
      <c r="F164" s="21">
        <f t="shared" si="2"/>
        <v>11635846.185814083</v>
      </c>
    </row>
    <row r="165" spans="1:6" ht="15">
      <c r="A165" s="10" t="s">
        <v>178</v>
      </c>
      <c r="B165" s="10" t="s">
        <v>179</v>
      </c>
      <c r="C165" s="10" t="s">
        <v>14</v>
      </c>
      <c r="D165" s="13">
        <v>120764597.29971667</v>
      </c>
      <c r="E165" s="13">
        <v>128896408.93638751</v>
      </c>
      <c r="F165" s="13">
        <f t="shared" si="2"/>
        <v>8131811.636670843</v>
      </c>
    </row>
    <row r="166" spans="1:6" ht="15">
      <c r="A166" s="14"/>
      <c r="B166" s="14"/>
      <c r="C166" s="15" t="s">
        <v>67</v>
      </c>
      <c r="D166" s="18">
        <v>22064852.22666045</v>
      </c>
      <c r="E166" s="18">
        <v>25047037.22666045</v>
      </c>
      <c r="F166" s="18">
        <f t="shared" si="2"/>
        <v>2982185</v>
      </c>
    </row>
    <row r="167" spans="1:6" ht="15">
      <c r="A167" s="19" t="s">
        <v>180</v>
      </c>
      <c r="B167" s="20"/>
      <c r="C167" s="20"/>
      <c r="D167" s="21">
        <v>142829449.5263771</v>
      </c>
      <c r="E167" s="21">
        <v>153943446.16304797</v>
      </c>
      <c r="F167" s="21">
        <f t="shared" si="2"/>
        <v>11113996.636670858</v>
      </c>
    </row>
    <row r="168" spans="1:6" ht="15">
      <c r="A168" s="23" t="s">
        <v>181</v>
      </c>
      <c r="B168" s="24" t="s">
        <v>182</v>
      </c>
      <c r="C168" s="10" t="s">
        <v>14</v>
      </c>
      <c r="D168" s="13">
        <v>308538.1505812626</v>
      </c>
      <c r="E168" s="13">
        <v>335567.5316603944</v>
      </c>
      <c r="F168" s="13">
        <f t="shared" si="2"/>
        <v>27029.381079131796</v>
      </c>
    </row>
    <row r="169" spans="1:6" ht="15">
      <c r="A169" s="26"/>
      <c r="B169" s="27"/>
      <c r="C169" s="15" t="s">
        <v>30</v>
      </c>
      <c r="D169" s="18">
        <v>0</v>
      </c>
      <c r="E169" s="18">
        <v>0</v>
      </c>
      <c r="F169" s="18">
        <f t="shared" si="2"/>
        <v>0</v>
      </c>
    </row>
    <row r="170" spans="1:6" ht="15">
      <c r="A170" s="42" t="s">
        <v>183</v>
      </c>
      <c r="B170" s="44"/>
      <c r="C170" s="45"/>
      <c r="D170" s="21">
        <v>308538.1505812626</v>
      </c>
      <c r="E170" s="21">
        <v>335567.5316603944</v>
      </c>
      <c r="F170" s="21">
        <f t="shared" si="2"/>
        <v>27029.381079131796</v>
      </c>
    </row>
    <row r="171" spans="1:6" ht="15">
      <c r="A171" s="23" t="s">
        <v>184</v>
      </c>
      <c r="B171" s="24" t="s">
        <v>185</v>
      </c>
      <c r="C171" s="10" t="s">
        <v>14</v>
      </c>
      <c r="D171" s="13">
        <v>93420.88818199562</v>
      </c>
      <c r="E171" s="13">
        <v>103949.3358211484</v>
      </c>
      <c r="F171" s="13">
        <f t="shared" si="2"/>
        <v>10528.447639152786</v>
      </c>
    </row>
    <row r="172" spans="1:6" ht="15">
      <c r="A172" s="26"/>
      <c r="B172" s="27"/>
      <c r="C172" s="15" t="s">
        <v>19</v>
      </c>
      <c r="D172" s="18">
        <v>0</v>
      </c>
      <c r="E172" s="18">
        <v>0</v>
      </c>
      <c r="F172" s="18">
        <f t="shared" si="2"/>
        <v>0</v>
      </c>
    </row>
    <row r="173" spans="1:6" ht="15">
      <c r="A173" s="19" t="s">
        <v>186</v>
      </c>
      <c r="B173" s="20"/>
      <c r="C173" s="20"/>
      <c r="D173" s="21">
        <v>93420.88818199562</v>
      </c>
      <c r="E173" s="21">
        <v>103949.3358211484</v>
      </c>
      <c r="F173" s="21">
        <f t="shared" si="2"/>
        <v>10528.447639152786</v>
      </c>
    </row>
    <row r="174" spans="1:6" ht="15">
      <c r="A174" s="23" t="s">
        <v>187</v>
      </c>
      <c r="B174" s="24" t="s">
        <v>188</v>
      </c>
      <c r="C174" s="10" t="s">
        <v>14</v>
      </c>
      <c r="D174" s="13">
        <v>338403.6869110362</v>
      </c>
      <c r="E174" s="13">
        <v>375132.29253772984</v>
      </c>
      <c r="F174" s="13">
        <f t="shared" si="2"/>
        <v>36728.605626693636</v>
      </c>
    </row>
    <row r="175" spans="1:6" ht="15">
      <c r="A175" s="26"/>
      <c r="B175" s="27"/>
      <c r="C175" s="15" t="s">
        <v>19</v>
      </c>
      <c r="D175" s="18">
        <v>0</v>
      </c>
      <c r="E175" s="18">
        <v>0</v>
      </c>
      <c r="F175" s="18">
        <f t="shared" si="2"/>
        <v>0</v>
      </c>
    </row>
    <row r="176" spans="1:6" ht="15">
      <c r="A176" s="19" t="s">
        <v>189</v>
      </c>
      <c r="B176" s="20"/>
      <c r="C176" s="20"/>
      <c r="D176" s="21">
        <v>338403.6869110362</v>
      </c>
      <c r="E176" s="21">
        <v>375132.29253772984</v>
      </c>
      <c r="F176" s="21">
        <f t="shared" si="2"/>
        <v>36728.605626693636</v>
      </c>
    </row>
    <row r="177" spans="1:6" ht="15">
      <c r="A177" s="23" t="s">
        <v>190</v>
      </c>
      <c r="B177" s="24" t="s">
        <v>191</v>
      </c>
      <c r="C177" s="10" t="s">
        <v>14</v>
      </c>
      <c r="D177" s="13">
        <v>3140283.477242656</v>
      </c>
      <c r="E177" s="13">
        <v>3440352.578140056</v>
      </c>
      <c r="F177" s="13">
        <f t="shared" si="2"/>
        <v>300069.1008974002</v>
      </c>
    </row>
    <row r="178" spans="1:6" ht="15">
      <c r="A178" s="26"/>
      <c r="B178" s="27"/>
      <c r="C178" s="15" t="s">
        <v>19</v>
      </c>
      <c r="D178" s="18">
        <v>0</v>
      </c>
      <c r="E178" s="18">
        <v>0</v>
      </c>
      <c r="F178" s="18">
        <f t="shared" si="2"/>
        <v>0</v>
      </c>
    </row>
    <row r="179" spans="1:6" ht="15">
      <c r="A179" s="19" t="s">
        <v>192</v>
      </c>
      <c r="B179" s="20"/>
      <c r="C179" s="20"/>
      <c r="D179" s="21">
        <v>3140283.477242656</v>
      </c>
      <c r="E179" s="21">
        <v>3440352.578140056</v>
      </c>
      <c r="F179" s="21">
        <f t="shared" si="2"/>
        <v>300069.1008974002</v>
      </c>
    </row>
    <row r="180" spans="1:6" ht="15">
      <c r="A180" s="10" t="s">
        <v>193</v>
      </c>
      <c r="B180" s="10" t="s">
        <v>194</v>
      </c>
      <c r="C180" s="10" t="s">
        <v>14</v>
      </c>
      <c r="D180" s="13">
        <v>731496563.5331075</v>
      </c>
      <c r="E180" s="13">
        <v>797086104.6601553</v>
      </c>
      <c r="F180" s="13">
        <f t="shared" si="2"/>
        <v>65589541.12704778</v>
      </c>
    </row>
    <row r="181" spans="1:6" ht="15">
      <c r="A181" s="14"/>
      <c r="B181" s="14"/>
      <c r="C181" s="15" t="s">
        <v>23</v>
      </c>
      <c r="D181" s="18">
        <v>420603154.074754</v>
      </c>
      <c r="E181" s="18">
        <v>453191130.63786036</v>
      </c>
      <c r="F181" s="18">
        <f t="shared" si="2"/>
        <v>32587976.563106358</v>
      </c>
    </row>
    <row r="182" spans="1:6" ht="15">
      <c r="A182" s="19" t="s">
        <v>195</v>
      </c>
      <c r="B182" s="20"/>
      <c r="C182" s="20"/>
      <c r="D182" s="21">
        <v>1152099717.6078615</v>
      </c>
      <c r="E182" s="21">
        <v>1250277235.2980156</v>
      </c>
      <c r="F182" s="21">
        <f t="shared" si="2"/>
        <v>98177517.69015408</v>
      </c>
    </row>
    <row r="183" spans="1:6" ht="15">
      <c r="A183" s="23" t="s">
        <v>196</v>
      </c>
      <c r="B183" s="24" t="s">
        <v>197</v>
      </c>
      <c r="C183" s="10" t="s">
        <v>14</v>
      </c>
      <c r="D183" s="13">
        <v>0</v>
      </c>
      <c r="E183" s="13">
        <v>0</v>
      </c>
      <c r="F183" s="13">
        <f t="shared" si="2"/>
        <v>0</v>
      </c>
    </row>
    <row r="184" spans="1:6" ht="15">
      <c r="A184" s="26"/>
      <c r="B184" s="27"/>
      <c r="C184" s="15" t="s">
        <v>23</v>
      </c>
      <c r="D184" s="18">
        <v>9818754.900038736</v>
      </c>
      <c r="E184" s="18">
        <v>11204104.248998065</v>
      </c>
      <c r="F184" s="18">
        <f t="shared" si="2"/>
        <v>1385349.3489593286</v>
      </c>
    </row>
    <row r="185" spans="1:6" ht="15">
      <c r="A185" s="19" t="s">
        <v>198</v>
      </c>
      <c r="B185" s="20"/>
      <c r="C185" s="20"/>
      <c r="D185" s="21">
        <v>9818754.900038736</v>
      </c>
      <c r="E185" s="21">
        <v>11204104.248998065</v>
      </c>
      <c r="F185" s="21">
        <f t="shared" si="2"/>
        <v>1385349.3489593286</v>
      </c>
    </row>
    <row r="186" spans="1:6" ht="15">
      <c r="A186" s="23" t="s">
        <v>199</v>
      </c>
      <c r="B186" s="24" t="s">
        <v>200</v>
      </c>
      <c r="C186" s="10" t="s">
        <v>14</v>
      </c>
      <c r="D186" s="13">
        <v>3788343.1200673105</v>
      </c>
      <c r="E186" s="13">
        <v>4202727.330100097</v>
      </c>
      <c r="F186" s="13">
        <f t="shared" si="2"/>
        <v>414384.21003278624</v>
      </c>
    </row>
    <row r="187" spans="1:6" ht="15">
      <c r="A187" s="26"/>
      <c r="B187" s="27"/>
      <c r="C187" s="15" t="s">
        <v>67</v>
      </c>
      <c r="D187" s="18">
        <v>3960045.75</v>
      </c>
      <c r="E187" s="18">
        <v>3966145.75</v>
      </c>
      <c r="F187" s="18">
        <f t="shared" si="2"/>
        <v>6100</v>
      </c>
    </row>
    <row r="188" spans="1:6" ht="15">
      <c r="A188" s="19" t="s">
        <v>201</v>
      </c>
      <c r="B188" s="20"/>
      <c r="C188" s="20"/>
      <c r="D188" s="21">
        <v>7748388.8700673105</v>
      </c>
      <c r="E188" s="21">
        <v>8168873.080100097</v>
      </c>
      <c r="F188" s="21">
        <f t="shared" si="2"/>
        <v>420484.21003278624</v>
      </c>
    </row>
    <row r="189" spans="1:6" ht="15">
      <c r="A189" s="10" t="s">
        <v>202</v>
      </c>
      <c r="B189" s="10" t="s">
        <v>203</v>
      </c>
      <c r="C189" s="10" t="s">
        <v>14</v>
      </c>
      <c r="D189" s="13">
        <v>1656357.2946134117</v>
      </c>
      <c r="E189" s="13">
        <v>1843027.2287944371</v>
      </c>
      <c r="F189" s="13">
        <f t="shared" si="2"/>
        <v>186669.93418102548</v>
      </c>
    </row>
    <row r="190" spans="1:6" ht="15">
      <c r="A190" s="14"/>
      <c r="B190" s="14"/>
      <c r="C190" s="15" t="s">
        <v>23</v>
      </c>
      <c r="D190" s="18">
        <v>19079035.511098705</v>
      </c>
      <c r="E190" s="18">
        <v>22001777.75636062</v>
      </c>
      <c r="F190" s="18">
        <f t="shared" si="2"/>
        <v>2922742.245261915</v>
      </c>
    </row>
    <row r="191" spans="1:6" ht="15">
      <c r="A191" s="19" t="s">
        <v>204</v>
      </c>
      <c r="B191" s="20"/>
      <c r="C191" s="20"/>
      <c r="D191" s="21">
        <v>20735392.80571212</v>
      </c>
      <c r="E191" s="21">
        <v>23844804.985155057</v>
      </c>
      <c r="F191" s="21">
        <f t="shared" si="2"/>
        <v>3109412.1794429384</v>
      </c>
    </row>
    <row r="192" spans="1:6" ht="15">
      <c r="A192" s="10" t="s">
        <v>205</v>
      </c>
      <c r="B192" s="10" t="s">
        <v>206</v>
      </c>
      <c r="C192" s="10" t="s">
        <v>14</v>
      </c>
      <c r="D192" s="13">
        <v>11697125.91819732</v>
      </c>
      <c r="E192" s="13">
        <v>13649526.353964815</v>
      </c>
      <c r="F192" s="13">
        <f t="shared" si="2"/>
        <v>1952400.4357674941</v>
      </c>
    </row>
    <row r="193" spans="1:6" ht="15">
      <c r="A193" s="14"/>
      <c r="B193" s="14"/>
      <c r="C193" s="15" t="s">
        <v>15</v>
      </c>
      <c r="D193" s="18">
        <v>18126016</v>
      </c>
      <c r="E193" s="18">
        <v>18126016</v>
      </c>
      <c r="F193" s="18">
        <f t="shared" si="2"/>
        <v>0</v>
      </c>
    </row>
    <row r="194" spans="1:6" ht="15">
      <c r="A194" s="19" t="s">
        <v>207</v>
      </c>
      <c r="B194" s="20"/>
      <c r="C194" s="20"/>
      <c r="D194" s="21">
        <v>29823141.91819732</v>
      </c>
      <c r="E194" s="21">
        <v>31775542.353964813</v>
      </c>
      <c r="F194" s="21">
        <f t="shared" si="2"/>
        <v>1952400.4357674941</v>
      </c>
    </row>
    <row r="195" spans="1:6" ht="15">
      <c r="A195" s="23" t="s">
        <v>208</v>
      </c>
      <c r="B195" s="24" t="s">
        <v>209</v>
      </c>
      <c r="C195" s="10" t="s">
        <v>14</v>
      </c>
      <c r="D195" s="13">
        <v>10588628.567737041</v>
      </c>
      <c r="E195" s="13">
        <v>10955679.932576723</v>
      </c>
      <c r="F195" s="13">
        <f t="shared" si="2"/>
        <v>367051.36483968236</v>
      </c>
    </row>
    <row r="196" spans="1:6" ht="15">
      <c r="A196" s="26"/>
      <c r="B196" s="27"/>
      <c r="C196" s="15" t="s">
        <v>15</v>
      </c>
      <c r="D196" s="18">
        <v>44344587</v>
      </c>
      <c r="E196" s="18">
        <v>44344587</v>
      </c>
      <c r="F196" s="18">
        <f aca="true" t="shared" si="3" ref="F196:F236">E196-D196</f>
        <v>0</v>
      </c>
    </row>
    <row r="197" spans="1:6" ht="15">
      <c r="A197" s="19" t="s">
        <v>210</v>
      </c>
      <c r="B197" s="20"/>
      <c r="C197" s="20"/>
      <c r="D197" s="21">
        <v>54933215.56773704</v>
      </c>
      <c r="E197" s="21">
        <v>55300266.93257672</v>
      </c>
      <c r="F197" s="21">
        <f t="shared" si="3"/>
        <v>367051.3648396805</v>
      </c>
    </row>
    <row r="198" spans="1:6" ht="15">
      <c r="A198" s="23" t="s">
        <v>211</v>
      </c>
      <c r="B198" s="24" t="s">
        <v>212</v>
      </c>
      <c r="C198" s="10" t="s">
        <v>14</v>
      </c>
      <c r="D198" s="13">
        <v>57738251.76703627</v>
      </c>
      <c r="E198" s="13">
        <v>62040314.57385991</v>
      </c>
      <c r="F198" s="13">
        <f t="shared" si="3"/>
        <v>4302062.806823641</v>
      </c>
    </row>
    <row r="199" spans="1:6" ht="15">
      <c r="A199" s="26"/>
      <c r="B199" s="33"/>
      <c r="C199" s="15" t="s">
        <v>15</v>
      </c>
      <c r="D199" s="18">
        <v>93172592.0159162</v>
      </c>
      <c r="E199" s="18">
        <v>103608045.63661195</v>
      </c>
      <c r="F199" s="18">
        <f t="shared" si="3"/>
        <v>10435453.620695755</v>
      </c>
    </row>
    <row r="200" spans="1:6" ht="15">
      <c r="A200" s="19" t="s">
        <v>213</v>
      </c>
      <c r="B200" s="20"/>
      <c r="C200" s="20"/>
      <c r="D200" s="21">
        <v>150910843.78295246</v>
      </c>
      <c r="E200" s="21">
        <v>165648360.21047187</v>
      </c>
      <c r="F200" s="21">
        <f t="shared" si="3"/>
        <v>14737516.42751941</v>
      </c>
    </row>
    <row r="201" spans="1:6" ht="15">
      <c r="A201" s="10" t="s">
        <v>214</v>
      </c>
      <c r="B201" s="10" t="s">
        <v>215</v>
      </c>
      <c r="C201" s="10" t="s">
        <v>14</v>
      </c>
      <c r="D201" s="13">
        <v>5220940.627118943</v>
      </c>
      <c r="E201" s="13">
        <v>6011241.955948415</v>
      </c>
      <c r="F201" s="13">
        <f t="shared" si="3"/>
        <v>790301.328829472</v>
      </c>
    </row>
    <row r="202" spans="1:6" ht="15">
      <c r="A202" s="14"/>
      <c r="B202" s="14"/>
      <c r="C202" s="15" t="s">
        <v>23</v>
      </c>
      <c r="D202" s="18">
        <v>4557403.405541897</v>
      </c>
      <c r="E202" s="18">
        <v>5071018.551570789</v>
      </c>
      <c r="F202" s="18">
        <f t="shared" si="3"/>
        <v>513615.14602889214</v>
      </c>
    </row>
    <row r="203" spans="1:6" ht="15">
      <c r="A203" s="19" t="s">
        <v>216</v>
      </c>
      <c r="B203" s="20"/>
      <c r="C203" s="20"/>
      <c r="D203" s="21">
        <v>9778344.03266084</v>
      </c>
      <c r="E203" s="21">
        <v>11082260.507519204</v>
      </c>
      <c r="F203" s="21">
        <f t="shared" si="3"/>
        <v>1303916.474858364</v>
      </c>
    </row>
    <row r="204" spans="1:6" ht="15">
      <c r="A204" s="23" t="s">
        <v>217</v>
      </c>
      <c r="B204" s="24" t="s">
        <v>218</v>
      </c>
      <c r="C204" s="10" t="s">
        <v>14</v>
      </c>
      <c r="D204" s="13">
        <v>7111671.38415353</v>
      </c>
      <c r="E204" s="13">
        <v>7978471.803258647</v>
      </c>
      <c r="F204" s="13">
        <f t="shared" si="3"/>
        <v>866800.4191051172</v>
      </c>
    </row>
    <row r="205" spans="1:6" ht="15">
      <c r="A205" s="26"/>
      <c r="B205" s="27"/>
      <c r="C205" s="15" t="s">
        <v>19</v>
      </c>
      <c r="D205" s="18">
        <v>0</v>
      </c>
      <c r="E205" s="18">
        <v>0</v>
      </c>
      <c r="F205" s="18">
        <f t="shared" si="3"/>
        <v>0</v>
      </c>
    </row>
    <row r="206" spans="1:6" ht="15">
      <c r="A206" s="19" t="s">
        <v>219</v>
      </c>
      <c r="B206" s="20"/>
      <c r="C206" s="20"/>
      <c r="D206" s="21">
        <v>7111671.38415353</v>
      </c>
      <c r="E206" s="21">
        <v>7978471.803258647</v>
      </c>
      <c r="F206" s="21">
        <f t="shared" si="3"/>
        <v>866800.4191051172</v>
      </c>
    </row>
    <row r="207" spans="1:6" ht="15">
      <c r="A207" s="23" t="s">
        <v>220</v>
      </c>
      <c r="B207" s="24" t="s">
        <v>221</v>
      </c>
      <c r="C207" s="10" t="s">
        <v>14</v>
      </c>
      <c r="D207" s="13">
        <v>2757007.7506939447</v>
      </c>
      <c r="E207" s="13">
        <v>3067719.9726476828</v>
      </c>
      <c r="F207" s="13">
        <f t="shared" si="3"/>
        <v>310712.221953738</v>
      </c>
    </row>
    <row r="208" spans="1:6" ht="15">
      <c r="A208" s="26"/>
      <c r="B208" s="27"/>
      <c r="C208" s="15" t="s">
        <v>19</v>
      </c>
      <c r="D208" s="18">
        <v>0</v>
      </c>
      <c r="E208" s="18">
        <v>0</v>
      </c>
      <c r="F208" s="18">
        <f t="shared" si="3"/>
        <v>0</v>
      </c>
    </row>
    <row r="209" spans="1:6" ht="15">
      <c r="A209" s="19" t="s">
        <v>222</v>
      </c>
      <c r="B209" s="20"/>
      <c r="C209" s="20"/>
      <c r="D209" s="21">
        <v>2757007.7506939447</v>
      </c>
      <c r="E209" s="21">
        <v>3067719.9726476828</v>
      </c>
      <c r="F209" s="21">
        <f t="shared" si="3"/>
        <v>310712.221953738</v>
      </c>
    </row>
    <row r="210" spans="1:6" ht="15">
      <c r="A210" s="23" t="s">
        <v>223</v>
      </c>
      <c r="B210" s="24" t="s">
        <v>224</v>
      </c>
      <c r="C210" s="10" t="s">
        <v>14</v>
      </c>
      <c r="D210" s="13">
        <v>49183225.02061848</v>
      </c>
      <c r="E210" s="13">
        <v>55491527.757593304</v>
      </c>
      <c r="F210" s="13">
        <f t="shared" si="3"/>
        <v>6308302.7369748205</v>
      </c>
    </row>
    <row r="211" spans="1:6" ht="15">
      <c r="A211" s="26"/>
      <c r="B211" s="27"/>
      <c r="C211" s="15" t="s">
        <v>67</v>
      </c>
      <c r="D211" s="18">
        <v>22915181.954414934</v>
      </c>
      <c r="E211" s="18">
        <v>22915181.954414934</v>
      </c>
      <c r="F211" s="18">
        <f t="shared" si="3"/>
        <v>0</v>
      </c>
    </row>
    <row r="212" spans="1:6" ht="15">
      <c r="A212" s="19" t="s">
        <v>225</v>
      </c>
      <c r="B212" s="20"/>
      <c r="C212" s="20"/>
      <c r="D212" s="21">
        <v>72098406.97503342</v>
      </c>
      <c r="E212" s="21">
        <v>78406709.71200824</v>
      </c>
      <c r="F212" s="21">
        <f t="shared" si="3"/>
        <v>6308302.7369748205</v>
      </c>
    </row>
    <row r="213" spans="1:6" ht="15">
      <c r="A213" s="10" t="s">
        <v>226</v>
      </c>
      <c r="B213" s="10" t="s">
        <v>227</v>
      </c>
      <c r="C213" s="10" t="s">
        <v>14</v>
      </c>
      <c r="D213" s="13">
        <v>1390564.9600487978</v>
      </c>
      <c r="E213" s="13">
        <v>1451368.64202234</v>
      </c>
      <c r="F213" s="13">
        <f t="shared" si="3"/>
        <v>60803.68197354232</v>
      </c>
    </row>
    <row r="214" spans="1:6" ht="15">
      <c r="A214" s="14"/>
      <c r="B214" s="32"/>
      <c r="C214" s="15" t="s">
        <v>19</v>
      </c>
      <c r="D214" s="18">
        <v>0</v>
      </c>
      <c r="E214" s="18">
        <v>0</v>
      </c>
      <c r="F214" s="18">
        <f t="shared" si="3"/>
        <v>0</v>
      </c>
    </row>
    <row r="215" spans="1:6" ht="15">
      <c r="A215" s="19" t="s">
        <v>228</v>
      </c>
      <c r="B215" s="20"/>
      <c r="C215" s="20"/>
      <c r="D215" s="21">
        <v>1390564.9600487978</v>
      </c>
      <c r="E215" s="21">
        <v>1451368.64202234</v>
      </c>
      <c r="F215" s="21">
        <f t="shared" si="3"/>
        <v>60803.68197354232</v>
      </c>
    </row>
    <row r="216" spans="1:6" ht="15">
      <c r="A216" s="23" t="s">
        <v>229</v>
      </c>
      <c r="B216" s="24" t="s">
        <v>230</v>
      </c>
      <c r="C216" s="10" t="s">
        <v>14</v>
      </c>
      <c r="D216" s="13">
        <v>169544477.7271087</v>
      </c>
      <c r="E216" s="13">
        <v>183550892.2157646</v>
      </c>
      <c r="F216" s="13">
        <f t="shared" si="3"/>
        <v>14006414.488655925</v>
      </c>
    </row>
    <row r="217" spans="1:6" ht="15">
      <c r="A217" s="26"/>
      <c r="B217" s="27"/>
      <c r="C217" s="15" t="s">
        <v>23</v>
      </c>
      <c r="D217" s="18">
        <v>25090596.671398856</v>
      </c>
      <c r="E217" s="18">
        <v>27918283.695475284</v>
      </c>
      <c r="F217" s="18">
        <f t="shared" si="3"/>
        <v>2827687.0240764283</v>
      </c>
    </row>
    <row r="218" spans="1:6" ht="15">
      <c r="A218" s="19" t="s">
        <v>231</v>
      </c>
      <c r="B218" s="20"/>
      <c r="C218" s="20"/>
      <c r="D218" s="21">
        <v>194635074.39850754</v>
      </c>
      <c r="E218" s="21">
        <v>211469175.9112399</v>
      </c>
      <c r="F218" s="21">
        <f t="shared" si="3"/>
        <v>16834101.512732357</v>
      </c>
    </row>
    <row r="219" spans="1:6" ht="15">
      <c r="A219" s="23" t="s">
        <v>232</v>
      </c>
      <c r="B219" s="24" t="s">
        <v>233</v>
      </c>
      <c r="C219" s="10" t="s">
        <v>14</v>
      </c>
      <c r="D219" s="13">
        <v>437406.4322458069</v>
      </c>
      <c r="E219" s="13">
        <v>486701.7323499664</v>
      </c>
      <c r="F219" s="13">
        <f t="shared" si="3"/>
        <v>49295.30010415951</v>
      </c>
    </row>
    <row r="220" spans="1:6" ht="15">
      <c r="A220" s="26"/>
      <c r="B220" s="27"/>
      <c r="C220" s="15" t="s">
        <v>30</v>
      </c>
      <c r="D220" s="18">
        <v>0</v>
      </c>
      <c r="E220" s="18">
        <v>0</v>
      </c>
      <c r="F220" s="18">
        <f t="shared" si="3"/>
        <v>0</v>
      </c>
    </row>
    <row r="221" spans="1:6" ht="15">
      <c r="A221" s="19" t="s">
        <v>234</v>
      </c>
      <c r="B221" s="20"/>
      <c r="C221" s="20"/>
      <c r="D221" s="21">
        <v>437406.4322458069</v>
      </c>
      <c r="E221" s="21">
        <v>486701.7323499664</v>
      </c>
      <c r="F221" s="21">
        <f t="shared" si="3"/>
        <v>49295.30010415951</v>
      </c>
    </row>
    <row r="222" spans="1:6" ht="15">
      <c r="A222" s="10" t="s">
        <v>235</v>
      </c>
      <c r="B222" s="10" t="s">
        <v>236</v>
      </c>
      <c r="C222" s="10" t="s">
        <v>14</v>
      </c>
      <c r="D222" s="13">
        <v>82182959.88265777</v>
      </c>
      <c r="E222" s="13">
        <v>87791664.14812003</v>
      </c>
      <c r="F222" s="13">
        <f t="shared" si="3"/>
        <v>5608704.265462264</v>
      </c>
    </row>
    <row r="223" spans="1:6" ht="15">
      <c r="A223" s="14"/>
      <c r="B223" s="14"/>
      <c r="C223" s="15" t="s">
        <v>67</v>
      </c>
      <c r="D223" s="18">
        <v>60623099.85</v>
      </c>
      <c r="E223" s="18">
        <v>67679932.85</v>
      </c>
      <c r="F223" s="18">
        <f t="shared" si="3"/>
        <v>7056832.999999993</v>
      </c>
    </row>
    <row r="224" spans="1:6" ht="15">
      <c r="A224" s="19" t="s">
        <v>237</v>
      </c>
      <c r="B224" s="20"/>
      <c r="C224" s="20"/>
      <c r="D224" s="21">
        <v>142806059.73265776</v>
      </c>
      <c r="E224" s="21">
        <v>155471596.99812</v>
      </c>
      <c r="F224" s="21">
        <f t="shared" si="3"/>
        <v>12665537.26546225</v>
      </c>
    </row>
    <row r="225" spans="1:6" ht="15">
      <c r="A225" s="10" t="s">
        <v>238</v>
      </c>
      <c r="B225" s="10" t="s">
        <v>239</v>
      </c>
      <c r="C225" s="10" t="s">
        <v>14</v>
      </c>
      <c r="D225" s="13">
        <v>62617283.297436364</v>
      </c>
      <c r="E225" s="13">
        <v>68202373.25697643</v>
      </c>
      <c r="F225" s="13">
        <f t="shared" si="3"/>
        <v>5585089.959540062</v>
      </c>
    </row>
    <row r="226" spans="1:6" ht="15">
      <c r="A226" s="14"/>
      <c r="B226" s="14"/>
      <c r="C226" s="15" t="s">
        <v>67</v>
      </c>
      <c r="D226" s="18">
        <v>9399782.62</v>
      </c>
      <c r="E226" s="18">
        <v>10107342.809999999</v>
      </c>
      <c r="F226" s="18">
        <f t="shared" si="3"/>
        <v>707560.1899999995</v>
      </c>
    </row>
    <row r="227" spans="1:6" ht="15">
      <c r="A227" s="19" t="s">
        <v>240</v>
      </c>
      <c r="B227" s="20"/>
      <c r="C227" s="20"/>
      <c r="D227" s="21">
        <v>72017065.91743636</v>
      </c>
      <c r="E227" s="21">
        <v>78309716.06697643</v>
      </c>
      <c r="F227" s="21">
        <f t="shared" si="3"/>
        <v>6292650.149540067</v>
      </c>
    </row>
    <row r="228" spans="1:6" ht="15">
      <c r="A228" s="23" t="s">
        <v>241</v>
      </c>
      <c r="B228" s="24" t="s">
        <v>242</v>
      </c>
      <c r="C228" s="10" t="s">
        <v>14</v>
      </c>
      <c r="D228" s="13">
        <v>13546038.801713733</v>
      </c>
      <c r="E228" s="13">
        <v>15072664.838108674</v>
      </c>
      <c r="F228" s="13">
        <f t="shared" si="3"/>
        <v>1526626.0363949407</v>
      </c>
    </row>
    <row r="229" spans="1:6" ht="15">
      <c r="A229" s="26"/>
      <c r="B229" s="27"/>
      <c r="C229" s="15" t="s">
        <v>67</v>
      </c>
      <c r="D229" s="18">
        <v>9212946.640000002</v>
      </c>
      <c r="E229" s="18">
        <v>9212946.640000002</v>
      </c>
      <c r="F229" s="18">
        <f t="shared" si="3"/>
        <v>0</v>
      </c>
    </row>
    <row r="230" spans="1:6" ht="15">
      <c r="A230" s="19" t="s">
        <v>243</v>
      </c>
      <c r="B230" s="20"/>
      <c r="C230" s="20"/>
      <c r="D230" s="21">
        <v>22758985.441713735</v>
      </c>
      <c r="E230" s="21">
        <v>24285611.478108674</v>
      </c>
      <c r="F230" s="21">
        <f t="shared" si="3"/>
        <v>1526626.0363949388</v>
      </c>
    </row>
    <row r="231" spans="1:6" ht="15">
      <c r="A231" s="23" t="s">
        <v>244</v>
      </c>
      <c r="B231" s="24" t="s">
        <v>245</v>
      </c>
      <c r="C231" s="10" t="s">
        <v>14</v>
      </c>
      <c r="D231" s="13">
        <v>4468692.609430929</v>
      </c>
      <c r="E231" s="13">
        <v>4972310.130837986</v>
      </c>
      <c r="F231" s="13">
        <f t="shared" si="3"/>
        <v>503617.52140705753</v>
      </c>
    </row>
    <row r="232" spans="1:6" ht="15">
      <c r="A232" s="26"/>
      <c r="B232" s="27"/>
      <c r="C232" s="15" t="s">
        <v>23</v>
      </c>
      <c r="D232" s="18">
        <v>1836438.8026730008</v>
      </c>
      <c r="E232" s="18">
        <v>2043403.756150904</v>
      </c>
      <c r="F232" s="18">
        <f t="shared" si="3"/>
        <v>206964.95347790327</v>
      </c>
    </row>
    <row r="233" spans="1:6" ht="15">
      <c r="A233" s="19" t="s">
        <v>246</v>
      </c>
      <c r="B233" s="20"/>
      <c r="C233" s="20"/>
      <c r="D233" s="21">
        <v>6305131.41210393</v>
      </c>
      <c r="E233" s="21">
        <v>7015713.88698889</v>
      </c>
      <c r="F233" s="21">
        <f t="shared" si="3"/>
        <v>710582.4748849608</v>
      </c>
    </row>
    <row r="234" spans="1:6" s="2" customFormat="1" ht="15">
      <c r="A234" s="65" t="s">
        <v>247</v>
      </c>
      <c r="B234" s="66"/>
      <c r="C234" s="47" t="s">
        <v>14</v>
      </c>
      <c r="D234" s="48">
        <v>2804477333.961602</v>
      </c>
      <c r="E234" s="48">
        <v>3058777303.8698235</v>
      </c>
      <c r="F234" s="48">
        <f t="shared" si="3"/>
        <v>254299969.90822124</v>
      </c>
    </row>
    <row r="235" spans="1:6" s="2" customFormat="1" ht="15">
      <c r="A235" s="67"/>
      <c r="B235" s="68"/>
      <c r="C235" s="49" t="s">
        <v>19</v>
      </c>
      <c r="D235" s="50">
        <v>1886978320.4653118</v>
      </c>
      <c r="E235" s="50">
        <v>2033561130.4330683</v>
      </c>
      <c r="F235" s="50">
        <f t="shared" si="3"/>
        <v>146582809.9677565</v>
      </c>
    </row>
    <row r="236" spans="1:6" s="2" customFormat="1" ht="15">
      <c r="A236" s="69"/>
      <c r="B236" s="70"/>
      <c r="C236" s="51" t="s">
        <v>248</v>
      </c>
      <c r="D236" s="52">
        <v>4691455654.426914</v>
      </c>
      <c r="E236" s="52">
        <v>5092338434.302892</v>
      </c>
      <c r="F236" s="52">
        <f t="shared" si="3"/>
        <v>400882779.8759775</v>
      </c>
    </row>
    <row r="237" s="2" customFormat="1" ht="15"/>
    <row r="238" spans="1:5" ht="15">
      <c r="A238" s="71"/>
      <c r="B238" s="71"/>
      <c r="C238" s="71"/>
      <c r="D238" s="71"/>
      <c r="E238" s="71"/>
    </row>
    <row r="239" ht="15">
      <c r="C239" s="59"/>
    </row>
    <row r="240" spans="1:5" ht="15">
      <c r="A240" s="71"/>
      <c r="B240" s="71"/>
      <c r="C240" s="71"/>
      <c r="D240" s="71"/>
      <c r="E240" s="71"/>
    </row>
    <row r="241" ht="15">
      <c r="C241" s="59"/>
    </row>
    <row r="242" spans="1:5" ht="15">
      <c r="A242" s="71"/>
      <c r="B242" s="71"/>
      <c r="C242" s="71"/>
      <c r="D242" s="71"/>
      <c r="E242" s="71"/>
    </row>
    <row r="243" ht="15">
      <c r="C243" s="60"/>
    </row>
    <row r="244" spans="1:5" ht="15">
      <c r="A244" s="71"/>
      <c r="B244" s="71"/>
      <c r="C244" s="71"/>
      <c r="D244" s="71"/>
      <c r="E244" s="71"/>
    </row>
  </sheetData>
  <sheetProtection/>
  <mergeCells count="6">
    <mergeCell ref="A2:B2"/>
    <mergeCell ref="A234:B236"/>
    <mergeCell ref="A238:E238"/>
    <mergeCell ref="A240:E240"/>
    <mergeCell ref="A242:E242"/>
    <mergeCell ref="A244:E244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jocastro</dc:creator>
  <cp:keywords/>
  <dc:description/>
  <cp:lastModifiedBy>dafaria</cp:lastModifiedBy>
  <cp:lastPrinted>2009-11-03T12:34:24Z</cp:lastPrinted>
  <dcterms:created xsi:type="dcterms:W3CDTF">2009-09-24T19:22:44Z</dcterms:created>
  <dcterms:modified xsi:type="dcterms:W3CDTF">2009-11-03T14:39:14Z</dcterms:modified>
  <cp:category/>
  <cp:version/>
  <cp:contentType/>
  <cp:contentStatus/>
</cp:coreProperties>
</file>