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.1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<sst xmlns="http://schemas.openxmlformats.org/spreadsheetml/2006/main" count="27" uniqueCount="22">
  <si>
    <t>Cronograma de Liberações</t>
  </si>
  <si>
    <t xml:space="preserve">Operações Contratadas, Autorizadas e em Tramitação na STN e no Senado Federal </t>
  </si>
  <si>
    <t>Ente: Estado do Rio de Janeiro</t>
  </si>
  <si>
    <t>Valores em R$ mil</t>
  </si>
  <si>
    <t>Liberado</t>
  </si>
  <si>
    <t>a Liberar</t>
  </si>
  <si>
    <t xml:space="preserve"> a Liberar</t>
  </si>
  <si>
    <t>1. Operações de Crédito Contratadas (²)</t>
  </si>
  <si>
    <t>Operações contratadas com o SFN</t>
  </si>
  <si>
    <t xml:space="preserve">2. Operações de Crédito Autorizadas e em Tramitação </t>
  </si>
  <si>
    <t xml:space="preserve">Total </t>
  </si>
  <si>
    <t>1. Cronograma de Liberação das Operações Contratadas, Autorizadas e em Tramitação</t>
  </si>
  <si>
    <t xml:space="preserve">a Liberar </t>
  </si>
  <si>
    <t>TOTAL</t>
  </si>
  <si>
    <t>21.1.025</t>
  </si>
  <si>
    <t xml:space="preserve">3. Operações de Crédito a Contratar Incluídas no PAF </t>
  </si>
  <si>
    <t>MODERNIZAÇÃO (PROFISCO)</t>
  </si>
  <si>
    <t>2023 (¹)</t>
  </si>
  <si>
    <t>(1) Valores realizados em 2023, a preços correntes</t>
  </si>
  <si>
    <t>1.  BIRD - PROGR. ESTADUAL DE TRANSPORTES II ADICIONAL - 21.1.025</t>
  </si>
  <si>
    <t>Posição:  30/09/2023</t>
  </si>
  <si>
    <t>(2) Contém o valor total a ser liberado das operações de crédito contratadas, a preços de DEZ/2023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</si>
</sst>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R$&quot;#,##0.00_);[Red]\(&quot;R$&quot;#,##0.00\)"/>
    <numFmt numFmtId="174" formatCode="\$#,##0\ ;\(\$#,##0\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_);_(* \(#,##0.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#,##0.00_ ;[Red]\-#,##0.00\ "/>
    <numFmt numFmtId="182" formatCode="[$-416]dddd\,\ d&quot; de &quot;mmmm&quot; de &quot;yyyy"/>
    <numFmt numFmtId="183" formatCode="00000"/>
    <numFmt numFmtId="184" formatCode="#,##0.0000_ ;[Red]\-#,##0.00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Calibri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Calibri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b/>
      <sz val="11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34" fillId="38" borderId="0" applyNumberFormat="0" applyBorder="0" applyAlignment="0" applyProtection="0"/>
    <xf numFmtId="0" fontId="9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0" fillId="42" borderId="5" applyNumberFormat="0" applyAlignment="0" applyProtection="0"/>
    <xf numFmtId="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8" fillId="49" borderId="2" applyNumberFormat="0" applyAlignment="0" applyProtection="0"/>
    <xf numFmtId="0" fontId="12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50" borderId="0" applyNumberFormat="0" applyBorder="0" applyAlignment="0" applyProtection="0"/>
    <xf numFmtId="0" fontId="39" fillId="51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11" fillId="53" borderId="9" applyNumberFormat="0" applyFont="0" applyAlignment="0" applyProtection="0"/>
    <xf numFmtId="0" fontId="19" fillId="39" borderId="10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54" borderId="0" applyNumberFormat="0" applyBorder="0" applyAlignment="0" applyProtection="0"/>
    <xf numFmtId="0" fontId="41" fillId="40" borderId="11" applyNumberFormat="0" applyAlignment="0" applyProtection="0"/>
    <xf numFmtId="169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9" fillId="55" borderId="0" xfId="0" applyFont="1" applyFill="1" applyAlignment="1">
      <alignment/>
    </xf>
    <xf numFmtId="0" fontId="3" fillId="55" borderId="0" xfId="88" applyFont="1" applyFill="1" applyAlignment="1" quotePrefix="1">
      <alignment horizontal="left"/>
      <protection/>
    </xf>
    <xf numFmtId="172" fontId="3" fillId="55" borderId="0" xfId="88" applyNumberFormat="1" applyFont="1" applyFill="1" applyBorder="1">
      <alignment/>
      <protection/>
    </xf>
    <xf numFmtId="0" fontId="3" fillId="55" borderId="0" xfId="88" applyFont="1" applyFill="1">
      <alignment/>
      <protection/>
    </xf>
    <xf numFmtId="171" fontId="6" fillId="55" borderId="0" xfId="99" applyFont="1" applyFill="1" applyAlignment="1">
      <alignment horizontal="center"/>
    </xf>
    <xf numFmtId="171" fontId="3" fillId="55" borderId="0" xfId="88" applyNumberFormat="1" applyFont="1" applyFill="1">
      <alignment/>
      <protection/>
    </xf>
    <xf numFmtId="0" fontId="3" fillId="55" borderId="0" xfId="88" applyFont="1" applyFill="1" applyBorder="1">
      <alignment/>
      <protection/>
    </xf>
    <xf numFmtId="171" fontId="3" fillId="55" borderId="0" xfId="99" applyFont="1" applyFill="1" applyAlignment="1">
      <alignment/>
    </xf>
    <xf numFmtId="0" fontId="50" fillId="55" borderId="0" xfId="88" applyFont="1" applyFill="1">
      <alignment/>
      <protection/>
    </xf>
    <xf numFmtId="0" fontId="4" fillId="55" borderId="0" xfId="88" applyFont="1" applyFill="1" applyAlignment="1">
      <alignment/>
      <protection/>
    </xf>
    <xf numFmtId="0" fontId="51" fillId="0" borderId="0" xfId="0" applyFont="1" applyAlignment="1">
      <alignment/>
    </xf>
    <xf numFmtId="0" fontId="11" fillId="55" borderId="0" xfId="88" applyFont="1" applyFill="1">
      <alignment/>
      <protection/>
    </xf>
    <xf numFmtId="173" fontId="23" fillId="55" borderId="0" xfId="88" applyNumberFormat="1" applyFont="1" applyFill="1" applyAlignment="1">
      <alignment horizontal="right"/>
      <protection/>
    </xf>
    <xf numFmtId="171" fontId="22" fillId="28" borderId="16" xfId="99" applyFont="1" applyFill="1" applyBorder="1" applyAlignment="1">
      <alignment/>
    </xf>
    <xf numFmtId="177" fontId="3" fillId="55" borderId="0" xfId="111" applyNumberFormat="1" applyFont="1" applyFill="1" applyAlignment="1">
      <alignment/>
    </xf>
    <xf numFmtId="0" fontId="52" fillId="55" borderId="0" xfId="0" applyFont="1" applyFill="1" applyAlignment="1">
      <alignment/>
    </xf>
    <xf numFmtId="180" fontId="3" fillId="55" borderId="0" xfId="88" applyNumberFormat="1" applyFont="1" applyFill="1">
      <alignment/>
      <protection/>
    </xf>
    <xf numFmtId="0" fontId="53" fillId="55" borderId="0" xfId="0" applyFont="1" applyFill="1" applyAlignment="1">
      <alignment/>
    </xf>
    <xf numFmtId="171" fontId="2" fillId="0" borderId="16" xfId="99" applyFont="1" applyFill="1" applyBorder="1" applyAlignment="1">
      <alignment/>
    </xf>
    <xf numFmtId="0" fontId="49" fillId="0" borderId="0" xfId="0" applyFont="1" applyFill="1" applyAlignment="1">
      <alignment/>
    </xf>
    <xf numFmtId="4" fontId="3" fillId="55" borderId="0" xfId="111" applyFont="1" applyFill="1" applyAlignment="1">
      <alignment/>
    </xf>
    <xf numFmtId="0" fontId="50" fillId="0" borderId="0" xfId="88" applyFont="1" applyFill="1">
      <alignment/>
      <protection/>
    </xf>
    <xf numFmtId="0" fontId="49" fillId="55" borderId="0" xfId="0" applyFont="1" applyFill="1" applyBorder="1" applyAlignment="1">
      <alignment/>
    </xf>
    <xf numFmtId="0" fontId="52" fillId="55" borderId="0" xfId="0" applyFont="1" applyFill="1" applyBorder="1" applyAlignment="1">
      <alignment/>
    </xf>
    <xf numFmtId="171" fontId="2" fillId="55" borderId="16" xfId="99" applyFont="1" applyFill="1" applyBorder="1" applyAlignment="1">
      <alignment/>
    </xf>
    <xf numFmtId="43" fontId="52" fillId="0" borderId="0" xfId="88" applyNumberFormat="1" applyFont="1" applyFill="1">
      <alignment/>
      <protection/>
    </xf>
    <xf numFmtId="43" fontId="52" fillId="55" borderId="0" xfId="0" applyNumberFormat="1" applyFont="1" applyFill="1" applyAlignment="1">
      <alignment/>
    </xf>
    <xf numFmtId="9" fontId="49" fillId="55" borderId="0" xfId="92" applyFont="1" applyFill="1" applyBorder="1" applyAlignment="1">
      <alignment/>
    </xf>
    <xf numFmtId="9" fontId="49" fillId="55" borderId="0" xfId="92" applyFont="1" applyFill="1" applyAlignment="1">
      <alignment/>
    </xf>
    <xf numFmtId="9" fontId="2" fillId="55" borderId="16" xfId="92" applyFont="1" applyFill="1" applyBorder="1" applyAlignment="1">
      <alignment/>
    </xf>
    <xf numFmtId="4" fontId="22" fillId="18" borderId="16" xfId="111" applyFont="1" applyFill="1" applyBorder="1" applyAlignment="1">
      <alignment/>
    </xf>
    <xf numFmtId="0" fontId="54" fillId="56" borderId="16" xfId="88" applyFont="1" applyFill="1" applyBorder="1">
      <alignment/>
      <protection/>
    </xf>
    <xf numFmtId="0" fontId="54" fillId="56" borderId="16" xfId="88" applyFont="1" applyFill="1" applyBorder="1" applyAlignment="1">
      <alignment horizontal="center" vertical="center"/>
      <protection/>
    </xf>
    <xf numFmtId="0" fontId="54" fillId="56" borderId="16" xfId="88" applyFont="1" applyFill="1" applyBorder="1" applyAlignment="1">
      <alignment horizontal="center" vertical="center" wrapText="1"/>
      <protection/>
    </xf>
    <xf numFmtId="0" fontId="54" fillId="56" borderId="16" xfId="88" applyFont="1" applyFill="1" applyBorder="1" applyAlignment="1">
      <alignment horizontal="center"/>
      <protection/>
    </xf>
    <xf numFmtId="0" fontId="54" fillId="56" borderId="16" xfId="88" applyFont="1" applyFill="1" applyBorder="1" applyAlignment="1" quotePrefix="1">
      <alignment horizontal="center"/>
      <protection/>
    </xf>
    <xf numFmtId="0" fontId="22" fillId="18" borderId="16" xfId="88" applyFont="1" applyFill="1" applyBorder="1">
      <alignment/>
      <protection/>
    </xf>
    <xf numFmtId="171" fontId="22" fillId="18" borderId="16" xfId="99" applyNumberFormat="1" applyFont="1" applyFill="1" applyBorder="1" applyAlignment="1">
      <alignment/>
    </xf>
    <xf numFmtId="0" fontId="50" fillId="55" borderId="16" xfId="88" applyFont="1" applyFill="1" applyBorder="1">
      <alignment/>
      <protection/>
    </xf>
    <xf numFmtId="0" fontId="50" fillId="0" borderId="16" xfId="88" applyFont="1" applyFill="1" applyBorder="1" applyAlignment="1" quotePrefix="1">
      <alignment horizontal="left" indent="1"/>
      <protection/>
    </xf>
    <xf numFmtId="9" fontId="22" fillId="18" borderId="16" xfId="92" applyFont="1" applyFill="1" applyBorder="1" applyAlignment="1">
      <alignment horizontal="left"/>
    </xf>
    <xf numFmtId="9" fontId="50" fillId="0" borderId="16" xfId="92" applyFont="1" applyFill="1" applyBorder="1" applyAlignment="1" quotePrefix="1">
      <alignment horizontal="left" indent="1"/>
    </xf>
    <xf numFmtId="9" fontId="2" fillId="0" borderId="16" xfId="92" applyFont="1" applyFill="1" applyBorder="1" applyAlignment="1">
      <alignment/>
    </xf>
    <xf numFmtId="3" fontId="50" fillId="0" borderId="16" xfId="88" applyNumberFormat="1" applyFont="1" applyFill="1" applyBorder="1" applyAlignment="1" quotePrefix="1">
      <alignment horizontal="left" indent="1"/>
      <protection/>
    </xf>
    <xf numFmtId="0" fontId="22" fillId="28" borderId="16" xfId="88" applyFont="1" applyFill="1" applyBorder="1" applyAlignment="1" quotePrefix="1">
      <alignment horizontal="left"/>
      <protection/>
    </xf>
    <xf numFmtId="0" fontId="54" fillId="56" borderId="16" xfId="88" applyFont="1" applyFill="1" applyBorder="1" applyAlignment="1">
      <alignment horizontal="center" vertical="center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Comma0" xfId="64"/>
    <cellStyle name="Currency0" xfId="65"/>
    <cellStyle name="Date" xfId="66"/>
    <cellStyle name="Ênfase1" xfId="67"/>
    <cellStyle name="Ênfase2" xfId="68"/>
    <cellStyle name="Ênfase3" xfId="69"/>
    <cellStyle name="Ênfase4" xfId="70"/>
    <cellStyle name="Ênfase5" xfId="71"/>
    <cellStyle name="Ênfase6" xfId="72"/>
    <cellStyle name="Entrada" xfId="73"/>
    <cellStyle name="Explanatory Text" xfId="74"/>
    <cellStyle name="Fixed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Currency" xfId="83"/>
    <cellStyle name="Currency [0]" xfId="84"/>
    <cellStyle name="Neutral" xfId="85"/>
    <cellStyle name="Neutro" xfId="86"/>
    <cellStyle name="Normal 2" xfId="87"/>
    <cellStyle name="Normal 2 2" xfId="88"/>
    <cellStyle name="Nota" xfId="89"/>
    <cellStyle name="Note" xfId="90"/>
    <cellStyle name="Output" xfId="91"/>
    <cellStyle name="Percent" xfId="92"/>
    <cellStyle name="Porcentagem 2" xfId="93"/>
    <cellStyle name="Porcentagem 3" xfId="94"/>
    <cellStyle name="Ruim" xfId="95"/>
    <cellStyle name="Saída" xfId="96"/>
    <cellStyle name="Comma [0]" xfId="97"/>
    <cellStyle name="Separador de milhares 2" xfId="98"/>
    <cellStyle name="Separador de milhares 2 2" xfId="99"/>
    <cellStyle name="Separador de milhares 2 3" xfId="100"/>
    <cellStyle name="Separador de milhares 2 3 2" xfId="101"/>
    <cellStyle name="Texto de Aviso" xfId="102"/>
    <cellStyle name="Texto Explicativo" xfId="103"/>
    <cellStyle name="Title" xfId="104"/>
    <cellStyle name="Título" xfId="105"/>
    <cellStyle name="Título 1" xfId="106"/>
    <cellStyle name="Título 2" xfId="107"/>
    <cellStyle name="Título 3" xfId="108"/>
    <cellStyle name="Título 4" xfId="109"/>
    <cellStyle name="Total" xfId="110"/>
    <cellStyle name="Comma" xfId="111"/>
    <cellStyle name="Vírgula0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0</xdr:col>
      <xdr:colOff>2438400</xdr:colOff>
      <xdr:row>3</xdr:row>
      <xdr:rowOff>57150</xdr:rowOff>
    </xdr:to>
    <xdr:pic>
      <xdr:nvPicPr>
        <xdr:cNvPr id="1" name="Imagem 1" descr="logo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2371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2476500</xdr:colOff>
      <xdr:row>1</xdr:row>
      <xdr:rowOff>114300</xdr:rowOff>
    </xdr:from>
    <xdr:to>
      <xdr:col>3</xdr:col>
      <xdr:colOff>47625</xdr:colOff>
      <xdr:row>3</xdr:row>
      <xdr:rowOff>142875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2476500" y="342900"/>
          <a:ext cx="46672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Fazenda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Subsecretaria do Tesouro do Estado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efazrj.sharepoint.com/sites/SUBTES/Shared%20Documents/SUPCODP/SUCADPCR/COADE/OR&#199;AMENTO\or&#231;am2023\LDO2023\Ops%20a%20liber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efazrj.sharepoint.com/sites/SUBTES/Shared%20Documents/SUPCODP/SUCADPCR/COADE/LIBERA&#199;&#213;ES/2023/quadro%20de%20libera&#231;&#245;es_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A 2022"/>
      <sheetName val="Plan2"/>
    </sheetNames>
    <sheetDataSet>
      <sheetData sheetId="0">
        <row r="11">
          <cell r="D11">
            <v>51541821</v>
          </cell>
          <cell r="E11">
            <v>59281821</v>
          </cell>
          <cell r="F11">
            <v>58851821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Z22"/>
      <sheetName val="JAN23"/>
      <sheetName val="FEV23"/>
      <sheetName val="MAR23"/>
      <sheetName val="ABR23"/>
      <sheetName val="MAI23"/>
      <sheetName val="JUN23"/>
      <sheetName val="JUL23"/>
      <sheetName val="AGO23"/>
      <sheetName val="SET23"/>
      <sheetName val="OUT23"/>
      <sheetName val="NOV23"/>
      <sheetName val="DEZ23"/>
      <sheetName val="moedas"/>
      <sheetName val="Cancelamentos"/>
    </sheetNames>
    <sheetDataSet>
      <sheetData sheetId="9"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</sheetData>
      <sheetData sheetId="12">
        <row r="23">
          <cell r="C23">
            <v>106639790.75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X49"/>
  <sheetViews>
    <sheetView tabSelected="1" zoomScale="80" zoomScaleNormal="80" zoomScalePageLayoutView="0" workbookViewId="0" topLeftCell="A1">
      <selection activeCell="B41" sqref="B41"/>
    </sheetView>
  </sheetViews>
  <sheetFormatPr defaultColWidth="9.140625" defaultRowHeight="15"/>
  <cols>
    <col min="1" max="1" width="73.28125" style="1" customWidth="1"/>
    <col min="2" max="2" width="17.140625" style="1" customWidth="1"/>
    <col min="3" max="3" width="16.00390625" style="1" customWidth="1"/>
    <col min="4" max="4" width="19.00390625" style="1" customWidth="1"/>
    <col min="5" max="9" width="17.7109375" style="1" customWidth="1"/>
    <col min="10" max="10" width="19.00390625" style="1" customWidth="1"/>
    <col min="11" max="11" width="12.57421875" style="1" customWidth="1"/>
    <col min="12" max="12" width="17.140625" style="1" bestFit="1" customWidth="1"/>
    <col min="13" max="16384" width="9.140625" style="1" customWidth="1"/>
  </cols>
  <sheetData>
    <row r="1" ht="18"/>
    <row r="2" ht="18"/>
    <row r="3" ht="18"/>
    <row r="4" ht="11.25" customHeight="1"/>
    <row r="5" ht="6" customHeight="1"/>
    <row r="6" spans="1:9" ht="6.75" customHeight="1">
      <c r="A6" s="2"/>
      <c r="B6" s="3"/>
      <c r="C6" s="4"/>
      <c r="D6" s="4"/>
      <c r="E6" s="4"/>
      <c r="F6" s="4"/>
      <c r="G6" s="4"/>
      <c r="H6" s="4"/>
      <c r="I6" s="4"/>
    </row>
    <row r="7" spans="1:10" ht="21">
      <c r="A7" s="11" t="s">
        <v>11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0.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8">
      <c r="A9" s="12" t="s">
        <v>0</v>
      </c>
      <c r="B9" s="4"/>
      <c r="C9" s="4"/>
      <c r="D9" s="4"/>
      <c r="E9" s="4"/>
      <c r="F9" s="4"/>
      <c r="G9" s="4"/>
      <c r="H9" s="4"/>
      <c r="I9" s="4"/>
      <c r="J9" s="15"/>
    </row>
    <row r="10" spans="1:10" ht="18">
      <c r="A10" s="12" t="s">
        <v>1</v>
      </c>
      <c r="B10" s="5"/>
      <c r="C10" s="4"/>
      <c r="D10" s="4"/>
      <c r="E10" s="4"/>
      <c r="F10" s="4"/>
      <c r="G10" s="4"/>
      <c r="H10" s="4"/>
      <c r="I10" s="4"/>
      <c r="J10" s="4"/>
    </row>
    <row r="11" spans="1:10" ht="18">
      <c r="A11" s="12" t="s">
        <v>2</v>
      </c>
      <c r="B11" s="6"/>
      <c r="C11" s="4"/>
      <c r="D11" s="4"/>
      <c r="E11" s="4"/>
      <c r="F11" s="4"/>
      <c r="G11" s="4"/>
      <c r="H11" s="4"/>
      <c r="I11" s="4"/>
      <c r="J11" s="4"/>
    </row>
    <row r="12" spans="1:10" ht="18">
      <c r="A12" s="12" t="s">
        <v>20</v>
      </c>
      <c r="B12" s="17"/>
      <c r="C12" s="6"/>
      <c r="D12" s="4"/>
      <c r="E12" s="4"/>
      <c r="F12" s="4"/>
      <c r="G12" s="4"/>
      <c r="H12" s="4"/>
      <c r="I12" s="4"/>
      <c r="J12" s="13" t="s">
        <v>3</v>
      </c>
    </row>
    <row r="13" spans="1:10" ht="35.25" customHeight="1">
      <c r="A13" s="32"/>
      <c r="B13" s="46" t="s">
        <v>17</v>
      </c>
      <c r="C13" s="46"/>
      <c r="D13" s="33">
        <v>2024</v>
      </c>
      <c r="E13" s="33">
        <f>D13+1</f>
        <v>2025</v>
      </c>
      <c r="F13" s="33">
        <f>E13+1</f>
        <v>2026</v>
      </c>
      <c r="G13" s="33">
        <f>F13+1</f>
        <v>2027</v>
      </c>
      <c r="H13" s="33">
        <f>G13+1</f>
        <v>2028</v>
      </c>
      <c r="I13" s="33">
        <f>H13+1</f>
        <v>2029</v>
      </c>
      <c r="J13" s="34" t="s">
        <v>13</v>
      </c>
    </row>
    <row r="14" spans="1:10" ht="18">
      <c r="A14" s="32"/>
      <c r="B14" s="35" t="s">
        <v>4</v>
      </c>
      <c r="C14" s="35" t="s">
        <v>5</v>
      </c>
      <c r="D14" s="35" t="s">
        <v>5</v>
      </c>
      <c r="E14" s="35" t="s">
        <v>5</v>
      </c>
      <c r="F14" s="35" t="s">
        <v>5</v>
      </c>
      <c r="G14" s="35" t="s">
        <v>5</v>
      </c>
      <c r="H14" s="35" t="s">
        <v>12</v>
      </c>
      <c r="I14" s="35" t="s">
        <v>12</v>
      </c>
      <c r="J14" s="36" t="s">
        <v>6</v>
      </c>
    </row>
    <row r="15" spans="1:10" ht="18">
      <c r="A15" s="37" t="s">
        <v>7</v>
      </c>
      <c r="B15" s="38">
        <f aca="true" t="shared" si="0" ref="B15:J15">SUM(B17:B17)</f>
        <v>106639.79075</v>
      </c>
      <c r="C15" s="38">
        <f t="shared" si="0"/>
        <v>0</v>
      </c>
      <c r="D15" s="38">
        <f t="shared" si="0"/>
        <v>0</v>
      </c>
      <c r="E15" s="38">
        <f t="shared" si="0"/>
        <v>0</v>
      </c>
      <c r="F15" s="38">
        <f t="shared" si="0"/>
        <v>0</v>
      </c>
      <c r="G15" s="38">
        <f t="shared" si="0"/>
        <v>0</v>
      </c>
      <c r="H15" s="38">
        <f t="shared" si="0"/>
        <v>0</v>
      </c>
      <c r="I15" s="38">
        <f t="shared" si="0"/>
        <v>0</v>
      </c>
      <c r="J15" s="38">
        <f t="shared" si="0"/>
        <v>0</v>
      </c>
    </row>
    <row r="16" spans="1:11" ht="18">
      <c r="A16" s="39" t="s">
        <v>8</v>
      </c>
      <c r="B16" s="25">
        <f>+B17</f>
        <v>106639.79075</v>
      </c>
      <c r="C16" s="25">
        <f aca="true" t="shared" si="1" ref="C16:J16">+C17</f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  <c r="H16" s="25">
        <f t="shared" si="1"/>
        <v>0</v>
      </c>
      <c r="I16" s="25">
        <f t="shared" si="1"/>
        <v>0</v>
      </c>
      <c r="J16" s="25">
        <f t="shared" si="1"/>
        <v>0</v>
      </c>
      <c r="K16" s="16"/>
    </row>
    <row r="17" spans="1:50" s="20" customFormat="1" ht="18">
      <c r="A17" s="40" t="s">
        <v>19</v>
      </c>
      <c r="B17" s="19">
        <f>+'[2]DEZ23'!$C$23/1000</f>
        <v>106639.79075</v>
      </c>
      <c r="C17" s="19">
        <f>+'[2]SET23'!$E$23/1000</f>
        <v>0</v>
      </c>
      <c r="D17" s="19">
        <f>+'[2]SET23'!F$23/1000</f>
        <v>0</v>
      </c>
      <c r="E17" s="19">
        <f>+'[2]SET23'!G$23/1000</f>
        <v>0</v>
      </c>
      <c r="F17" s="19">
        <f>+'[2]SET23'!H$23/1000</f>
        <v>0</v>
      </c>
      <c r="G17" s="19">
        <f>+'[2]SET23'!I$23/1000</f>
        <v>0</v>
      </c>
      <c r="H17" s="19">
        <f>+'[2]SET23'!J$23/1000</f>
        <v>0</v>
      </c>
      <c r="I17" s="19">
        <f>+'[2]SET23'!K$23/1000</f>
        <v>0</v>
      </c>
      <c r="J17" s="19">
        <f>SUM(C17:I17)</f>
        <v>0</v>
      </c>
      <c r="K17" s="24" t="s">
        <v>14</v>
      </c>
      <c r="L17" s="27">
        <f>+B17+C17</f>
        <v>106639.79075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33" s="29" customFormat="1" ht="18">
      <c r="A18" s="41" t="s">
        <v>9</v>
      </c>
      <c r="B18" s="31">
        <f>SUM(B19:B22)</f>
        <v>0</v>
      </c>
      <c r="C18" s="31">
        <f>SUM(C19:C22)</f>
        <v>0</v>
      </c>
      <c r="D18" s="31">
        <f aca="true" t="shared" si="2" ref="D18:J18">SUM(D19:D22)</f>
        <v>0</v>
      </c>
      <c r="E18" s="31">
        <f t="shared" si="2"/>
        <v>0</v>
      </c>
      <c r="F18" s="31">
        <f t="shared" si="2"/>
        <v>0</v>
      </c>
      <c r="G18" s="31">
        <f t="shared" si="2"/>
        <v>0</v>
      </c>
      <c r="H18" s="31">
        <f t="shared" si="2"/>
        <v>0</v>
      </c>
      <c r="I18" s="31">
        <f t="shared" si="2"/>
        <v>0</v>
      </c>
      <c r="J18" s="31">
        <f t="shared" si="2"/>
        <v>0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s="29" customFormat="1" ht="18" hidden="1">
      <c r="A19" s="42"/>
      <c r="B19" s="19"/>
      <c r="C19" s="19"/>
      <c r="D19" s="19"/>
      <c r="E19" s="19"/>
      <c r="F19" s="19"/>
      <c r="G19" s="19"/>
      <c r="H19" s="19"/>
      <c r="I19" s="19"/>
      <c r="J19" s="19">
        <f>SUM(C19:I19)</f>
        <v>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3" s="29" customFormat="1" ht="18" hidden="1">
      <c r="A20" s="42"/>
      <c r="B20" s="19"/>
      <c r="C20" s="19"/>
      <c r="D20" s="19"/>
      <c r="E20" s="19"/>
      <c r="F20" s="19"/>
      <c r="G20" s="19"/>
      <c r="H20" s="19"/>
      <c r="I20" s="19"/>
      <c r="J20" s="19">
        <f>SUM(C20:I20)</f>
        <v>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3" s="29" customFormat="1" ht="18" hidden="1">
      <c r="A21" s="42"/>
      <c r="B21" s="19"/>
      <c r="C21" s="19"/>
      <c r="D21" s="19"/>
      <c r="E21" s="19"/>
      <c r="F21" s="19"/>
      <c r="G21" s="19"/>
      <c r="H21" s="19"/>
      <c r="I21" s="19"/>
      <c r="J21" s="19">
        <f>SUM(C21:I21)</f>
        <v>0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s="29" customFormat="1" ht="7.5" customHeight="1">
      <c r="A22" s="42"/>
      <c r="B22" s="30"/>
      <c r="C22" s="30"/>
      <c r="D22" s="30"/>
      <c r="E22" s="30"/>
      <c r="F22" s="30"/>
      <c r="G22" s="30"/>
      <c r="H22" s="30"/>
      <c r="I22" s="30"/>
      <c r="J22" s="43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s="29" customFormat="1" ht="7.5" customHeight="1" hidden="1">
      <c r="A23" s="42"/>
      <c r="B23" s="30"/>
      <c r="C23" s="30"/>
      <c r="D23" s="30"/>
      <c r="E23" s="30"/>
      <c r="F23" s="30"/>
      <c r="G23" s="30"/>
      <c r="H23" s="30"/>
      <c r="I23" s="30"/>
      <c r="J23" s="43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s="29" customFormat="1" ht="7.5" customHeight="1" hidden="1">
      <c r="A24" s="42"/>
      <c r="B24" s="30"/>
      <c r="C24" s="30"/>
      <c r="D24" s="30"/>
      <c r="E24" s="30"/>
      <c r="F24" s="30"/>
      <c r="G24" s="30"/>
      <c r="H24" s="30"/>
      <c r="I24" s="30"/>
      <c r="J24" s="43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s="29" customFormat="1" ht="7.5" customHeight="1" hidden="1">
      <c r="A25" s="42"/>
      <c r="B25" s="30"/>
      <c r="C25" s="30"/>
      <c r="D25" s="30"/>
      <c r="E25" s="30"/>
      <c r="F25" s="30"/>
      <c r="G25" s="30"/>
      <c r="H25" s="30"/>
      <c r="I25" s="30"/>
      <c r="J25" s="43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s="29" customFormat="1" ht="7.5" customHeight="1" hidden="1">
      <c r="A26" s="42"/>
      <c r="B26" s="30"/>
      <c r="C26" s="30"/>
      <c r="D26" s="30"/>
      <c r="E26" s="30"/>
      <c r="F26" s="30"/>
      <c r="G26" s="30"/>
      <c r="H26" s="30"/>
      <c r="I26" s="30"/>
      <c r="J26" s="43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s="29" customFormat="1" ht="7.5" customHeight="1" hidden="1">
      <c r="A27" s="42"/>
      <c r="B27" s="30"/>
      <c r="C27" s="30"/>
      <c r="D27" s="30"/>
      <c r="E27" s="30"/>
      <c r="F27" s="30"/>
      <c r="G27" s="30"/>
      <c r="H27" s="30"/>
      <c r="I27" s="30"/>
      <c r="J27" s="43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s="29" customFormat="1" ht="7.5" customHeight="1" hidden="1">
      <c r="A28" s="42"/>
      <c r="B28" s="30"/>
      <c r="C28" s="30"/>
      <c r="D28" s="30"/>
      <c r="E28" s="30"/>
      <c r="F28" s="30"/>
      <c r="G28" s="30"/>
      <c r="H28" s="30"/>
      <c r="I28" s="30"/>
      <c r="J28" s="43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s="29" customFormat="1" ht="7.5" customHeight="1" hidden="1">
      <c r="A29" s="42"/>
      <c r="B29" s="30"/>
      <c r="C29" s="30"/>
      <c r="D29" s="30"/>
      <c r="E29" s="30"/>
      <c r="F29" s="30"/>
      <c r="G29" s="30"/>
      <c r="H29" s="30"/>
      <c r="I29" s="30"/>
      <c r="J29" s="43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s="29" customFormat="1" ht="18">
      <c r="A30" s="41" t="s">
        <v>15</v>
      </c>
      <c r="B30" s="31">
        <f aca="true" t="shared" si="3" ref="B30:J30">SUM(B31:B36)</f>
        <v>0</v>
      </c>
      <c r="C30" s="31">
        <f t="shared" si="3"/>
        <v>0</v>
      </c>
      <c r="D30" s="31">
        <f t="shared" si="3"/>
        <v>51541.821</v>
      </c>
      <c r="E30" s="31">
        <f t="shared" si="3"/>
        <v>59281.821</v>
      </c>
      <c r="F30" s="31">
        <f t="shared" si="3"/>
        <v>58851.821</v>
      </c>
      <c r="G30" s="31">
        <f t="shared" si="3"/>
        <v>0</v>
      </c>
      <c r="H30" s="31">
        <f t="shared" si="3"/>
        <v>0</v>
      </c>
      <c r="I30" s="31">
        <f t="shared" si="3"/>
        <v>0</v>
      </c>
      <c r="J30" s="31">
        <f t="shared" si="3"/>
        <v>169675.46300000002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18" hidden="1">
      <c r="A31" s="44"/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f>SUM(C31:I31)</f>
        <v>0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1:33" ht="18" hidden="1">
      <c r="A32" s="44" t="s">
        <v>16</v>
      </c>
      <c r="B32" s="19">
        <v>0</v>
      </c>
      <c r="C32" s="19">
        <v>0</v>
      </c>
      <c r="D32" s="19">
        <f>+'[1]LOA 2022'!D11/1000</f>
        <v>51541.821</v>
      </c>
      <c r="E32" s="19">
        <f>+'[1]LOA 2022'!E11/1000</f>
        <v>59281.821</v>
      </c>
      <c r="F32" s="19">
        <f>+'[1]LOA 2022'!F11/1000</f>
        <v>58851.821</v>
      </c>
      <c r="G32" s="19">
        <f>+'[1]LOA 2022'!G11/1000</f>
        <v>0</v>
      </c>
      <c r="H32" s="19">
        <f>+'[1]LOA 2022'!H11/1000</f>
        <v>0</v>
      </c>
      <c r="I32" s="19">
        <f>+'[1]LOA 2022'!I11/1000</f>
        <v>0</v>
      </c>
      <c r="J32" s="19">
        <f aca="true" t="shared" si="4" ref="J32:J38">SUM(C32:I32)</f>
        <v>169675.46300000002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1:33" ht="18" hidden="1">
      <c r="A33" s="44"/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f>SUM(C33:I33)</f>
        <v>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1:33" ht="18" hidden="1">
      <c r="A34" s="44"/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f>SUM(C34:I34)</f>
        <v>0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ht="18" hidden="1">
      <c r="A35" s="44"/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f t="shared" si="4"/>
        <v>0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ht="12.75" customHeight="1" hidden="1">
      <c r="A36" s="44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f t="shared" si="4"/>
        <v>0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9" customHeight="1">
      <c r="A37" s="44"/>
      <c r="B37" s="25"/>
      <c r="C37" s="19"/>
      <c r="D37" s="19"/>
      <c r="E37" s="19"/>
      <c r="F37" s="19"/>
      <c r="G37" s="19"/>
      <c r="H37" s="19"/>
      <c r="I37" s="19"/>
      <c r="J37" s="25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1:33" ht="18">
      <c r="A38" s="45" t="s">
        <v>10</v>
      </c>
      <c r="B38" s="14">
        <f aca="true" t="shared" si="5" ref="B38:I38">+B15+B18+B30</f>
        <v>106639.79075</v>
      </c>
      <c r="C38" s="14">
        <f t="shared" si="5"/>
        <v>0</v>
      </c>
      <c r="D38" s="14">
        <f t="shared" si="5"/>
        <v>51541.821</v>
      </c>
      <c r="E38" s="14">
        <f t="shared" si="5"/>
        <v>59281.821</v>
      </c>
      <c r="F38" s="14">
        <f t="shared" si="5"/>
        <v>58851.821</v>
      </c>
      <c r="G38" s="14">
        <f t="shared" si="5"/>
        <v>0</v>
      </c>
      <c r="H38" s="14">
        <f t="shared" si="5"/>
        <v>0</v>
      </c>
      <c r="I38" s="14">
        <f t="shared" si="5"/>
        <v>0</v>
      </c>
      <c r="J38" s="14">
        <f t="shared" si="4"/>
        <v>169675.46300000002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10" ht="18">
      <c r="A39" s="9" t="s">
        <v>18</v>
      </c>
      <c r="B39" s="26">
        <f>(632378918.56/1000)-B38</f>
        <v>525739.1278099999</v>
      </c>
      <c r="C39" s="4"/>
      <c r="D39" s="4"/>
      <c r="E39" s="4"/>
      <c r="F39" s="4"/>
      <c r="G39" s="4"/>
      <c r="H39" s="4"/>
      <c r="I39" s="4"/>
      <c r="J39" s="4"/>
    </row>
    <row r="40" spans="1:10" ht="18">
      <c r="A40" s="9" t="s">
        <v>21</v>
      </c>
      <c r="B40" s="4"/>
      <c r="C40" s="7"/>
      <c r="D40" s="6"/>
      <c r="E40" s="8"/>
      <c r="F40" s="21"/>
      <c r="G40" s="4"/>
      <c r="H40" s="4"/>
      <c r="I40" s="4"/>
      <c r="J40" s="4"/>
    </row>
    <row r="41" spans="1:10" ht="18">
      <c r="A41" s="9"/>
      <c r="B41" s="4"/>
      <c r="C41" s="7"/>
      <c r="D41" s="6"/>
      <c r="E41" s="8"/>
      <c r="F41" s="21"/>
      <c r="G41" s="4"/>
      <c r="H41" s="4"/>
      <c r="I41" s="4"/>
      <c r="J41" s="4"/>
    </row>
    <row r="42" spans="1:10" ht="18">
      <c r="A42" s="22"/>
      <c r="B42" s="4"/>
      <c r="C42" s="7"/>
      <c r="F42" s="4"/>
      <c r="G42" s="4"/>
      <c r="H42" s="4"/>
      <c r="I42" s="4"/>
      <c r="J42" s="4"/>
    </row>
    <row r="43" spans="1:5" ht="18">
      <c r="A43" s="16"/>
      <c r="B43" s="16"/>
      <c r="C43" s="16"/>
      <c r="D43" s="16"/>
      <c r="E43" s="16"/>
    </row>
    <row r="44" spans="1:5" ht="18" customHeight="1">
      <c r="A44" s="16"/>
      <c r="B44" s="16"/>
      <c r="C44" s="16"/>
      <c r="D44" s="16"/>
      <c r="E44" s="16"/>
    </row>
    <row r="45" spans="1:5" ht="18" customHeight="1">
      <c r="A45" s="16"/>
      <c r="B45" s="16"/>
      <c r="C45" s="16"/>
      <c r="D45" s="16"/>
      <c r="E45" s="16"/>
    </row>
    <row r="46" spans="1:5" ht="18" customHeight="1">
      <c r="A46" s="16"/>
      <c r="B46" s="16"/>
      <c r="C46" s="16"/>
      <c r="D46" s="16"/>
      <c r="E46" s="16"/>
    </row>
    <row r="47" spans="1:5" ht="18" customHeight="1">
      <c r="A47" s="16"/>
      <c r="B47" s="16"/>
      <c r="C47" s="16"/>
      <c r="D47" s="16"/>
      <c r="E47" s="16"/>
    </row>
    <row r="48" ht="18" customHeight="1"/>
    <row r="49" ht="18" customHeight="1">
      <c r="E49" s="18"/>
    </row>
    <row r="50" ht="18" customHeight="1"/>
  </sheetData>
  <sheetProtection/>
  <mergeCells count="1">
    <mergeCell ref="B13:C13"/>
  </mergeCells>
  <printOptions horizontalCentered="1" verticalCentered="1"/>
  <pageMargins left="0.2362204724409449" right="0.5118110236220472" top="0.35433070866141736" bottom="0.5118110236220472" header="0.31496062992125984" footer="0.31496062992125984"/>
  <pageSetup horizontalDpi="600" verticalDpi="600" orientation="landscape" paperSize="9" scale="55" r:id="rId2"/>
  <ignoredErrors>
    <ignoredError sqref="J34:J36 J17" formulaRange="1"/>
    <ignoredError sqref="C18 J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vbarbosa</dc:creator>
  <cp:keywords/>
  <dc:description/>
  <cp:lastModifiedBy>Jose Ferreira Marinho Junior</cp:lastModifiedBy>
  <cp:lastPrinted>2016-10-31T12:05:35Z</cp:lastPrinted>
  <dcterms:created xsi:type="dcterms:W3CDTF">2010-02-24T15:16:18Z</dcterms:created>
  <dcterms:modified xsi:type="dcterms:W3CDTF">2024-01-29T17:48:39Z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GUIASREFERENTEDEPOSITOJUDICIAIS">
    <vt:lpwstr/>
  </property>
  <property fmtid="{D5CDD505-2E9C-101B-9397-08002B2CF9AE}" pid="4" name="TaxCatchAll">
    <vt:lpwstr/>
  </property>
  <property fmtid="{D5CDD505-2E9C-101B-9397-08002B2CF9AE}" pid="5" name="Sign-off status">
    <vt:lpwstr/>
  </property>
</Properties>
</file>