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Anexo I" sheetId="1" r:id="rId1"/>
    <sheet name="Anexo II" sheetId="2" r:id="rId2"/>
    <sheet name="Anexo II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<sst xmlns="http://schemas.openxmlformats.org/spreadsheetml/2006/main" count="1284" uniqueCount="279">
  <si>
    <t>COTA FINANCEIRA 2010</t>
  </si>
  <si>
    <t>GRs 2,3,4,5,6</t>
  </si>
  <si>
    <t>FRs Tesouro - 00,01,04,06,07, 20 e 22</t>
  </si>
  <si>
    <t>FRs Outras - 05,11,12,13,14,15,16,17,18,19,21,25,26,90,95,96,97,98,99</t>
  </si>
  <si>
    <t>UO</t>
  </si>
  <si>
    <t>FR</t>
  </si>
  <si>
    <t>VALOR EQUIVALENTE AO RP 2009</t>
  </si>
  <si>
    <t>ATÉ JUL</t>
  </si>
  <si>
    <t>ATÉ AGO</t>
  </si>
  <si>
    <t>ATÉ SET</t>
  </si>
  <si>
    <t>ATÉ OUT</t>
  </si>
  <si>
    <t>ATÉ NOV</t>
  </si>
  <si>
    <t>ATÉ DEZ</t>
  </si>
  <si>
    <t>0701</t>
  </si>
  <si>
    <t>Secretaria de Estado de Obras</t>
  </si>
  <si>
    <t>TESOURO</t>
  </si>
  <si>
    <t>OUTRAS</t>
  </si>
  <si>
    <t>0701 Total</t>
  </si>
  <si>
    <t>0731</t>
  </si>
  <si>
    <t>Instituto Estadual de Engenharia e Arquitetura</t>
  </si>
  <si>
    <t>0731 Total</t>
  </si>
  <si>
    <t>0741</t>
  </si>
  <si>
    <t>Fundação Departamento de Estradas de Rodagem do Estado do Rio de Janeiro</t>
  </si>
  <si>
    <t>0741 Total</t>
  </si>
  <si>
    <t>0751</t>
  </si>
  <si>
    <t>Empresa de Obras Públicas do Estado do Rio de Janeiro</t>
  </si>
  <si>
    <t>0751 Total</t>
  </si>
  <si>
    <t>0771</t>
  </si>
  <si>
    <t>Companhia Estadual de Águas e Esgotos</t>
  </si>
  <si>
    <t>0771 Total</t>
  </si>
  <si>
    <t>0801</t>
  </si>
  <si>
    <t>Vice-Governadoria</t>
  </si>
  <si>
    <t>0801 Total</t>
  </si>
  <si>
    <t>0901</t>
  </si>
  <si>
    <t>Procuradoria Geral do Estado</t>
  </si>
  <si>
    <t>0901 Total</t>
  </si>
  <si>
    <t>1101</t>
  </si>
  <si>
    <t>Defensoria Pública Geral do Estado</t>
  </si>
  <si>
    <t>1101 Total</t>
  </si>
  <si>
    <t>Fundo da Defensoria Pública Geral do Estado</t>
  </si>
  <si>
    <t>1161 Total</t>
  </si>
  <si>
    <t>1201</t>
  </si>
  <si>
    <t>Secretaria de Estado de Planejamento e Gestão</t>
  </si>
  <si>
    <t>1201 Total</t>
  </si>
  <si>
    <t>1241</t>
  </si>
  <si>
    <t>Fundação Escola de Serviço Público do Estado do Rio de Janeiro</t>
  </si>
  <si>
    <t>1241 Total</t>
  </si>
  <si>
    <t>1301</t>
  </si>
  <si>
    <t>Secretaria de Estado de Agricultura, Pecuária, Pesca e Abastecimento</t>
  </si>
  <si>
    <t>1301 Total</t>
  </si>
  <si>
    <t>1341</t>
  </si>
  <si>
    <t>Fundação Instituto de Pesca do Estado do Rio de Janeiro</t>
  </si>
  <si>
    <t>1341 Total</t>
  </si>
  <si>
    <t>1353</t>
  </si>
  <si>
    <t>Empresa de Assistência Técnica e Extensão Rural do Estado do Rio de Janeiro</t>
  </si>
  <si>
    <t>1353 Total</t>
  </si>
  <si>
    <t>1354</t>
  </si>
  <si>
    <t>Empresa de Pesquisa Agropecuária do Estado do Rio de Janeiro</t>
  </si>
  <si>
    <t>1354 Total</t>
  </si>
  <si>
    <t>1371</t>
  </si>
  <si>
    <t>Companhia de Armazéns e Silos do Estado do Rio de Janeiro</t>
  </si>
  <si>
    <t>1371 Total</t>
  </si>
  <si>
    <t>1401</t>
  </si>
  <si>
    <t>Secretaria de Estado de Governo</t>
  </si>
  <si>
    <t>1401 Total</t>
  </si>
  <si>
    <t>1501</t>
  </si>
  <si>
    <t>Secretaria de Estado de Cultura</t>
  </si>
  <si>
    <t>1501 Total</t>
  </si>
  <si>
    <t>1541</t>
  </si>
  <si>
    <t>Fundação Anita Mantuano de Artes do Estado do Rio de Janeiro</t>
  </si>
  <si>
    <t>1541 Total</t>
  </si>
  <si>
    <t>1542</t>
  </si>
  <si>
    <t>Fundação Casa França Brasil</t>
  </si>
  <si>
    <t>1542 Total</t>
  </si>
  <si>
    <t>1543</t>
  </si>
  <si>
    <t>Fundação Teatro Municipal do Rio de Janeiro</t>
  </si>
  <si>
    <t>1543 Total</t>
  </si>
  <si>
    <t>1544</t>
  </si>
  <si>
    <t>Fundação Museu da Imagem e do Som</t>
  </si>
  <si>
    <t>1544 Total</t>
  </si>
  <si>
    <t>1701</t>
  </si>
  <si>
    <t>Secretaria de Estado de Turismo, Esporte e Lazer</t>
  </si>
  <si>
    <t>1701 Total</t>
  </si>
  <si>
    <t>1731</t>
  </si>
  <si>
    <t>Superintendência de Desportos do Estado do Rio de Janeiro</t>
  </si>
  <si>
    <t>1731 Total</t>
  </si>
  <si>
    <t>1771</t>
  </si>
  <si>
    <t>Companhia de Turismo do Estado do Rio de Janeiro</t>
  </si>
  <si>
    <t>1771 Total</t>
  </si>
  <si>
    <t>1801</t>
  </si>
  <si>
    <t>Secretaria de Estado de Educação</t>
  </si>
  <si>
    <t>1801 Total</t>
  </si>
  <si>
    <t>Depart.Geral  Ações Socio-Educat.-NOVO DEGASE</t>
  </si>
  <si>
    <t>1802 Total</t>
  </si>
  <si>
    <t>1901</t>
  </si>
  <si>
    <t>Secretaria de Estado de Habitação</t>
  </si>
  <si>
    <t>1901 Total</t>
  </si>
  <si>
    <t>1931</t>
  </si>
  <si>
    <t>Instituto de Terras e Cartografia do Estado do Rio de Janeiro</t>
  </si>
  <si>
    <t>1931 Total</t>
  </si>
  <si>
    <t>1971</t>
  </si>
  <si>
    <t>Companhia Estadual de Habitação do Rio de Janeiro</t>
  </si>
  <si>
    <t>1971 Total</t>
  </si>
  <si>
    <t>2001</t>
  </si>
  <si>
    <t>Secretaria de Estado de Fazenda</t>
  </si>
  <si>
    <t>2001 Total</t>
  </si>
  <si>
    <t>2101</t>
  </si>
  <si>
    <t>Secretaria de Estado da Casa Civil</t>
  </si>
  <si>
    <t>2101 Total</t>
  </si>
  <si>
    <t>2102</t>
  </si>
  <si>
    <t>Subsecretaria de Comunicação Social</t>
  </si>
  <si>
    <t>2102 Total</t>
  </si>
  <si>
    <t>2106</t>
  </si>
  <si>
    <t>Subsecretaria Militar</t>
  </si>
  <si>
    <t>2106 Total</t>
  </si>
  <si>
    <t>2133</t>
  </si>
  <si>
    <t>Departamento de Trânsito do Estado do RJ</t>
  </si>
  <si>
    <t>2134</t>
  </si>
  <si>
    <t>Loteria do Estado do Rio de Janeiro</t>
  </si>
  <si>
    <t>2135</t>
  </si>
  <si>
    <t>Centro de Tecnologia de Informação e Comunicação do Estado do Rio de Janeiro</t>
  </si>
  <si>
    <t>2135 Total</t>
  </si>
  <si>
    <t>2153</t>
  </si>
  <si>
    <t>Empresa Estadual de Viação - Em Liquidação</t>
  </si>
  <si>
    <t>2153 Total</t>
  </si>
  <si>
    <t>2171</t>
  </si>
  <si>
    <t>Companhia do Metropolitano do Rio de Janeiro - Em liquidação</t>
  </si>
  <si>
    <t>2171 Total</t>
  </si>
  <si>
    <t>2172</t>
  </si>
  <si>
    <t>Companhia de Transportes Coletivos do Estado do Rio de Janeiro - Em Liquidação</t>
  </si>
  <si>
    <t>2172 Total</t>
  </si>
  <si>
    <t>2173</t>
  </si>
  <si>
    <t>Companhia Fluminense de Trens Urbanos - Em liquidação</t>
  </si>
  <si>
    <t>2173 Total</t>
  </si>
  <si>
    <t>2201</t>
  </si>
  <si>
    <t>Secretaria de Estado de Desenvolvimento Econômico, Energia, Indústria e Serviços</t>
  </si>
  <si>
    <t>2201 Total</t>
  </si>
  <si>
    <t>2231</t>
  </si>
  <si>
    <t>Departamento de Recursos Minerais do Estado do Rio de Janeiro</t>
  </si>
  <si>
    <t>2231 Total</t>
  </si>
  <si>
    <t>2233</t>
  </si>
  <si>
    <t>Instituto de Pesos e Medidas do Estado do Rio de Janeiro</t>
  </si>
  <si>
    <t>2233 Total</t>
  </si>
  <si>
    <t>2271</t>
  </si>
  <si>
    <t>Companhia de Desenvolvimento Industrial do Estado do Rio de Janeiro</t>
  </si>
  <si>
    <t>2271 Total</t>
  </si>
  <si>
    <t>2401</t>
  </si>
  <si>
    <t>Secretaria de Estado do Ambiente</t>
  </si>
  <si>
    <t>2401 Total</t>
  </si>
  <si>
    <t>2404</t>
  </si>
  <si>
    <t>Fundo Estadual de Conservação Ambiental</t>
  </si>
  <si>
    <t>2404 Total</t>
  </si>
  <si>
    <t>Instituto Estadual do Meio Ambiente</t>
  </si>
  <si>
    <t>2432 Total</t>
  </si>
  <si>
    <t>2463</t>
  </si>
  <si>
    <t>Fundo Estadual de Recursos Hídricos</t>
  </si>
  <si>
    <t>2501</t>
  </si>
  <si>
    <t>Secretaria de Estado de Administração Penitenciária</t>
  </si>
  <si>
    <t>2501 Total</t>
  </si>
  <si>
    <t>2541</t>
  </si>
  <si>
    <t>Fundação Santa Cabrini</t>
  </si>
  <si>
    <t>2541 Total</t>
  </si>
  <si>
    <t>2561</t>
  </si>
  <si>
    <t>Fundo Especial Penitenciário</t>
  </si>
  <si>
    <t>2561 Total</t>
  </si>
  <si>
    <t>2601</t>
  </si>
  <si>
    <t>Secretaria de Estado de Segurança</t>
  </si>
  <si>
    <t>2601 Total</t>
  </si>
  <si>
    <t>2604</t>
  </si>
  <si>
    <t>Polícia Civil do Estado do Rio de Janeiro</t>
  </si>
  <si>
    <t>2604 Total</t>
  </si>
  <si>
    <t>2611</t>
  </si>
  <si>
    <t>Polícia Militar do Estado do Rio de Janeiro</t>
  </si>
  <si>
    <t>2611 Total</t>
  </si>
  <si>
    <t>2632</t>
  </si>
  <si>
    <t>Instituto de Segurança Pública do Estado do Rio de Janeiro</t>
  </si>
  <si>
    <t>2632 Total</t>
  </si>
  <si>
    <t>2901</t>
  </si>
  <si>
    <t>Secretaria de Estado de Saúde e Defesa Civil</t>
  </si>
  <si>
    <t>2901 Total</t>
  </si>
  <si>
    <t>2902</t>
  </si>
  <si>
    <t>Subsecretaria de Defesa Civil</t>
  </si>
  <si>
    <t>2902 Total</t>
  </si>
  <si>
    <t>2931</t>
  </si>
  <si>
    <t>Instituto de Assistência dos Servidores do Estado do Rio de Janeiro</t>
  </si>
  <si>
    <t>2931 Total</t>
  </si>
  <si>
    <t>2961</t>
  </si>
  <si>
    <t>Fundo Estadual de Saúde</t>
  </si>
  <si>
    <t>2961 Total</t>
  </si>
  <si>
    <t>2963</t>
  </si>
  <si>
    <t>Fundo Especial do Corpo de Bombeiros</t>
  </si>
  <si>
    <t>2963 Total</t>
  </si>
  <si>
    <t>2971</t>
  </si>
  <si>
    <t>Instituto Vital Brazil SA.</t>
  </si>
  <si>
    <t>2971 Total</t>
  </si>
  <si>
    <t>3001</t>
  </si>
  <si>
    <t>Secretaria de Estado do Trabalho e Renda</t>
  </si>
  <si>
    <t>3001 Total</t>
  </si>
  <si>
    <t>3101</t>
  </si>
  <si>
    <t>Secretaria de Estado de Transportes</t>
  </si>
  <si>
    <t>3101 Total</t>
  </si>
  <si>
    <t>Fundo Estadual de Transportes</t>
  </si>
  <si>
    <t>3161 Total</t>
  </si>
  <si>
    <t>3172</t>
  </si>
  <si>
    <t>Companhia Estadual de Engenharia de Transportes e Logística</t>
  </si>
  <si>
    <t>3172 Total</t>
  </si>
  <si>
    <t>3173</t>
  </si>
  <si>
    <t>Companhia de Transportes sobre Trilhos do Estado do Rio de Janeiro</t>
  </si>
  <si>
    <t>3173 Total</t>
  </si>
  <si>
    <t>3201</t>
  </si>
  <si>
    <t>Secretaria de Estado de Assistência Social e Direitos Humanos</t>
  </si>
  <si>
    <t>3201 Total</t>
  </si>
  <si>
    <t>3242</t>
  </si>
  <si>
    <t>Fundação Leão XIII</t>
  </si>
  <si>
    <t>3242 Total</t>
  </si>
  <si>
    <t>3243</t>
  </si>
  <si>
    <t>Fundação para a Infância e Adolescência</t>
  </si>
  <si>
    <t>3243 Total</t>
  </si>
  <si>
    <t>3261</t>
  </si>
  <si>
    <t>Fundo Estadual de Assistência Social - FEAS</t>
  </si>
  <si>
    <t>3261 Total</t>
  </si>
  <si>
    <t>4001</t>
  </si>
  <si>
    <t>Secretaria de Estado de Ciência e  Tecnologia</t>
  </si>
  <si>
    <t>4001 Total</t>
  </si>
  <si>
    <t>4041</t>
  </si>
  <si>
    <t>Fundação Carlos Chagas Filho de Amparo à Pesquisa do Estado do Rio de Janeiro</t>
  </si>
  <si>
    <t>4041 Total</t>
  </si>
  <si>
    <t>4042</t>
  </si>
  <si>
    <t>Fundação Estadual do Norte-Fluminense</t>
  </si>
  <si>
    <t>4042 Total</t>
  </si>
  <si>
    <t>4043</t>
  </si>
  <si>
    <t>Fundação Universidade do Estado do Rio de Janeiro</t>
  </si>
  <si>
    <t>4043 Total</t>
  </si>
  <si>
    <t>4044</t>
  </si>
  <si>
    <t>Fundação de Apoio à Escola Técnica do Estado do Rio de Janeiro</t>
  </si>
  <si>
    <t>4044 Total</t>
  </si>
  <si>
    <t>4045</t>
  </si>
  <si>
    <t>Fundação Universidade Estadual do Norte Fluminense Darcy Ribeiro</t>
  </si>
  <si>
    <t>4045 Total</t>
  </si>
  <si>
    <t>4046</t>
  </si>
  <si>
    <t>Fund Centro de Ciênc e Educ Sup à Distância do Estado do Rio de Janeiro</t>
  </si>
  <si>
    <t>4046 Total</t>
  </si>
  <si>
    <t>4047</t>
  </si>
  <si>
    <t>Fund Centro Univers Estad da Zona Oeste-UEZO</t>
  </si>
  <si>
    <t>4047 Total</t>
  </si>
  <si>
    <t>TOTAL GERAL</t>
  </si>
  <si>
    <t>TOTAL</t>
  </si>
  <si>
    <t>JUL</t>
  </si>
  <si>
    <t>AGO</t>
  </si>
  <si>
    <t>SET</t>
  </si>
  <si>
    <t>OUT</t>
  </si>
  <si>
    <t>NOV</t>
  </si>
  <si>
    <t>DEZ</t>
  </si>
  <si>
    <t xml:space="preserve">ANEXO I - VALORES MENSAIS DE COTA FINANCEIRA </t>
  </si>
  <si>
    <t>REDISTRIBUIÇÃO</t>
  </si>
  <si>
    <t>ANEXO III -  COTA FINANCEIRA ACUMULADA (ANEXO I + ANEXO II)</t>
  </si>
  <si>
    <t>LIMITE DE PD</t>
  </si>
  <si>
    <t>1372</t>
  </si>
  <si>
    <t>Centrais de Abastecimento do Estado do Rio de Janeiro</t>
  </si>
  <si>
    <t>1372 Total</t>
  </si>
  <si>
    <t>2161</t>
  </si>
  <si>
    <t>Fundo para a Infância e Adolescência</t>
  </si>
  <si>
    <t>2161 Total</t>
  </si>
  <si>
    <t>Fundo Especial da Sec de Segurança Pública</t>
  </si>
  <si>
    <t>2664 Total</t>
  </si>
  <si>
    <t>3171</t>
  </si>
  <si>
    <t>Companhia de Desenvolvimento Rodoviário e Terminais do Estado do Rio de Janeiro</t>
  </si>
  <si>
    <t>3171 Total</t>
  </si>
  <si>
    <t>DOTAÇÃO 16-07-2010</t>
  </si>
  <si>
    <t>ATÉ JUN LIBERADO</t>
  </si>
  <si>
    <t>ATÉ JUN UTILIZADO (FR TESOURO)</t>
  </si>
  <si>
    <t>Secretaria de Estado de Agricultura, Pecuária, Pesca e Abastecimento*</t>
  </si>
  <si>
    <t>Secretaria de Estado de Fazenda**</t>
  </si>
  <si>
    <t>ATÉ JUN UTILIZADO                (FR TESOURO)</t>
  </si>
  <si>
    <t>* Cancelamento de R$132.362  em relação a Resolução nº310 a pedido do órgão</t>
  </si>
  <si>
    <t>** Cancelamento de R$1.618.013 em relação a Resolução nº 310 a pedido do órgão</t>
  </si>
  <si>
    <t>ANEXO II - REDISTRIBUIÇÃO DO SALDO NÃO UTILIZADO NO PERÍODO JUN - JUL</t>
  </si>
  <si>
    <t>SALDO NÃO UTILIZADO JUN - JUL</t>
  </si>
  <si>
    <t>SALDO REDISTRIBUÍDO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</si>
</sst>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_(* #,##0.0000_);_(* \(#,##0.0000\);_(* &quot;-&quot;??_);_(@_)"/>
    <numFmt numFmtId="175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>
        <color indexed="8"/>
      </top>
      <bottom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/>
    </xf>
    <xf numFmtId="0" fontId="39" fillId="33" borderId="14" xfId="0" applyFont="1" applyFill="1" applyBorder="1" applyAlignment="1">
      <alignment vertical="center"/>
    </xf>
    <xf numFmtId="172" fontId="39" fillId="33" borderId="15" xfId="0" applyNumberFormat="1" applyFont="1" applyFill="1" applyBorder="1" applyAlignment="1">
      <alignment/>
    </xf>
    <xf numFmtId="0" fontId="39" fillId="33" borderId="16" xfId="0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0" fontId="39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0" fillId="33" borderId="20" xfId="0" applyFill="1" applyBorder="1" applyAlignment="1">
      <alignment horizontal="left"/>
    </xf>
    <xf numFmtId="0" fontId="39" fillId="33" borderId="2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40" fillId="33" borderId="18" xfId="0" applyFont="1" applyFill="1" applyBorder="1" applyAlignment="1">
      <alignment horizontal="center"/>
    </xf>
    <xf numFmtId="172" fontId="39" fillId="33" borderId="23" xfId="0" applyNumberFormat="1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0" fillId="33" borderId="19" xfId="0" applyFill="1" applyBorder="1" applyAlignment="1">
      <alignment horizontal="left"/>
    </xf>
    <xf numFmtId="0" fontId="39" fillId="33" borderId="24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0" fillId="33" borderId="14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72" fontId="0" fillId="33" borderId="25" xfId="0" applyNumberForma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6" xfId="0" applyFill="1" applyBorder="1" applyAlignment="1">
      <alignment/>
    </xf>
    <xf numFmtId="172" fontId="0" fillId="33" borderId="27" xfId="0" applyNumberFormat="1" applyFill="1" applyBorder="1" applyAlignment="1">
      <alignment/>
    </xf>
    <xf numFmtId="0" fontId="39" fillId="33" borderId="13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172" fontId="0" fillId="33" borderId="28" xfId="60" applyNumberFormat="1" applyFont="1" applyFill="1" applyBorder="1" applyAlignment="1">
      <alignment/>
    </xf>
    <xf numFmtId="172" fontId="0" fillId="33" borderId="13" xfId="60" applyNumberFormat="1" applyFont="1" applyFill="1" applyBorder="1" applyAlignment="1">
      <alignment/>
    </xf>
    <xf numFmtId="172" fontId="0" fillId="33" borderId="15" xfId="60" applyNumberFormat="1" applyFont="1" applyFill="1" applyBorder="1" applyAlignment="1">
      <alignment/>
    </xf>
    <xf numFmtId="172" fontId="39" fillId="33" borderId="28" xfId="60" applyNumberFormat="1" applyFont="1" applyFill="1" applyBorder="1" applyAlignment="1">
      <alignment/>
    </xf>
    <xf numFmtId="172" fontId="39" fillId="33" borderId="13" xfId="60" applyNumberFormat="1" applyFont="1" applyFill="1" applyBorder="1" applyAlignment="1">
      <alignment/>
    </xf>
    <xf numFmtId="172" fontId="39" fillId="33" borderId="15" xfId="60" applyNumberFormat="1" applyFont="1" applyFill="1" applyBorder="1" applyAlignment="1">
      <alignment/>
    </xf>
    <xf numFmtId="172" fontId="39" fillId="33" borderId="23" xfId="60" applyNumberFormat="1" applyFont="1" applyFill="1" applyBorder="1" applyAlignment="1">
      <alignment/>
    </xf>
    <xf numFmtId="0" fontId="39" fillId="33" borderId="24" xfId="0" applyFont="1" applyFill="1" applyBorder="1" applyAlignment="1">
      <alignment horizontal="center" vertical="center" wrapText="1"/>
    </xf>
    <xf numFmtId="172" fontId="39" fillId="33" borderId="0" xfId="60" applyNumberFormat="1" applyFont="1" applyFill="1" applyAlignment="1">
      <alignment horizontal="center"/>
    </xf>
    <xf numFmtId="0" fontId="33" fillId="33" borderId="18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0" fillId="33" borderId="29" xfId="0" applyFont="1" applyFill="1" applyBorder="1" applyAlignment="1">
      <alignment horizontal="left"/>
    </xf>
    <xf numFmtId="0" fontId="40" fillId="33" borderId="18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39" fillId="33" borderId="16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5" xfId="0" applyFill="1" applyBorder="1" applyAlignment="1">
      <alignment/>
    </xf>
    <xf numFmtId="0" fontId="39" fillId="33" borderId="28" xfId="0" applyFont="1" applyFill="1" applyBorder="1" applyAlignment="1">
      <alignment/>
    </xf>
    <xf numFmtId="0" fontId="39" fillId="33" borderId="13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49" fontId="0" fillId="33" borderId="20" xfId="0" applyNumberFormat="1" applyFill="1" applyBorder="1" applyAlignment="1">
      <alignment horizontal="left"/>
    </xf>
    <xf numFmtId="0" fontId="39" fillId="33" borderId="30" xfId="0" applyFont="1" applyFill="1" applyBorder="1" applyAlignment="1">
      <alignment horizontal="center" vertical="center" wrapText="1"/>
    </xf>
    <xf numFmtId="0" fontId="39" fillId="33" borderId="3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/>
    </xf>
    <xf numFmtId="172" fontId="39" fillId="33" borderId="20" xfId="60" applyNumberFormat="1" applyFont="1" applyFill="1" applyBorder="1" applyAlignment="1">
      <alignment/>
    </xf>
    <xf numFmtId="172" fontId="39" fillId="33" borderId="21" xfId="60" applyNumberFormat="1" applyFont="1" applyFill="1" applyBorder="1" applyAlignment="1">
      <alignment/>
    </xf>
    <xf numFmtId="172" fontId="39" fillId="33" borderId="28" xfId="0" applyNumberFormat="1" applyFont="1" applyFill="1" applyBorder="1" applyAlignment="1">
      <alignment/>
    </xf>
    <xf numFmtId="173" fontId="39" fillId="33" borderId="0" xfId="49" applyNumberFormat="1" applyFont="1" applyFill="1" applyAlignment="1">
      <alignment/>
    </xf>
    <xf numFmtId="10" fontId="39" fillId="33" borderId="0" xfId="49" applyNumberFormat="1" applyFont="1" applyFill="1" applyAlignment="1">
      <alignment/>
    </xf>
    <xf numFmtId="174" fontId="0" fillId="33" borderId="0" xfId="60" applyNumberFormat="1" applyFont="1" applyFill="1" applyAlignment="1">
      <alignment/>
    </xf>
    <xf numFmtId="172" fontId="39" fillId="33" borderId="12" xfId="0" applyNumberFormat="1" applyFont="1" applyFill="1" applyBorder="1" applyAlignment="1">
      <alignment/>
    </xf>
    <xf numFmtId="172" fontId="39" fillId="33" borderId="14" xfId="0" applyNumberFormat="1" applyFont="1" applyFill="1" applyBorder="1" applyAlignment="1">
      <alignment/>
    </xf>
    <xf numFmtId="172" fontId="39" fillId="33" borderId="32" xfId="0" applyNumberFormat="1" applyFont="1" applyFill="1" applyBorder="1" applyAlignment="1">
      <alignment/>
    </xf>
    <xf numFmtId="172" fontId="39" fillId="33" borderId="16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172" fontId="0" fillId="33" borderId="28" xfId="0" applyNumberFormat="1" applyFill="1" applyBorder="1" applyAlignment="1">
      <alignment/>
    </xf>
    <xf numFmtId="172" fontId="0" fillId="33" borderId="15" xfId="0" applyNumberFormat="1" applyFill="1" applyBorder="1" applyAlignment="1">
      <alignment/>
    </xf>
    <xf numFmtId="172" fontId="0" fillId="33" borderId="33" xfId="0" applyNumberFormat="1" applyFill="1" applyBorder="1" applyAlignment="1">
      <alignment/>
    </xf>
    <xf numFmtId="172" fontId="0" fillId="33" borderId="34" xfId="0" applyNumberFormat="1" applyFill="1" applyBorder="1" applyAlignment="1">
      <alignment/>
    </xf>
    <xf numFmtId="0" fontId="21" fillId="33" borderId="19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172" fontId="21" fillId="33" borderId="20" xfId="60" applyNumberFormat="1" applyFont="1" applyFill="1" applyBorder="1" applyAlignment="1">
      <alignment/>
    </xf>
    <xf numFmtId="172" fontId="21" fillId="33" borderId="13" xfId="60" applyNumberFormat="1" applyFont="1" applyFill="1" applyBorder="1" applyAlignment="1">
      <alignment/>
    </xf>
    <xf numFmtId="172" fontId="21" fillId="33" borderId="13" xfId="0" applyNumberFormat="1" applyFont="1" applyFill="1" applyBorder="1" applyAlignment="1">
      <alignment/>
    </xf>
    <xf numFmtId="172" fontId="21" fillId="33" borderId="0" xfId="60" applyNumberFormat="1" applyFont="1" applyFill="1" applyAlignment="1">
      <alignment/>
    </xf>
    <xf numFmtId="0" fontId="21" fillId="33" borderId="0" xfId="0" applyFont="1" applyFill="1" applyAlignment="1">
      <alignment/>
    </xf>
    <xf numFmtId="0" fontId="21" fillId="33" borderId="12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172" fontId="21" fillId="33" borderId="21" xfId="60" applyNumberFormat="1" applyFont="1" applyFill="1" applyBorder="1" applyAlignment="1">
      <alignment/>
    </xf>
    <xf numFmtId="172" fontId="21" fillId="33" borderId="15" xfId="60" applyNumberFormat="1" applyFont="1" applyFill="1" applyBorder="1" applyAlignment="1">
      <alignment/>
    </xf>
    <xf numFmtId="172" fontId="21" fillId="33" borderId="35" xfId="0" applyNumberFormat="1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172" fontId="19" fillId="33" borderId="10" xfId="60" applyNumberFormat="1" applyFont="1" applyFill="1" applyBorder="1" applyAlignment="1">
      <alignment/>
    </xf>
    <xf numFmtId="172" fontId="19" fillId="33" borderId="28" xfId="60" applyNumberFormat="1" applyFont="1" applyFill="1" applyBorder="1" applyAlignment="1">
      <alignment/>
    </xf>
    <xf numFmtId="172" fontId="19" fillId="33" borderId="28" xfId="0" applyNumberFormat="1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2" fillId="33" borderId="0" xfId="0" applyFont="1" applyFill="1" applyAlignment="1">
      <alignment/>
    </xf>
    <xf numFmtId="172" fontId="21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72" fontId="23" fillId="33" borderId="0" xfId="0" applyNumberFormat="1" applyFont="1" applyFill="1" applyAlignment="1" quotePrefix="1">
      <alignment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172" fontId="19" fillId="33" borderId="0" xfId="60" applyNumberFormat="1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172" fontId="21" fillId="33" borderId="10" xfId="0" applyNumberFormat="1" applyFont="1" applyFill="1" applyBorder="1" applyAlignment="1">
      <alignment/>
    </xf>
    <xf numFmtId="172" fontId="21" fillId="33" borderId="0" xfId="0" applyNumberFormat="1" applyFont="1" applyFill="1" applyBorder="1" applyAlignment="1">
      <alignment/>
    </xf>
    <xf numFmtId="0" fontId="21" fillId="33" borderId="20" xfId="0" applyFont="1" applyFill="1" applyBorder="1" applyAlignment="1">
      <alignment horizontal="left"/>
    </xf>
    <xf numFmtId="0" fontId="19" fillId="33" borderId="20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8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 vertical="top"/>
    </xf>
    <xf numFmtId="0" fontId="21" fillId="33" borderId="15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21" fillId="33" borderId="12" xfId="0" applyFont="1" applyFill="1" applyBorder="1" applyAlignment="1">
      <alignment horizontal="left"/>
    </xf>
    <xf numFmtId="0" fontId="21" fillId="33" borderId="12" xfId="0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0" fontId="21" fillId="33" borderId="20" xfId="0" applyFont="1" applyFill="1" applyBorder="1" applyAlignment="1">
      <alignment vertical="center"/>
    </xf>
    <xf numFmtId="172" fontId="21" fillId="33" borderId="20" xfId="60" applyNumberFormat="1" applyFont="1" applyFill="1" applyBorder="1" applyAlignment="1">
      <alignment vertical="center"/>
    </xf>
    <xf numFmtId="172" fontId="21" fillId="33" borderId="13" xfId="60" applyNumberFormat="1" applyFont="1" applyFill="1" applyBorder="1" applyAlignment="1">
      <alignment vertical="center"/>
    </xf>
    <xf numFmtId="172" fontId="21" fillId="33" borderId="13" xfId="0" applyNumberFormat="1" applyFont="1" applyFill="1" applyBorder="1" applyAlignment="1">
      <alignment vertical="center"/>
    </xf>
    <xf numFmtId="172" fontId="21" fillId="33" borderId="0" xfId="60" applyNumberFormat="1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19" fillId="33" borderId="18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vertical="center"/>
    </xf>
    <xf numFmtId="172" fontId="21" fillId="33" borderId="21" xfId="60" applyNumberFormat="1" applyFont="1" applyFill="1" applyBorder="1" applyAlignment="1">
      <alignment vertical="center"/>
    </xf>
    <xf numFmtId="172" fontId="21" fillId="33" borderId="15" xfId="60" applyNumberFormat="1" applyFont="1" applyFill="1" applyBorder="1" applyAlignment="1">
      <alignment vertical="center"/>
    </xf>
    <xf numFmtId="172" fontId="21" fillId="33" borderId="35" xfId="0" applyNumberFormat="1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172" fontId="19" fillId="33" borderId="10" xfId="60" applyNumberFormat="1" applyFont="1" applyFill="1" applyBorder="1" applyAlignment="1">
      <alignment vertical="center"/>
    </xf>
    <xf numFmtId="172" fontId="19" fillId="33" borderId="28" xfId="60" applyNumberFormat="1" applyFont="1" applyFill="1" applyBorder="1" applyAlignment="1">
      <alignment vertical="center"/>
    </xf>
    <xf numFmtId="172" fontId="19" fillId="33" borderId="28" xfId="0" applyNumberFormat="1" applyFont="1" applyFill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0" fontId="21" fillId="33" borderId="26" xfId="0" applyFont="1" applyFill="1" applyBorder="1" applyAlignment="1">
      <alignment/>
    </xf>
    <xf numFmtId="0" fontId="19" fillId="33" borderId="12" xfId="0" applyFont="1" applyFill="1" applyBorder="1" applyAlignment="1">
      <alignment vertical="center"/>
    </xf>
    <xf numFmtId="172" fontId="19" fillId="33" borderId="20" xfId="60" applyNumberFormat="1" applyFont="1" applyFill="1" applyBorder="1" applyAlignment="1">
      <alignment/>
    </xf>
    <xf numFmtId="172" fontId="19" fillId="33" borderId="13" xfId="0" applyNumberFormat="1" applyFont="1" applyFill="1" applyBorder="1" applyAlignment="1">
      <alignment/>
    </xf>
    <xf numFmtId="0" fontId="19" fillId="33" borderId="14" xfId="0" applyFont="1" applyFill="1" applyBorder="1" applyAlignment="1">
      <alignment vertical="center"/>
    </xf>
    <xf numFmtId="172" fontId="19" fillId="33" borderId="21" xfId="60" applyNumberFormat="1" applyFont="1" applyFill="1" applyBorder="1" applyAlignment="1">
      <alignment/>
    </xf>
    <xf numFmtId="172" fontId="19" fillId="33" borderId="14" xfId="0" applyNumberFormat="1" applyFont="1" applyFill="1" applyBorder="1" applyAlignment="1">
      <alignment/>
    </xf>
    <xf numFmtId="0" fontId="19" fillId="33" borderId="16" xfId="0" applyFont="1" applyFill="1" applyBorder="1" applyAlignment="1">
      <alignment vertical="center"/>
    </xf>
    <xf numFmtId="172" fontId="19" fillId="33" borderId="24" xfId="60" applyNumberFormat="1" applyFont="1" applyFill="1" applyBorder="1" applyAlignment="1">
      <alignment/>
    </xf>
    <xf numFmtId="172" fontId="19" fillId="33" borderId="17" xfId="0" applyNumberFormat="1" applyFont="1" applyFill="1" applyBorder="1" applyAlignment="1">
      <alignment/>
    </xf>
    <xf numFmtId="0" fontId="19" fillId="33" borderId="29" xfId="0" applyFont="1" applyFill="1" applyBorder="1" applyAlignment="1">
      <alignment horizontal="center" vertical="center" wrapText="1"/>
    </xf>
    <xf numFmtId="172" fontId="19" fillId="33" borderId="0" xfId="60" applyNumberFormat="1" applyFont="1" applyFill="1" applyBorder="1" applyAlignment="1">
      <alignment/>
    </xf>
    <xf numFmtId="0" fontId="19" fillId="33" borderId="13" xfId="0" applyFont="1" applyFill="1" applyBorder="1" applyAlignment="1">
      <alignment horizontal="center" vertical="center" wrapText="1"/>
    </xf>
    <xf numFmtId="172" fontId="19" fillId="33" borderId="35" xfId="60" applyNumberFormat="1" applyFont="1" applyFill="1" applyBorder="1" applyAlignment="1">
      <alignment/>
    </xf>
    <xf numFmtId="172" fontId="19" fillId="33" borderId="10" xfId="0" applyNumberFormat="1" applyFont="1" applyFill="1" applyBorder="1" applyAlignment="1">
      <alignment/>
    </xf>
    <xf numFmtId="172" fontId="19" fillId="33" borderId="11" xfId="0" applyNumberFormat="1" applyFont="1" applyFill="1" applyBorder="1" applyAlignment="1">
      <alignment/>
    </xf>
    <xf numFmtId="172" fontId="21" fillId="33" borderId="10" xfId="0" applyNumberFormat="1" applyFont="1" applyFill="1" applyBorder="1" applyAlignment="1">
      <alignment vertical="center"/>
    </xf>
    <xf numFmtId="172" fontId="21" fillId="33" borderId="0" xfId="0" applyNumberFormat="1" applyFont="1" applyFill="1" applyBorder="1" applyAlignment="1">
      <alignment vertical="center"/>
    </xf>
    <xf numFmtId="172" fontId="19" fillId="33" borderId="10" xfId="0" applyNumberFormat="1" applyFont="1" applyFill="1" applyBorder="1" applyAlignment="1">
      <alignment vertical="center"/>
    </xf>
    <xf numFmtId="172" fontId="21" fillId="33" borderId="33" xfId="0" applyNumberFormat="1" applyFont="1" applyFill="1" applyBorder="1" applyAlignment="1">
      <alignment/>
    </xf>
    <xf numFmtId="172" fontId="21" fillId="33" borderId="36" xfId="0" applyNumberFormat="1" applyFont="1" applyFill="1" applyBorder="1" applyAlignment="1">
      <alignment/>
    </xf>
    <xf numFmtId="172" fontId="19" fillId="33" borderId="37" xfId="0" applyNumberFormat="1" applyFont="1" applyFill="1" applyBorder="1" applyAlignment="1">
      <alignment/>
    </xf>
    <xf numFmtId="172" fontId="21" fillId="33" borderId="33" xfId="0" applyNumberFormat="1" applyFont="1" applyFill="1" applyBorder="1" applyAlignment="1">
      <alignment vertical="center"/>
    </xf>
    <xf numFmtId="172" fontId="21" fillId="33" borderId="36" xfId="0" applyNumberFormat="1" applyFont="1" applyFill="1" applyBorder="1" applyAlignment="1">
      <alignment vertical="center"/>
    </xf>
    <xf numFmtId="172" fontId="19" fillId="33" borderId="37" xfId="0" applyNumberFormat="1" applyFont="1" applyFill="1" applyBorder="1" applyAlignment="1">
      <alignment vertical="center"/>
    </xf>
    <xf numFmtId="172" fontId="19" fillId="33" borderId="33" xfId="0" applyNumberFormat="1" applyFont="1" applyFill="1" applyBorder="1" applyAlignment="1">
      <alignment/>
    </xf>
    <xf numFmtId="172" fontId="19" fillId="33" borderId="0" xfId="0" applyNumberFormat="1" applyFont="1" applyFill="1" applyBorder="1" applyAlignment="1">
      <alignment/>
    </xf>
    <xf numFmtId="172" fontId="19" fillId="33" borderId="38" xfId="0" applyNumberFormat="1" applyFont="1" applyFill="1" applyBorder="1" applyAlignment="1">
      <alignment/>
    </xf>
    <xf numFmtId="172" fontId="21" fillId="33" borderId="15" xfId="0" applyNumberFormat="1" applyFont="1" applyFill="1" applyBorder="1" applyAlignment="1">
      <alignment/>
    </xf>
    <xf numFmtId="172" fontId="21" fillId="33" borderId="28" xfId="0" applyNumberFormat="1" applyFont="1" applyFill="1" applyBorder="1" applyAlignment="1">
      <alignment/>
    </xf>
    <xf numFmtId="172" fontId="21" fillId="33" borderId="28" xfId="0" applyNumberFormat="1" applyFont="1" applyFill="1" applyBorder="1" applyAlignment="1">
      <alignment vertical="center"/>
    </xf>
    <xf numFmtId="172" fontId="21" fillId="33" borderId="15" xfId="0" applyNumberFormat="1" applyFont="1" applyFill="1" applyBorder="1" applyAlignment="1">
      <alignment vertical="center"/>
    </xf>
    <xf numFmtId="172" fontId="19" fillId="33" borderId="15" xfId="0" applyNumberFormat="1" applyFont="1" applyFill="1" applyBorder="1" applyAlignment="1">
      <alignment/>
    </xf>
    <xf numFmtId="172" fontId="19" fillId="33" borderId="13" xfId="60" applyNumberFormat="1" applyFont="1" applyFill="1" applyBorder="1" applyAlignment="1">
      <alignment/>
    </xf>
    <xf numFmtId="172" fontId="19" fillId="33" borderId="15" xfId="60" applyNumberFormat="1" applyFont="1" applyFill="1" applyBorder="1" applyAlignment="1">
      <alignment/>
    </xf>
    <xf numFmtId="172" fontId="19" fillId="33" borderId="23" xfId="60" applyNumberFormat="1" applyFont="1" applyFill="1" applyBorder="1" applyAlignment="1">
      <alignment/>
    </xf>
    <xf numFmtId="172" fontId="19" fillId="33" borderId="18" xfId="60" applyNumberFormat="1" applyFont="1" applyFill="1" applyBorder="1" applyAlignment="1">
      <alignment horizontal="center" vertical="center" wrapText="1"/>
    </xf>
    <xf numFmtId="172" fontId="21" fillId="33" borderId="35" xfId="60" applyNumberFormat="1" applyFont="1" applyFill="1" applyBorder="1" applyAlignment="1">
      <alignment/>
    </xf>
    <xf numFmtId="172" fontId="21" fillId="33" borderId="35" xfId="60" applyNumberFormat="1" applyFont="1" applyFill="1" applyBorder="1" applyAlignment="1">
      <alignment vertical="center"/>
    </xf>
    <xf numFmtId="172" fontId="19" fillId="33" borderId="14" xfId="60" applyNumberFormat="1" applyFont="1" applyFill="1" applyBorder="1" applyAlignment="1">
      <alignment/>
    </xf>
    <xf numFmtId="172" fontId="19" fillId="33" borderId="17" xfId="60" applyNumberFormat="1" applyFont="1" applyFill="1" applyBorder="1" applyAlignment="1">
      <alignment/>
    </xf>
    <xf numFmtId="0" fontId="39" fillId="33" borderId="23" xfId="0" applyFont="1" applyFill="1" applyBorder="1" applyAlignment="1">
      <alignment horizontal="center" vertical="center" wrapText="1"/>
    </xf>
    <xf numFmtId="172" fontId="0" fillId="33" borderId="33" xfId="60" applyNumberFormat="1" applyFont="1" applyFill="1" applyBorder="1" applyAlignment="1">
      <alignment/>
    </xf>
    <xf numFmtId="172" fontId="0" fillId="33" borderId="34" xfId="60" applyNumberFormat="1" applyFont="1" applyFill="1" applyBorder="1" applyAlignment="1">
      <alignment/>
    </xf>
    <xf numFmtId="172" fontId="39" fillId="33" borderId="37" xfId="60" applyNumberFormat="1" applyFont="1" applyFill="1" applyBorder="1" applyAlignment="1">
      <alignment/>
    </xf>
    <xf numFmtId="172" fontId="39" fillId="33" borderId="27" xfId="0" applyNumberFormat="1" applyFont="1" applyFill="1" applyBorder="1" applyAlignment="1">
      <alignment/>
    </xf>
    <xf numFmtId="172" fontId="39" fillId="33" borderId="39" xfId="0" applyNumberFormat="1" applyFont="1" applyFill="1" applyBorder="1" applyAlignment="1">
      <alignment/>
    </xf>
    <xf numFmtId="172" fontId="39" fillId="33" borderId="40" xfId="0" applyNumberFormat="1" applyFont="1" applyFill="1" applyBorder="1" applyAlignment="1">
      <alignment/>
    </xf>
    <xf numFmtId="172" fontId="39" fillId="33" borderId="10" xfId="60" applyNumberFormat="1" applyFont="1" applyFill="1" applyBorder="1" applyAlignment="1">
      <alignment/>
    </xf>
    <xf numFmtId="172" fontId="39" fillId="33" borderId="0" xfId="60" applyNumberFormat="1" applyFont="1" applyFill="1" applyBorder="1" applyAlignment="1">
      <alignment/>
    </xf>
    <xf numFmtId="0" fontId="39" fillId="2" borderId="18" xfId="0" applyFont="1" applyFill="1" applyBorder="1" applyAlignment="1">
      <alignment horizontal="center" vertical="center" wrapText="1"/>
    </xf>
    <xf numFmtId="172" fontId="21" fillId="2" borderId="13" xfId="0" applyNumberFormat="1" applyFont="1" applyFill="1" applyBorder="1" applyAlignment="1">
      <alignment/>
    </xf>
    <xf numFmtId="172" fontId="21" fillId="2" borderId="15" xfId="0" applyNumberFormat="1" applyFont="1" applyFill="1" applyBorder="1" applyAlignment="1">
      <alignment/>
    </xf>
    <xf numFmtId="172" fontId="19" fillId="2" borderId="28" xfId="0" applyNumberFormat="1" applyFont="1" applyFill="1" applyBorder="1" applyAlignment="1">
      <alignment/>
    </xf>
    <xf numFmtId="172" fontId="21" fillId="2" borderId="28" xfId="0" applyNumberFormat="1" applyFont="1" applyFill="1" applyBorder="1" applyAlignment="1">
      <alignment/>
    </xf>
    <xf numFmtId="172" fontId="21" fillId="2" borderId="28" xfId="0" applyNumberFormat="1" applyFont="1" applyFill="1" applyBorder="1" applyAlignment="1">
      <alignment vertical="center"/>
    </xf>
    <xf numFmtId="172" fontId="21" fillId="2" borderId="15" xfId="0" applyNumberFormat="1" applyFont="1" applyFill="1" applyBorder="1" applyAlignment="1">
      <alignment vertical="center"/>
    </xf>
    <xf numFmtId="172" fontId="19" fillId="2" borderId="28" xfId="0" applyNumberFormat="1" applyFont="1" applyFill="1" applyBorder="1" applyAlignment="1">
      <alignment vertical="center"/>
    </xf>
    <xf numFmtId="172" fontId="19" fillId="2" borderId="15" xfId="0" applyNumberFormat="1" applyFont="1" applyFill="1" applyBorder="1" applyAlignment="1">
      <alignment/>
    </xf>
    <xf numFmtId="172" fontId="19" fillId="2" borderId="17" xfId="0" applyNumberFormat="1" applyFont="1" applyFill="1" applyBorder="1" applyAlignment="1">
      <alignment/>
    </xf>
    <xf numFmtId="172" fontId="19" fillId="2" borderId="13" xfId="60" applyNumberFormat="1" applyFont="1" applyFill="1" applyBorder="1" applyAlignment="1">
      <alignment/>
    </xf>
    <xf numFmtId="172" fontId="19" fillId="2" borderId="15" xfId="60" applyNumberFormat="1" applyFont="1" applyFill="1" applyBorder="1" applyAlignment="1">
      <alignment/>
    </xf>
    <xf numFmtId="172" fontId="19" fillId="2" borderId="23" xfId="60" applyNumberFormat="1" applyFont="1" applyFill="1" applyBorder="1" applyAlignment="1">
      <alignment/>
    </xf>
    <xf numFmtId="0" fontId="33" fillId="33" borderId="0" xfId="0" applyFont="1" applyFill="1" applyAlignment="1">
      <alignment/>
    </xf>
    <xf numFmtId="172" fontId="33" fillId="33" borderId="0" xfId="0" applyNumberFormat="1" applyFont="1" applyFill="1" applyAlignment="1">
      <alignment/>
    </xf>
    <xf numFmtId="0" fontId="40" fillId="33" borderId="0" xfId="0" applyFont="1" applyFill="1" applyAlignment="1">
      <alignment horizontal="center" vertical="center" wrapText="1"/>
    </xf>
    <xf numFmtId="172" fontId="0" fillId="33" borderId="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19" fillId="33" borderId="41" xfId="0" applyNumberFormat="1" applyFont="1" applyFill="1" applyBorder="1" applyAlignment="1">
      <alignment/>
    </xf>
    <xf numFmtId="172" fontId="39" fillId="33" borderId="10" xfId="0" applyNumberFormat="1" applyFont="1" applyFill="1" applyBorder="1" applyAlignment="1">
      <alignment/>
    </xf>
    <xf numFmtId="172" fontId="39" fillId="33" borderId="39" xfId="60" applyNumberFormat="1" applyFont="1" applyFill="1" applyBorder="1" applyAlignment="1">
      <alignment/>
    </xf>
    <xf numFmtId="172" fontId="0" fillId="33" borderId="37" xfId="0" applyNumberFormat="1" applyFill="1" applyBorder="1" applyAlignment="1">
      <alignment/>
    </xf>
    <xf numFmtId="172" fontId="19" fillId="33" borderId="35" xfId="0" applyNumberFormat="1" applyFont="1" applyFill="1" applyBorder="1" applyAlignment="1">
      <alignment/>
    </xf>
    <xf numFmtId="172" fontId="0" fillId="33" borderId="0" xfId="60" applyNumberFormat="1" applyFont="1" applyFill="1" applyAlignment="1">
      <alignment/>
    </xf>
    <xf numFmtId="172" fontId="39" fillId="33" borderId="0" xfId="60" applyNumberFormat="1" applyFont="1" applyFill="1" applyAlignment="1">
      <alignment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44" xfId="0" applyFont="1" applyFill="1" applyBorder="1" applyAlignment="1">
      <alignment horizontal="center" vertical="center"/>
    </xf>
    <xf numFmtId="0" fontId="39" fillId="33" borderId="45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39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35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33" xfId="0" applyFont="1" applyFill="1" applyBorder="1" applyAlignment="1">
      <alignment horizontal="center" vertical="center" wrapText="1"/>
    </xf>
    <xf numFmtId="0" fontId="39" fillId="33" borderId="44" xfId="0" applyFont="1" applyFill="1" applyBorder="1" applyAlignment="1">
      <alignment horizontal="center" vertical="center" wrapText="1"/>
    </xf>
    <xf numFmtId="0" fontId="39" fillId="33" borderId="36" xfId="0" applyFont="1" applyFill="1" applyBorder="1" applyAlignment="1">
      <alignment horizontal="center" vertical="center" wrapText="1"/>
    </xf>
    <xf numFmtId="0" fontId="39" fillId="33" borderId="42" xfId="0" applyFont="1" applyFill="1" applyBorder="1" applyAlignment="1">
      <alignment horizontal="center" vertical="center" wrapText="1"/>
    </xf>
    <xf numFmtId="0" fontId="39" fillId="33" borderId="43" xfId="0" applyFont="1" applyFill="1" applyBorder="1" applyAlignment="1">
      <alignment horizontal="center" vertical="center" wrapText="1"/>
    </xf>
    <xf numFmtId="0" fontId="39" fillId="33" borderId="33" xfId="0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39" fillId="33" borderId="3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TA%20FINANCEIRA\2010\JULHO\COTA%20FINANCEIRA%202010_Julho_Ren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"/>
      <sheetName val="COTA FINANCEIRA 2010 - MENSAL"/>
      <sheetName val="Redist_Saldo_junho - Anexo2"/>
      <sheetName val="Anexo  1"/>
      <sheetName val="ANEXO 3"/>
      <sheetName val="ALTERAÇÕES MAIO"/>
      <sheetName val="RPCancelado_Outras"/>
      <sheetName val="RPCancelado_Tesouro"/>
      <sheetName val="AlteraçãoCancelamentoRP"/>
    </sheetNames>
    <sheetDataSet>
      <sheetData sheetId="1">
        <row r="8">
          <cell r="K8">
            <v>549158928</v>
          </cell>
          <cell r="U8">
            <v>56985229.42</v>
          </cell>
          <cell r="W8">
            <v>492173698.58</v>
          </cell>
        </row>
        <row r="9">
          <cell r="K9">
            <v>2196165259</v>
          </cell>
          <cell r="U9">
            <v>75719143.55999999</v>
          </cell>
          <cell r="W9">
            <v>2120446115.44</v>
          </cell>
        </row>
        <row r="10">
          <cell r="W10">
            <v>2612619814.02</v>
          </cell>
        </row>
        <row r="11">
          <cell r="K11">
            <v>52420</v>
          </cell>
          <cell r="U11">
            <v>12064.98</v>
          </cell>
          <cell r="W11">
            <v>40355.020000000004</v>
          </cell>
        </row>
        <row r="12">
          <cell r="K12">
            <v>0</v>
          </cell>
          <cell r="W12">
            <v>0</v>
          </cell>
        </row>
        <row r="13">
          <cell r="W13">
            <v>40355.020000000004</v>
          </cell>
        </row>
        <row r="14">
          <cell r="K14">
            <v>722250114</v>
          </cell>
          <cell r="U14">
            <v>19325554.12</v>
          </cell>
          <cell r="W14">
            <v>702924559.88</v>
          </cell>
        </row>
        <row r="15">
          <cell r="K15">
            <v>86616754</v>
          </cell>
          <cell r="U15">
            <v>1284768.16</v>
          </cell>
          <cell r="W15">
            <v>85331985.84</v>
          </cell>
        </row>
        <row r="16">
          <cell r="W16">
            <v>788256545.72</v>
          </cell>
        </row>
        <row r="17">
          <cell r="K17">
            <v>7970993</v>
          </cell>
          <cell r="U17">
            <v>47056.03</v>
          </cell>
          <cell r="W17">
            <v>7923936.97</v>
          </cell>
        </row>
        <row r="18">
          <cell r="K18">
            <v>0</v>
          </cell>
          <cell r="U18">
            <v>0</v>
          </cell>
          <cell r="W18">
            <v>0</v>
          </cell>
        </row>
        <row r="19">
          <cell r="W19">
            <v>7923936.97</v>
          </cell>
        </row>
        <row r="20">
          <cell r="K20">
            <v>0</v>
          </cell>
          <cell r="U20">
            <v>0</v>
          </cell>
          <cell r="W20">
            <v>0</v>
          </cell>
        </row>
        <row r="21">
          <cell r="K21">
            <v>188022713</v>
          </cell>
          <cell r="U21">
            <v>0</v>
          </cell>
          <cell r="W21">
            <v>188022713</v>
          </cell>
        </row>
        <row r="22">
          <cell r="W22">
            <v>188022713</v>
          </cell>
        </row>
        <row r="23">
          <cell r="K23">
            <v>610000</v>
          </cell>
          <cell r="U23">
            <v>169759.72</v>
          </cell>
          <cell r="W23">
            <v>440240.28</v>
          </cell>
        </row>
        <row r="24">
          <cell r="K24">
            <v>0</v>
          </cell>
          <cell r="U24">
            <v>0</v>
          </cell>
          <cell r="W24">
            <v>0</v>
          </cell>
        </row>
        <row r="25">
          <cell r="W25">
            <v>440240.28</v>
          </cell>
        </row>
        <row r="26">
          <cell r="K26">
            <v>2108000</v>
          </cell>
          <cell r="U26">
            <v>0</v>
          </cell>
          <cell r="W26">
            <v>2108000</v>
          </cell>
        </row>
        <row r="27">
          <cell r="K27">
            <v>16034896</v>
          </cell>
          <cell r="U27">
            <v>395660.9500000002</v>
          </cell>
          <cell r="W27">
            <v>15639235.05</v>
          </cell>
        </row>
        <row r="28">
          <cell r="W28">
            <v>17747235.05</v>
          </cell>
        </row>
        <row r="29">
          <cell r="K29">
            <v>70000</v>
          </cell>
          <cell r="U29">
            <v>2659.86</v>
          </cell>
          <cell r="W29">
            <v>67340.14</v>
          </cell>
        </row>
        <row r="30">
          <cell r="K30">
            <v>7907053</v>
          </cell>
          <cell r="U30">
            <v>481.3100000000559</v>
          </cell>
          <cell r="W30">
            <v>7906571.6899999995</v>
          </cell>
        </row>
        <row r="31">
          <cell r="W31">
            <v>7973911.829999999</v>
          </cell>
        </row>
        <row r="32">
          <cell r="K32">
            <v>0</v>
          </cell>
          <cell r="W32">
            <v>0</v>
          </cell>
        </row>
        <row r="33">
          <cell r="K33">
            <v>1348111</v>
          </cell>
          <cell r="U33">
            <v>0</v>
          </cell>
          <cell r="W33">
            <v>1348111</v>
          </cell>
        </row>
        <row r="34">
          <cell r="W34">
            <v>1348111</v>
          </cell>
        </row>
        <row r="35">
          <cell r="K35">
            <v>31892332</v>
          </cell>
          <cell r="U35">
            <v>10562034.469999999</v>
          </cell>
          <cell r="W35">
            <v>21330297.53</v>
          </cell>
        </row>
        <row r="36">
          <cell r="K36">
            <v>37523552</v>
          </cell>
          <cell r="U36">
            <v>617483.68</v>
          </cell>
          <cell r="W36">
            <v>36906068.32</v>
          </cell>
        </row>
        <row r="37">
          <cell r="W37">
            <v>58236365.85</v>
          </cell>
        </row>
        <row r="41">
          <cell r="K41">
            <v>663498</v>
          </cell>
          <cell r="U41">
            <v>87258.79</v>
          </cell>
          <cell r="W41">
            <v>576239.21</v>
          </cell>
        </row>
        <row r="42">
          <cell r="K42">
            <v>0</v>
          </cell>
          <cell r="U42">
            <v>0</v>
          </cell>
          <cell r="W42">
            <v>0</v>
          </cell>
        </row>
        <row r="43">
          <cell r="W43">
            <v>576239.21</v>
          </cell>
        </row>
        <row r="44">
          <cell r="K44">
            <v>12170426</v>
          </cell>
          <cell r="U44">
            <v>233438.85999999984</v>
          </cell>
          <cell r="W44">
            <v>11936987.14</v>
          </cell>
        </row>
        <row r="45">
          <cell r="K45">
            <v>51709607</v>
          </cell>
          <cell r="U45">
            <v>286485.3</v>
          </cell>
          <cell r="W45">
            <v>51423121.7</v>
          </cell>
        </row>
        <row r="46">
          <cell r="W46">
            <v>63360108.84</v>
          </cell>
        </row>
        <row r="47">
          <cell r="K47">
            <v>657360</v>
          </cell>
          <cell r="U47">
            <v>6522.15</v>
          </cell>
          <cell r="W47">
            <v>650837.85</v>
          </cell>
        </row>
        <row r="48">
          <cell r="K48">
            <v>858167</v>
          </cell>
          <cell r="U48">
            <v>0</v>
          </cell>
          <cell r="W48">
            <v>858167</v>
          </cell>
        </row>
        <row r="49">
          <cell r="W49">
            <v>1509004.85</v>
          </cell>
        </row>
        <row r="50">
          <cell r="K50">
            <v>10981765</v>
          </cell>
          <cell r="U50">
            <v>490914</v>
          </cell>
          <cell r="W50">
            <v>10490851</v>
          </cell>
        </row>
        <row r="51">
          <cell r="K51">
            <v>14865399</v>
          </cell>
          <cell r="U51">
            <v>30206.710000000003</v>
          </cell>
          <cell r="W51">
            <v>14835192.29</v>
          </cell>
        </row>
        <row r="52">
          <cell r="W52">
            <v>25326043.29</v>
          </cell>
        </row>
        <row r="53">
          <cell r="K53">
            <v>3206292</v>
          </cell>
          <cell r="U53">
            <v>99633.76999999999</v>
          </cell>
          <cell r="W53">
            <v>3106658.23</v>
          </cell>
        </row>
        <row r="54">
          <cell r="K54">
            <v>5036213</v>
          </cell>
          <cell r="U54">
            <v>25864.93</v>
          </cell>
          <cell r="W54">
            <v>5010348.07</v>
          </cell>
        </row>
        <row r="55">
          <cell r="W55">
            <v>8117006.300000001</v>
          </cell>
        </row>
        <row r="56">
          <cell r="K56">
            <v>433219</v>
          </cell>
          <cell r="U56">
            <v>12972.63</v>
          </cell>
          <cell r="W56">
            <v>420246.37</v>
          </cell>
        </row>
        <row r="57">
          <cell r="K57">
            <v>0</v>
          </cell>
          <cell r="U57">
            <v>0</v>
          </cell>
          <cell r="W57">
            <v>0</v>
          </cell>
        </row>
        <row r="58">
          <cell r="W58">
            <v>420246.37</v>
          </cell>
        </row>
        <row r="59">
          <cell r="K59">
            <v>0</v>
          </cell>
          <cell r="U59">
            <v>0</v>
          </cell>
          <cell r="W59">
            <v>0</v>
          </cell>
        </row>
        <row r="60">
          <cell r="K60">
            <v>0</v>
          </cell>
          <cell r="U60">
            <v>0</v>
          </cell>
          <cell r="W60">
            <v>0</v>
          </cell>
        </row>
        <row r="61">
          <cell r="W61">
            <v>0</v>
          </cell>
        </row>
        <row r="62">
          <cell r="K62">
            <v>29180592</v>
          </cell>
          <cell r="U62">
            <v>280821.89</v>
          </cell>
          <cell r="W62">
            <v>28899770.11</v>
          </cell>
        </row>
        <row r="63">
          <cell r="K63">
            <v>877129</v>
          </cell>
          <cell r="W63">
            <v>877129</v>
          </cell>
        </row>
        <row r="64">
          <cell r="W64">
            <v>29776899.11</v>
          </cell>
        </row>
        <row r="65">
          <cell r="K65">
            <v>35775463</v>
          </cell>
          <cell r="U65">
            <v>4936011.779999999</v>
          </cell>
          <cell r="W65">
            <v>30839451.22</v>
          </cell>
        </row>
        <row r="66">
          <cell r="K66">
            <v>20103488</v>
          </cell>
          <cell r="U66">
            <v>3067696.57</v>
          </cell>
          <cell r="W66">
            <v>17035791.43</v>
          </cell>
        </row>
        <row r="67">
          <cell r="W67">
            <v>47875242.65</v>
          </cell>
        </row>
        <row r="68">
          <cell r="K68">
            <v>5810377</v>
          </cell>
          <cell r="U68">
            <v>196677.06</v>
          </cell>
          <cell r="W68">
            <v>5613699.94</v>
          </cell>
        </row>
        <row r="69">
          <cell r="K69">
            <v>0</v>
          </cell>
          <cell r="U69">
            <v>0</v>
          </cell>
          <cell r="W69">
            <v>0</v>
          </cell>
        </row>
        <row r="70">
          <cell r="W70">
            <v>5613699.94</v>
          </cell>
        </row>
        <row r="71">
          <cell r="K71">
            <v>2405486</v>
          </cell>
          <cell r="U71">
            <v>47461.79</v>
          </cell>
          <cell r="W71">
            <v>2358024.21</v>
          </cell>
        </row>
        <row r="72">
          <cell r="K72">
            <v>0</v>
          </cell>
          <cell r="U72">
            <v>0</v>
          </cell>
          <cell r="W72">
            <v>0</v>
          </cell>
        </row>
        <row r="73">
          <cell r="W73">
            <v>2358024.21</v>
          </cell>
        </row>
        <row r="74">
          <cell r="K74">
            <v>17234072</v>
          </cell>
          <cell r="U74">
            <v>332178.66</v>
          </cell>
          <cell r="W74">
            <v>16901893.34</v>
          </cell>
        </row>
        <row r="75">
          <cell r="K75">
            <v>0</v>
          </cell>
          <cell r="U75">
            <v>0</v>
          </cell>
          <cell r="W75">
            <v>0</v>
          </cell>
        </row>
        <row r="76">
          <cell r="W76">
            <v>16901893.34</v>
          </cell>
        </row>
        <row r="77">
          <cell r="K77">
            <v>1439762</v>
          </cell>
          <cell r="U77">
            <v>30047.77</v>
          </cell>
          <cell r="W77">
            <v>1409714.23</v>
          </cell>
        </row>
        <row r="78">
          <cell r="K78">
            <v>26713</v>
          </cell>
          <cell r="U78">
            <v>0</v>
          </cell>
          <cell r="W78">
            <v>26713</v>
          </cell>
        </row>
        <row r="79">
          <cell r="W79">
            <v>1436427.23</v>
          </cell>
        </row>
        <row r="80">
          <cell r="K80">
            <v>50963189</v>
          </cell>
          <cell r="U80">
            <v>475048.51</v>
          </cell>
          <cell r="W80">
            <v>50488140.49</v>
          </cell>
        </row>
        <row r="81">
          <cell r="K81">
            <v>26134673</v>
          </cell>
          <cell r="U81">
            <v>205144.9</v>
          </cell>
          <cell r="W81">
            <v>25929528.1</v>
          </cell>
        </row>
        <row r="82">
          <cell r="W82">
            <v>76417668.59</v>
          </cell>
        </row>
        <row r="83">
          <cell r="K83">
            <v>13951853</v>
          </cell>
          <cell r="U83">
            <v>753667.23</v>
          </cell>
          <cell r="W83">
            <v>13198185.77</v>
          </cell>
        </row>
        <row r="84">
          <cell r="K84">
            <v>8301727</v>
          </cell>
          <cell r="U84">
            <v>895226.3200000001</v>
          </cell>
          <cell r="W84">
            <v>7406500.68</v>
          </cell>
        </row>
        <row r="85">
          <cell r="W85">
            <v>20604686.45</v>
          </cell>
        </row>
        <row r="86">
          <cell r="K86">
            <v>1325658</v>
          </cell>
          <cell r="U86">
            <v>32359.61</v>
          </cell>
          <cell r="W86">
            <v>1293298.39</v>
          </cell>
        </row>
        <row r="87">
          <cell r="K87">
            <v>263841</v>
          </cell>
          <cell r="U87">
            <v>326.34</v>
          </cell>
          <cell r="W87">
            <v>263514.66</v>
          </cell>
        </row>
        <row r="88">
          <cell r="W88">
            <v>1556813.0499999998</v>
          </cell>
        </row>
        <row r="89">
          <cell r="K89">
            <v>530605307</v>
          </cell>
          <cell r="U89">
            <v>67060360.230000004</v>
          </cell>
          <cell r="W89">
            <v>463544946.77</v>
          </cell>
        </row>
        <row r="90">
          <cell r="K90">
            <v>557747237</v>
          </cell>
          <cell r="U90">
            <v>101485678.10000001</v>
          </cell>
          <cell r="W90">
            <v>456261558.9</v>
          </cell>
        </row>
        <row r="91">
          <cell r="W91">
            <v>919806505.67</v>
          </cell>
        </row>
        <row r="92">
          <cell r="K92">
            <v>61247860</v>
          </cell>
          <cell r="U92">
            <v>0</v>
          </cell>
          <cell r="W92">
            <v>61247860</v>
          </cell>
        </row>
        <row r="93">
          <cell r="K93">
            <v>14484072</v>
          </cell>
          <cell r="U93">
            <v>0</v>
          </cell>
          <cell r="W93">
            <v>14484072</v>
          </cell>
        </row>
        <row r="94">
          <cell r="W94">
            <v>75731932</v>
          </cell>
        </row>
        <row r="95">
          <cell r="K95">
            <v>1304126</v>
          </cell>
          <cell r="U95">
            <v>356843.68</v>
          </cell>
          <cell r="W95">
            <v>947282.3200000001</v>
          </cell>
        </row>
        <row r="96">
          <cell r="K96">
            <v>1000000</v>
          </cell>
          <cell r="U96">
            <v>75684</v>
          </cell>
          <cell r="W96">
            <v>924316</v>
          </cell>
        </row>
        <row r="97">
          <cell r="W97">
            <v>1871598.32</v>
          </cell>
        </row>
        <row r="98">
          <cell r="K98">
            <v>3944474</v>
          </cell>
          <cell r="U98">
            <v>166409.9</v>
          </cell>
          <cell r="W98">
            <v>3778064.1</v>
          </cell>
        </row>
        <row r="99">
          <cell r="K99">
            <v>4056579</v>
          </cell>
          <cell r="U99">
            <v>124614.97999999998</v>
          </cell>
          <cell r="W99">
            <v>3931964.02</v>
          </cell>
        </row>
        <row r="100">
          <cell r="W100">
            <v>7710028.12</v>
          </cell>
        </row>
        <row r="101">
          <cell r="K101">
            <v>158510144</v>
          </cell>
          <cell r="U101">
            <v>8422760.09</v>
          </cell>
          <cell r="W101">
            <v>150087383.91</v>
          </cell>
        </row>
        <row r="102">
          <cell r="K102">
            <v>96553943</v>
          </cell>
          <cell r="U102">
            <v>4822639.61</v>
          </cell>
          <cell r="W102">
            <v>91731303.39</v>
          </cell>
        </row>
        <row r="103">
          <cell r="W103">
            <v>241818687.3</v>
          </cell>
        </row>
        <row r="104">
          <cell r="K104">
            <v>77305049</v>
          </cell>
          <cell r="U104">
            <v>3060458.8</v>
          </cell>
          <cell r="W104">
            <v>74244590.2</v>
          </cell>
        </row>
        <row r="105">
          <cell r="K105">
            <v>13750775</v>
          </cell>
          <cell r="U105">
            <v>760165.33</v>
          </cell>
          <cell r="W105">
            <v>12990609.67</v>
          </cell>
        </row>
        <row r="106">
          <cell r="W106">
            <v>87235199.87</v>
          </cell>
        </row>
        <row r="107">
          <cell r="K107">
            <v>21111336</v>
          </cell>
          <cell r="U107">
            <v>687117.8099999999</v>
          </cell>
          <cell r="W107">
            <v>20424218.19</v>
          </cell>
        </row>
        <row r="108">
          <cell r="K108">
            <v>938171</v>
          </cell>
          <cell r="U108">
            <v>43865.12</v>
          </cell>
          <cell r="W108">
            <v>894305.88</v>
          </cell>
        </row>
        <row r="109">
          <cell r="W109">
            <v>21318524.07</v>
          </cell>
        </row>
        <row r="110">
          <cell r="K110">
            <v>111136958</v>
          </cell>
          <cell r="U110">
            <v>9488637.77</v>
          </cell>
          <cell r="W110">
            <v>101648320.23</v>
          </cell>
        </row>
        <row r="111">
          <cell r="K111">
            <v>18000000</v>
          </cell>
          <cell r="U111">
            <v>0</v>
          </cell>
          <cell r="W111">
            <v>18000000</v>
          </cell>
        </row>
        <row r="112">
          <cell r="W112">
            <v>119648320.23</v>
          </cell>
        </row>
        <row r="113">
          <cell r="K113">
            <v>20928798</v>
          </cell>
          <cell r="U113">
            <v>345036.19</v>
          </cell>
          <cell r="W113">
            <v>20583761.81</v>
          </cell>
        </row>
        <row r="114">
          <cell r="K114">
            <v>0</v>
          </cell>
          <cell r="U114">
            <v>0</v>
          </cell>
          <cell r="W114">
            <v>0</v>
          </cell>
        </row>
        <row r="115">
          <cell r="W115">
            <v>20583761.81</v>
          </cell>
        </row>
        <row r="116">
          <cell r="K116">
            <v>0</v>
          </cell>
          <cell r="U116">
            <v>0</v>
          </cell>
          <cell r="W116">
            <v>0</v>
          </cell>
        </row>
        <row r="117">
          <cell r="K117">
            <v>6961864</v>
          </cell>
          <cell r="U117">
            <v>323442.84</v>
          </cell>
          <cell r="W117">
            <v>6638421.16</v>
          </cell>
        </row>
        <row r="118">
          <cell r="W118">
            <v>6638421.16</v>
          </cell>
        </row>
        <row r="119">
          <cell r="K119">
            <v>0</v>
          </cell>
          <cell r="U119">
            <v>0</v>
          </cell>
          <cell r="W119">
            <v>0</v>
          </cell>
        </row>
        <row r="120">
          <cell r="K120">
            <v>9645573</v>
          </cell>
          <cell r="U120">
            <v>0</v>
          </cell>
          <cell r="W120">
            <v>9645573</v>
          </cell>
        </row>
        <row r="121">
          <cell r="W121">
            <v>9645573</v>
          </cell>
        </row>
        <row r="122">
          <cell r="K122">
            <v>10994190</v>
          </cell>
          <cell r="U122">
            <v>197155.48</v>
          </cell>
          <cell r="W122">
            <v>10797034.52</v>
          </cell>
        </row>
        <row r="123">
          <cell r="K123">
            <v>0</v>
          </cell>
          <cell r="U123">
            <v>0</v>
          </cell>
          <cell r="W123">
            <v>0</v>
          </cell>
        </row>
        <row r="124">
          <cell r="W124">
            <v>10797034.52</v>
          </cell>
        </row>
        <row r="125">
          <cell r="K125">
            <v>176403</v>
          </cell>
          <cell r="U125">
            <v>10799.71</v>
          </cell>
          <cell r="W125">
            <v>165603.29</v>
          </cell>
        </row>
        <row r="126">
          <cell r="K126">
            <v>0</v>
          </cell>
          <cell r="U126">
            <v>0</v>
          </cell>
          <cell r="W126">
            <v>0</v>
          </cell>
        </row>
        <row r="127">
          <cell r="W127">
            <v>165603.29</v>
          </cell>
        </row>
        <row r="128">
          <cell r="K128">
            <v>0</v>
          </cell>
          <cell r="U128">
            <v>0</v>
          </cell>
          <cell r="W128">
            <v>0</v>
          </cell>
        </row>
        <row r="129">
          <cell r="K129">
            <v>0</v>
          </cell>
          <cell r="U129">
            <v>0</v>
          </cell>
          <cell r="W129">
            <v>0</v>
          </cell>
        </row>
        <row r="130">
          <cell r="W130">
            <v>0</v>
          </cell>
        </row>
        <row r="131">
          <cell r="K131">
            <v>19784552</v>
          </cell>
          <cell r="U131">
            <v>0</v>
          </cell>
          <cell r="W131">
            <v>19784552</v>
          </cell>
        </row>
        <row r="132">
          <cell r="K132">
            <v>0</v>
          </cell>
          <cell r="U132">
            <v>0</v>
          </cell>
          <cell r="W132">
            <v>0</v>
          </cell>
        </row>
        <row r="133">
          <cell r="W133">
            <v>19784552</v>
          </cell>
        </row>
        <row r="134">
          <cell r="K134">
            <v>506528</v>
          </cell>
          <cell r="U134">
            <v>4496.88</v>
          </cell>
          <cell r="W134">
            <v>502031.12</v>
          </cell>
        </row>
        <row r="135">
          <cell r="K135">
            <v>0</v>
          </cell>
          <cell r="U135">
            <v>0</v>
          </cell>
          <cell r="W135">
            <v>0</v>
          </cell>
        </row>
        <row r="136">
          <cell r="W136">
            <v>502031.12</v>
          </cell>
        </row>
        <row r="137">
          <cell r="K137">
            <v>1457184</v>
          </cell>
          <cell r="U137">
            <v>0</v>
          </cell>
          <cell r="W137">
            <v>1457184</v>
          </cell>
        </row>
        <row r="138">
          <cell r="K138">
            <v>0</v>
          </cell>
          <cell r="U138">
            <v>0</v>
          </cell>
          <cell r="W138">
            <v>0</v>
          </cell>
        </row>
        <row r="139">
          <cell r="W139">
            <v>1457184</v>
          </cell>
        </row>
        <row r="140">
          <cell r="K140">
            <v>2333544</v>
          </cell>
          <cell r="U140">
            <v>10318.85</v>
          </cell>
          <cell r="W140">
            <v>2323225.15</v>
          </cell>
        </row>
        <row r="141">
          <cell r="K141">
            <v>0</v>
          </cell>
          <cell r="W141">
            <v>0</v>
          </cell>
        </row>
        <row r="142">
          <cell r="W142">
            <v>2323225.15</v>
          </cell>
        </row>
        <row r="143">
          <cell r="K143">
            <v>723472</v>
          </cell>
          <cell r="U143">
            <v>14716.649999999994</v>
          </cell>
          <cell r="W143">
            <v>708755.35</v>
          </cell>
        </row>
        <row r="144">
          <cell r="K144">
            <v>52200</v>
          </cell>
          <cell r="W144">
            <v>52200</v>
          </cell>
        </row>
        <row r="145">
          <cell r="W145">
            <v>760955.35</v>
          </cell>
        </row>
        <row r="146">
          <cell r="K146">
            <v>0</v>
          </cell>
          <cell r="U146">
            <v>0</v>
          </cell>
          <cell r="W146">
            <v>0</v>
          </cell>
        </row>
        <row r="147">
          <cell r="K147">
            <v>7748265</v>
          </cell>
          <cell r="U147">
            <v>264867.35</v>
          </cell>
          <cell r="W147">
            <v>7483397.65</v>
          </cell>
        </row>
        <row r="148">
          <cell r="W148">
            <v>7483397.65</v>
          </cell>
        </row>
        <row r="149">
          <cell r="K149">
            <v>2240639</v>
          </cell>
          <cell r="U149">
            <v>183949.8</v>
          </cell>
          <cell r="W149">
            <v>2056689.2</v>
          </cell>
        </row>
        <row r="150">
          <cell r="K150">
            <v>0</v>
          </cell>
          <cell r="U150">
            <v>0</v>
          </cell>
          <cell r="W150">
            <v>0</v>
          </cell>
        </row>
        <row r="151">
          <cell r="W151">
            <v>2056689.2</v>
          </cell>
        </row>
        <row r="152">
          <cell r="K152">
            <v>2904672</v>
          </cell>
          <cell r="U152">
            <v>25261.23000000001</v>
          </cell>
          <cell r="W152">
            <v>2879410.77</v>
          </cell>
        </row>
        <row r="153">
          <cell r="K153">
            <v>1194000</v>
          </cell>
          <cell r="U153">
            <v>0</v>
          </cell>
          <cell r="W153">
            <v>1194000</v>
          </cell>
        </row>
        <row r="154">
          <cell r="W154">
            <v>4073410.77</v>
          </cell>
        </row>
        <row r="155">
          <cell r="K155">
            <v>353473213</v>
          </cell>
          <cell r="U155">
            <v>49100169.03</v>
          </cell>
          <cell r="W155">
            <v>304373043.97</v>
          </cell>
        </row>
        <row r="156">
          <cell r="K156">
            <v>400000</v>
          </cell>
          <cell r="U156">
            <v>0</v>
          </cell>
          <cell r="W156">
            <v>400000</v>
          </cell>
        </row>
        <row r="157">
          <cell r="W157">
            <v>304773043.97</v>
          </cell>
        </row>
        <row r="158">
          <cell r="K158">
            <v>55453283</v>
          </cell>
          <cell r="U158">
            <v>270609.94999999925</v>
          </cell>
          <cell r="W158">
            <v>55182673.05</v>
          </cell>
        </row>
        <row r="159">
          <cell r="K159">
            <v>98579783</v>
          </cell>
          <cell r="U159">
            <v>9369810.18</v>
          </cell>
          <cell r="W159">
            <v>89209972.82</v>
          </cell>
        </row>
        <row r="160">
          <cell r="W160">
            <v>144392645.87</v>
          </cell>
        </row>
        <row r="161">
          <cell r="K161">
            <v>0</v>
          </cell>
          <cell r="U161">
            <v>0</v>
          </cell>
          <cell r="W161">
            <v>0</v>
          </cell>
        </row>
        <row r="162">
          <cell r="K162">
            <v>773458</v>
          </cell>
          <cell r="U162">
            <v>0</v>
          </cell>
          <cell r="W162">
            <v>773458</v>
          </cell>
        </row>
        <row r="163">
          <cell r="W163">
            <v>773458</v>
          </cell>
        </row>
        <row r="164">
          <cell r="K164">
            <v>75978182</v>
          </cell>
          <cell r="U164">
            <v>555884.35</v>
          </cell>
          <cell r="W164">
            <v>75422297.65</v>
          </cell>
        </row>
        <row r="165">
          <cell r="K165">
            <v>111931260</v>
          </cell>
          <cell r="U165">
            <v>2205661.73</v>
          </cell>
          <cell r="W165">
            <v>109725598.27</v>
          </cell>
        </row>
        <row r="166">
          <cell r="W166">
            <v>185147895.92000002</v>
          </cell>
        </row>
        <row r="167">
          <cell r="K167">
            <v>6561167</v>
          </cell>
          <cell r="U167">
            <v>2897604.35</v>
          </cell>
          <cell r="W167">
            <v>3663562.65</v>
          </cell>
        </row>
        <row r="168">
          <cell r="K168">
            <v>0</v>
          </cell>
          <cell r="U168">
            <v>0</v>
          </cell>
          <cell r="W168">
            <v>0</v>
          </cell>
        </row>
        <row r="169">
          <cell r="W169">
            <v>3663562.65</v>
          </cell>
        </row>
        <row r="170">
          <cell r="K170">
            <v>1317452</v>
          </cell>
          <cell r="U170">
            <v>4280.7</v>
          </cell>
          <cell r="W170">
            <v>1313171.3</v>
          </cell>
        </row>
        <row r="171">
          <cell r="K171">
            <v>43758961</v>
          </cell>
          <cell r="U171">
            <v>1161263.55</v>
          </cell>
          <cell r="W171">
            <v>42597697.45</v>
          </cell>
        </row>
        <row r="172">
          <cell r="W172">
            <v>43910868.75</v>
          </cell>
        </row>
        <row r="173">
          <cell r="K173">
            <v>130128476</v>
          </cell>
          <cell r="U173">
            <v>346088.00000000006</v>
          </cell>
          <cell r="W173">
            <v>129782388</v>
          </cell>
        </row>
        <row r="174">
          <cell r="K174">
            <v>227445394</v>
          </cell>
          <cell r="U174">
            <v>2668551.75</v>
          </cell>
          <cell r="W174">
            <v>224776842.25</v>
          </cell>
        </row>
        <row r="175">
          <cell r="W175">
            <v>354559230.25</v>
          </cell>
        </row>
        <row r="176">
          <cell r="K176">
            <v>97005243</v>
          </cell>
          <cell r="U176">
            <v>3019151.4699999997</v>
          </cell>
          <cell r="W176">
            <v>93986091.53</v>
          </cell>
        </row>
        <row r="177">
          <cell r="K177">
            <v>63000000</v>
          </cell>
          <cell r="U177">
            <v>1825952.22</v>
          </cell>
          <cell r="W177">
            <v>61174047.78</v>
          </cell>
        </row>
        <row r="178">
          <cell r="W178">
            <v>155160139.31</v>
          </cell>
        </row>
        <row r="179">
          <cell r="K179">
            <v>175565547</v>
          </cell>
          <cell r="U179">
            <v>4501118.5200000005</v>
          </cell>
          <cell r="W179">
            <v>171064428.48</v>
          </cell>
        </row>
        <row r="180">
          <cell r="K180">
            <v>77360000</v>
          </cell>
          <cell r="U180">
            <v>10471888.25</v>
          </cell>
          <cell r="W180">
            <v>66888111.75</v>
          </cell>
        </row>
        <row r="181">
          <cell r="W181">
            <v>237952540.23</v>
          </cell>
        </row>
        <row r="182">
          <cell r="K182">
            <v>409622</v>
          </cell>
          <cell r="U182">
            <v>11246.12</v>
          </cell>
          <cell r="W182">
            <v>398375.88</v>
          </cell>
        </row>
        <row r="183">
          <cell r="K183">
            <v>0</v>
          </cell>
          <cell r="W183">
            <v>0</v>
          </cell>
        </row>
        <row r="184">
          <cell r="W184">
            <v>398375.88</v>
          </cell>
        </row>
        <row r="185">
          <cell r="K185">
            <v>0</v>
          </cell>
          <cell r="U185">
            <v>0</v>
          </cell>
          <cell r="W185">
            <v>0</v>
          </cell>
        </row>
        <row r="186">
          <cell r="K186">
            <v>0</v>
          </cell>
          <cell r="U186">
            <v>0</v>
          </cell>
          <cell r="W186">
            <v>0</v>
          </cell>
        </row>
        <row r="187">
          <cell r="W187">
            <v>0</v>
          </cell>
        </row>
        <row r="188">
          <cell r="K188">
            <v>289597</v>
          </cell>
          <cell r="U188">
            <v>19302</v>
          </cell>
          <cell r="W188">
            <v>270295</v>
          </cell>
        </row>
        <row r="189">
          <cell r="K189">
            <v>0</v>
          </cell>
          <cell r="U189">
            <v>0</v>
          </cell>
          <cell r="W189">
            <v>0</v>
          </cell>
        </row>
        <row r="190">
          <cell r="W190">
            <v>270295</v>
          </cell>
        </row>
        <row r="191">
          <cell r="K191">
            <v>605784</v>
          </cell>
          <cell r="U191">
            <v>0</v>
          </cell>
          <cell r="W191">
            <v>605784</v>
          </cell>
        </row>
        <row r="192">
          <cell r="K192">
            <v>0</v>
          </cell>
          <cell r="U192">
            <v>0</v>
          </cell>
          <cell r="W192">
            <v>0</v>
          </cell>
        </row>
        <row r="193">
          <cell r="W193">
            <v>605784</v>
          </cell>
        </row>
        <row r="194">
          <cell r="K194">
            <v>16449472</v>
          </cell>
          <cell r="U194">
            <v>127444.56</v>
          </cell>
          <cell r="W194">
            <v>16322027.44</v>
          </cell>
        </row>
        <row r="195">
          <cell r="K195">
            <v>0</v>
          </cell>
          <cell r="U195">
            <v>0</v>
          </cell>
          <cell r="W195">
            <v>0</v>
          </cell>
        </row>
        <row r="196">
          <cell r="W196">
            <v>16322027.44</v>
          </cell>
        </row>
        <row r="197">
          <cell r="K197">
            <v>1506421782</v>
          </cell>
          <cell r="U197">
            <v>207286973.55</v>
          </cell>
          <cell r="W197">
            <v>1299134808.45</v>
          </cell>
        </row>
        <row r="198">
          <cell r="K198">
            <v>934712218</v>
          </cell>
          <cell r="U198">
            <v>190075972.75</v>
          </cell>
          <cell r="W198">
            <v>744636245.25</v>
          </cell>
        </row>
        <row r="199">
          <cell r="W199">
            <v>2043771053.7</v>
          </cell>
        </row>
        <row r="200">
          <cell r="K200">
            <v>0</v>
          </cell>
          <cell r="U200">
            <v>0</v>
          </cell>
          <cell r="W200">
            <v>0</v>
          </cell>
        </row>
        <row r="201">
          <cell r="K201">
            <v>7736274</v>
          </cell>
          <cell r="U201">
            <v>590993.12</v>
          </cell>
          <cell r="W201">
            <v>7145280.88</v>
          </cell>
        </row>
        <row r="202">
          <cell r="W202">
            <v>7145280.88</v>
          </cell>
        </row>
        <row r="203">
          <cell r="K203">
            <v>8818884</v>
          </cell>
          <cell r="U203">
            <v>127356.12</v>
          </cell>
          <cell r="W203">
            <v>8691527.88</v>
          </cell>
        </row>
        <row r="204">
          <cell r="K204">
            <v>11145193</v>
          </cell>
          <cell r="U204">
            <v>361148.94</v>
          </cell>
          <cell r="W204">
            <v>10784044.06</v>
          </cell>
        </row>
        <row r="205">
          <cell r="W205">
            <v>19475571.94</v>
          </cell>
        </row>
        <row r="206">
          <cell r="K206">
            <v>7581087</v>
          </cell>
          <cell r="U206">
            <v>1089181.89</v>
          </cell>
          <cell r="W206">
            <v>6491905.11</v>
          </cell>
        </row>
        <row r="207">
          <cell r="K207">
            <v>45018485</v>
          </cell>
          <cell r="U207">
            <v>2009234.57</v>
          </cell>
          <cell r="W207">
            <v>43009250.43</v>
          </cell>
        </row>
        <row r="208">
          <cell r="W208">
            <v>49501155.54</v>
          </cell>
        </row>
        <row r="209">
          <cell r="K209">
            <v>36337810</v>
          </cell>
          <cell r="U209">
            <v>151593.55</v>
          </cell>
          <cell r="W209">
            <v>36186216.45</v>
          </cell>
        </row>
        <row r="210">
          <cell r="K210">
            <v>57079784</v>
          </cell>
          <cell r="U210">
            <v>2152270</v>
          </cell>
          <cell r="W210">
            <v>54927514</v>
          </cell>
        </row>
        <row r="211">
          <cell r="W211">
            <v>91113730.45</v>
          </cell>
        </row>
        <row r="212">
          <cell r="K212">
            <v>140000000</v>
          </cell>
          <cell r="W212">
            <v>140000000</v>
          </cell>
        </row>
        <row r="213">
          <cell r="K213">
            <v>0</v>
          </cell>
          <cell r="W213">
            <v>0</v>
          </cell>
        </row>
        <row r="214">
          <cell r="W214">
            <v>140000000</v>
          </cell>
        </row>
        <row r="215">
          <cell r="K215">
            <v>0</v>
          </cell>
          <cell r="U215">
            <v>0</v>
          </cell>
          <cell r="W215">
            <v>0</v>
          </cell>
        </row>
        <row r="216">
          <cell r="K216">
            <v>0</v>
          </cell>
          <cell r="U216">
            <v>0</v>
          </cell>
          <cell r="W216">
            <v>0</v>
          </cell>
        </row>
        <row r="217">
          <cell r="W217">
            <v>0</v>
          </cell>
        </row>
        <row r="218">
          <cell r="K218">
            <v>39350091</v>
          </cell>
          <cell r="U218">
            <v>4105634.16</v>
          </cell>
          <cell r="W218">
            <v>35244456.84</v>
          </cell>
        </row>
        <row r="219">
          <cell r="K219">
            <v>169935060</v>
          </cell>
          <cell r="U219">
            <v>34156739.03</v>
          </cell>
          <cell r="W219">
            <v>135778320.97</v>
          </cell>
        </row>
        <row r="220">
          <cell r="W220">
            <v>171022777.81</v>
          </cell>
        </row>
        <row r="221">
          <cell r="K221">
            <v>198507050</v>
          </cell>
          <cell r="U221">
            <v>397641.3200000003</v>
          </cell>
          <cell r="W221">
            <v>198109408.68</v>
          </cell>
        </row>
        <row r="222">
          <cell r="K222">
            <v>16240283</v>
          </cell>
          <cell r="U222">
            <v>242017.85</v>
          </cell>
          <cell r="W222">
            <v>15998265.15</v>
          </cell>
        </row>
        <row r="223">
          <cell r="W223">
            <v>214107673.83</v>
          </cell>
        </row>
        <row r="224">
          <cell r="K224">
            <v>13620716</v>
          </cell>
          <cell r="U224">
            <v>1109426.1099999999</v>
          </cell>
          <cell r="W224">
            <v>12511289.89</v>
          </cell>
        </row>
        <row r="225">
          <cell r="K225">
            <v>8618397</v>
          </cell>
          <cell r="U225">
            <v>161024.76000000004</v>
          </cell>
          <cell r="W225">
            <v>8457372.24</v>
          </cell>
        </row>
        <row r="226">
          <cell r="W226">
            <v>20968662.130000003</v>
          </cell>
        </row>
        <row r="227">
          <cell r="K227">
            <v>9665126</v>
          </cell>
          <cell r="U227">
            <v>711225.36</v>
          </cell>
          <cell r="W227">
            <v>8953900.64</v>
          </cell>
        </row>
        <row r="228">
          <cell r="K228">
            <v>0</v>
          </cell>
          <cell r="U228">
            <v>0</v>
          </cell>
          <cell r="W228">
            <v>0</v>
          </cell>
        </row>
        <row r="229">
          <cell r="W229">
            <v>8953900.64</v>
          </cell>
        </row>
        <row r="230">
          <cell r="K230">
            <v>3783993</v>
          </cell>
          <cell r="U230">
            <v>85009.04</v>
          </cell>
          <cell r="W230">
            <v>3698983.96</v>
          </cell>
        </row>
        <row r="231">
          <cell r="K231">
            <v>0</v>
          </cell>
          <cell r="W231">
            <v>0</v>
          </cell>
        </row>
        <row r="232">
          <cell r="W232">
            <v>3698983.96</v>
          </cell>
        </row>
        <row r="233">
          <cell r="K233">
            <v>106973495</v>
          </cell>
          <cell r="U233">
            <v>2474636.1799999997</v>
          </cell>
          <cell r="W233">
            <v>104498858.82</v>
          </cell>
        </row>
        <row r="234">
          <cell r="K234">
            <v>62629856</v>
          </cell>
          <cell r="U234">
            <v>403864</v>
          </cell>
          <cell r="W234">
            <v>62225992</v>
          </cell>
        </row>
        <row r="235">
          <cell r="W235">
            <v>166724850.82</v>
          </cell>
        </row>
        <row r="236">
          <cell r="K236">
            <v>2117102</v>
          </cell>
          <cell r="U236">
            <v>29006.81</v>
          </cell>
          <cell r="W236">
            <v>2088095.19</v>
          </cell>
        </row>
        <row r="237">
          <cell r="K237">
            <v>0</v>
          </cell>
          <cell r="U237">
            <v>0</v>
          </cell>
          <cell r="W237">
            <v>0</v>
          </cell>
        </row>
        <row r="238">
          <cell r="W238">
            <v>2088095.19</v>
          </cell>
        </row>
        <row r="239">
          <cell r="K239">
            <v>280566363</v>
          </cell>
          <cell r="U239">
            <v>24590243.73</v>
          </cell>
          <cell r="W239">
            <v>255976119.27</v>
          </cell>
        </row>
        <row r="240">
          <cell r="K240">
            <v>35629237</v>
          </cell>
          <cell r="U240">
            <v>1251996.35</v>
          </cell>
          <cell r="W240">
            <v>34377240.65</v>
          </cell>
        </row>
        <row r="241">
          <cell r="W241">
            <v>290353359.92</v>
          </cell>
        </row>
        <row r="242">
          <cell r="K242">
            <v>1683178</v>
          </cell>
          <cell r="U242">
            <v>26098.71</v>
          </cell>
          <cell r="W242">
            <v>1657079.29</v>
          </cell>
        </row>
        <row r="243">
          <cell r="K243">
            <v>1361686</v>
          </cell>
          <cell r="U243">
            <v>0</v>
          </cell>
          <cell r="W243">
            <v>1361686</v>
          </cell>
        </row>
        <row r="244">
          <cell r="W244">
            <v>3018765.29</v>
          </cell>
        </row>
        <row r="245">
          <cell r="K245">
            <v>123180747</v>
          </cell>
          <cell r="U245">
            <v>13951960.36</v>
          </cell>
          <cell r="W245">
            <v>109228786.64</v>
          </cell>
        </row>
        <row r="246">
          <cell r="K246">
            <v>90019483</v>
          </cell>
          <cell r="U246">
            <v>4092380.4800000004</v>
          </cell>
          <cell r="W246">
            <v>85927102.52</v>
          </cell>
        </row>
        <row r="247">
          <cell r="W247">
            <v>195155889.16</v>
          </cell>
        </row>
        <row r="248">
          <cell r="K248">
            <v>88479388</v>
          </cell>
          <cell r="U248">
            <v>6384988.42</v>
          </cell>
          <cell r="W248">
            <v>82094399.58</v>
          </cell>
        </row>
        <row r="249">
          <cell r="K249">
            <v>25868901</v>
          </cell>
          <cell r="U249">
            <v>552093.8</v>
          </cell>
          <cell r="W249">
            <v>25316807.2</v>
          </cell>
        </row>
        <row r="250">
          <cell r="W250">
            <v>107411206.78</v>
          </cell>
        </row>
        <row r="251">
          <cell r="K251">
            <v>27695260</v>
          </cell>
          <cell r="U251">
            <v>1685426.47</v>
          </cell>
          <cell r="W251">
            <v>26009833.53</v>
          </cell>
        </row>
        <row r="252">
          <cell r="K252">
            <v>27232225</v>
          </cell>
          <cell r="U252">
            <v>521503.27999999997</v>
          </cell>
          <cell r="W252">
            <v>26710721.72</v>
          </cell>
        </row>
        <row r="253">
          <cell r="W253">
            <v>52720555.25</v>
          </cell>
        </row>
        <row r="254">
          <cell r="K254">
            <v>6598850</v>
          </cell>
          <cell r="U254">
            <v>1371768.49</v>
          </cell>
          <cell r="W254">
            <v>5227081.51</v>
          </cell>
        </row>
        <row r="255">
          <cell r="K255">
            <v>6341744</v>
          </cell>
          <cell r="U255">
            <v>104566.02000000002</v>
          </cell>
          <cell r="W255">
            <v>6237177.98</v>
          </cell>
        </row>
        <row r="256">
          <cell r="W256">
            <v>11464259.49</v>
          </cell>
        </row>
        <row r="257">
          <cell r="K257">
            <v>998258</v>
          </cell>
          <cell r="U257">
            <v>0</v>
          </cell>
          <cell r="W257">
            <v>998258</v>
          </cell>
        </row>
        <row r="258">
          <cell r="K258">
            <v>0</v>
          </cell>
          <cell r="U258">
            <v>0</v>
          </cell>
          <cell r="W258">
            <v>0</v>
          </cell>
        </row>
        <row r="259">
          <cell r="W259">
            <v>998258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20" sqref="O20"/>
    </sheetView>
  </sheetViews>
  <sheetFormatPr defaultColWidth="9.140625" defaultRowHeight="15"/>
  <cols>
    <col min="1" max="1" width="6.00390625" style="98" customWidth="1"/>
    <col min="2" max="2" width="78.8515625" style="98" bestFit="1" customWidth="1"/>
    <col min="3" max="3" width="9.421875" style="98" bestFit="1" customWidth="1"/>
    <col min="4" max="4" width="16.8515625" style="98" bestFit="1" customWidth="1"/>
    <col min="5" max="5" width="16.7109375" style="98" bestFit="1" customWidth="1"/>
    <col min="6" max="6" width="16.8515625" style="98" bestFit="1" customWidth="1"/>
    <col min="7" max="9" width="16.8515625" style="98" customWidth="1"/>
    <col min="10" max="10" width="15.7109375" style="98" bestFit="1" customWidth="1"/>
    <col min="11" max="11" width="15.7109375" style="97" bestFit="1" customWidth="1"/>
    <col min="12" max="12" width="15.7109375" style="98" bestFit="1" customWidth="1"/>
    <col min="13" max="13" width="13.8515625" style="98" bestFit="1" customWidth="1"/>
    <col min="14" max="14" width="15.7109375" style="98" customWidth="1"/>
    <col min="15" max="15" width="19.140625" style="97" bestFit="1" customWidth="1"/>
    <col min="16" max="16" width="15.7109375" style="227" bestFit="1" customWidth="1"/>
    <col min="17" max="16384" width="9.140625" style="98" customWidth="1"/>
  </cols>
  <sheetData>
    <row r="1" spans="1:14" ht="18.75">
      <c r="A1" s="118" t="s">
        <v>253</v>
      </c>
      <c r="J1" s="119"/>
      <c r="L1" s="119"/>
      <c r="M1" s="119"/>
      <c r="N1" s="119"/>
    </row>
    <row r="2" spans="1:14" ht="18.75">
      <c r="A2" s="118" t="s">
        <v>0</v>
      </c>
      <c r="J2" s="119"/>
      <c r="L2" s="119"/>
      <c r="M2" s="119"/>
      <c r="N2" s="119"/>
    </row>
    <row r="3" spans="1:13" ht="15">
      <c r="A3" s="120" t="s">
        <v>1</v>
      </c>
      <c r="F3" s="119"/>
      <c r="G3" s="119"/>
      <c r="H3" s="119"/>
      <c r="I3" s="119"/>
      <c r="J3" s="97"/>
      <c r="L3" s="97"/>
      <c r="M3" s="97"/>
    </row>
    <row r="4" spans="1:18" ht="15">
      <c r="A4" s="120" t="s">
        <v>2</v>
      </c>
      <c r="J4" s="97"/>
      <c r="L4" s="97"/>
      <c r="M4" s="97"/>
      <c r="R4" s="119"/>
    </row>
    <row r="5" spans="1:18" ht="15">
      <c r="A5" s="120" t="s">
        <v>3</v>
      </c>
      <c r="I5" s="119"/>
      <c r="J5" s="119"/>
      <c r="M5" s="119"/>
      <c r="N5" s="119"/>
      <c r="P5" s="228"/>
      <c r="Q5" s="119"/>
      <c r="R5" s="119"/>
    </row>
    <row r="6" spans="1:18" ht="15.75">
      <c r="A6" s="120"/>
      <c r="J6" s="119"/>
      <c r="L6" s="119"/>
      <c r="M6" s="119"/>
      <c r="N6" s="121"/>
      <c r="P6" s="228"/>
      <c r="Q6" s="119"/>
      <c r="R6" s="119"/>
    </row>
    <row r="7" spans="1:16" s="125" customFormat="1" ht="45">
      <c r="A7" s="239" t="s">
        <v>4</v>
      </c>
      <c r="B7" s="240"/>
      <c r="C7" s="122" t="s">
        <v>5</v>
      </c>
      <c r="D7" s="122" t="s">
        <v>268</v>
      </c>
      <c r="E7" s="176" t="s">
        <v>6</v>
      </c>
      <c r="F7" s="174" t="s">
        <v>256</v>
      </c>
      <c r="G7" s="13" t="s">
        <v>269</v>
      </c>
      <c r="H7" s="214" t="s">
        <v>270</v>
      </c>
      <c r="I7" s="122" t="s">
        <v>247</v>
      </c>
      <c r="J7" s="122" t="s">
        <v>248</v>
      </c>
      <c r="K7" s="200" t="s">
        <v>249</v>
      </c>
      <c r="L7" s="122" t="s">
        <v>250</v>
      </c>
      <c r="M7" s="122" t="s">
        <v>251</v>
      </c>
      <c r="N7" s="123" t="s">
        <v>252</v>
      </c>
      <c r="O7" s="124"/>
      <c r="P7" s="229"/>
    </row>
    <row r="8" spans="1:16" ht="15">
      <c r="A8" s="92" t="s">
        <v>13</v>
      </c>
      <c r="B8" s="93" t="s">
        <v>14</v>
      </c>
      <c r="C8" s="93" t="s">
        <v>15</v>
      </c>
      <c r="D8" s="94">
        <v>549158928</v>
      </c>
      <c r="E8" s="95">
        <v>56985229.42</v>
      </c>
      <c r="F8" s="126">
        <f>D8-E8</f>
        <v>492173698.58</v>
      </c>
      <c r="G8" s="96">
        <v>249705537.29278588</v>
      </c>
      <c r="H8" s="215">
        <v>208904170.54</v>
      </c>
      <c r="I8" s="96">
        <v>70000000</v>
      </c>
      <c r="J8" s="183">
        <v>40808846.91152549</v>
      </c>
      <c r="K8" s="95">
        <v>48755359.467381954</v>
      </c>
      <c r="L8" s="96">
        <v>42439415.68378091</v>
      </c>
      <c r="M8" s="96">
        <v>40464539.161210895</v>
      </c>
      <c r="N8" s="95">
        <v>0.3561006784439087</v>
      </c>
      <c r="P8" s="228"/>
    </row>
    <row r="9" spans="1:16" ht="15">
      <c r="A9" s="99"/>
      <c r="B9" s="100"/>
      <c r="C9" s="101" t="s">
        <v>16</v>
      </c>
      <c r="D9" s="102">
        <v>2196165259</v>
      </c>
      <c r="E9" s="103">
        <v>75719143.55999999</v>
      </c>
      <c r="F9" s="127">
        <f aca="true" t="shared" si="0" ref="F9:F69">D9-E9</f>
        <v>2120446115.44</v>
      </c>
      <c r="G9" s="192">
        <v>719584303.2686503</v>
      </c>
      <c r="H9" s="216"/>
      <c r="I9" s="192">
        <v>170407989.9221515</v>
      </c>
      <c r="J9" s="184">
        <v>182238117.26592863</v>
      </c>
      <c r="K9" s="201">
        <v>189617678.5050801</v>
      </c>
      <c r="L9" s="104">
        <v>158715765.8161335</v>
      </c>
      <c r="M9" s="104">
        <v>191923791.3923149</v>
      </c>
      <c r="N9" s="104">
        <v>507958469.26974106</v>
      </c>
      <c r="P9" s="228"/>
    </row>
    <row r="10" spans="1:16" ht="15">
      <c r="A10" s="105" t="s">
        <v>17</v>
      </c>
      <c r="B10" s="106"/>
      <c r="C10" s="106"/>
      <c r="D10" s="107">
        <v>2745324187</v>
      </c>
      <c r="E10" s="108">
        <v>132704372.97999999</v>
      </c>
      <c r="F10" s="178">
        <f t="shared" si="0"/>
        <v>2612619814.02</v>
      </c>
      <c r="G10" s="109">
        <v>969289840.5614362</v>
      </c>
      <c r="H10" s="217">
        <v>208904170.54</v>
      </c>
      <c r="I10" s="109">
        <v>240407989.9221515</v>
      </c>
      <c r="J10" s="185">
        <v>223046964.17745423</v>
      </c>
      <c r="K10" s="108">
        <v>238373037.97246194</v>
      </c>
      <c r="L10" s="109">
        <v>201155181.4999144</v>
      </c>
      <c r="M10" s="109">
        <v>232388330.55352592</v>
      </c>
      <c r="N10" s="109">
        <v>507958469.6258416</v>
      </c>
      <c r="P10" s="228"/>
    </row>
    <row r="11" spans="1:16" ht="15">
      <c r="A11" s="92" t="s">
        <v>18</v>
      </c>
      <c r="B11" s="93" t="s">
        <v>19</v>
      </c>
      <c r="C11" s="93" t="s">
        <v>15</v>
      </c>
      <c r="D11" s="94">
        <v>52420</v>
      </c>
      <c r="E11" s="95">
        <v>12064.98</v>
      </c>
      <c r="F11" s="126">
        <f t="shared" si="0"/>
        <v>40355.020000000004</v>
      </c>
      <c r="G11" s="193">
        <v>12480.846634802236</v>
      </c>
      <c r="H11" s="218">
        <v>9099.56</v>
      </c>
      <c r="I11" s="193">
        <v>3300.5315554318227</v>
      </c>
      <c r="J11" s="183">
        <v>4120.491533788907</v>
      </c>
      <c r="K11" s="95">
        <v>5420.858506465938</v>
      </c>
      <c r="L11" s="96">
        <v>5395.759425386717</v>
      </c>
      <c r="M11" s="96">
        <v>5322.51645295211</v>
      </c>
      <c r="N11" s="96">
        <v>4313.8625259745095</v>
      </c>
      <c r="P11" s="228"/>
    </row>
    <row r="12" spans="1:16" ht="15">
      <c r="A12" s="99"/>
      <c r="B12" s="100"/>
      <c r="C12" s="101" t="s">
        <v>16</v>
      </c>
      <c r="D12" s="102">
        <v>0</v>
      </c>
      <c r="E12" s="103"/>
      <c r="F12" s="127">
        <f t="shared" si="0"/>
        <v>0</v>
      </c>
      <c r="G12" s="192">
        <v>0</v>
      </c>
      <c r="H12" s="216"/>
      <c r="I12" s="192">
        <v>0</v>
      </c>
      <c r="J12" s="184">
        <v>0</v>
      </c>
      <c r="K12" s="201">
        <v>0</v>
      </c>
      <c r="L12" s="104">
        <v>0</v>
      </c>
      <c r="M12" s="104">
        <v>0</v>
      </c>
      <c r="N12" s="104">
        <v>0</v>
      </c>
      <c r="P12" s="228"/>
    </row>
    <row r="13" spans="1:16" ht="15">
      <c r="A13" s="105" t="s">
        <v>20</v>
      </c>
      <c r="B13" s="106"/>
      <c r="C13" s="106"/>
      <c r="D13" s="107">
        <v>52420</v>
      </c>
      <c r="E13" s="108">
        <v>12064.98</v>
      </c>
      <c r="F13" s="178">
        <f t="shared" si="0"/>
        <v>40355.020000000004</v>
      </c>
      <c r="G13" s="109">
        <v>12480.846634802236</v>
      </c>
      <c r="H13" s="217">
        <v>9099.56</v>
      </c>
      <c r="I13" s="109">
        <v>3300.5315554318227</v>
      </c>
      <c r="J13" s="185">
        <v>4120.491533788907</v>
      </c>
      <c r="K13" s="108">
        <v>5420.858506465938</v>
      </c>
      <c r="L13" s="109">
        <v>5395.759425386717</v>
      </c>
      <c r="M13" s="109">
        <v>5322.51645295211</v>
      </c>
      <c r="N13" s="109">
        <v>4313.8625259745095</v>
      </c>
      <c r="P13" s="228"/>
    </row>
    <row r="14" spans="1:16" ht="15">
      <c r="A14" s="92" t="s">
        <v>21</v>
      </c>
      <c r="B14" s="93" t="s">
        <v>22</v>
      </c>
      <c r="C14" s="93" t="s">
        <v>15</v>
      </c>
      <c r="D14" s="94">
        <v>722250114</v>
      </c>
      <c r="E14" s="95">
        <v>19325554.12</v>
      </c>
      <c r="F14" s="126">
        <f t="shared" si="0"/>
        <v>702924559.88</v>
      </c>
      <c r="G14" s="193">
        <v>307073427.7096083</v>
      </c>
      <c r="H14" s="218">
        <v>305636640.31</v>
      </c>
      <c r="I14" s="193">
        <v>99722638.47102487</v>
      </c>
      <c r="J14" s="183">
        <v>76038352.6257925</v>
      </c>
      <c r="K14" s="95">
        <v>59769679.68949187</v>
      </c>
      <c r="L14" s="96">
        <v>60937680.30551195</v>
      </c>
      <c r="M14" s="96">
        <v>54356101.204295635</v>
      </c>
      <c r="N14" s="96">
        <v>45026679.58388317</v>
      </c>
      <c r="P14" s="228"/>
    </row>
    <row r="15" spans="1:16" ht="15">
      <c r="A15" s="99"/>
      <c r="B15" s="100"/>
      <c r="C15" s="101" t="s">
        <v>16</v>
      </c>
      <c r="D15" s="102">
        <v>86616754</v>
      </c>
      <c r="E15" s="103">
        <v>1284768.16</v>
      </c>
      <c r="F15" s="127">
        <f t="shared" si="0"/>
        <v>85331985.84</v>
      </c>
      <c r="G15" s="192">
        <v>24557603.701058373</v>
      </c>
      <c r="H15" s="216"/>
      <c r="I15" s="192">
        <v>7666543.095485839</v>
      </c>
      <c r="J15" s="184">
        <v>7865612.202861901</v>
      </c>
      <c r="K15" s="201">
        <v>8184122.774663597</v>
      </c>
      <c r="L15" s="104">
        <v>6850359.755243987</v>
      </c>
      <c r="M15" s="104">
        <v>8283657.328351632</v>
      </c>
      <c r="N15" s="104">
        <v>21924086.98233469</v>
      </c>
      <c r="P15" s="228"/>
    </row>
    <row r="16" spans="1:16" ht="15">
      <c r="A16" s="105" t="s">
        <v>23</v>
      </c>
      <c r="B16" s="106"/>
      <c r="C16" s="106"/>
      <c r="D16" s="107">
        <v>808866868</v>
      </c>
      <c r="E16" s="108">
        <v>20610322.28</v>
      </c>
      <c r="F16" s="178">
        <f t="shared" si="0"/>
        <v>788256545.72</v>
      </c>
      <c r="G16" s="109">
        <v>331631031.4106667</v>
      </c>
      <c r="H16" s="217">
        <v>305636640.31</v>
      </c>
      <c r="I16" s="109">
        <v>107389181.5665107</v>
      </c>
      <c r="J16" s="185">
        <v>83903964.82865441</v>
      </c>
      <c r="K16" s="108">
        <v>67953802.46415544</v>
      </c>
      <c r="L16" s="109">
        <v>67788040.06075597</v>
      </c>
      <c r="M16" s="109">
        <v>62639758.53264725</v>
      </c>
      <c r="N16" s="109">
        <v>66950766.5662179</v>
      </c>
      <c r="P16" s="228"/>
    </row>
    <row r="17" spans="1:16" ht="15">
      <c r="A17" s="92" t="s">
        <v>24</v>
      </c>
      <c r="B17" s="93" t="s">
        <v>25</v>
      </c>
      <c r="C17" s="93" t="s">
        <v>15</v>
      </c>
      <c r="D17" s="94">
        <v>7970993</v>
      </c>
      <c r="E17" s="95">
        <v>47056.03</v>
      </c>
      <c r="F17" s="126">
        <f t="shared" si="0"/>
        <v>7923936.97</v>
      </c>
      <c r="G17" s="193">
        <v>2913019.8097057915</v>
      </c>
      <c r="H17" s="218">
        <v>2908514.88</v>
      </c>
      <c r="I17" s="193">
        <v>627285.1336290489</v>
      </c>
      <c r="J17" s="183">
        <v>649244.0416715099</v>
      </c>
      <c r="K17" s="95">
        <v>675534.5687936582</v>
      </c>
      <c r="L17" s="96">
        <v>565442.9864696637</v>
      </c>
      <c r="M17" s="96">
        <v>683750.3585193288</v>
      </c>
      <c r="N17" s="96">
        <v>1809659.8809167892</v>
      </c>
      <c r="P17" s="228"/>
    </row>
    <row r="18" spans="1:16" ht="15">
      <c r="A18" s="99"/>
      <c r="B18" s="100"/>
      <c r="C18" s="101" t="s">
        <v>16</v>
      </c>
      <c r="D18" s="102">
        <v>0</v>
      </c>
      <c r="E18" s="103">
        <v>0</v>
      </c>
      <c r="F18" s="127">
        <f t="shared" si="0"/>
        <v>0</v>
      </c>
      <c r="G18" s="192">
        <v>0</v>
      </c>
      <c r="H18" s="216"/>
      <c r="I18" s="192">
        <v>0</v>
      </c>
      <c r="J18" s="184">
        <v>0</v>
      </c>
      <c r="K18" s="201">
        <v>0</v>
      </c>
      <c r="L18" s="104">
        <v>0</v>
      </c>
      <c r="M18" s="104">
        <v>0</v>
      </c>
      <c r="N18" s="104">
        <v>0</v>
      </c>
      <c r="P18" s="228"/>
    </row>
    <row r="19" spans="1:16" ht="15">
      <c r="A19" s="105" t="s">
        <v>26</v>
      </c>
      <c r="B19" s="106"/>
      <c r="C19" s="106"/>
      <c r="D19" s="107">
        <v>7970993</v>
      </c>
      <c r="E19" s="108">
        <v>47056.03</v>
      </c>
      <c r="F19" s="178">
        <f t="shared" si="0"/>
        <v>7923936.97</v>
      </c>
      <c r="G19" s="109">
        <v>2913019.8097057915</v>
      </c>
      <c r="H19" s="217">
        <v>2908514.88</v>
      </c>
      <c r="I19" s="109">
        <v>627285.1336290489</v>
      </c>
      <c r="J19" s="185">
        <v>649244.0416715099</v>
      </c>
      <c r="K19" s="108">
        <v>675534.5687936582</v>
      </c>
      <c r="L19" s="109">
        <v>565442.9864696637</v>
      </c>
      <c r="M19" s="109">
        <v>683750.3585193288</v>
      </c>
      <c r="N19" s="109">
        <v>1809659.8809167892</v>
      </c>
      <c r="P19" s="228"/>
    </row>
    <row r="20" spans="1:16" ht="15">
      <c r="A20" s="92" t="s">
        <v>30</v>
      </c>
      <c r="B20" s="93" t="s">
        <v>31</v>
      </c>
      <c r="C20" s="93" t="s">
        <v>15</v>
      </c>
      <c r="D20" s="94">
        <v>610000</v>
      </c>
      <c r="E20" s="95">
        <v>169759.72</v>
      </c>
      <c r="F20" s="126">
        <f t="shared" si="0"/>
        <v>440240.28</v>
      </c>
      <c r="G20" s="96">
        <v>86806.6301456876</v>
      </c>
      <c r="H20" s="215">
        <v>48895.32</v>
      </c>
      <c r="I20" s="96">
        <v>40264.7398248542</v>
      </c>
      <c r="J20" s="183">
        <v>46382.27304143358</v>
      </c>
      <c r="K20" s="95">
        <v>48260.47958491335</v>
      </c>
      <c r="L20" s="96">
        <v>40395.48968409185</v>
      </c>
      <c r="M20" s="96">
        <v>48847.41912975078</v>
      </c>
      <c r="N20" s="96">
        <v>129282.87873495626</v>
      </c>
      <c r="P20" s="228"/>
    </row>
    <row r="21" spans="1:16" ht="15">
      <c r="A21" s="99"/>
      <c r="B21" s="100"/>
      <c r="C21" s="101" t="s">
        <v>16</v>
      </c>
      <c r="D21" s="102">
        <v>0</v>
      </c>
      <c r="E21" s="103">
        <v>0</v>
      </c>
      <c r="F21" s="127">
        <f t="shared" si="0"/>
        <v>0</v>
      </c>
      <c r="G21" s="192">
        <v>0</v>
      </c>
      <c r="H21" s="216"/>
      <c r="I21" s="192">
        <v>0</v>
      </c>
      <c r="J21" s="184">
        <v>0</v>
      </c>
      <c r="K21" s="201">
        <v>0</v>
      </c>
      <c r="L21" s="104">
        <v>0</v>
      </c>
      <c r="M21" s="104">
        <v>0</v>
      </c>
      <c r="N21" s="104">
        <v>0</v>
      </c>
      <c r="P21" s="228"/>
    </row>
    <row r="22" spans="1:16" ht="15">
      <c r="A22" s="105" t="s">
        <v>32</v>
      </c>
      <c r="B22" s="106"/>
      <c r="C22" s="106"/>
      <c r="D22" s="107">
        <v>610000</v>
      </c>
      <c r="E22" s="108">
        <v>169759.72</v>
      </c>
      <c r="F22" s="178">
        <f t="shared" si="0"/>
        <v>440240.28</v>
      </c>
      <c r="G22" s="109">
        <v>86806.6301456876</v>
      </c>
      <c r="H22" s="217">
        <v>48895.32</v>
      </c>
      <c r="I22" s="109">
        <v>40264.7398248542</v>
      </c>
      <c r="J22" s="185">
        <v>46382.27304143358</v>
      </c>
      <c r="K22" s="108">
        <v>48260.47958491335</v>
      </c>
      <c r="L22" s="109">
        <v>40395.48968409185</v>
      </c>
      <c r="M22" s="109">
        <v>48847.41912975078</v>
      </c>
      <c r="N22" s="109">
        <v>129282.87873495626</v>
      </c>
      <c r="P22" s="228"/>
    </row>
    <row r="23" spans="1:16" ht="15">
      <c r="A23" s="92" t="s">
        <v>33</v>
      </c>
      <c r="B23" s="93" t="s">
        <v>34</v>
      </c>
      <c r="C23" s="93" t="s">
        <v>15</v>
      </c>
      <c r="D23" s="94">
        <v>2108000</v>
      </c>
      <c r="E23" s="95">
        <v>0</v>
      </c>
      <c r="F23" s="126">
        <f t="shared" si="0"/>
        <v>2108000</v>
      </c>
      <c r="G23" s="193">
        <v>410321.44192122197</v>
      </c>
      <c r="H23" s="218">
        <v>153012.48</v>
      </c>
      <c r="I23" s="193">
        <v>192485.43911253352</v>
      </c>
      <c r="J23" s="183">
        <v>222928.83787830384</v>
      </c>
      <c r="K23" s="95">
        <v>231956.13159587</v>
      </c>
      <c r="L23" s="96">
        <v>194154.33915356174</v>
      </c>
      <c r="M23" s="96">
        <v>234777.16088260943</v>
      </c>
      <c r="N23" s="96">
        <v>621377.0913771214</v>
      </c>
      <c r="P23" s="228"/>
    </row>
    <row r="24" spans="1:16" ht="15">
      <c r="A24" s="99"/>
      <c r="B24" s="43"/>
      <c r="C24" s="101" t="s">
        <v>16</v>
      </c>
      <c r="D24" s="102">
        <v>16034896</v>
      </c>
      <c r="E24" s="103">
        <v>395660.9500000002</v>
      </c>
      <c r="F24" s="127">
        <f t="shared" si="0"/>
        <v>15639235.05</v>
      </c>
      <c r="G24" s="192">
        <v>6119055.412698387</v>
      </c>
      <c r="H24" s="216"/>
      <c r="I24" s="192">
        <v>1200947.914193153</v>
      </c>
      <c r="J24" s="184">
        <v>1232131.6728058625</v>
      </c>
      <c r="K24" s="201">
        <v>1282025.6865862012</v>
      </c>
      <c r="L24" s="104">
        <v>1073094.503881039</v>
      </c>
      <c r="M24" s="104">
        <v>1297617.5658925548</v>
      </c>
      <c r="N24" s="104">
        <v>3434362.2939428017</v>
      </c>
      <c r="P24" s="228"/>
    </row>
    <row r="25" spans="1:16" ht="15">
      <c r="A25" s="105" t="s">
        <v>35</v>
      </c>
      <c r="B25" s="106"/>
      <c r="C25" s="106"/>
      <c r="D25" s="107">
        <v>18142896</v>
      </c>
      <c r="E25" s="108">
        <v>395660.9500000002</v>
      </c>
      <c r="F25" s="178">
        <f t="shared" si="0"/>
        <v>17747235.05</v>
      </c>
      <c r="G25" s="109">
        <v>6529376.854619609</v>
      </c>
      <c r="H25" s="217">
        <v>153012.48</v>
      </c>
      <c r="I25" s="109">
        <v>1393433.3533056865</v>
      </c>
      <c r="J25" s="185">
        <v>1455060.510684167</v>
      </c>
      <c r="K25" s="108">
        <v>1513981.8181820698</v>
      </c>
      <c r="L25" s="109">
        <v>1267248.8430346008</v>
      </c>
      <c r="M25" s="109">
        <v>1532394.7267751638</v>
      </c>
      <c r="N25" s="109">
        <v>4055739.385319922</v>
      </c>
      <c r="P25" s="228"/>
    </row>
    <row r="26" spans="1:16" ht="15">
      <c r="A26" s="92" t="s">
        <v>36</v>
      </c>
      <c r="B26" s="93" t="s">
        <v>37</v>
      </c>
      <c r="C26" s="93" t="s">
        <v>15</v>
      </c>
      <c r="D26" s="94">
        <v>70000</v>
      </c>
      <c r="E26" s="95">
        <v>2659.86</v>
      </c>
      <c r="F26" s="126">
        <f t="shared" si="0"/>
        <v>67340.14</v>
      </c>
      <c r="G26" s="193">
        <v>19206.708402830638</v>
      </c>
      <c r="H26" s="218">
        <v>15300</v>
      </c>
      <c r="I26" s="193">
        <v>5686.473363973883</v>
      </c>
      <c r="J26" s="183">
        <v>6286.6240667399</v>
      </c>
      <c r="K26" s="95">
        <v>6541.19499835424</v>
      </c>
      <c r="L26" s="96">
        <v>5475.179222219202</v>
      </c>
      <c r="M26" s="96">
        <v>6620.748414483714</v>
      </c>
      <c r="N26" s="96">
        <v>17522.919934229074</v>
      </c>
      <c r="P26" s="228"/>
    </row>
    <row r="27" spans="1:16" ht="15">
      <c r="A27" s="99"/>
      <c r="B27" s="100"/>
      <c r="C27" s="101" t="s">
        <v>16</v>
      </c>
      <c r="D27" s="102">
        <v>7907053</v>
      </c>
      <c r="E27" s="103">
        <v>481.3100000000559</v>
      </c>
      <c r="F27" s="127">
        <f t="shared" si="0"/>
        <v>7906571.6899999995</v>
      </c>
      <c r="G27" s="192">
        <v>7906572</v>
      </c>
      <c r="H27" s="216"/>
      <c r="I27" s="192">
        <v>0</v>
      </c>
      <c r="J27" s="184">
        <v>0</v>
      </c>
      <c r="K27" s="201">
        <v>0</v>
      </c>
      <c r="L27" s="104">
        <v>0</v>
      </c>
      <c r="M27" s="104">
        <v>0</v>
      </c>
      <c r="N27" s="104">
        <v>0</v>
      </c>
      <c r="P27" s="228"/>
    </row>
    <row r="28" spans="1:16" ht="15">
      <c r="A28" s="105" t="s">
        <v>38</v>
      </c>
      <c r="B28" s="106"/>
      <c r="C28" s="106"/>
      <c r="D28" s="107">
        <v>7977053</v>
      </c>
      <c r="E28" s="108">
        <v>3141.170000000056</v>
      </c>
      <c r="F28" s="178">
        <f t="shared" si="0"/>
        <v>7973911.83</v>
      </c>
      <c r="G28" s="109">
        <v>7925778.70840283</v>
      </c>
      <c r="H28" s="217">
        <v>15300</v>
      </c>
      <c r="I28" s="109">
        <v>5686.473363973883</v>
      </c>
      <c r="J28" s="185">
        <v>6286.624066739343</v>
      </c>
      <c r="K28" s="108">
        <v>6541.194998354651</v>
      </c>
      <c r="L28" s="109">
        <v>5475.179222218692</v>
      </c>
      <c r="M28" s="109">
        <v>6620.748414483853</v>
      </c>
      <c r="N28" s="109">
        <v>17522.919934228994</v>
      </c>
      <c r="P28" s="228"/>
    </row>
    <row r="29" spans="1:16" ht="15">
      <c r="A29" s="128">
        <v>1161</v>
      </c>
      <c r="B29" s="93" t="s">
        <v>39</v>
      </c>
      <c r="C29" s="93" t="s">
        <v>15</v>
      </c>
      <c r="D29" s="94">
        <v>0</v>
      </c>
      <c r="E29" s="95"/>
      <c r="F29" s="126">
        <f t="shared" si="0"/>
        <v>0</v>
      </c>
      <c r="G29" s="193">
        <v>0</v>
      </c>
      <c r="H29" s="218">
        <v>0</v>
      </c>
      <c r="I29" s="193">
        <v>0</v>
      </c>
      <c r="J29" s="183">
        <v>0</v>
      </c>
      <c r="K29" s="95">
        <v>0</v>
      </c>
      <c r="L29" s="96">
        <v>0</v>
      </c>
      <c r="M29" s="96">
        <v>0</v>
      </c>
      <c r="N29" s="96">
        <v>0</v>
      </c>
      <c r="P29" s="228"/>
    </row>
    <row r="30" spans="1:16" ht="15">
      <c r="A30" s="100"/>
      <c r="B30" s="100"/>
      <c r="C30" s="101" t="s">
        <v>16</v>
      </c>
      <c r="D30" s="102">
        <v>1348111</v>
      </c>
      <c r="E30" s="103">
        <v>0</v>
      </c>
      <c r="F30" s="127">
        <f t="shared" si="0"/>
        <v>1348111</v>
      </c>
      <c r="G30" s="192">
        <v>645805.4112779618</v>
      </c>
      <c r="H30" s="216"/>
      <c r="I30" s="192">
        <v>88594.17196259832</v>
      </c>
      <c r="J30" s="184">
        <v>90894.60417978629</v>
      </c>
      <c r="K30" s="201">
        <v>94575.29572728707</v>
      </c>
      <c r="L30" s="104">
        <v>79162.39987212757</v>
      </c>
      <c r="M30" s="104">
        <v>95725.51183588116</v>
      </c>
      <c r="N30" s="104">
        <v>253353.60514435777</v>
      </c>
      <c r="P30" s="228"/>
    </row>
    <row r="31" spans="1:16" ht="15">
      <c r="A31" s="129" t="s">
        <v>40</v>
      </c>
      <c r="B31" s="106"/>
      <c r="C31" s="106"/>
      <c r="D31" s="107">
        <v>1348111</v>
      </c>
      <c r="E31" s="108"/>
      <c r="F31" s="178">
        <f t="shared" si="0"/>
        <v>1348111</v>
      </c>
      <c r="G31" s="109">
        <v>645805.4112779618</v>
      </c>
      <c r="H31" s="217">
        <v>0</v>
      </c>
      <c r="I31" s="109">
        <v>88594.17196259832</v>
      </c>
      <c r="J31" s="185">
        <v>90894.60417978629</v>
      </c>
      <c r="K31" s="108">
        <v>94575.29572728707</v>
      </c>
      <c r="L31" s="109">
        <v>79162.39987212757</v>
      </c>
      <c r="M31" s="109">
        <v>95725.51183588116</v>
      </c>
      <c r="N31" s="109">
        <v>253353.60514435777</v>
      </c>
      <c r="P31" s="228"/>
    </row>
    <row r="32" spans="1:16" ht="15">
      <c r="A32" s="110" t="s">
        <v>41</v>
      </c>
      <c r="B32" s="111" t="s">
        <v>42</v>
      </c>
      <c r="C32" s="112" t="s">
        <v>15</v>
      </c>
      <c r="D32" s="94">
        <v>31892332</v>
      </c>
      <c r="E32" s="95">
        <v>10562034.469999999</v>
      </c>
      <c r="F32" s="126">
        <f t="shared" si="0"/>
        <v>21330297.53</v>
      </c>
      <c r="G32" s="193">
        <v>8630825.623013716</v>
      </c>
      <c r="H32" s="218">
        <v>6327739.58</v>
      </c>
      <c r="I32" s="193">
        <v>1256737.5051458452</v>
      </c>
      <c r="J32" s="183">
        <v>1694742.4335294366</v>
      </c>
      <c r="K32" s="95">
        <v>1763369.4351713005</v>
      </c>
      <c r="L32" s="96">
        <v>1475993.865795998</v>
      </c>
      <c r="M32" s="96">
        <v>1784815.373184381</v>
      </c>
      <c r="N32" s="96">
        <v>4723812.917173039</v>
      </c>
      <c r="P32" s="228"/>
    </row>
    <row r="33" spans="1:16" ht="15">
      <c r="A33" s="99"/>
      <c r="B33" s="113"/>
      <c r="C33" s="114" t="s">
        <v>16</v>
      </c>
      <c r="D33" s="102">
        <v>37523552</v>
      </c>
      <c r="E33" s="103">
        <v>617483.68</v>
      </c>
      <c r="F33" s="127">
        <f t="shared" si="0"/>
        <v>36906068.32</v>
      </c>
      <c r="G33" s="192">
        <v>13958385.189207882</v>
      </c>
      <c r="H33" s="216"/>
      <c r="I33" s="192">
        <v>2894795.39687567</v>
      </c>
      <c r="J33" s="184">
        <v>2969961.5217529535</v>
      </c>
      <c r="K33" s="201">
        <v>3090227.321556609</v>
      </c>
      <c r="L33" s="104">
        <v>2586614.2848788016</v>
      </c>
      <c r="M33" s="104">
        <v>3127810.38399525</v>
      </c>
      <c r="N33" s="104">
        <v>8278274.2217328325</v>
      </c>
      <c r="P33" s="228"/>
    </row>
    <row r="34" spans="1:16" ht="15">
      <c r="A34" s="130" t="s">
        <v>43</v>
      </c>
      <c r="B34" s="131"/>
      <c r="C34" s="132"/>
      <c r="D34" s="107">
        <v>69415884</v>
      </c>
      <c r="E34" s="108">
        <v>11179518.149999999</v>
      </c>
      <c r="F34" s="178">
        <f t="shared" si="0"/>
        <v>58236365.85</v>
      </c>
      <c r="G34" s="109">
        <v>22589210.812221598</v>
      </c>
      <c r="H34" s="217">
        <v>6327739.58</v>
      </c>
      <c r="I34" s="109">
        <v>4151532.902021515</v>
      </c>
      <c r="J34" s="185">
        <v>4664703.95528239</v>
      </c>
      <c r="K34" s="108">
        <v>4853596.7567279115</v>
      </c>
      <c r="L34" s="109">
        <v>4062608.1506747976</v>
      </c>
      <c r="M34" s="109">
        <v>4912625.757179625</v>
      </c>
      <c r="N34" s="109">
        <v>13002087.138905875</v>
      </c>
      <c r="P34" s="228"/>
    </row>
    <row r="35" spans="1:16" ht="15">
      <c r="A35" s="92" t="s">
        <v>44</v>
      </c>
      <c r="B35" s="93" t="s">
        <v>45</v>
      </c>
      <c r="C35" s="93" t="s">
        <v>15</v>
      </c>
      <c r="D35" s="94">
        <v>663498</v>
      </c>
      <c r="E35" s="95">
        <v>87258.79</v>
      </c>
      <c r="F35" s="126">
        <f t="shared" si="0"/>
        <v>576239.21</v>
      </c>
      <c r="G35" s="193">
        <v>212423.08462718947</v>
      </c>
      <c r="H35" s="218">
        <v>202173</v>
      </c>
      <c r="I35" s="193">
        <v>44542.926356994976</v>
      </c>
      <c r="J35" s="183">
        <v>47286.42477460511</v>
      </c>
      <c r="K35" s="95">
        <v>49201.24409253913</v>
      </c>
      <c r="L35" s="96">
        <v>41182.93819869042</v>
      </c>
      <c r="M35" s="96">
        <v>49799.62512939348</v>
      </c>
      <c r="N35" s="96">
        <v>131803.05144777684</v>
      </c>
      <c r="P35" s="228"/>
    </row>
    <row r="36" spans="1:16" ht="15">
      <c r="A36" s="99"/>
      <c r="B36" s="100"/>
      <c r="C36" s="101" t="s">
        <v>16</v>
      </c>
      <c r="D36" s="102">
        <v>0</v>
      </c>
      <c r="E36" s="103">
        <v>0</v>
      </c>
      <c r="F36" s="127">
        <f t="shared" si="0"/>
        <v>0</v>
      </c>
      <c r="G36" s="192">
        <v>0</v>
      </c>
      <c r="H36" s="216"/>
      <c r="I36" s="192">
        <v>0</v>
      </c>
      <c r="J36" s="184">
        <v>0</v>
      </c>
      <c r="K36" s="201">
        <v>0</v>
      </c>
      <c r="L36" s="104">
        <v>0</v>
      </c>
      <c r="M36" s="104">
        <v>0</v>
      </c>
      <c r="N36" s="104">
        <v>0</v>
      </c>
      <c r="P36" s="228"/>
    </row>
    <row r="37" spans="1:16" ht="15">
      <c r="A37" s="105" t="s">
        <v>46</v>
      </c>
      <c r="B37" s="106"/>
      <c r="C37" s="106"/>
      <c r="D37" s="107">
        <v>663498</v>
      </c>
      <c r="E37" s="108">
        <v>87258.79</v>
      </c>
      <c r="F37" s="178">
        <f t="shared" si="0"/>
        <v>576239.21</v>
      </c>
      <c r="G37" s="109">
        <v>212423.08462718947</v>
      </c>
      <c r="H37" s="217">
        <v>202173</v>
      </c>
      <c r="I37" s="109">
        <v>44542.926356994976</v>
      </c>
      <c r="J37" s="185">
        <v>47286.42477460511</v>
      </c>
      <c r="K37" s="108">
        <v>49201.24409253913</v>
      </c>
      <c r="L37" s="109">
        <v>41182.93819869042</v>
      </c>
      <c r="M37" s="109">
        <v>49799.62512939348</v>
      </c>
      <c r="N37" s="109">
        <v>131803.05144777684</v>
      </c>
      <c r="P37" s="228"/>
    </row>
    <row r="38" spans="1:16" ht="15">
      <c r="A38" s="92" t="s">
        <v>47</v>
      </c>
      <c r="B38" s="93" t="s">
        <v>271</v>
      </c>
      <c r="C38" s="93" t="s">
        <v>15</v>
      </c>
      <c r="D38" s="94">
        <v>12170426</v>
      </c>
      <c r="E38" s="95">
        <v>233438.85999999984</v>
      </c>
      <c r="F38" s="126">
        <f t="shared" si="0"/>
        <v>11936987.14</v>
      </c>
      <c r="G38" s="193">
        <v>5125114</v>
      </c>
      <c r="H38" s="218">
        <v>5082898.86</v>
      </c>
      <c r="I38" s="193">
        <v>829919.4826070971</v>
      </c>
      <c r="J38" s="183">
        <v>885965.7732645394</v>
      </c>
      <c r="K38" s="95">
        <v>921842.1243687226</v>
      </c>
      <c r="L38" s="96">
        <v>771609.9041199544</v>
      </c>
      <c r="M38" s="96">
        <v>933053.4840887804</v>
      </c>
      <c r="N38" s="96">
        <v>2469482.3715509064</v>
      </c>
      <c r="P38" s="228"/>
    </row>
    <row r="39" spans="1:16" ht="15">
      <c r="A39" s="99"/>
      <c r="B39" s="100"/>
      <c r="C39" s="101" t="s">
        <v>16</v>
      </c>
      <c r="D39" s="102">
        <v>51709607</v>
      </c>
      <c r="E39" s="103">
        <v>286485.3</v>
      </c>
      <c r="F39" s="127">
        <f t="shared" si="0"/>
        <v>51423121.7</v>
      </c>
      <c r="G39" s="192">
        <v>44795694.37619048</v>
      </c>
      <c r="H39" s="216"/>
      <c r="I39" s="192">
        <v>1104571.2206349205</v>
      </c>
      <c r="J39" s="184">
        <v>1104571.2206349224</v>
      </c>
      <c r="K39" s="201">
        <v>1104571.2206349224</v>
      </c>
      <c r="L39" s="104">
        <v>1104571.2206349224</v>
      </c>
      <c r="M39" s="104">
        <v>1104571.2206349224</v>
      </c>
      <c r="N39" s="104">
        <v>1104571.2206349224</v>
      </c>
      <c r="P39" s="228"/>
    </row>
    <row r="40" spans="1:16" ht="15">
      <c r="A40" s="105" t="s">
        <v>49</v>
      </c>
      <c r="B40" s="106"/>
      <c r="C40" s="106"/>
      <c r="D40" s="107">
        <v>63880033</v>
      </c>
      <c r="E40" s="108">
        <v>519924.1599999998</v>
      </c>
      <c r="F40" s="178">
        <f t="shared" si="0"/>
        <v>63360108.84</v>
      </c>
      <c r="G40" s="109">
        <f>SUM(G38:G39)</f>
        <v>49920808.37619048</v>
      </c>
      <c r="H40" s="217">
        <v>5082898.86</v>
      </c>
      <c r="I40" s="109">
        <v>1934490.7032420177</v>
      </c>
      <c r="J40" s="185">
        <v>1990536.9938994646</v>
      </c>
      <c r="K40" s="108">
        <v>2026413.3450036421</v>
      </c>
      <c r="L40" s="109">
        <v>1876181.124754876</v>
      </c>
      <c r="M40" s="109">
        <v>2037624.7047237083</v>
      </c>
      <c r="N40" s="109">
        <v>3574053.592185825</v>
      </c>
      <c r="P40" s="228"/>
    </row>
    <row r="41" spans="1:16" ht="15">
      <c r="A41" s="92" t="s">
        <v>50</v>
      </c>
      <c r="B41" s="93" t="s">
        <v>51</v>
      </c>
      <c r="C41" s="93" t="s">
        <v>15</v>
      </c>
      <c r="D41" s="94">
        <v>657360</v>
      </c>
      <c r="E41" s="95">
        <v>6522.15</v>
      </c>
      <c r="F41" s="126">
        <f t="shared" si="0"/>
        <v>650837.85</v>
      </c>
      <c r="G41" s="193">
        <v>186910.59650401335</v>
      </c>
      <c r="H41" s="218">
        <v>164241.95</v>
      </c>
      <c r="I41" s="193">
        <v>58451.42743524597</v>
      </c>
      <c r="J41" s="183">
        <v>119999.51543443973</v>
      </c>
      <c r="K41" s="95">
        <v>86300.3544672525</v>
      </c>
      <c r="L41" s="96">
        <v>90399.51040636247</v>
      </c>
      <c r="M41" s="96">
        <v>58899.88925175497</v>
      </c>
      <c r="N41" s="96">
        <v>49876.153004944324</v>
      </c>
      <c r="P41" s="228"/>
    </row>
    <row r="42" spans="1:16" ht="15">
      <c r="A42" s="99"/>
      <c r="B42" s="100"/>
      <c r="C42" s="101" t="s">
        <v>16</v>
      </c>
      <c r="D42" s="102">
        <v>858167</v>
      </c>
      <c r="E42" s="103">
        <v>0</v>
      </c>
      <c r="F42" s="127">
        <f t="shared" si="0"/>
        <v>858167</v>
      </c>
      <c r="G42" s="192">
        <v>471043.9109361029</v>
      </c>
      <c r="H42" s="216"/>
      <c r="I42" s="192">
        <v>48834.65271240115</v>
      </c>
      <c r="J42" s="184">
        <v>50102.69107120216</v>
      </c>
      <c r="K42" s="201">
        <v>52131.552445283975</v>
      </c>
      <c r="L42" s="104">
        <v>43635.6954413167</v>
      </c>
      <c r="M42" s="104">
        <v>52765.5716246845</v>
      </c>
      <c r="N42" s="104">
        <v>139652.92576900858</v>
      </c>
      <c r="P42" s="228"/>
    </row>
    <row r="43" spans="1:16" ht="15">
      <c r="A43" s="105" t="s">
        <v>52</v>
      </c>
      <c r="B43" s="106"/>
      <c r="C43" s="106"/>
      <c r="D43" s="107">
        <v>1515527</v>
      </c>
      <c r="E43" s="108">
        <v>6522.15</v>
      </c>
      <c r="F43" s="178">
        <f t="shared" si="0"/>
        <v>1509004.85</v>
      </c>
      <c r="G43" s="109">
        <v>657954.5074401163</v>
      </c>
      <c r="H43" s="217">
        <v>164241.95</v>
      </c>
      <c r="I43" s="109">
        <v>107286.08014764712</v>
      </c>
      <c r="J43" s="185">
        <v>170102.20650564192</v>
      </c>
      <c r="K43" s="108">
        <v>138431.90691253648</v>
      </c>
      <c r="L43" s="109">
        <v>134035.20584767917</v>
      </c>
      <c r="M43" s="109">
        <v>111665.46087643947</v>
      </c>
      <c r="N43" s="109">
        <v>189529.07877395302</v>
      </c>
      <c r="P43" s="228"/>
    </row>
    <row r="44" spans="1:16" ht="15">
      <c r="A44" s="92" t="s">
        <v>53</v>
      </c>
      <c r="B44" s="93" t="s">
        <v>54</v>
      </c>
      <c r="C44" s="93" t="s">
        <v>15</v>
      </c>
      <c r="D44" s="94">
        <v>10981765</v>
      </c>
      <c r="E44" s="95">
        <v>490914</v>
      </c>
      <c r="F44" s="126">
        <f t="shared" si="0"/>
        <v>10490851</v>
      </c>
      <c r="G44" s="193">
        <v>4833726.2354663275</v>
      </c>
      <c r="H44" s="218">
        <v>4806732.62</v>
      </c>
      <c r="I44" s="193">
        <v>1238950.2771456586</v>
      </c>
      <c r="J44" s="183">
        <v>1228684.0651124846</v>
      </c>
      <c r="K44" s="95">
        <v>724209.038073251</v>
      </c>
      <c r="L44" s="96">
        <v>476256.5646269126</v>
      </c>
      <c r="M44" s="96">
        <v>545436.3557904717</v>
      </c>
      <c r="N44" s="96">
        <v>1443588.6992512196</v>
      </c>
      <c r="P44" s="228"/>
    </row>
    <row r="45" spans="1:16" ht="15">
      <c r="A45" s="99"/>
      <c r="B45" s="100"/>
      <c r="C45" s="101" t="s">
        <v>16</v>
      </c>
      <c r="D45" s="102">
        <v>14865399</v>
      </c>
      <c r="E45" s="103">
        <v>30206.710000000003</v>
      </c>
      <c r="F45" s="127">
        <f t="shared" si="0"/>
        <v>14835192.29</v>
      </c>
      <c r="G45" s="192">
        <v>7402547.621734951</v>
      </c>
      <c r="H45" s="216"/>
      <c r="I45" s="192">
        <v>1238774.1113775081</v>
      </c>
      <c r="J45" s="184">
        <v>1238774.1113775074</v>
      </c>
      <c r="K45" s="201">
        <v>1238774.1113775074</v>
      </c>
      <c r="L45" s="104">
        <v>1238774.1113775074</v>
      </c>
      <c r="M45" s="104">
        <v>1238774.1113775074</v>
      </c>
      <c r="N45" s="104">
        <v>1238774.1113775074</v>
      </c>
      <c r="P45" s="228"/>
    </row>
    <row r="46" spans="1:16" ht="15">
      <c r="A46" s="105" t="s">
        <v>55</v>
      </c>
      <c r="B46" s="106"/>
      <c r="C46" s="106"/>
      <c r="D46" s="107">
        <v>25847164</v>
      </c>
      <c r="E46" s="108">
        <v>521120.71</v>
      </c>
      <c r="F46" s="178">
        <f t="shared" si="0"/>
        <v>25326043.29</v>
      </c>
      <c r="G46" s="109">
        <v>12236273.857201278</v>
      </c>
      <c r="H46" s="217">
        <v>4806732.62</v>
      </c>
      <c r="I46" s="109">
        <v>2477724.388523167</v>
      </c>
      <c r="J46" s="185">
        <v>2467458.176489994</v>
      </c>
      <c r="K46" s="108">
        <v>1962983.1494507566</v>
      </c>
      <c r="L46" s="109">
        <v>1715030.676004421</v>
      </c>
      <c r="M46" s="109">
        <v>1784210.4671679772</v>
      </c>
      <c r="N46" s="109">
        <v>2682362.810628727</v>
      </c>
      <c r="P46" s="228"/>
    </row>
    <row r="47" spans="1:16" ht="15">
      <c r="A47" s="92" t="s">
        <v>56</v>
      </c>
      <c r="B47" s="93" t="s">
        <v>57</v>
      </c>
      <c r="C47" s="93" t="s">
        <v>15</v>
      </c>
      <c r="D47" s="94">
        <v>3206292</v>
      </c>
      <c r="E47" s="95">
        <v>99633.76999999999</v>
      </c>
      <c r="F47" s="126">
        <f t="shared" si="0"/>
        <v>3106658.23</v>
      </c>
      <c r="G47" s="193">
        <v>1134485.9954764673</v>
      </c>
      <c r="H47" s="218">
        <v>1039548.87</v>
      </c>
      <c r="I47" s="193">
        <v>223896.4627253838</v>
      </c>
      <c r="J47" s="183">
        <v>258930.87455113605</v>
      </c>
      <c r="K47" s="95">
        <v>269416.036898752</v>
      </c>
      <c r="L47" s="96">
        <v>225509.41956811002</v>
      </c>
      <c r="M47" s="96">
        <v>272692.6501323818</v>
      </c>
      <c r="N47" s="96">
        <v>721726.7861242364</v>
      </c>
      <c r="P47" s="228"/>
    </row>
    <row r="48" spans="1:16" ht="15">
      <c r="A48" s="99"/>
      <c r="B48" s="100"/>
      <c r="C48" s="101" t="s">
        <v>16</v>
      </c>
      <c r="D48" s="102">
        <v>5036213</v>
      </c>
      <c r="E48" s="103">
        <v>25864.93</v>
      </c>
      <c r="F48" s="127">
        <f t="shared" si="0"/>
        <v>5010348.07</v>
      </c>
      <c r="G48" s="192">
        <v>1993855.0101161308</v>
      </c>
      <c r="H48" s="216"/>
      <c r="I48" s="192">
        <v>380523.3920430995</v>
      </c>
      <c r="J48" s="184">
        <v>390404.04503705865</v>
      </c>
      <c r="K48" s="201">
        <v>406213.08982739365</v>
      </c>
      <c r="L48" s="104">
        <v>340012.71476786584</v>
      </c>
      <c r="M48" s="104">
        <v>411153.41632437333</v>
      </c>
      <c r="N48" s="104">
        <v>1088186.4018840776</v>
      </c>
      <c r="P48" s="228"/>
    </row>
    <row r="49" spans="1:16" ht="15">
      <c r="A49" s="105" t="s">
        <v>58</v>
      </c>
      <c r="B49" s="106"/>
      <c r="C49" s="106"/>
      <c r="D49" s="107">
        <v>8242505</v>
      </c>
      <c r="E49" s="108">
        <v>125498.69999999998</v>
      </c>
      <c r="F49" s="178">
        <f t="shared" si="0"/>
        <v>8117006.3</v>
      </c>
      <c r="G49" s="109">
        <v>3128341.005592598</v>
      </c>
      <c r="H49" s="217">
        <v>1039548.87</v>
      </c>
      <c r="I49" s="109">
        <v>604419.8547684833</v>
      </c>
      <c r="J49" s="185">
        <v>649334.9195881942</v>
      </c>
      <c r="K49" s="108">
        <v>675629.1267261459</v>
      </c>
      <c r="L49" s="109">
        <v>565522.1343359761</v>
      </c>
      <c r="M49" s="109">
        <v>683846.0664567547</v>
      </c>
      <c r="N49" s="109">
        <v>1809913.188008314</v>
      </c>
      <c r="P49" s="228"/>
    </row>
    <row r="50" spans="1:16" ht="15">
      <c r="A50" s="92" t="s">
        <v>59</v>
      </c>
      <c r="B50" s="93" t="s">
        <v>60</v>
      </c>
      <c r="C50" s="93" t="s">
        <v>15</v>
      </c>
      <c r="D50" s="94">
        <v>433219</v>
      </c>
      <c r="E50" s="95">
        <v>12972.63</v>
      </c>
      <c r="F50" s="126">
        <f t="shared" si="0"/>
        <v>420246.37</v>
      </c>
      <c r="G50" s="193">
        <v>205296.91690615736</v>
      </c>
      <c r="H50" s="218">
        <v>200277.62</v>
      </c>
      <c r="I50" s="193">
        <v>43041.7163783683</v>
      </c>
      <c r="J50" s="183">
        <v>26423.628081388335</v>
      </c>
      <c r="K50" s="95">
        <v>27493.42975359736</v>
      </c>
      <c r="L50" s="96">
        <v>23013.100412371045</v>
      </c>
      <c r="M50" s="96">
        <v>27828.01075928635</v>
      </c>
      <c r="N50" s="96">
        <v>67149.48461498861</v>
      </c>
      <c r="P50" s="228"/>
    </row>
    <row r="51" spans="1:16" ht="15">
      <c r="A51" s="99"/>
      <c r="B51" s="100"/>
      <c r="C51" s="101" t="s">
        <v>16</v>
      </c>
      <c r="D51" s="102">
        <v>0</v>
      </c>
      <c r="E51" s="103">
        <v>0</v>
      </c>
      <c r="F51" s="127">
        <f t="shared" si="0"/>
        <v>0</v>
      </c>
      <c r="G51" s="192">
        <v>0</v>
      </c>
      <c r="H51" s="216"/>
      <c r="I51" s="192">
        <v>0</v>
      </c>
      <c r="J51" s="184">
        <v>0</v>
      </c>
      <c r="K51" s="201">
        <v>0</v>
      </c>
      <c r="L51" s="104">
        <v>0</v>
      </c>
      <c r="M51" s="104">
        <v>0</v>
      </c>
      <c r="N51" s="104">
        <v>0</v>
      </c>
      <c r="P51" s="228"/>
    </row>
    <row r="52" spans="1:16" ht="15">
      <c r="A52" s="105" t="s">
        <v>61</v>
      </c>
      <c r="B52" s="106"/>
      <c r="C52" s="106"/>
      <c r="D52" s="107">
        <v>433219</v>
      </c>
      <c r="E52" s="108">
        <v>12972.63</v>
      </c>
      <c r="F52" s="178">
        <f t="shared" si="0"/>
        <v>420246.37</v>
      </c>
      <c r="G52" s="109">
        <v>205296.91690615736</v>
      </c>
      <c r="H52" s="217">
        <v>200277.62</v>
      </c>
      <c r="I52" s="109">
        <v>43041.7163783683</v>
      </c>
      <c r="J52" s="185">
        <v>26423.628081388335</v>
      </c>
      <c r="K52" s="108">
        <v>27493.42975359736</v>
      </c>
      <c r="L52" s="109">
        <v>23013.100412371045</v>
      </c>
      <c r="M52" s="109">
        <v>27828.01075928635</v>
      </c>
      <c r="N52" s="109">
        <v>67149.48461498861</v>
      </c>
      <c r="P52" s="228"/>
    </row>
    <row r="53" spans="1:16" ht="15">
      <c r="A53" s="92" t="s">
        <v>257</v>
      </c>
      <c r="B53" s="93" t="s">
        <v>258</v>
      </c>
      <c r="C53" s="93" t="s">
        <v>15</v>
      </c>
      <c r="D53" s="94">
        <v>0</v>
      </c>
      <c r="E53" s="95">
        <v>0</v>
      </c>
      <c r="F53" s="126">
        <f t="shared" si="0"/>
        <v>0</v>
      </c>
      <c r="G53" s="193">
        <v>0</v>
      </c>
      <c r="H53" s="218">
        <v>0</v>
      </c>
      <c r="I53" s="193">
        <v>0</v>
      </c>
      <c r="J53" s="183">
        <v>0</v>
      </c>
      <c r="K53" s="95">
        <v>0</v>
      </c>
      <c r="L53" s="96">
        <v>0</v>
      </c>
      <c r="M53" s="96">
        <v>0</v>
      </c>
      <c r="N53" s="96">
        <v>0</v>
      </c>
      <c r="P53" s="228"/>
    </row>
    <row r="54" spans="1:16" ht="15">
      <c r="A54" s="99"/>
      <c r="B54" s="100"/>
      <c r="C54" s="101" t="s">
        <v>16</v>
      </c>
      <c r="D54" s="102">
        <v>0</v>
      </c>
      <c r="E54" s="103">
        <v>0</v>
      </c>
      <c r="F54" s="127">
        <f t="shared" si="0"/>
        <v>0</v>
      </c>
      <c r="G54" s="192">
        <v>0</v>
      </c>
      <c r="H54" s="216"/>
      <c r="I54" s="192">
        <v>0</v>
      </c>
      <c r="J54" s="184">
        <v>0</v>
      </c>
      <c r="K54" s="201">
        <v>0</v>
      </c>
      <c r="L54" s="104">
        <v>0</v>
      </c>
      <c r="M54" s="104">
        <v>0</v>
      </c>
      <c r="N54" s="104">
        <v>0</v>
      </c>
      <c r="P54" s="228"/>
    </row>
    <row r="55" spans="1:16" ht="15">
      <c r="A55" s="105" t="s">
        <v>259</v>
      </c>
      <c r="B55" s="106"/>
      <c r="C55" s="106"/>
      <c r="D55" s="107">
        <v>0</v>
      </c>
      <c r="E55" s="108">
        <v>0</v>
      </c>
      <c r="F55" s="178">
        <f t="shared" si="0"/>
        <v>0</v>
      </c>
      <c r="G55" s="109">
        <v>0</v>
      </c>
      <c r="H55" s="217">
        <v>0</v>
      </c>
      <c r="I55" s="109">
        <v>0</v>
      </c>
      <c r="J55" s="185">
        <v>0</v>
      </c>
      <c r="K55" s="108">
        <v>0</v>
      </c>
      <c r="L55" s="109">
        <v>0</v>
      </c>
      <c r="M55" s="109">
        <v>0</v>
      </c>
      <c r="N55" s="109">
        <v>0</v>
      </c>
      <c r="P55" s="228"/>
    </row>
    <row r="56" spans="1:16" ht="15">
      <c r="A56" s="92" t="s">
        <v>62</v>
      </c>
      <c r="B56" s="93" t="s">
        <v>63</v>
      </c>
      <c r="C56" s="93" t="s">
        <v>15</v>
      </c>
      <c r="D56" s="94">
        <v>29180592</v>
      </c>
      <c r="E56" s="95">
        <v>280821.89</v>
      </c>
      <c r="F56" s="126">
        <f t="shared" si="0"/>
        <v>28899770.11</v>
      </c>
      <c r="G56" s="193">
        <v>6461357.588853601</v>
      </c>
      <c r="H56" s="218">
        <v>4233772.46</v>
      </c>
      <c r="I56" s="193">
        <v>2606634.5558607536</v>
      </c>
      <c r="J56" s="183">
        <v>2937213.6834007017</v>
      </c>
      <c r="K56" s="95">
        <v>3056153.3902760707</v>
      </c>
      <c r="L56" s="96">
        <v>2558093.3677354567</v>
      </c>
      <c r="M56" s="96">
        <v>3093322.0486746244</v>
      </c>
      <c r="N56" s="96">
        <v>8186995.064052392</v>
      </c>
      <c r="P56" s="228"/>
    </row>
    <row r="57" spans="1:16" ht="15">
      <c r="A57" s="99"/>
      <c r="B57" s="100"/>
      <c r="C57" s="101" t="s">
        <v>16</v>
      </c>
      <c r="D57" s="102">
        <v>877129</v>
      </c>
      <c r="E57" s="103"/>
      <c r="F57" s="127">
        <f t="shared" si="0"/>
        <v>877129</v>
      </c>
      <c r="G57" s="192">
        <v>877129</v>
      </c>
      <c r="H57" s="216"/>
      <c r="I57" s="192">
        <v>0</v>
      </c>
      <c r="J57" s="184">
        <v>0</v>
      </c>
      <c r="K57" s="201">
        <v>0</v>
      </c>
      <c r="L57" s="104">
        <v>0</v>
      </c>
      <c r="M57" s="104">
        <v>0</v>
      </c>
      <c r="N57" s="104">
        <v>0</v>
      </c>
      <c r="P57" s="228"/>
    </row>
    <row r="58" spans="1:16" ht="15">
      <c r="A58" s="105" t="s">
        <v>64</v>
      </c>
      <c r="B58" s="106"/>
      <c r="C58" s="106"/>
      <c r="D58" s="107">
        <v>30057721</v>
      </c>
      <c r="E58" s="108">
        <v>280821.89</v>
      </c>
      <c r="F58" s="178">
        <f t="shared" si="0"/>
        <v>29776899.11</v>
      </c>
      <c r="G58" s="109">
        <v>7338486.588853601</v>
      </c>
      <c r="H58" s="217">
        <v>4233772.46</v>
      </c>
      <c r="I58" s="109">
        <v>2606634.5558607536</v>
      </c>
      <c r="J58" s="185">
        <v>2937213.6834007017</v>
      </c>
      <c r="K58" s="108">
        <v>3056153.3902760707</v>
      </c>
      <c r="L58" s="109">
        <v>2558093.3677354567</v>
      </c>
      <c r="M58" s="109">
        <v>3093322.0486746244</v>
      </c>
      <c r="N58" s="109">
        <v>8186995.064052392</v>
      </c>
      <c r="P58" s="228"/>
    </row>
    <row r="59" spans="1:16" ht="15">
      <c r="A59" s="92" t="s">
        <v>65</v>
      </c>
      <c r="B59" s="93" t="s">
        <v>66</v>
      </c>
      <c r="C59" s="93" t="s">
        <v>15</v>
      </c>
      <c r="D59" s="94">
        <v>35775463</v>
      </c>
      <c r="E59" s="95">
        <v>4936011.779999999</v>
      </c>
      <c r="F59" s="126">
        <f t="shared" si="0"/>
        <v>30839451.22</v>
      </c>
      <c r="G59" s="193">
        <v>14481722</v>
      </c>
      <c r="H59" s="218">
        <v>10883378.41</v>
      </c>
      <c r="I59" s="193">
        <v>2063488.456743394</v>
      </c>
      <c r="J59" s="183">
        <v>2117068.9036343247</v>
      </c>
      <c r="K59" s="95">
        <v>2202797.618659813</v>
      </c>
      <c r="L59" s="96">
        <v>1843808.6244905777</v>
      </c>
      <c r="M59" s="96">
        <v>2229587.8421052806</v>
      </c>
      <c r="N59" s="96">
        <v>5900977.77436661</v>
      </c>
      <c r="P59" s="228"/>
    </row>
    <row r="60" spans="1:16" ht="15">
      <c r="A60" s="99"/>
      <c r="B60" s="100"/>
      <c r="C60" s="101" t="s">
        <v>16</v>
      </c>
      <c r="D60" s="102">
        <v>20103488</v>
      </c>
      <c r="E60" s="103">
        <v>3067696.57</v>
      </c>
      <c r="F60" s="127">
        <f t="shared" si="0"/>
        <v>17035791.43</v>
      </c>
      <c r="G60" s="192">
        <v>8015054.958905638</v>
      </c>
      <c r="H60" s="216"/>
      <c r="I60" s="192">
        <v>1137944.3521212265</v>
      </c>
      <c r="J60" s="184">
        <v>1167492.1631227434</v>
      </c>
      <c r="K60" s="201">
        <v>1214768.6607251707</v>
      </c>
      <c r="L60" s="104">
        <v>1016798.327015005</v>
      </c>
      <c r="M60" s="104">
        <v>1229542.5662259292</v>
      </c>
      <c r="N60" s="104">
        <v>3254190.4018842876</v>
      </c>
      <c r="P60" s="228"/>
    </row>
    <row r="61" spans="1:16" ht="15">
      <c r="A61" s="105" t="s">
        <v>67</v>
      </c>
      <c r="B61" s="106"/>
      <c r="C61" s="106"/>
      <c r="D61" s="107">
        <v>55878951</v>
      </c>
      <c r="E61" s="108">
        <v>8003708.35</v>
      </c>
      <c r="F61" s="178">
        <f t="shared" si="0"/>
        <v>47875242.65</v>
      </c>
      <c r="G61" s="109">
        <v>22496776.958905637</v>
      </c>
      <c r="H61" s="217">
        <v>10883378.41</v>
      </c>
      <c r="I61" s="109">
        <v>3201432.8088646205</v>
      </c>
      <c r="J61" s="185">
        <v>3284561.066757068</v>
      </c>
      <c r="K61" s="108">
        <v>3417566.279384982</v>
      </c>
      <c r="L61" s="109">
        <v>2860606.9515055865</v>
      </c>
      <c r="M61" s="109">
        <v>3459130.408331208</v>
      </c>
      <c r="N61" s="109">
        <v>9155168.176250897</v>
      </c>
      <c r="P61" s="228"/>
    </row>
    <row r="62" spans="1:16" ht="15">
      <c r="A62" s="92" t="s">
        <v>68</v>
      </c>
      <c r="B62" s="93" t="s">
        <v>69</v>
      </c>
      <c r="C62" s="93" t="s">
        <v>15</v>
      </c>
      <c r="D62" s="94">
        <v>5810377</v>
      </c>
      <c r="E62" s="95">
        <v>196677.06</v>
      </c>
      <c r="F62" s="126">
        <f t="shared" si="0"/>
        <v>5613699.94</v>
      </c>
      <c r="G62" s="193">
        <v>2543429.373068912</v>
      </c>
      <c r="H62" s="218">
        <v>2462993.39</v>
      </c>
      <c r="I62" s="193">
        <v>707319.9485473391</v>
      </c>
      <c r="J62" s="183">
        <v>349968.2248024917</v>
      </c>
      <c r="K62" s="95">
        <v>364139.859065583</v>
      </c>
      <c r="L62" s="96">
        <v>304796.1405888875</v>
      </c>
      <c r="M62" s="96">
        <v>368568.4947727993</v>
      </c>
      <c r="N62" s="96">
        <v>975478.2722228998</v>
      </c>
      <c r="P62" s="228"/>
    </row>
    <row r="63" spans="1:16" ht="15">
      <c r="A63" s="99"/>
      <c r="B63" s="100"/>
      <c r="C63" s="101" t="s">
        <v>16</v>
      </c>
      <c r="D63" s="102">
        <v>0</v>
      </c>
      <c r="E63" s="103">
        <v>0</v>
      </c>
      <c r="F63" s="127">
        <f t="shared" si="0"/>
        <v>0</v>
      </c>
      <c r="G63" s="192">
        <v>0</v>
      </c>
      <c r="H63" s="216"/>
      <c r="I63" s="192">
        <v>0</v>
      </c>
      <c r="J63" s="184">
        <v>0</v>
      </c>
      <c r="K63" s="201">
        <v>0</v>
      </c>
      <c r="L63" s="104">
        <v>0</v>
      </c>
      <c r="M63" s="104">
        <v>0</v>
      </c>
      <c r="N63" s="104">
        <v>0</v>
      </c>
      <c r="P63" s="228"/>
    </row>
    <row r="64" spans="1:16" ht="15">
      <c r="A64" s="105" t="s">
        <v>70</v>
      </c>
      <c r="B64" s="106"/>
      <c r="C64" s="106"/>
      <c r="D64" s="107">
        <v>5810377</v>
      </c>
      <c r="E64" s="108">
        <v>196677.06</v>
      </c>
      <c r="F64" s="178">
        <f t="shared" si="0"/>
        <v>5613699.94</v>
      </c>
      <c r="G64" s="109">
        <v>2543429.373068912</v>
      </c>
      <c r="H64" s="217">
        <v>2462993.39</v>
      </c>
      <c r="I64" s="109">
        <v>707319.9485473391</v>
      </c>
      <c r="J64" s="185">
        <v>349968.2248024917</v>
      </c>
      <c r="K64" s="108">
        <v>364139.859065583</v>
      </c>
      <c r="L64" s="109">
        <v>304796.1405888875</v>
      </c>
      <c r="M64" s="109">
        <v>368568.4947727993</v>
      </c>
      <c r="N64" s="109">
        <v>975478.2722228998</v>
      </c>
      <c r="P64" s="228"/>
    </row>
    <row r="65" spans="1:16" ht="15">
      <c r="A65" s="92" t="s">
        <v>71</v>
      </c>
      <c r="B65" s="93" t="s">
        <v>72</v>
      </c>
      <c r="C65" s="93" t="s">
        <v>15</v>
      </c>
      <c r="D65" s="94">
        <v>2405486</v>
      </c>
      <c r="E65" s="95">
        <v>47461.79</v>
      </c>
      <c r="F65" s="126">
        <f t="shared" si="0"/>
        <v>2358024.21</v>
      </c>
      <c r="G65" s="193">
        <v>573500.7775211823</v>
      </c>
      <c r="H65" s="218">
        <v>451156.45</v>
      </c>
      <c r="I65" s="193">
        <v>209432.8268313171</v>
      </c>
      <c r="J65" s="183">
        <v>233281.00637505902</v>
      </c>
      <c r="K65" s="95">
        <v>242727.5014239708</v>
      </c>
      <c r="L65" s="96">
        <v>203170.30340665253</v>
      </c>
      <c r="M65" s="96">
        <v>245679.53112675576</v>
      </c>
      <c r="N65" s="96">
        <v>650232.0408362448</v>
      </c>
      <c r="P65" s="228"/>
    </row>
    <row r="66" spans="1:16" ht="15">
      <c r="A66" s="99"/>
      <c r="B66" s="100"/>
      <c r="C66" s="101" t="s">
        <v>16</v>
      </c>
      <c r="D66" s="102">
        <v>0</v>
      </c>
      <c r="E66" s="103">
        <v>0</v>
      </c>
      <c r="F66" s="127">
        <f t="shared" si="0"/>
        <v>0</v>
      </c>
      <c r="G66" s="192">
        <v>0</v>
      </c>
      <c r="H66" s="216"/>
      <c r="I66" s="192">
        <v>0</v>
      </c>
      <c r="J66" s="184">
        <v>0</v>
      </c>
      <c r="K66" s="201">
        <v>0</v>
      </c>
      <c r="L66" s="104">
        <v>0</v>
      </c>
      <c r="M66" s="104">
        <v>0</v>
      </c>
      <c r="N66" s="104">
        <v>0</v>
      </c>
      <c r="P66" s="228"/>
    </row>
    <row r="67" spans="1:16" ht="15">
      <c r="A67" s="105" t="s">
        <v>73</v>
      </c>
      <c r="B67" s="106"/>
      <c r="C67" s="106"/>
      <c r="D67" s="107">
        <v>2405486</v>
      </c>
      <c r="E67" s="108">
        <v>47461.79</v>
      </c>
      <c r="F67" s="178">
        <f t="shared" si="0"/>
        <v>2358024.21</v>
      </c>
      <c r="G67" s="109">
        <v>573500.7775211823</v>
      </c>
      <c r="H67" s="217">
        <v>451156.45</v>
      </c>
      <c r="I67" s="109">
        <v>209432.8268313171</v>
      </c>
      <c r="J67" s="185">
        <v>233281.00637505902</v>
      </c>
      <c r="K67" s="108">
        <v>242727.5014239708</v>
      </c>
      <c r="L67" s="109">
        <v>203170.30340665253</v>
      </c>
      <c r="M67" s="109">
        <v>245679.53112675576</v>
      </c>
      <c r="N67" s="109">
        <v>650232.0408362448</v>
      </c>
      <c r="P67" s="228"/>
    </row>
    <row r="68" spans="1:16" ht="15">
      <c r="A68" s="92" t="s">
        <v>74</v>
      </c>
      <c r="B68" s="93" t="s">
        <v>75</v>
      </c>
      <c r="C68" s="93" t="s">
        <v>15</v>
      </c>
      <c r="D68" s="94">
        <v>17234072</v>
      </c>
      <c r="E68" s="95">
        <v>332178.66</v>
      </c>
      <c r="F68" s="126">
        <f t="shared" si="0"/>
        <v>16901893.34</v>
      </c>
      <c r="G68" s="193">
        <v>10449180.352479732</v>
      </c>
      <c r="H68" s="218">
        <v>8056556.33</v>
      </c>
      <c r="I68" s="193">
        <v>635038.6756966847</v>
      </c>
      <c r="J68" s="183">
        <v>861634.9988253452</v>
      </c>
      <c r="K68" s="95">
        <v>896526.0980916377</v>
      </c>
      <c r="L68" s="96">
        <v>750419.6199140381</v>
      </c>
      <c r="M68" s="96">
        <v>907429.5666123535</v>
      </c>
      <c r="N68" s="96">
        <v>2401664.3808599412</v>
      </c>
      <c r="P68" s="228"/>
    </row>
    <row r="69" spans="1:16" ht="15">
      <c r="A69" s="99"/>
      <c r="B69" s="100"/>
      <c r="C69" s="101" t="s">
        <v>16</v>
      </c>
      <c r="D69" s="102">
        <v>0</v>
      </c>
      <c r="E69" s="103">
        <v>0</v>
      </c>
      <c r="F69" s="127">
        <f t="shared" si="0"/>
        <v>0</v>
      </c>
      <c r="G69" s="192">
        <v>0</v>
      </c>
      <c r="H69" s="216"/>
      <c r="I69" s="192">
        <v>0</v>
      </c>
      <c r="J69" s="184">
        <v>0</v>
      </c>
      <c r="K69" s="201">
        <v>0</v>
      </c>
      <c r="L69" s="104">
        <v>0</v>
      </c>
      <c r="M69" s="104">
        <v>0</v>
      </c>
      <c r="N69" s="104">
        <v>0</v>
      </c>
      <c r="P69" s="228"/>
    </row>
    <row r="70" spans="1:16" ht="15">
      <c r="A70" s="105" t="s">
        <v>76</v>
      </c>
      <c r="B70" s="106"/>
      <c r="C70" s="106"/>
      <c r="D70" s="107">
        <v>17234072</v>
      </c>
      <c r="E70" s="108">
        <v>332178.66</v>
      </c>
      <c r="F70" s="178">
        <f aca="true" t="shared" si="1" ref="F70:F133">D70-E70</f>
        <v>16901893.34</v>
      </c>
      <c r="G70" s="109">
        <v>10449180.352479732</v>
      </c>
      <c r="H70" s="217">
        <v>8056556.33</v>
      </c>
      <c r="I70" s="109">
        <v>635038.6756966847</v>
      </c>
      <c r="J70" s="185">
        <v>861634.9988253452</v>
      </c>
      <c r="K70" s="108">
        <v>896526.0980916377</v>
      </c>
      <c r="L70" s="109">
        <v>750419.6199140381</v>
      </c>
      <c r="M70" s="109">
        <v>907429.5666123535</v>
      </c>
      <c r="N70" s="109">
        <v>2401664.3808599412</v>
      </c>
      <c r="P70" s="228"/>
    </row>
    <row r="71" spans="1:16" ht="15">
      <c r="A71" s="92" t="s">
        <v>77</v>
      </c>
      <c r="B71" s="93" t="s">
        <v>78</v>
      </c>
      <c r="C71" s="93" t="s">
        <v>15</v>
      </c>
      <c r="D71" s="94">
        <v>1439762</v>
      </c>
      <c r="E71" s="95">
        <v>30047.77</v>
      </c>
      <c r="F71" s="126">
        <f t="shared" si="1"/>
        <v>1409714.23</v>
      </c>
      <c r="G71" s="193">
        <v>378567.645876526</v>
      </c>
      <c r="H71" s="218">
        <v>304649.22</v>
      </c>
      <c r="I71" s="193">
        <v>116418.80846591262</v>
      </c>
      <c r="J71" s="183">
        <v>135477.00864318083</v>
      </c>
      <c r="K71" s="95">
        <v>140963.02274812525</v>
      </c>
      <c r="L71" s="96">
        <v>117990.33868367062</v>
      </c>
      <c r="M71" s="96">
        <v>142677.4021559204</v>
      </c>
      <c r="N71" s="96">
        <v>377619.6493031903</v>
      </c>
      <c r="P71" s="228"/>
    </row>
    <row r="72" spans="1:16" ht="15">
      <c r="A72" s="99"/>
      <c r="B72" s="100"/>
      <c r="C72" s="101" t="s">
        <v>16</v>
      </c>
      <c r="D72" s="102">
        <v>26713</v>
      </c>
      <c r="E72" s="103">
        <v>0</v>
      </c>
      <c r="F72" s="127">
        <f t="shared" si="1"/>
        <v>26713</v>
      </c>
      <c r="G72" s="192">
        <v>0</v>
      </c>
      <c r="H72" s="216"/>
      <c r="I72" s="192">
        <v>0</v>
      </c>
      <c r="J72" s="184">
        <v>3956.366942422998</v>
      </c>
      <c r="K72" s="201">
        <v>4116.5763024306</v>
      </c>
      <c r="L72" s="104">
        <v>3445.6996073987684</v>
      </c>
      <c r="M72" s="104">
        <v>4166.641727432974</v>
      </c>
      <c r="N72" s="104">
        <v>11027.71542031466</v>
      </c>
      <c r="P72" s="228"/>
    </row>
    <row r="73" spans="1:16" ht="15">
      <c r="A73" s="105" t="s">
        <v>79</v>
      </c>
      <c r="B73" s="106"/>
      <c r="C73" s="106"/>
      <c r="D73" s="107">
        <f>SUM(D71:D72)</f>
        <v>1466475</v>
      </c>
      <c r="E73" s="108">
        <v>30047.77</v>
      </c>
      <c r="F73" s="178">
        <f t="shared" si="1"/>
        <v>1436427.23</v>
      </c>
      <c r="G73" s="109">
        <v>378567.645876526</v>
      </c>
      <c r="H73" s="217">
        <v>304649.22</v>
      </c>
      <c r="I73" s="109">
        <v>116418.80846591262</v>
      </c>
      <c r="J73" s="185">
        <v>139433.37558560388</v>
      </c>
      <c r="K73" s="108">
        <v>145079.59905055584</v>
      </c>
      <c r="L73" s="109">
        <v>121436.03829106933</v>
      </c>
      <c r="M73" s="109">
        <v>146844.04388335336</v>
      </c>
      <c r="N73" s="109">
        <v>388647.364723505</v>
      </c>
      <c r="P73" s="228"/>
    </row>
    <row r="74" spans="1:16" ht="15">
      <c r="A74" s="92" t="s">
        <v>80</v>
      </c>
      <c r="B74" s="93" t="s">
        <v>81</v>
      </c>
      <c r="C74" s="93" t="s">
        <v>15</v>
      </c>
      <c r="D74" s="94">
        <v>50963189</v>
      </c>
      <c r="E74" s="95">
        <v>475048.51</v>
      </c>
      <c r="F74" s="126">
        <f t="shared" si="1"/>
        <v>50488140.49</v>
      </c>
      <c r="G74" s="193">
        <v>29153693.49</v>
      </c>
      <c r="H74" s="218">
        <v>26640394.59</v>
      </c>
      <c r="I74" s="193">
        <v>2691289.513563897</v>
      </c>
      <c r="J74" s="183">
        <v>2761171.413982764</v>
      </c>
      <c r="K74" s="95">
        <v>2872982.4546529576</v>
      </c>
      <c r="L74" s="96">
        <v>2404773.7218465284</v>
      </c>
      <c r="M74" s="96">
        <v>2907923.4048623964</v>
      </c>
      <c r="N74" s="96">
        <v>7696306.49109146</v>
      </c>
      <c r="P74" s="228"/>
    </row>
    <row r="75" spans="1:16" ht="15">
      <c r="A75" s="99"/>
      <c r="B75" s="100"/>
      <c r="C75" s="101" t="s">
        <v>16</v>
      </c>
      <c r="D75" s="102">
        <v>26134673</v>
      </c>
      <c r="E75" s="103">
        <v>205144.9</v>
      </c>
      <c r="F75" s="127">
        <f t="shared" si="1"/>
        <v>25929528.1</v>
      </c>
      <c r="G75" s="192">
        <v>8752221.951374734</v>
      </c>
      <c r="H75" s="216"/>
      <c r="I75" s="192">
        <v>2166876.128032371</v>
      </c>
      <c r="J75" s="184">
        <v>2223141.134467395</v>
      </c>
      <c r="K75" s="201">
        <v>2313165.1447634324</v>
      </c>
      <c r="L75" s="104">
        <v>1936189.6016487703</v>
      </c>
      <c r="M75" s="104">
        <v>2341297.6479809433</v>
      </c>
      <c r="N75" s="104">
        <v>6196636.491732355</v>
      </c>
      <c r="P75" s="228"/>
    </row>
    <row r="76" spans="1:16" ht="15">
      <c r="A76" s="105" t="s">
        <v>82</v>
      </c>
      <c r="B76" s="106"/>
      <c r="C76" s="106"/>
      <c r="D76" s="107">
        <v>77097862</v>
      </c>
      <c r="E76" s="108">
        <v>680193.41</v>
      </c>
      <c r="F76" s="178">
        <f t="shared" si="1"/>
        <v>76417668.59</v>
      </c>
      <c r="G76" s="109">
        <v>37905915.441374734</v>
      </c>
      <c r="H76" s="217">
        <v>26640394.59</v>
      </c>
      <c r="I76" s="109">
        <v>4858165.641596268</v>
      </c>
      <c r="J76" s="185">
        <v>4984312.5484501645</v>
      </c>
      <c r="K76" s="108">
        <v>5186147.59941639</v>
      </c>
      <c r="L76" s="109">
        <v>4340963.323495299</v>
      </c>
      <c r="M76" s="109">
        <v>5249221.052843332</v>
      </c>
      <c r="N76" s="109">
        <v>13892942.982823819</v>
      </c>
      <c r="P76" s="228"/>
    </row>
    <row r="77" spans="1:16" ht="15">
      <c r="A77" s="92" t="s">
        <v>83</v>
      </c>
      <c r="B77" s="93" t="s">
        <v>84</v>
      </c>
      <c r="C77" s="93" t="s">
        <v>15</v>
      </c>
      <c r="D77" s="94">
        <v>13951853</v>
      </c>
      <c r="E77" s="95">
        <v>753667.23</v>
      </c>
      <c r="F77" s="126">
        <f t="shared" si="1"/>
        <v>13198185.77</v>
      </c>
      <c r="G77" s="193">
        <v>6637389</v>
      </c>
      <c r="H77" s="218">
        <v>6183008.04</v>
      </c>
      <c r="I77" s="193">
        <v>827628.8364879991</v>
      </c>
      <c r="J77" s="183">
        <v>849119.0090033486</v>
      </c>
      <c r="K77" s="95">
        <v>883503.2850279082</v>
      </c>
      <c r="L77" s="96">
        <v>739519.1291750651</v>
      </c>
      <c r="M77" s="96">
        <v>894248.3712855838</v>
      </c>
      <c r="N77" s="96">
        <v>2366778.1390200946</v>
      </c>
      <c r="P77" s="228"/>
    </row>
    <row r="78" spans="1:16" ht="15">
      <c r="A78" s="99"/>
      <c r="B78" s="100"/>
      <c r="C78" s="101" t="s">
        <v>16</v>
      </c>
      <c r="D78" s="102">
        <v>8301727</v>
      </c>
      <c r="E78" s="103">
        <v>895226.3200000001</v>
      </c>
      <c r="F78" s="127">
        <f t="shared" si="1"/>
        <v>7406500.68</v>
      </c>
      <c r="G78" s="192">
        <v>2818545.8085050704</v>
      </c>
      <c r="H78" s="216"/>
      <c r="I78" s="192">
        <v>578759.5448037016</v>
      </c>
      <c r="J78" s="184">
        <v>593787.5886736028</v>
      </c>
      <c r="K78" s="201">
        <v>617832.4588654442</v>
      </c>
      <c r="L78" s="104">
        <v>517144.56493710726</v>
      </c>
      <c r="M78" s="104">
        <v>625346.4808003949</v>
      </c>
      <c r="N78" s="104">
        <v>1655084.2334146788</v>
      </c>
      <c r="P78" s="228"/>
    </row>
    <row r="79" spans="1:16" ht="15">
      <c r="A79" s="105" t="s">
        <v>85</v>
      </c>
      <c r="B79" s="106"/>
      <c r="C79" s="106"/>
      <c r="D79" s="107">
        <v>22253580</v>
      </c>
      <c r="E79" s="108">
        <v>1648893.55</v>
      </c>
      <c r="F79" s="178">
        <f t="shared" si="1"/>
        <v>20604686.45</v>
      </c>
      <c r="G79" s="109">
        <v>9455934.80850507</v>
      </c>
      <c r="H79" s="217">
        <v>6183008.04</v>
      </c>
      <c r="I79" s="109">
        <v>1406388.3812917005</v>
      </c>
      <c r="J79" s="185">
        <v>1442906.5976769514</v>
      </c>
      <c r="K79" s="108">
        <v>1501335.7438933514</v>
      </c>
      <c r="L79" s="109">
        <v>1256663.6941121724</v>
      </c>
      <c r="M79" s="109">
        <v>1519594.8520859797</v>
      </c>
      <c r="N79" s="109">
        <v>4021862.3724347726</v>
      </c>
      <c r="P79" s="228"/>
    </row>
    <row r="80" spans="1:16" ht="15">
      <c r="A80" s="92" t="s">
        <v>86</v>
      </c>
      <c r="B80" s="93" t="s">
        <v>87</v>
      </c>
      <c r="C80" s="93" t="s">
        <v>15</v>
      </c>
      <c r="D80" s="94">
        <v>1325658</v>
      </c>
      <c r="E80" s="95">
        <v>32359.61</v>
      </c>
      <c r="F80" s="126">
        <f t="shared" si="1"/>
        <v>1293298.39</v>
      </c>
      <c r="G80" s="193">
        <v>574978.4805951422</v>
      </c>
      <c r="H80" s="218">
        <v>499927.82</v>
      </c>
      <c r="I80" s="193">
        <v>90758.14092172387</v>
      </c>
      <c r="J80" s="183">
        <v>92946.00144371355</v>
      </c>
      <c r="K80" s="95">
        <v>96709.76239492686</v>
      </c>
      <c r="L80" s="96">
        <v>80949.01341172098</v>
      </c>
      <c r="M80" s="96">
        <v>97885.93769218097</v>
      </c>
      <c r="N80" s="96">
        <v>259071.53413573361</v>
      </c>
      <c r="P80" s="228"/>
    </row>
    <row r="81" spans="1:16" ht="15">
      <c r="A81" s="99"/>
      <c r="B81" s="133"/>
      <c r="C81" s="101" t="s">
        <v>16</v>
      </c>
      <c r="D81" s="102">
        <v>263841</v>
      </c>
      <c r="E81" s="103">
        <v>326.34</v>
      </c>
      <c r="F81" s="127">
        <f t="shared" si="1"/>
        <v>263514.66</v>
      </c>
      <c r="G81" s="192">
        <v>109100.7111705053</v>
      </c>
      <c r="H81" s="216"/>
      <c r="I81" s="192">
        <v>19478.950695689986</v>
      </c>
      <c r="J81" s="184">
        <v>19984.740238554034</v>
      </c>
      <c r="K81" s="201">
        <v>20794.003507136513</v>
      </c>
      <c r="L81" s="104">
        <v>17405.213569947373</v>
      </c>
      <c r="M81" s="104">
        <v>21046.898278568522</v>
      </c>
      <c r="N81" s="104">
        <v>55704.14253959825</v>
      </c>
      <c r="P81" s="228"/>
    </row>
    <row r="82" spans="1:16" ht="15">
      <c r="A82" s="105" t="s">
        <v>88</v>
      </c>
      <c r="B82" s="106"/>
      <c r="C82" s="106"/>
      <c r="D82" s="107">
        <v>1589499</v>
      </c>
      <c r="E82" s="108">
        <v>32685.95</v>
      </c>
      <c r="F82" s="179">
        <f t="shared" si="1"/>
        <v>1556813.05</v>
      </c>
      <c r="G82" s="109">
        <v>684079.1917656475</v>
      </c>
      <c r="H82" s="217">
        <v>499927.82</v>
      </c>
      <c r="I82" s="109">
        <v>110237.09161741385</v>
      </c>
      <c r="J82" s="185">
        <v>112531.22015648638</v>
      </c>
      <c r="K82" s="108">
        <v>117088.06612768024</v>
      </c>
      <c r="L82" s="109">
        <v>98006.27362330549</v>
      </c>
      <c r="M82" s="109">
        <v>118512.08049367834</v>
      </c>
      <c r="N82" s="109">
        <v>313662.07681093016</v>
      </c>
      <c r="P82" s="228"/>
    </row>
    <row r="83" spans="1:16" ht="15">
      <c r="A83" s="92" t="s">
        <v>89</v>
      </c>
      <c r="B83" s="93" t="s">
        <v>90</v>
      </c>
      <c r="C83" s="93" t="s">
        <v>15</v>
      </c>
      <c r="D83" s="94">
        <v>530605307</v>
      </c>
      <c r="E83" s="95">
        <v>67060360.230000004</v>
      </c>
      <c r="F83" s="127">
        <f t="shared" si="1"/>
        <v>463544946.77</v>
      </c>
      <c r="G83" s="193">
        <v>145615690.66865513</v>
      </c>
      <c r="H83" s="218">
        <v>145147783.67</v>
      </c>
      <c r="I83" s="193">
        <v>38765721.018873475</v>
      </c>
      <c r="J83" s="183">
        <v>41345913.24146709</v>
      </c>
      <c r="K83" s="95">
        <v>43020177.12945938</v>
      </c>
      <c r="L83" s="96">
        <v>36009197.09849173</v>
      </c>
      <c r="M83" s="96">
        <v>43543384.59445697</v>
      </c>
      <c r="N83" s="96">
        <v>115244862.68725133</v>
      </c>
      <c r="P83" s="228"/>
    </row>
    <row r="84" spans="1:16" ht="15">
      <c r="A84" s="99"/>
      <c r="B84" s="43"/>
      <c r="C84" s="101" t="s">
        <v>16</v>
      </c>
      <c r="D84" s="102">
        <v>557747237</v>
      </c>
      <c r="E84" s="103">
        <v>101485678.10000001</v>
      </c>
      <c r="F84" s="127">
        <f t="shared" si="1"/>
        <v>456261558.9</v>
      </c>
      <c r="G84" s="192">
        <v>201653092.76055402</v>
      </c>
      <c r="H84" s="216"/>
      <c r="I84" s="192">
        <v>32118249.65445222</v>
      </c>
      <c r="J84" s="184">
        <v>32952230.65600139</v>
      </c>
      <c r="K84" s="201">
        <v>34286600.25848013</v>
      </c>
      <c r="L84" s="104">
        <v>28698927.54810053</v>
      </c>
      <c r="M84" s="104">
        <v>34703590.759254694</v>
      </c>
      <c r="N84" s="104">
        <v>91848867.26315695</v>
      </c>
      <c r="P84" s="228"/>
    </row>
    <row r="85" spans="1:16" ht="15">
      <c r="A85" s="105" t="s">
        <v>91</v>
      </c>
      <c r="B85" s="106"/>
      <c r="C85" s="106"/>
      <c r="D85" s="107">
        <v>1088352544</v>
      </c>
      <c r="E85" s="108">
        <v>168546038.33</v>
      </c>
      <c r="F85" s="178">
        <f t="shared" si="1"/>
        <v>919806505.67</v>
      </c>
      <c r="G85" s="109">
        <v>347268783.4292091</v>
      </c>
      <c r="H85" s="217">
        <v>145147783.67</v>
      </c>
      <c r="I85" s="109">
        <v>70883970.67332569</v>
      </c>
      <c r="J85" s="185">
        <v>64943842.92799485</v>
      </c>
      <c r="K85" s="108">
        <v>67573682.79455602</v>
      </c>
      <c r="L85" s="109">
        <v>56561228.353331566</v>
      </c>
      <c r="M85" s="109">
        <v>68395507.75285625</v>
      </c>
      <c r="N85" s="109">
        <v>181020170.40738153</v>
      </c>
      <c r="P85" s="228"/>
    </row>
    <row r="86" spans="1:16" ht="15">
      <c r="A86" s="134">
        <v>1802</v>
      </c>
      <c r="B86" s="93" t="s">
        <v>92</v>
      </c>
      <c r="C86" s="93" t="s">
        <v>15</v>
      </c>
      <c r="D86" s="94">
        <v>61247860</v>
      </c>
      <c r="E86" s="95">
        <v>0</v>
      </c>
      <c r="F86" s="126">
        <f t="shared" si="1"/>
        <v>61247860</v>
      </c>
      <c r="G86" s="193">
        <v>17484316.543570984</v>
      </c>
      <c r="H86" s="218">
        <v>14282321.86</v>
      </c>
      <c r="I86" s="193">
        <v>5205943.140844633</v>
      </c>
      <c r="J86" s="183">
        <v>5710628.288171899</v>
      </c>
      <c r="K86" s="95">
        <v>5941874.812218785</v>
      </c>
      <c r="L86" s="96">
        <v>4973529.9927724525</v>
      </c>
      <c r="M86" s="96">
        <v>6014139.350983433</v>
      </c>
      <c r="N86" s="96">
        <v>15917427.415008798</v>
      </c>
      <c r="P86" s="228"/>
    </row>
    <row r="87" spans="1:16" ht="15">
      <c r="A87" s="99"/>
      <c r="B87" s="43"/>
      <c r="C87" s="101" t="s">
        <v>16</v>
      </c>
      <c r="D87" s="102">
        <v>14484072</v>
      </c>
      <c r="E87" s="103">
        <v>0</v>
      </c>
      <c r="F87" s="127">
        <f t="shared" si="1"/>
        <v>14484072</v>
      </c>
      <c r="G87" s="192">
        <v>4828974.039250717</v>
      </c>
      <c r="H87" s="216"/>
      <c r="I87" s="192">
        <v>1217967.5383288213</v>
      </c>
      <c r="J87" s="184">
        <v>1249593.2277234197</v>
      </c>
      <c r="K87" s="201">
        <v>1300194.3307547774</v>
      </c>
      <c r="L87" s="104">
        <v>1088302.2118109688</v>
      </c>
      <c r="M87" s="104">
        <v>1316007.175452076</v>
      </c>
      <c r="N87" s="104">
        <v>3483033.4766792227</v>
      </c>
      <c r="P87" s="228"/>
    </row>
    <row r="88" spans="1:16" ht="15">
      <c r="A88" s="105" t="s">
        <v>93</v>
      </c>
      <c r="B88" s="106"/>
      <c r="C88" s="106"/>
      <c r="D88" s="107">
        <v>75731932</v>
      </c>
      <c r="E88" s="108">
        <v>0</v>
      </c>
      <c r="F88" s="178">
        <f t="shared" si="1"/>
        <v>75731932</v>
      </c>
      <c r="G88" s="109">
        <v>22313290.5828217</v>
      </c>
      <c r="H88" s="217">
        <v>14282321.86</v>
      </c>
      <c r="I88" s="109">
        <v>6423910.679173455</v>
      </c>
      <c r="J88" s="185">
        <v>6960221.5158953145</v>
      </c>
      <c r="K88" s="108">
        <v>7242069.142973565</v>
      </c>
      <c r="L88" s="109">
        <v>6061832.204583421</v>
      </c>
      <c r="M88" s="109">
        <v>7330146.526435509</v>
      </c>
      <c r="N88" s="109">
        <v>19400460.89168802</v>
      </c>
      <c r="P88" s="228"/>
    </row>
    <row r="89" spans="1:16" ht="15">
      <c r="A89" s="92" t="s">
        <v>94</v>
      </c>
      <c r="B89" s="93" t="s">
        <v>95</v>
      </c>
      <c r="C89" s="93" t="s">
        <v>15</v>
      </c>
      <c r="D89" s="94">
        <v>1304126</v>
      </c>
      <c r="E89" s="95">
        <v>356843.68</v>
      </c>
      <c r="F89" s="126">
        <f t="shared" si="1"/>
        <v>947282.3200000001</v>
      </c>
      <c r="G89" s="193">
        <v>155603.51981376723</v>
      </c>
      <c r="H89" s="218">
        <v>70303.13</v>
      </c>
      <c r="I89" s="193">
        <v>93108.75009069058</v>
      </c>
      <c r="J89" s="183">
        <v>103462.64191112353</v>
      </c>
      <c r="K89" s="95">
        <v>107652.26433151646</v>
      </c>
      <c r="L89" s="96">
        <v>90108.22044612118</v>
      </c>
      <c r="M89" s="96">
        <v>108961.52133788925</v>
      </c>
      <c r="N89" s="96">
        <v>288384.9218826591</v>
      </c>
      <c r="P89" s="228"/>
    </row>
    <row r="90" spans="1:16" ht="15">
      <c r="A90" s="99"/>
      <c r="B90" s="100"/>
      <c r="C90" s="101" t="s">
        <v>16</v>
      </c>
      <c r="D90" s="102">
        <v>1000000</v>
      </c>
      <c r="E90" s="103">
        <v>75684</v>
      </c>
      <c r="F90" s="127">
        <f t="shared" si="1"/>
        <v>924316</v>
      </c>
      <c r="G90" s="192">
        <v>368249.5238088558</v>
      </c>
      <c r="H90" s="216"/>
      <c r="I90" s="192">
        <v>70146.45733342206</v>
      </c>
      <c r="J90" s="184">
        <v>71967.8770362839</v>
      </c>
      <c r="K90" s="201">
        <v>74882.14856086281</v>
      </c>
      <c r="L90" s="104">
        <v>62678.63655168854</v>
      </c>
      <c r="M90" s="104">
        <v>75792.85841229372</v>
      </c>
      <c r="N90" s="104">
        <v>200598.4982965932</v>
      </c>
      <c r="P90" s="228"/>
    </row>
    <row r="91" spans="1:16" ht="15">
      <c r="A91" s="105" t="s">
        <v>96</v>
      </c>
      <c r="B91" s="106"/>
      <c r="C91" s="106"/>
      <c r="D91" s="107">
        <v>2304126</v>
      </c>
      <c r="E91" s="108">
        <v>432527.68</v>
      </c>
      <c r="F91" s="178">
        <f t="shared" si="1"/>
        <v>1871598.32</v>
      </c>
      <c r="G91" s="109">
        <v>523853.043622623</v>
      </c>
      <c r="H91" s="217">
        <v>70303.13</v>
      </c>
      <c r="I91" s="109">
        <v>163255.20742411265</v>
      </c>
      <c r="J91" s="185">
        <v>175430.51894740737</v>
      </c>
      <c r="K91" s="108">
        <v>182534.41289237933</v>
      </c>
      <c r="L91" s="109">
        <v>152786.85699780984</v>
      </c>
      <c r="M91" s="109">
        <v>184754.37975018285</v>
      </c>
      <c r="N91" s="109">
        <v>488983.4201792523</v>
      </c>
      <c r="P91" s="228"/>
    </row>
    <row r="92" spans="1:16" ht="15">
      <c r="A92" s="92" t="s">
        <v>97</v>
      </c>
      <c r="B92" s="93" t="s">
        <v>98</v>
      </c>
      <c r="C92" s="93" t="s">
        <v>15</v>
      </c>
      <c r="D92" s="94">
        <v>3944474</v>
      </c>
      <c r="E92" s="95">
        <v>166409.9</v>
      </c>
      <c r="F92" s="126">
        <f t="shared" si="1"/>
        <v>3778064.1</v>
      </c>
      <c r="G92" s="193">
        <v>532666.7591333113</v>
      </c>
      <c r="H92" s="218">
        <v>469029</v>
      </c>
      <c r="I92" s="193">
        <v>819162.638567282</v>
      </c>
      <c r="J92" s="183">
        <v>914421</v>
      </c>
      <c r="K92" s="95">
        <v>414853</v>
      </c>
      <c r="L92" s="96">
        <v>203177</v>
      </c>
      <c r="M92" s="96">
        <v>159677</v>
      </c>
      <c r="N92" s="96">
        <v>734106</v>
      </c>
      <c r="P92" s="228"/>
    </row>
    <row r="93" spans="1:16" ht="15">
      <c r="A93" s="99"/>
      <c r="B93" s="100"/>
      <c r="C93" s="101" t="s">
        <v>16</v>
      </c>
      <c r="D93" s="102">
        <v>4056579</v>
      </c>
      <c r="E93" s="103">
        <v>124614.97999999998</v>
      </c>
      <c r="F93" s="127">
        <f t="shared" si="1"/>
        <v>3931964.02</v>
      </c>
      <c r="G93" s="192">
        <v>1541171.328474389</v>
      </c>
      <c r="H93" s="216"/>
      <c r="I93" s="192">
        <v>301592.7855926184</v>
      </c>
      <c r="J93" s="184">
        <v>309423.9300694992</v>
      </c>
      <c r="K93" s="201">
        <v>321953.76123250835</v>
      </c>
      <c r="L93" s="104">
        <v>269485.09323740704</v>
      </c>
      <c r="M93" s="104">
        <v>325869.3334709485</v>
      </c>
      <c r="N93" s="104">
        <v>862467.7879226292</v>
      </c>
      <c r="P93" s="228"/>
    </row>
    <row r="94" spans="1:16" ht="15">
      <c r="A94" s="105" t="s">
        <v>99</v>
      </c>
      <c r="B94" s="106"/>
      <c r="C94" s="106"/>
      <c r="D94" s="107">
        <v>8001053</v>
      </c>
      <c r="E94" s="108">
        <v>291024.88</v>
      </c>
      <c r="F94" s="178">
        <f t="shared" si="1"/>
        <v>7710028.12</v>
      </c>
      <c r="G94" s="109">
        <v>2073838.0876077004</v>
      </c>
      <c r="H94" s="217">
        <v>469029</v>
      </c>
      <c r="I94" s="109">
        <v>1120755.4241599003</v>
      </c>
      <c r="J94" s="185">
        <v>1223844.9300694992</v>
      </c>
      <c r="K94" s="108">
        <v>736806.7612325083</v>
      </c>
      <c r="L94" s="109">
        <v>472662.0932374066</v>
      </c>
      <c r="M94" s="109">
        <v>485546.333470949</v>
      </c>
      <c r="N94" s="109">
        <v>1596573.7879226292</v>
      </c>
      <c r="P94" s="228"/>
    </row>
    <row r="95" spans="1:16" ht="15">
      <c r="A95" s="92" t="s">
        <v>100</v>
      </c>
      <c r="B95" s="93" t="s">
        <v>101</v>
      </c>
      <c r="C95" s="93" t="s">
        <v>15</v>
      </c>
      <c r="D95" s="94">
        <v>158510144</v>
      </c>
      <c r="E95" s="95">
        <v>8422760.09</v>
      </c>
      <c r="F95" s="126">
        <f t="shared" si="1"/>
        <v>150087383.91</v>
      </c>
      <c r="G95" s="193">
        <v>52387365.13816667</v>
      </c>
      <c r="H95" s="218">
        <v>52304858.79</v>
      </c>
      <c r="I95" s="193">
        <v>12277952.981790246</v>
      </c>
      <c r="J95" s="183">
        <v>12651556.837189645</v>
      </c>
      <c r="K95" s="95">
        <v>13163869.737758115</v>
      </c>
      <c r="L95" s="96">
        <v>11018559.466627643</v>
      </c>
      <c r="M95" s="96">
        <v>13323967.519185767</v>
      </c>
      <c r="N95" s="96">
        <v>35264112.36744858</v>
      </c>
      <c r="P95" s="228"/>
    </row>
    <row r="96" spans="1:16" ht="15">
      <c r="A96" s="99"/>
      <c r="B96" s="100"/>
      <c r="C96" s="101" t="s">
        <v>16</v>
      </c>
      <c r="D96" s="102">
        <v>96553943</v>
      </c>
      <c r="E96" s="103">
        <v>4822639.61</v>
      </c>
      <c r="F96" s="127">
        <f t="shared" si="1"/>
        <v>91731303.39</v>
      </c>
      <c r="G96" s="192">
        <v>14046243.312231697</v>
      </c>
      <c r="H96" s="216"/>
      <c r="I96" s="192">
        <v>0</v>
      </c>
      <c r="J96" s="184">
        <v>0</v>
      </c>
      <c r="K96" s="201">
        <v>0</v>
      </c>
      <c r="L96" s="104">
        <v>0</v>
      </c>
      <c r="M96" s="104">
        <v>0</v>
      </c>
      <c r="N96" s="104">
        <v>77685060.0777683</v>
      </c>
      <c r="P96" s="228"/>
    </row>
    <row r="97" spans="1:16" ht="15">
      <c r="A97" s="105" t="s">
        <v>102</v>
      </c>
      <c r="B97" s="106"/>
      <c r="C97" s="106"/>
      <c r="D97" s="107">
        <v>255064087</v>
      </c>
      <c r="E97" s="108">
        <v>13245399.7</v>
      </c>
      <c r="F97" s="178">
        <f t="shared" si="1"/>
        <v>241818687.3</v>
      </c>
      <c r="G97" s="109">
        <v>66433608.45039837</v>
      </c>
      <c r="H97" s="217">
        <v>52304858.79</v>
      </c>
      <c r="I97" s="109">
        <v>12277952.981790246</v>
      </c>
      <c r="J97" s="185">
        <v>12651556.837189645</v>
      </c>
      <c r="K97" s="108">
        <v>13163869.73775813</v>
      </c>
      <c r="L97" s="109">
        <v>11018559.466627628</v>
      </c>
      <c r="M97" s="109">
        <v>13323967.519185781</v>
      </c>
      <c r="N97" s="109">
        <v>112949172.44521686</v>
      </c>
      <c r="P97" s="228"/>
    </row>
    <row r="98" spans="1:16" ht="15">
      <c r="A98" s="92" t="s">
        <v>103</v>
      </c>
      <c r="B98" s="93" t="s">
        <v>272</v>
      </c>
      <c r="C98" s="93" t="s">
        <v>15</v>
      </c>
      <c r="D98" s="94">
        <v>77305049</v>
      </c>
      <c r="E98" s="95">
        <v>3060458.8</v>
      </c>
      <c r="F98" s="126">
        <f t="shared" si="1"/>
        <v>74244590.2</v>
      </c>
      <c r="G98" s="193">
        <v>18926695</v>
      </c>
      <c r="H98" s="218">
        <v>18751609.19</v>
      </c>
      <c r="I98" s="193">
        <v>6469085.275222178</v>
      </c>
      <c r="J98" s="183">
        <v>7234822.624306347</v>
      </c>
      <c r="K98" s="95">
        <v>7527789.965120994</v>
      </c>
      <c r="L98" s="96">
        <v>6300989.225459665</v>
      </c>
      <c r="M98" s="96">
        <v>7619342.259125568</v>
      </c>
      <c r="N98" s="96">
        <v>20165865.850765266</v>
      </c>
      <c r="P98" s="228"/>
    </row>
    <row r="99" spans="1:16" ht="15">
      <c r="A99" s="99"/>
      <c r="B99" s="100"/>
      <c r="C99" s="101" t="s">
        <v>16</v>
      </c>
      <c r="D99" s="102">
        <v>13750775</v>
      </c>
      <c r="E99" s="103">
        <v>760165.33</v>
      </c>
      <c r="F99" s="127">
        <f t="shared" si="1"/>
        <v>12990609.67</v>
      </c>
      <c r="G99" s="192">
        <v>5012216.182582021</v>
      </c>
      <c r="H99" s="216"/>
      <c r="I99" s="192">
        <v>1006455.2752538883</v>
      </c>
      <c r="J99" s="184">
        <v>1032588.8468993269</v>
      </c>
      <c r="K99" s="201">
        <v>1074402.561532028</v>
      </c>
      <c r="L99" s="104">
        <v>899307.6315075904</v>
      </c>
      <c r="M99" s="104">
        <v>1087469.3473547474</v>
      </c>
      <c r="N99" s="104">
        <v>2878169.8248703983</v>
      </c>
      <c r="P99" s="228"/>
    </row>
    <row r="100" spans="1:16" ht="15">
      <c r="A100" s="105" t="s">
        <v>105</v>
      </c>
      <c r="B100" s="106"/>
      <c r="C100" s="106"/>
      <c r="D100" s="107">
        <v>91055824</v>
      </c>
      <c r="E100" s="108">
        <v>3820624.13</v>
      </c>
      <c r="F100" s="178">
        <f t="shared" si="1"/>
        <v>87235199.87</v>
      </c>
      <c r="G100" s="109">
        <f>SUM(G98:G99)</f>
        <v>23938911.18258202</v>
      </c>
      <c r="H100" s="217">
        <v>18751609.19</v>
      </c>
      <c r="I100" s="109">
        <v>7475540.550476066</v>
      </c>
      <c r="J100" s="185">
        <v>8267411.471205674</v>
      </c>
      <c r="K100" s="108">
        <v>8602192.526653022</v>
      </c>
      <c r="L100" s="109">
        <v>7200296.8569672555</v>
      </c>
      <c r="M100" s="109">
        <v>8706811.606480315</v>
      </c>
      <c r="N100" s="109">
        <v>23044035.675635666</v>
      </c>
      <c r="P100" s="228"/>
    </row>
    <row r="101" spans="1:16" ht="15">
      <c r="A101" s="92" t="s">
        <v>106</v>
      </c>
      <c r="B101" s="93" t="s">
        <v>107</v>
      </c>
      <c r="C101" s="93" t="s">
        <v>15</v>
      </c>
      <c r="D101" s="94">
        <v>21111336</v>
      </c>
      <c r="E101" s="95">
        <v>687117.8099999999</v>
      </c>
      <c r="F101" s="126">
        <f t="shared" si="1"/>
        <v>20424218.19</v>
      </c>
      <c r="G101" s="193">
        <v>5754012.707971705</v>
      </c>
      <c r="H101" s="218">
        <v>4627067.98</v>
      </c>
      <c r="I101" s="193">
        <v>1721656.4870541946</v>
      </c>
      <c r="J101" s="183">
        <v>1917763.2628566222</v>
      </c>
      <c r="K101" s="95">
        <v>1995421.2833232954</v>
      </c>
      <c r="L101" s="96">
        <v>1670228.3226191066</v>
      </c>
      <c r="M101" s="96">
        <v>2019689.4147191308</v>
      </c>
      <c r="N101" s="96">
        <v>5345446.419427652</v>
      </c>
      <c r="P101" s="228"/>
    </row>
    <row r="102" spans="1:16" ht="15">
      <c r="A102" s="99"/>
      <c r="B102" s="100"/>
      <c r="C102" s="101" t="s">
        <v>16</v>
      </c>
      <c r="D102" s="102">
        <v>938171</v>
      </c>
      <c r="E102" s="103">
        <v>43865.12</v>
      </c>
      <c r="F102" s="127">
        <f t="shared" si="1"/>
        <v>894305.88</v>
      </c>
      <c r="G102" s="192">
        <v>315078.73935868137</v>
      </c>
      <c r="H102" s="216"/>
      <c r="I102" s="192">
        <v>73068.11981485065</v>
      </c>
      <c r="J102" s="184">
        <v>74965.40327207849</v>
      </c>
      <c r="K102" s="201">
        <v>78001.056803643</v>
      </c>
      <c r="L102" s="104">
        <v>65289.257640216616</v>
      </c>
      <c r="M102" s="104">
        <v>78949.69853225688</v>
      </c>
      <c r="N102" s="104">
        <v>208953.60457827314</v>
      </c>
      <c r="P102" s="228"/>
    </row>
    <row r="103" spans="1:16" ht="15">
      <c r="A103" s="105" t="s">
        <v>108</v>
      </c>
      <c r="B103" s="106"/>
      <c r="C103" s="106"/>
      <c r="D103" s="107">
        <v>22049507</v>
      </c>
      <c r="E103" s="108">
        <v>730982.9299999999</v>
      </c>
      <c r="F103" s="178">
        <f t="shared" si="1"/>
        <v>21318524.07</v>
      </c>
      <c r="G103" s="109">
        <v>6069091.447330386</v>
      </c>
      <c r="H103" s="217">
        <v>4627067.98</v>
      </c>
      <c r="I103" s="109">
        <v>1794724.6068690452</v>
      </c>
      <c r="J103" s="185">
        <v>1992728.6661287006</v>
      </c>
      <c r="K103" s="108">
        <v>2073422.3401269391</v>
      </c>
      <c r="L103" s="109">
        <v>1735517.5802593231</v>
      </c>
      <c r="M103" s="109">
        <v>2098639.113251388</v>
      </c>
      <c r="N103" s="109">
        <v>5554400.024005923</v>
      </c>
      <c r="P103" s="228"/>
    </row>
    <row r="104" spans="1:16" ht="15">
      <c r="A104" s="92" t="s">
        <v>109</v>
      </c>
      <c r="B104" s="93" t="s">
        <v>110</v>
      </c>
      <c r="C104" s="93" t="s">
        <v>15</v>
      </c>
      <c r="D104" s="94">
        <v>111136958</v>
      </c>
      <c r="E104" s="95">
        <v>9488637.77</v>
      </c>
      <c r="F104" s="126">
        <f t="shared" si="1"/>
        <v>101648320.23</v>
      </c>
      <c r="G104" s="193">
        <v>77044970.01689875</v>
      </c>
      <c r="H104" s="218">
        <v>76089485.88</v>
      </c>
      <c r="I104" s="193">
        <v>17250000.28336191</v>
      </c>
      <c r="J104" s="183">
        <v>1311238.375508055</v>
      </c>
      <c r="K104" s="95">
        <v>1364335.799244836</v>
      </c>
      <c r="L104" s="96">
        <v>1141990.21159029</v>
      </c>
      <c r="M104" s="96">
        <v>1380928.613703072</v>
      </c>
      <c r="N104" s="96">
        <v>2154856.9465918243</v>
      </c>
      <c r="P104" s="228"/>
    </row>
    <row r="105" spans="1:16" ht="15">
      <c r="A105" s="99"/>
      <c r="B105" s="100"/>
      <c r="C105" s="101" t="s">
        <v>16</v>
      </c>
      <c r="D105" s="102">
        <v>18000000</v>
      </c>
      <c r="E105" s="103">
        <v>0</v>
      </c>
      <c r="F105" s="127">
        <f t="shared" si="1"/>
        <v>18000000</v>
      </c>
      <c r="G105" s="192">
        <v>18000000.339785516</v>
      </c>
      <c r="H105" s="216"/>
      <c r="I105" s="192">
        <v>-0.04286313100953411</v>
      </c>
      <c r="J105" s="184">
        <v>0</v>
      </c>
      <c r="K105" s="201">
        <v>0</v>
      </c>
      <c r="L105" s="104">
        <v>0</v>
      </c>
      <c r="M105" s="104">
        <v>0</v>
      </c>
      <c r="N105" s="104">
        <v>0</v>
      </c>
      <c r="P105" s="228"/>
    </row>
    <row r="106" spans="1:16" ht="15">
      <c r="A106" s="105" t="s">
        <v>111</v>
      </c>
      <c r="B106" s="106"/>
      <c r="C106" s="106"/>
      <c r="D106" s="107">
        <v>129136958</v>
      </c>
      <c r="E106" s="108">
        <v>9488637.77</v>
      </c>
      <c r="F106" s="178">
        <f t="shared" si="1"/>
        <v>119648320.23</v>
      </c>
      <c r="G106" s="109">
        <v>95044970.35668427</v>
      </c>
      <c r="H106" s="217">
        <v>76089485.88</v>
      </c>
      <c r="I106" s="109">
        <v>17250000.24049878</v>
      </c>
      <c r="J106" s="185">
        <v>1311238.331531942</v>
      </c>
      <c r="K106" s="108">
        <v>1364335.7534879446</v>
      </c>
      <c r="L106" s="109">
        <v>1141990.1732904017</v>
      </c>
      <c r="M106" s="109">
        <v>1380928.5673896968</v>
      </c>
      <c r="N106" s="109">
        <v>2154856.824015707</v>
      </c>
      <c r="P106" s="228"/>
    </row>
    <row r="107" spans="1:16" ht="15">
      <c r="A107" s="92" t="s">
        <v>112</v>
      </c>
      <c r="B107" s="93" t="s">
        <v>113</v>
      </c>
      <c r="C107" s="93" t="s">
        <v>15</v>
      </c>
      <c r="D107" s="94">
        <v>20928798</v>
      </c>
      <c r="E107" s="95">
        <v>345036.19</v>
      </c>
      <c r="F107" s="126">
        <f t="shared" si="1"/>
        <v>20583761.81</v>
      </c>
      <c r="G107" s="193">
        <v>6345338.002135979</v>
      </c>
      <c r="H107" s="218">
        <v>6255491.89</v>
      </c>
      <c r="I107" s="193">
        <v>1280283.9069910492</v>
      </c>
      <c r="J107" s="183">
        <v>5440277.781213528</v>
      </c>
      <c r="K107" s="95">
        <v>1424717.6785774454</v>
      </c>
      <c r="L107" s="96">
        <v>1251983.5734931454</v>
      </c>
      <c r="M107" s="96">
        <v>1491339.5065708738</v>
      </c>
      <c r="N107" s="96">
        <v>3349821.363153957</v>
      </c>
      <c r="P107" s="228"/>
    </row>
    <row r="108" spans="1:16" ht="15">
      <c r="A108" s="99"/>
      <c r="B108" s="100"/>
      <c r="C108" s="101" t="s">
        <v>16</v>
      </c>
      <c r="D108" s="102">
        <v>0</v>
      </c>
      <c r="E108" s="103">
        <v>0</v>
      </c>
      <c r="F108" s="127">
        <f t="shared" si="1"/>
        <v>0</v>
      </c>
      <c r="G108" s="192">
        <v>0</v>
      </c>
      <c r="H108" s="216"/>
      <c r="I108" s="192">
        <v>0</v>
      </c>
      <c r="J108" s="184">
        <v>0</v>
      </c>
      <c r="K108" s="201">
        <v>0</v>
      </c>
      <c r="L108" s="104">
        <v>0</v>
      </c>
      <c r="M108" s="104">
        <v>0</v>
      </c>
      <c r="N108" s="104">
        <v>0</v>
      </c>
      <c r="P108" s="228"/>
    </row>
    <row r="109" spans="1:16" ht="15">
      <c r="A109" s="105" t="s">
        <v>114</v>
      </c>
      <c r="B109" s="106"/>
      <c r="C109" s="106"/>
      <c r="D109" s="107">
        <v>20928798</v>
      </c>
      <c r="E109" s="108">
        <v>345036.19</v>
      </c>
      <c r="F109" s="178">
        <f t="shared" si="1"/>
        <v>20583761.81</v>
      </c>
      <c r="G109" s="109">
        <v>6345338.002135979</v>
      </c>
      <c r="H109" s="217">
        <v>6255491.89</v>
      </c>
      <c r="I109" s="109">
        <v>1280283.9069910492</v>
      </c>
      <c r="J109" s="185">
        <v>5440277.781213528</v>
      </c>
      <c r="K109" s="108">
        <v>1424717.6785774454</v>
      </c>
      <c r="L109" s="109">
        <v>1251983.5734931454</v>
      </c>
      <c r="M109" s="109">
        <v>1491339.5065708738</v>
      </c>
      <c r="N109" s="109">
        <v>3349821.363153957</v>
      </c>
      <c r="P109" s="228"/>
    </row>
    <row r="110" spans="1:16" ht="15">
      <c r="A110" s="92" t="s">
        <v>115</v>
      </c>
      <c r="B110" s="93" t="s">
        <v>116</v>
      </c>
      <c r="C110" s="93" t="s">
        <v>15</v>
      </c>
      <c r="D110" s="94">
        <v>0</v>
      </c>
      <c r="E110" s="95">
        <v>0</v>
      </c>
      <c r="F110" s="126">
        <f t="shared" si="1"/>
        <v>0</v>
      </c>
      <c r="G110" s="193">
        <v>0</v>
      </c>
      <c r="H110" s="218">
        <v>0</v>
      </c>
      <c r="I110" s="193">
        <v>0</v>
      </c>
      <c r="J110" s="183">
        <v>0</v>
      </c>
      <c r="K110" s="95">
        <v>0</v>
      </c>
      <c r="L110" s="96">
        <v>0</v>
      </c>
      <c r="M110" s="96">
        <v>0</v>
      </c>
      <c r="N110" s="96">
        <v>0</v>
      </c>
      <c r="P110" s="228"/>
    </row>
    <row r="111" spans="1:16" ht="15">
      <c r="A111" s="99"/>
      <c r="B111" s="100"/>
      <c r="C111" s="101" t="s">
        <v>16</v>
      </c>
      <c r="D111" s="102">
        <v>6961864</v>
      </c>
      <c r="E111" s="103">
        <v>323442.84</v>
      </c>
      <c r="F111" s="127">
        <f t="shared" si="1"/>
        <v>6638421.16</v>
      </c>
      <c r="G111" s="192">
        <v>4975642.472202495</v>
      </c>
      <c r="H111" s="216"/>
      <c r="I111" s="192">
        <v>209755.55850343636</v>
      </c>
      <c r="J111" s="184">
        <v>215202.06174203847</v>
      </c>
      <c r="K111" s="201">
        <v>223916.46692380216</v>
      </c>
      <c r="L111" s="104">
        <v>187424.89522516727</v>
      </c>
      <c r="M111" s="104">
        <v>226639.71854310296</v>
      </c>
      <c r="N111" s="104">
        <v>599839.9868599586</v>
      </c>
      <c r="P111" s="228"/>
    </row>
    <row r="112" spans="1:16" ht="15">
      <c r="A112" s="105" t="s">
        <v>114</v>
      </c>
      <c r="B112" s="106"/>
      <c r="C112" s="106"/>
      <c r="D112" s="107">
        <v>6961864</v>
      </c>
      <c r="E112" s="108">
        <v>323442.84</v>
      </c>
      <c r="F112" s="178">
        <f t="shared" si="1"/>
        <v>6638421.16</v>
      </c>
      <c r="G112" s="109">
        <v>4975642.472202495</v>
      </c>
      <c r="H112" s="217">
        <v>0</v>
      </c>
      <c r="I112" s="109">
        <v>209755.55850343636</v>
      </c>
      <c r="J112" s="185">
        <v>215202.06174203847</v>
      </c>
      <c r="K112" s="108">
        <v>223916.46692380216</v>
      </c>
      <c r="L112" s="109">
        <v>187424.89522516727</v>
      </c>
      <c r="M112" s="109">
        <v>226639.71854310296</v>
      </c>
      <c r="N112" s="109">
        <v>599839.9868599586</v>
      </c>
      <c r="P112" s="228"/>
    </row>
    <row r="113" spans="1:16" ht="15">
      <c r="A113" s="92" t="s">
        <v>117</v>
      </c>
      <c r="B113" s="93" t="s">
        <v>118</v>
      </c>
      <c r="C113" s="93" t="s">
        <v>15</v>
      </c>
      <c r="D113" s="94">
        <v>0</v>
      </c>
      <c r="E113" s="95">
        <v>0</v>
      </c>
      <c r="F113" s="126">
        <f t="shared" si="1"/>
        <v>0</v>
      </c>
      <c r="G113" s="193">
        <v>0</v>
      </c>
      <c r="H113" s="218">
        <v>0</v>
      </c>
      <c r="I113" s="193">
        <v>0</v>
      </c>
      <c r="J113" s="183">
        <v>0</v>
      </c>
      <c r="K113" s="95">
        <v>0</v>
      </c>
      <c r="L113" s="96">
        <v>0</v>
      </c>
      <c r="M113" s="96">
        <v>0</v>
      </c>
      <c r="N113" s="96">
        <v>0</v>
      </c>
      <c r="P113" s="228"/>
    </row>
    <row r="114" spans="1:16" ht="15">
      <c r="A114" s="99"/>
      <c r="B114" s="100"/>
      <c r="C114" s="101" t="s">
        <v>16</v>
      </c>
      <c r="D114" s="102">
        <v>9645573</v>
      </c>
      <c r="E114" s="103">
        <v>0</v>
      </c>
      <c r="F114" s="127">
        <f t="shared" si="1"/>
        <v>9645573</v>
      </c>
      <c r="G114" s="192">
        <v>1645572.807420997</v>
      </c>
      <c r="H114" s="216"/>
      <c r="I114" s="192">
        <v>3318731.909483945</v>
      </c>
      <c r="J114" s="184">
        <v>693325.9118725173</v>
      </c>
      <c r="K114" s="201">
        <v>721401.492887699</v>
      </c>
      <c r="L114" s="104">
        <v>603834.997386626</v>
      </c>
      <c r="M114" s="104">
        <v>730175.1119549423</v>
      </c>
      <c r="N114" s="104">
        <v>1932530.7689932734</v>
      </c>
      <c r="P114" s="228"/>
    </row>
    <row r="115" spans="1:16" ht="15">
      <c r="A115" s="105" t="s">
        <v>114</v>
      </c>
      <c r="B115" s="106"/>
      <c r="C115" s="106"/>
      <c r="D115" s="107">
        <v>9645573</v>
      </c>
      <c r="E115" s="108">
        <v>0</v>
      </c>
      <c r="F115" s="178">
        <f t="shared" si="1"/>
        <v>9645573</v>
      </c>
      <c r="G115" s="109">
        <v>1645572.807420997</v>
      </c>
      <c r="H115" s="217">
        <v>0</v>
      </c>
      <c r="I115" s="109">
        <v>3318731.909483945</v>
      </c>
      <c r="J115" s="185">
        <v>693325.9118725173</v>
      </c>
      <c r="K115" s="108">
        <v>721401.492887699</v>
      </c>
      <c r="L115" s="109">
        <v>603834.997386626</v>
      </c>
      <c r="M115" s="109">
        <v>730175.1119549423</v>
      </c>
      <c r="N115" s="109">
        <v>1932530.7689932734</v>
      </c>
      <c r="P115" s="228"/>
    </row>
    <row r="116" spans="1:16" ht="15">
      <c r="A116" s="92" t="s">
        <v>119</v>
      </c>
      <c r="B116" s="93" t="s">
        <v>120</v>
      </c>
      <c r="C116" s="93" t="s">
        <v>15</v>
      </c>
      <c r="D116" s="94">
        <v>10994190</v>
      </c>
      <c r="E116" s="95">
        <v>197155.48</v>
      </c>
      <c r="F116" s="126">
        <f t="shared" si="1"/>
        <v>10797034.52</v>
      </c>
      <c r="G116" s="193">
        <v>5988844.955083159</v>
      </c>
      <c r="H116" s="218">
        <v>5988845</v>
      </c>
      <c r="I116" s="193">
        <v>1131040.9818003466</v>
      </c>
      <c r="J116" s="183">
        <v>544609.3257557051</v>
      </c>
      <c r="K116" s="95">
        <v>566662.7684224918</v>
      </c>
      <c r="L116" s="96">
        <v>474313.97725532576</v>
      </c>
      <c r="M116" s="96">
        <v>573554.4692558628</v>
      </c>
      <c r="N116" s="96">
        <v>1518007.9975102693</v>
      </c>
      <c r="P116" s="228"/>
    </row>
    <row r="117" spans="1:16" ht="15">
      <c r="A117" s="99"/>
      <c r="B117" s="100"/>
      <c r="C117" s="101" t="s">
        <v>16</v>
      </c>
      <c r="D117" s="102">
        <v>0</v>
      </c>
      <c r="E117" s="103">
        <v>0</v>
      </c>
      <c r="F117" s="127">
        <f t="shared" si="1"/>
        <v>0</v>
      </c>
      <c r="G117" s="192">
        <v>0</v>
      </c>
      <c r="H117" s="216"/>
      <c r="I117" s="192">
        <v>0</v>
      </c>
      <c r="J117" s="184">
        <v>0</v>
      </c>
      <c r="K117" s="201">
        <v>0</v>
      </c>
      <c r="L117" s="104">
        <v>0</v>
      </c>
      <c r="M117" s="104">
        <v>0</v>
      </c>
      <c r="N117" s="104">
        <v>0</v>
      </c>
      <c r="P117" s="228"/>
    </row>
    <row r="118" spans="1:16" ht="15">
      <c r="A118" s="105" t="s">
        <v>121</v>
      </c>
      <c r="B118" s="106"/>
      <c r="C118" s="106"/>
      <c r="D118" s="107">
        <v>10994190</v>
      </c>
      <c r="E118" s="108">
        <v>197155.48</v>
      </c>
      <c r="F118" s="178">
        <f t="shared" si="1"/>
        <v>10797034.52</v>
      </c>
      <c r="G118" s="109">
        <v>5988844.955083159</v>
      </c>
      <c r="H118" s="217">
        <v>5988845</v>
      </c>
      <c r="I118" s="109">
        <v>1131040.9818003466</v>
      </c>
      <c r="J118" s="185">
        <v>544609.3257557051</v>
      </c>
      <c r="K118" s="108">
        <v>566662.7684224918</v>
      </c>
      <c r="L118" s="109">
        <v>474313.97725532576</v>
      </c>
      <c r="M118" s="109">
        <v>573554.4692558628</v>
      </c>
      <c r="N118" s="109">
        <v>1518007.9975102693</v>
      </c>
      <c r="P118" s="228"/>
    </row>
    <row r="119" spans="1:16" ht="15">
      <c r="A119" s="92" t="s">
        <v>122</v>
      </c>
      <c r="B119" s="93" t="s">
        <v>123</v>
      </c>
      <c r="C119" s="93" t="s">
        <v>15</v>
      </c>
      <c r="D119" s="94">
        <v>176403</v>
      </c>
      <c r="E119" s="95">
        <v>10799.71</v>
      </c>
      <c r="F119" s="126">
        <f t="shared" si="1"/>
        <v>165603.29</v>
      </c>
      <c r="G119" s="193">
        <v>63235.18373107421</v>
      </c>
      <c r="H119" s="218">
        <v>58020.49</v>
      </c>
      <c r="I119" s="193">
        <v>12246.977550738344</v>
      </c>
      <c r="J119" s="183">
        <v>13347.54544162142</v>
      </c>
      <c r="K119" s="95">
        <v>13888.041746437098</v>
      </c>
      <c r="L119" s="96">
        <v>11624.713470021437</v>
      </c>
      <c r="M119" s="96">
        <v>14056.946841691999</v>
      </c>
      <c r="N119" s="96">
        <v>37204.06494948968</v>
      </c>
      <c r="P119" s="228"/>
    </row>
    <row r="120" spans="1:16" ht="15">
      <c r="A120" s="99"/>
      <c r="B120" s="100"/>
      <c r="C120" s="101" t="s">
        <v>16</v>
      </c>
      <c r="D120" s="102">
        <v>0</v>
      </c>
      <c r="E120" s="103">
        <v>0</v>
      </c>
      <c r="F120" s="127">
        <f t="shared" si="1"/>
        <v>0</v>
      </c>
      <c r="G120" s="192">
        <v>0</v>
      </c>
      <c r="H120" s="216"/>
      <c r="I120" s="192">
        <v>0</v>
      </c>
      <c r="J120" s="184">
        <v>0</v>
      </c>
      <c r="K120" s="201">
        <v>0</v>
      </c>
      <c r="L120" s="104">
        <v>0</v>
      </c>
      <c r="M120" s="104">
        <v>0</v>
      </c>
      <c r="N120" s="104">
        <v>0</v>
      </c>
      <c r="P120" s="228"/>
    </row>
    <row r="121" spans="1:16" ht="15">
      <c r="A121" s="105" t="s">
        <v>124</v>
      </c>
      <c r="B121" s="106"/>
      <c r="C121" s="106"/>
      <c r="D121" s="107">
        <v>176403</v>
      </c>
      <c r="E121" s="108">
        <v>10799.71</v>
      </c>
      <c r="F121" s="178">
        <f t="shared" si="1"/>
        <v>165603.29</v>
      </c>
      <c r="G121" s="109">
        <v>63235.18373107421</v>
      </c>
      <c r="H121" s="217">
        <v>58020.49</v>
      </c>
      <c r="I121" s="109">
        <v>12246.977550738344</v>
      </c>
      <c r="J121" s="185">
        <v>13347.54544162142</v>
      </c>
      <c r="K121" s="108">
        <v>13888.041746437098</v>
      </c>
      <c r="L121" s="109">
        <v>11624.713470021437</v>
      </c>
      <c r="M121" s="109">
        <v>14056.946841691999</v>
      </c>
      <c r="N121" s="109">
        <v>37204.06494948968</v>
      </c>
      <c r="P121" s="228"/>
    </row>
    <row r="122" spans="1:16" ht="15">
      <c r="A122" s="92" t="s">
        <v>260</v>
      </c>
      <c r="B122" s="93" t="s">
        <v>261</v>
      </c>
      <c r="C122" s="93" t="s">
        <v>15</v>
      </c>
      <c r="D122" s="94">
        <v>0</v>
      </c>
      <c r="E122" s="95">
        <v>0</v>
      </c>
      <c r="F122" s="126">
        <f t="shared" si="1"/>
        <v>0</v>
      </c>
      <c r="G122" s="193">
        <v>0</v>
      </c>
      <c r="H122" s="218">
        <v>0</v>
      </c>
      <c r="I122" s="193">
        <v>0</v>
      </c>
      <c r="J122" s="183">
        <v>0</v>
      </c>
      <c r="K122" s="95">
        <v>0</v>
      </c>
      <c r="L122" s="96">
        <v>0</v>
      </c>
      <c r="M122" s="96">
        <v>0</v>
      </c>
      <c r="N122" s="96">
        <v>0</v>
      </c>
      <c r="P122" s="228"/>
    </row>
    <row r="123" spans="1:16" ht="15">
      <c r="A123" s="99"/>
      <c r="B123" s="100"/>
      <c r="C123" s="101" t="s">
        <v>16</v>
      </c>
      <c r="D123" s="102">
        <v>0</v>
      </c>
      <c r="E123" s="103">
        <v>0</v>
      </c>
      <c r="F123" s="127">
        <f t="shared" si="1"/>
        <v>0</v>
      </c>
      <c r="G123" s="192">
        <v>0</v>
      </c>
      <c r="H123" s="216"/>
      <c r="I123" s="192">
        <v>0</v>
      </c>
      <c r="J123" s="184">
        <v>0</v>
      </c>
      <c r="K123" s="201">
        <v>0</v>
      </c>
      <c r="L123" s="104">
        <v>0</v>
      </c>
      <c r="M123" s="104">
        <v>0</v>
      </c>
      <c r="N123" s="104">
        <v>0</v>
      </c>
      <c r="P123" s="228"/>
    </row>
    <row r="124" spans="1:16" ht="15">
      <c r="A124" s="105" t="s">
        <v>124</v>
      </c>
      <c r="B124" s="106"/>
      <c r="C124" s="106"/>
      <c r="D124" s="107">
        <v>0</v>
      </c>
      <c r="E124" s="108">
        <v>0</v>
      </c>
      <c r="F124" s="178">
        <f t="shared" si="1"/>
        <v>0</v>
      </c>
      <c r="G124" s="109">
        <v>0</v>
      </c>
      <c r="H124" s="217">
        <v>0</v>
      </c>
      <c r="I124" s="109">
        <v>0</v>
      </c>
      <c r="J124" s="185">
        <v>0</v>
      </c>
      <c r="K124" s="108">
        <v>0</v>
      </c>
      <c r="L124" s="109">
        <v>0</v>
      </c>
      <c r="M124" s="109">
        <v>0</v>
      </c>
      <c r="N124" s="109">
        <v>0</v>
      </c>
      <c r="P124" s="228"/>
    </row>
    <row r="125" spans="1:16" ht="15">
      <c r="A125" s="92" t="s">
        <v>125</v>
      </c>
      <c r="B125" s="93" t="s">
        <v>126</v>
      </c>
      <c r="C125" s="93" t="s">
        <v>15</v>
      </c>
      <c r="D125" s="94">
        <v>19784552</v>
      </c>
      <c r="E125" s="95">
        <v>0</v>
      </c>
      <c r="F125" s="126">
        <f t="shared" si="1"/>
        <v>19784552</v>
      </c>
      <c r="G125" s="193">
        <v>9393440.417933095</v>
      </c>
      <c r="H125" s="218">
        <v>9317097.35</v>
      </c>
      <c r="I125" s="193">
        <v>1305568.2944005583</v>
      </c>
      <c r="J125" s="183">
        <v>1345627.4012942389</v>
      </c>
      <c r="K125" s="95">
        <v>1400117.317903947</v>
      </c>
      <c r="L125" s="96">
        <v>1171940.7921007872</v>
      </c>
      <c r="M125" s="96">
        <v>1417145.4168444816</v>
      </c>
      <c r="N125" s="96">
        <v>3750712.7774559874</v>
      </c>
      <c r="P125" s="228"/>
    </row>
    <row r="126" spans="1:16" ht="15">
      <c r="A126" s="99"/>
      <c r="B126" s="133"/>
      <c r="C126" s="101" t="s">
        <v>16</v>
      </c>
      <c r="D126" s="102">
        <v>0</v>
      </c>
      <c r="E126" s="103">
        <v>0</v>
      </c>
      <c r="F126" s="127">
        <f t="shared" si="1"/>
        <v>0</v>
      </c>
      <c r="G126" s="192">
        <v>0</v>
      </c>
      <c r="H126" s="216"/>
      <c r="I126" s="192">
        <v>0</v>
      </c>
      <c r="J126" s="184">
        <v>0</v>
      </c>
      <c r="K126" s="201">
        <v>0</v>
      </c>
      <c r="L126" s="104">
        <v>0</v>
      </c>
      <c r="M126" s="104">
        <v>0</v>
      </c>
      <c r="N126" s="104">
        <v>0</v>
      </c>
      <c r="P126" s="228"/>
    </row>
    <row r="127" spans="1:16" ht="15">
      <c r="A127" s="105" t="s">
        <v>127</v>
      </c>
      <c r="B127" s="106"/>
      <c r="C127" s="106"/>
      <c r="D127" s="107">
        <v>19784552</v>
      </c>
      <c r="E127" s="108">
        <v>0</v>
      </c>
      <c r="F127" s="178">
        <f t="shared" si="1"/>
        <v>19784552</v>
      </c>
      <c r="G127" s="109">
        <v>9393440.417933095</v>
      </c>
      <c r="H127" s="217">
        <v>9317097.35</v>
      </c>
      <c r="I127" s="109">
        <v>1305568.2944005583</v>
      </c>
      <c r="J127" s="185">
        <v>1345627.4012942389</v>
      </c>
      <c r="K127" s="108">
        <v>1400117.317903947</v>
      </c>
      <c r="L127" s="109">
        <v>1171940.7921007872</v>
      </c>
      <c r="M127" s="109">
        <v>1417145.4168444816</v>
      </c>
      <c r="N127" s="109">
        <v>3750712.7774559874</v>
      </c>
      <c r="P127" s="228"/>
    </row>
    <row r="128" spans="1:16" ht="15">
      <c r="A128" s="92" t="s">
        <v>128</v>
      </c>
      <c r="B128" s="93" t="s">
        <v>129</v>
      </c>
      <c r="C128" s="93" t="s">
        <v>15</v>
      </c>
      <c r="D128" s="94">
        <v>506528</v>
      </c>
      <c r="E128" s="95">
        <v>4496.88</v>
      </c>
      <c r="F128" s="126">
        <f t="shared" si="1"/>
        <v>502031.12</v>
      </c>
      <c r="G128" s="193">
        <v>291765.22191555816</v>
      </c>
      <c r="H128" s="218">
        <v>242420.63</v>
      </c>
      <c r="I128" s="193">
        <v>37499.79234586654</v>
      </c>
      <c r="J128" s="183">
        <v>37499.80322294892</v>
      </c>
      <c r="K128" s="95">
        <v>37500.12808132492</v>
      </c>
      <c r="L128" s="96">
        <v>37499.564796590304</v>
      </c>
      <c r="M128" s="96">
        <v>37499.549474141444</v>
      </c>
      <c r="N128" s="96">
        <v>22767.28207912791</v>
      </c>
      <c r="P128" s="228"/>
    </row>
    <row r="129" spans="1:16" ht="15">
      <c r="A129" s="99"/>
      <c r="B129" s="100"/>
      <c r="C129" s="101" t="s">
        <v>16</v>
      </c>
      <c r="D129" s="102">
        <v>0</v>
      </c>
      <c r="E129" s="103">
        <v>0</v>
      </c>
      <c r="F129" s="127">
        <f t="shared" si="1"/>
        <v>0</v>
      </c>
      <c r="G129" s="192">
        <v>0</v>
      </c>
      <c r="H129" s="216"/>
      <c r="I129" s="192">
        <v>0</v>
      </c>
      <c r="J129" s="184">
        <v>0</v>
      </c>
      <c r="K129" s="201">
        <v>0</v>
      </c>
      <c r="L129" s="104">
        <v>0</v>
      </c>
      <c r="M129" s="104">
        <v>0</v>
      </c>
      <c r="N129" s="104">
        <v>0</v>
      </c>
      <c r="P129" s="228"/>
    </row>
    <row r="130" spans="1:16" ht="15">
      <c r="A130" s="105" t="s">
        <v>130</v>
      </c>
      <c r="B130" s="106"/>
      <c r="C130" s="106"/>
      <c r="D130" s="107">
        <v>506528</v>
      </c>
      <c r="E130" s="108">
        <v>4496.88</v>
      </c>
      <c r="F130" s="178">
        <f t="shared" si="1"/>
        <v>502031.12</v>
      </c>
      <c r="G130" s="109">
        <v>291765.22191555816</v>
      </c>
      <c r="H130" s="217">
        <v>242420.63</v>
      </c>
      <c r="I130" s="109">
        <v>37499.79234586654</v>
      </c>
      <c r="J130" s="185">
        <v>37499.80322294892</v>
      </c>
      <c r="K130" s="108">
        <v>37500.12808132492</v>
      </c>
      <c r="L130" s="109">
        <v>37499.564796590304</v>
      </c>
      <c r="M130" s="109">
        <v>37499.549474141444</v>
      </c>
      <c r="N130" s="109">
        <v>22767.28207912791</v>
      </c>
      <c r="P130" s="228"/>
    </row>
    <row r="131" spans="1:16" ht="15">
      <c r="A131" s="92" t="s">
        <v>131</v>
      </c>
      <c r="B131" s="93" t="s">
        <v>132</v>
      </c>
      <c r="C131" s="93" t="s">
        <v>15</v>
      </c>
      <c r="D131" s="94">
        <v>1457184</v>
      </c>
      <c r="E131" s="95">
        <v>0</v>
      </c>
      <c r="F131" s="126">
        <f t="shared" si="1"/>
        <v>1457184</v>
      </c>
      <c r="G131" s="193">
        <v>464189.48460509465</v>
      </c>
      <c r="H131" s="218">
        <v>401690.16</v>
      </c>
      <c r="I131" s="193">
        <v>118743.3987674362</v>
      </c>
      <c r="J131" s="183">
        <v>129482.27958210942</v>
      </c>
      <c r="K131" s="95">
        <v>134725.5427692876</v>
      </c>
      <c r="L131" s="96">
        <v>112769.37817297911</v>
      </c>
      <c r="M131" s="96">
        <v>136364.0625152808</v>
      </c>
      <c r="N131" s="96">
        <v>360910.33819290693</v>
      </c>
      <c r="P131" s="228"/>
    </row>
    <row r="132" spans="1:16" ht="15">
      <c r="A132" s="99"/>
      <c r="B132" s="100"/>
      <c r="C132" s="101" t="s">
        <v>16</v>
      </c>
      <c r="D132" s="102">
        <v>0</v>
      </c>
      <c r="E132" s="103">
        <v>0</v>
      </c>
      <c r="F132" s="127">
        <f t="shared" si="1"/>
        <v>0</v>
      </c>
      <c r="G132" s="192">
        <v>0</v>
      </c>
      <c r="H132" s="216"/>
      <c r="I132" s="192">
        <v>0</v>
      </c>
      <c r="J132" s="184">
        <v>0</v>
      </c>
      <c r="K132" s="201">
        <v>0</v>
      </c>
      <c r="L132" s="104">
        <v>0</v>
      </c>
      <c r="M132" s="104">
        <v>0</v>
      </c>
      <c r="N132" s="104">
        <v>0</v>
      </c>
      <c r="P132" s="228"/>
    </row>
    <row r="133" spans="1:16" ht="15">
      <c r="A133" s="105" t="s">
        <v>133</v>
      </c>
      <c r="B133" s="106"/>
      <c r="C133" s="106"/>
      <c r="D133" s="107">
        <v>1457184</v>
      </c>
      <c r="E133" s="108">
        <v>0</v>
      </c>
      <c r="F133" s="178">
        <f t="shared" si="1"/>
        <v>1457184</v>
      </c>
      <c r="G133" s="109">
        <v>464189.48460509465</v>
      </c>
      <c r="H133" s="217">
        <v>401690.16</v>
      </c>
      <c r="I133" s="109">
        <v>118743.3987674362</v>
      </c>
      <c r="J133" s="185">
        <v>129482.27958210942</v>
      </c>
      <c r="K133" s="108">
        <v>134725.5427692876</v>
      </c>
      <c r="L133" s="109">
        <v>112769.37817297911</v>
      </c>
      <c r="M133" s="109">
        <v>136364.0625152808</v>
      </c>
      <c r="N133" s="109">
        <v>360910.33819290693</v>
      </c>
      <c r="P133" s="228"/>
    </row>
    <row r="134" spans="1:16" ht="15">
      <c r="A134" s="92" t="s">
        <v>134</v>
      </c>
      <c r="B134" s="93" t="s">
        <v>135</v>
      </c>
      <c r="C134" s="93" t="s">
        <v>15</v>
      </c>
      <c r="D134" s="94">
        <v>2333544</v>
      </c>
      <c r="E134" s="95">
        <v>10318.85</v>
      </c>
      <c r="F134" s="126">
        <f aca="true" t="shared" si="2" ref="F134:F197">D134-E134</f>
        <v>2323225.15</v>
      </c>
      <c r="G134" s="193">
        <v>1089934.8301276616</v>
      </c>
      <c r="H134" s="218">
        <v>1089934.73</v>
      </c>
      <c r="I134" s="193">
        <v>218701.9576205218</v>
      </c>
      <c r="J134" s="183">
        <v>196977.03045344492</v>
      </c>
      <c r="K134" s="95">
        <v>197016.31600921298</v>
      </c>
      <c r="L134" s="96">
        <v>196850.79109392432</v>
      </c>
      <c r="M134" s="96">
        <v>197029.3527630947</v>
      </c>
      <c r="N134" s="96">
        <v>226714.7020598012</v>
      </c>
      <c r="P134" s="228"/>
    </row>
    <row r="135" spans="1:16" ht="15">
      <c r="A135" s="99"/>
      <c r="B135" s="100"/>
      <c r="C135" s="101" t="s">
        <v>16</v>
      </c>
      <c r="D135" s="102">
        <v>0</v>
      </c>
      <c r="E135" s="103"/>
      <c r="F135" s="127">
        <f t="shared" si="2"/>
        <v>0</v>
      </c>
      <c r="G135" s="192">
        <v>0</v>
      </c>
      <c r="H135" s="216"/>
      <c r="I135" s="192">
        <v>0</v>
      </c>
      <c r="J135" s="184">
        <v>0</v>
      </c>
      <c r="K135" s="201">
        <v>0</v>
      </c>
      <c r="L135" s="104">
        <v>0</v>
      </c>
      <c r="M135" s="104">
        <v>0</v>
      </c>
      <c r="N135" s="104">
        <v>0</v>
      </c>
      <c r="P135" s="228"/>
    </row>
    <row r="136" spans="1:16" ht="15">
      <c r="A136" s="105" t="s">
        <v>136</v>
      </c>
      <c r="B136" s="106"/>
      <c r="C136" s="106"/>
      <c r="D136" s="107">
        <v>2333544</v>
      </c>
      <c r="E136" s="108">
        <v>10318.85</v>
      </c>
      <c r="F136" s="178">
        <f t="shared" si="2"/>
        <v>2323225.15</v>
      </c>
      <c r="G136" s="109">
        <v>1089934.8301276616</v>
      </c>
      <c r="H136" s="217">
        <v>1089934.73</v>
      </c>
      <c r="I136" s="109">
        <v>218701.9576205218</v>
      </c>
      <c r="J136" s="185">
        <v>196977.03045344492</v>
      </c>
      <c r="K136" s="108">
        <v>197016.31600921298</v>
      </c>
      <c r="L136" s="109">
        <v>196850.79109392432</v>
      </c>
      <c r="M136" s="109">
        <v>197029.3527630947</v>
      </c>
      <c r="N136" s="109">
        <v>226714.7020598012</v>
      </c>
      <c r="P136" s="228"/>
    </row>
    <row r="137" spans="1:16" ht="15">
      <c r="A137" s="92" t="s">
        <v>137</v>
      </c>
      <c r="B137" s="93" t="s">
        <v>138</v>
      </c>
      <c r="C137" s="93" t="s">
        <v>15</v>
      </c>
      <c r="D137" s="94">
        <v>723472</v>
      </c>
      <c r="E137" s="95">
        <v>14716.649999999994</v>
      </c>
      <c r="F137" s="126">
        <f t="shared" si="2"/>
        <v>708755.35</v>
      </c>
      <c r="G137" s="193">
        <v>188365.21765668975</v>
      </c>
      <c r="H137" s="218">
        <v>151725.14</v>
      </c>
      <c r="I137" s="193">
        <v>61871.18904254669</v>
      </c>
      <c r="J137" s="183">
        <v>67909.6339190506</v>
      </c>
      <c r="K137" s="95">
        <v>70659.57070369535</v>
      </c>
      <c r="L137" s="96">
        <v>59144.210417995346</v>
      </c>
      <c r="M137" s="96">
        <v>71518.92594889685</v>
      </c>
      <c r="N137" s="96">
        <v>189286.81996781525</v>
      </c>
      <c r="P137" s="228"/>
    </row>
    <row r="138" spans="1:16" ht="15">
      <c r="A138" s="99"/>
      <c r="B138" s="100"/>
      <c r="C138" s="101" t="s">
        <v>16</v>
      </c>
      <c r="D138" s="102">
        <v>52200</v>
      </c>
      <c r="E138" s="103"/>
      <c r="F138" s="127">
        <f t="shared" si="2"/>
        <v>52200</v>
      </c>
      <c r="G138" s="192">
        <v>17287.937728055444</v>
      </c>
      <c r="H138" s="216"/>
      <c r="I138" s="192">
        <v>4404.073238428637</v>
      </c>
      <c r="J138" s="184">
        <v>4518.429202710504</v>
      </c>
      <c r="K138" s="201">
        <v>4701.398745561495</v>
      </c>
      <c r="L138" s="104">
        <v>3935.2137848729726</v>
      </c>
      <c r="M138" s="104">
        <v>4758.576727702428</v>
      </c>
      <c r="N138" s="104">
        <v>12594.370572668515</v>
      </c>
      <c r="P138" s="228"/>
    </row>
    <row r="139" spans="1:16" ht="15">
      <c r="A139" s="105" t="s">
        <v>139</v>
      </c>
      <c r="B139" s="106"/>
      <c r="C139" s="106"/>
      <c r="D139" s="107">
        <v>775672</v>
      </c>
      <c r="E139" s="108">
        <v>14716.649999999994</v>
      </c>
      <c r="F139" s="178">
        <f t="shared" si="2"/>
        <v>760955.35</v>
      </c>
      <c r="G139" s="109">
        <v>205653.1553847452</v>
      </c>
      <c r="H139" s="217">
        <v>151725.14</v>
      </c>
      <c r="I139" s="109">
        <v>66275.26228097532</v>
      </c>
      <c r="J139" s="185">
        <v>72428.06312176114</v>
      </c>
      <c r="K139" s="108">
        <v>75360.96944925684</v>
      </c>
      <c r="L139" s="109">
        <v>63079.42420286831</v>
      </c>
      <c r="M139" s="109">
        <v>76277.50267659925</v>
      </c>
      <c r="N139" s="109">
        <v>201881.1905404838</v>
      </c>
      <c r="P139" s="228"/>
    </row>
    <row r="140" spans="1:16" ht="15">
      <c r="A140" s="92" t="s">
        <v>140</v>
      </c>
      <c r="B140" s="93" t="s">
        <v>141</v>
      </c>
      <c r="C140" s="93" t="s">
        <v>15</v>
      </c>
      <c r="D140" s="94">
        <v>0</v>
      </c>
      <c r="E140" s="95">
        <v>0</v>
      </c>
      <c r="F140" s="126">
        <f t="shared" si="2"/>
        <v>0</v>
      </c>
      <c r="G140" s="193">
        <v>0</v>
      </c>
      <c r="H140" s="218">
        <v>0</v>
      </c>
      <c r="I140" s="193">
        <v>0</v>
      </c>
      <c r="J140" s="183">
        <v>0</v>
      </c>
      <c r="K140" s="95">
        <v>0</v>
      </c>
      <c r="L140" s="96">
        <v>0</v>
      </c>
      <c r="M140" s="96">
        <v>0</v>
      </c>
      <c r="N140" s="96">
        <v>0</v>
      </c>
      <c r="P140" s="228"/>
    </row>
    <row r="141" spans="1:16" ht="15">
      <c r="A141" s="99"/>
      <c r="B141" s="100"/>
      <c r="C141" s="101" t="s">
        <v>16</v>
      </c>
      <c r="D141" s="102">
        <v>7748265</v>
      </c>
      <c r="E141" s="103">
        <v>264867.35</v>
      </c>
      <c r="F141" s="127">
        <f t="shared" si="2"/>
        <v>7483397.65</v>
      </c>
      <c r="G141" s="192">
        <v>3618596</v>
      </c>
      <c r="H141" s="216"/>
      <c r="I141" s="192">
        <v>0</v>
      </c>
      <c r="J141" s="184">
        <v>0</v>
      </c>
      <c r="K141" s="201">
        <v>0</v>
      </c>
      <c r="L141" s="104">
        <v>0</v>
      </c>
      <c r="M141" s="104">
        <v>0</v>
      </c>
      <c r="N141" s="104">
        <v>0</v>
      </c>
      <c r="P141" s="228"/>
    </row>
    <row r="142" spans="1:16" ht="15">
      <c r="A142" s="105" t="s">
        <v>142</v>
      </c>
      <c r="B142" s="106"/>
      <c r="C142" s="106"/>
      <c r="D142" s="107">
        <v>7748265</v>
      </c>
      <c r="E142" s="108">
        <v>264867.35</v>
      </c>
      <c r="F142" s="178">
        <f t="shared" si="2"/>
        <v>7483397.65</v>
      </c>
      <c r="G142" s="109">
        <v>3618596</v>
      </c>
      <c r="H142" s="217">
        <v>0</v>
      </c>
      <c r="I142" s="109">
        <v>0</v>
      </c>
      <c r="J142" s="185">
        <v>0</v>
      </c>
      <c r="K142" s="108">
        <v>0</v>
      </c>
      <c r="L142" s="109">
        <v>0</v>
      </c>
      <c r="M142" s="109">
        <v>0</v>
      </c>
      <c r="N142" s="109">
        <v>0</v>
      </c>
      <c r="P142" s="228"/>
    </row>
    <row r="143" spans="1:16" ht="15">
      <c r="A143" s="92" t="s">
        <v>143</v>
      </c>
      <c r="B143" s="93" t="s">
        <v>144</v>
      </c>
      <c r="C143" s="93" t="s">
        <v>15</v>
      </c>
      <c r="D143" s="94">
        <v>2240639</v>
      </c>
      <c r="E143" s="95">
        <v>183949.8</v>
      </c>
      <c r="F143" s="126">
        <f t="shared" si="2"/>
        <v>2056689.2</v>
      </c>
      <c r="G143" s="193">
        <v>752933</v>
      </c>
      <c r="H143" s="218">
        <v>686579.26</v>
      </c>
      <c r="I143" s="193">
        <v>159578.7858454602</v>
      </c>
      <c r="J143" s="183">
        <v>169460.026864375</v>
      </c>
      <c r="K143" s="95">
        <v>176322.15134522156</v>
      </c>
      <c r="L143" s="96">
        <v>147587.00508167688</v>
      </c>
      <c r="M143" s="96">
        <v>178466.56524548586</v>
      </c>
      <c r="N143" s="96">
        <v>472341.6656177805</v>
      </c>
      <c r="P143" s="228"/>
    </row>
    <row r="144" spans="1:16" ht="15">
      <c r="A144" s="99"/>
      <c r="B144" s="100"/>
      <c r="C144" s="101" t="s">
        <v>16</v>
      </c>
      <c r="D144" s="102">
        <v>0</v>
      </c>
      <c r="E144" s="103">
        <v>0</v>
      </c>
      <c r="F144" s="127">
        <f t="shared" si="2"/>
        <v>0</v>
      </c>
      <c r="G144" s="192">
        <v>0</v>
      </c>
      <c r="H144" s="216"/>
      <c r="I144" s="192">
        <v>0</v>
      </c>
      <c r="J144" s="184">
        <v>0</v>
      </c>
      <c r="K144" s="201">
        <v>0</v>
      </c>
      <c r="L144" s="104">
        <v>0</v>
      </c>
      <c r="M144" s="104">
        <v>0</v>
      </c>
      <c r="N144" s="104">
        <v>0</v>
      </c>
      <c r="P144" s="228"/>
    </row>
    <row r="145" spans="1:16" ht="15">
      <c r="A145" s="105" t="s">
        <v>145</v>
      </c>
      <c r="B145" s="106"/>
      <c r="C145" s="106"/>
      <c r="D145" s="107">
        <v>2240639</v>
      </c>
      <c r="E145" s="108">
        <v>183949.8</v>
      </c>
      <c r="F145" s="178">
        <f t="shared" si="2"/>
        <v>2056689.2</v>
      </c>
      <c r="G145" s="109">
        <v>752933</v>
      </c>
      <c r="H145" s="217">
        <v>686579.26</v>
      </c>
      <c r="I145" s="109">
        <v>159578.7858454602</v>
      </c>
      <c r="J145" s="185">
        <v>169460.026864375</v>
      </c>
      <c r="K145" s="108">
        <v>176322.15134522156</v>
      </c>
      <c r="L145" s="109">
        <v>147587.00508167688</v>
      </c>
      <c r="M145" s="109">
        <v>178466.56524548586</v>
      </c>
      <c r="N145" s="109">
        <v>472341.6656177805</v>
      </c>
      <c r="P145" s="228"/>
    </row>
    <row r="146" spans="1:16" ht="15">
      <c r="A146" s="92" t="s">
        <v>146</v>
      </c>
      <c r="B146" s="93" t="s">
        <v>147</v>
      </c>
      <c r="C146" s="93" t="s">
        <v>15</v>
      </c>
      <c r="D146" s="94">
        <v>2904672</v>
      </c>
      <c r="E146" s="95">
        <v>25261.23000000001</v>
      </c>
      <c r="F146" s="126">
        <f t="shared" si="2"/>
        <v>2879410.77</v>
      </c>
      <c r="G146" s="193">
        <v>757501.2292729596</v>
      </c>
      <c r="H146" s="218">
        <v>569690.13</v>
      </c>
      <c r="I146" s="193">
        <v>252530.80047539694</v>
      </c>
      <c r="J146" s="183">
        <v>276867.0369441062</v>
      </c>
      <c r="K146" s="95">
        <v>288078.50732628745</v>
      </c>
      <c r="L146" s="96">
        <v>241130.47510090354</v>
      </c>
      <c r="M146" s="96">
        <v>291582.09182071895</v>
      </c>
      <c r="N146" s="96">
        <v>771720.8583325869</v>
      </c>
      <c r="P146" s="228"/>
    </row>
    <row r="147" spans="1:16" ht="15">
      <c r="A147" s="99"/>
      <c r="B147" s="100"/>
      <c r="C147" s="101" t="s">
        <v>16</v>
      </c>
      <c r="D147" s="102">
        <v>1194000</v>
      </c>
      <c r="E147" s="103">
        <v>0</v>
      </c>
      <c r="F147" s="127">
        <f t="shared" si="2"/>
        <v>1194000</v>
      </c>
      <c r="G147" s="192">
        <v>475692.2215213994</v>
      </c>
      <c r="H147" s="216"/>
      <c r="I147" s="192">
        <v>90612.8099655377</v>
      </c>
      <c r="J147" s="184">
        <v>92965.65804478445</v>
      </c>
      <c r="K147" s="201">
        <v>96730.21497157926</v>
      </c>
      <c r="L147" s="104">
        <v>80966.13284062606</v>
      </c>
      <c r="M147" s="104">
        <v>97906.63901120261</v>
      </c>
      <c r="N147" s="104">
        <v>259126.32364487054</v>
      </c>
      <c r="P147" s="228"/>
    </row>
    <row r="148" spans="1:16" ht="15">
      <c r="A148" s="105" t="s">
        <v>148</v>
      </c>
      <c r="B148" s="106"/>
      <c r="C148" s="106"/>
      <c r="D148" s="107">
        <v>4098672</v>
      </c>
      <c r="E148" s="108">
        <v>25261.23000000001</v>
      </c>
      <c r="F148" s="178">
        <f t="shared" si="2"/>
        <v>4073410.77</v>
      </c>
      <c r="G148" s="109">
        <v>1233193.450794359</v>
      </c>
      <c r="H148" s="217">
        <v>569690.13</v>
      </c>
      <c r="I148" s="109">
        <v>343143.61044093466</v>
      </c>
      <c r="J148" s="185">
        <v>369832.69498889055</v>
      </c>
      <c r="K148" s="108">
        <v>384808.7222978668</v>
      </c>
      <c r="L148" s="109">
        <v>322096.6079415297</v>
      </c>
      <c r="M148" s="109">
        <v>389488.73083192157</v>
      </c>
      <c r="N148" s="109">
        <v>1030847.1819774574</v>
      </c>
      <c r="P148" s="228"/>
    </row>
    <row r="149" spans="1:16" ht="15">
      <c r="A149" s="110" t="s">
        <v>149</v>
      </c>
      <c r="B149" s="111" t="s">
        <v>150</v>
      </c>
      <c r="C149" s="112" t="s">
        <v>15</v>
      </c>
      <c r="D149" s="94">
        <v>353473213</v>
      </c>
      <c r="E149" s="95">
        <v>49100169.03</v>
      </c>
      <c r="F149" s="126">
        <f t="shared" si="2"/>
        <v>304373043.97</v>
      </c>
      <c r="G149" s="193">
        <v>71969945.34572572</v>
      </c>
      <c r="H149" s="218">
        <v>61198298.46</v>
      </c>
      <c r="I149" s="193">
        <v>27694244.853453524</v>
      </c>
      <c r="J149" s="183">
        <v>30318696.593443274</v>
      </c>
      <c r="K149" s="95">
        <v>31546423.709807605</v>
      </c>
      <c r="L149" s="96">
        <v>26405316.410031945</v>
      </c>
      <c r="M149" s="96">
        <v>31930088.433671474</v>
      </c>
      <c r="N149" s="96">
        <v>84508328.67959219</v>
      </c>
      <c r="P149" s="228"/>
    </row>
    <row r="150" spans="1:16" ht="15">
      <c r="A150" s="99"/>
      <c r="B150" s="113"/>
      <c r="C150" s="114" t="s">
        <v>16</v>
      </c>
      <c r="D150" s="102">
        <v>400000</v>
      </c>
      <c r="E150" s="103">
        <v>0</v>
      </c>
      <c r="F150" s="127">
        <f t="shared" si="2"/>
        <v>400000</v>
      </c>
      <c r="G150" s="192">
        <v>-0.06160803469538223</v>
      </c>
      <c r="H150" s="216"/>
      <c r="I150" s="192">
        <v>0</v>
      </c>
      <c r="J150" s="184">
        <v>0</v>
      </c>
      <c r="K150" s="201">
        <v>0</v>
      </c>
      <c r="L150" s="104">
        <v>0</v>
      </c>
      <c r="M150" s="104">
        <v>0</v>
      </c>
      <c r="N150" s="104">
        <v>0</v>
      </c>
      <c r="P150" s="228"/>
    </row>
    <row r="151" spans="1:16" ht="15">
      <c r="A151" s="115" t="s">
        <v>151</v>
      </c>
      <c r="B151" s="116"/>
      <c r="C151" s="117"/>
      <c r="D151" s="107">
        <v>353873213</v>
      </c>
      <c r="E151" s="108">
        <v>49100169.03</v>
      </c>
      <c r="F151" s="179">
        <f t="shared" si="2"/>
        <v>304773043.97</v>
      </c>
      <c r="G151" s="109">
        <v>71969945.28411768</v>
      </c>
      <c r="H151" s="217">
        <v>61198298.46</v>
      </c>
      <c r="I151" s="109">
        <v>27694244.853453524</v>
      </c>
      <c r="J151" s="185">
        <v>30318696.593443274</v>
      </c>
      <c r="K151" s="108">
        <v>31546423.70980759</v>
      </c>
      <c r="L151" s="109">
        <v>26405316.410031945</v>
      </c>
      <c r="M151" s="109">
        <v>31930088.433671474</v>
      </c>
      <c r="N151" s="109">
        <v>84508328.67959222</v>
      </c>
      <c r="P151" s="228"/>
    </row>
    <row r="152" spans="1:16" ht="15">
      <c r="A152" s="135">
        <v>2432</v>
      </c>
      <c r="B152" s="136" t="s">
        <v>152</v>
      </c>
      <c r="C152" s="137" t="s">
        <v>15</v>
      </c>
      <c r="D152" s="94">
        <v>55453283</v>
      </c>
      <c r="E152" s="95">
        <v>270609.94999999925</v>
      </c>
      <c r="F152" s="127">
        <f t="shared" si="2"/>
        <v>55182673.05</v>
      </c>
      <c r="G152" s="193">
        <v>1720085.1179021024</v>
      </c>
      <c r="H152" s="218">
        <v>1717196.65</v>
      </c>
      <c r="I152" s="193">
        <v>6731646.146775456</v>
      </c>
      <c r="J152" s="183">
        <v>6921152.762108607</v>
      </c>
      <c r="K152" s="95">
        <v>7201418.336730253</v>
      </c>
      <c r="L152" s="96">
        <v>6027806.243002113</v>
      </c>
      <c r="M152" s="96">
        <v>7289001.328799516</v>
      </c>
      <c r="N152" s="96">
        <v>19291563.23258405</v>
      </c>
      <c r="P152" s="228"/>
    </row>
    <row r="153" spans="1:16" ht="15">
      <c r="A153" s="138"/>
      <c r="B153" s="139"/>
      <c r="C153" s="137" t="s">
        <v>16</v>
      </c>
      <c r="D153" s="102">
        <v>98579783</v>
      </c>
      <c r="E153" s="103">
        <v>9369810.18</v>
      </c>
      <c r="F153" s="127">
        <f t="shared" si="2"/>
        <v>89209972.82</v>
      </c>
      <c r="G153" s="192">
        <v>34751034.27826351</v>
      </c>
      <c r="H153" s="216"/>
      <c r="I153" s="192">
        <v>13347123.975511018</v>
      </c>
      <c r="J153" s="184">
        <v>6088923.898208313</v>
      </c>
      <c r="K153" s="201">
        <v>6335489.147353157</v>
      </c>
      <c r="L153" s="104">
        <v>5302997.16655913</v>
      </c>
      <c r="M153" s="104">
        <v>6412540.787710927</v>
      </c>
      <c r="N153" s="104">
        <v>16971863.56639394</v>
      </c>
      <c r="P153" s="228"/>
    </row>
    <row r="154" spans="1:16" ht="15">
      <c r="A154" s="115" t="s">
        <v>153</v>
      </c>
      <c r="B154" s="140"/>
      <c r="C154" s="115"/>
      <c r="D154" s="107">
        <v>154033066</v>
      </c>
      <c r="E154" s="108">
        <v>9640420.129999999</v>
      </c>
      <c r="F154" s="179">
        <f t="shared" si="2"/>
        <v>144392645.87</v>
      </c>
      <c r="G154" s="109">
        <v>36471119.39616561</v>
      </c>
      <c r="H154" s="217">
        <v>1717196.65</v>
      </c>
      <c r="I154" s="109">
        <v>20078770.122286476</v>
      </c>
      <c r="J154" s="185">
        <v>13010076.660316914</v>
      </c>
      <c r="K154" s="108">
        <v>13536907.484083414</v>
      </c>
      <c r="L154" s="109">
        <v>11330803.409561247</v>
      </c>
      <c r="M154" s="109">
        <v>13701542.11651045</v>
      </c>
      <c r="N154" s="109">
        <v>36263426.798978</v>
      </c>
      <c r="P154" s="228"/>
    </row>
    <row r="155" spans="1:16" ht="15">
      <c r="A155" s="135" t="s">
        <v>154</v>
      </c>
      <c r="B155" s="136" t="s">
        <v>155</v>
      </c>
      <c r="C155" s="137" t="s">
        <v>15</v>
      </c>
      <c r="D155" s="94">
        <v>0</v>
      </c>
      <c r="E155" s="95">
        <v>0</v>
      </c>
      <c r="F155" s="127">
        <f t="shared" si="2"/>
        <v>0</v>
      </c>
      <c r="G155" s="193">
        <v>0</v>
      </c>
      <c r="H155" s="218">
        <v>0</v>
      </c>
      <c r="I155" s="193">
        <v>0</v>
      </c>
      <c r="J155" s="183">
        <v>0</v>
      </c>
      <c r="K155" s="95">
        <v>0</v>
      </c>
      <c r="L155" s="96">
        <v>0</v>
      </c>
      <c r="M155" s="96">
        <v>0</v>
      </c>
      <c r="N155" s="96">
        <v>0</v>
      </c>
      <c r="P155" s="228"/>
    </row>
    <row r="156" spans="1:16" ht="15">
      <c r="A156" s="138"/>
      <c r="B156" s="139"/>
      <c r="C156" s="137" t="s">
        <v>16</v>
      </c>
      <c r="D156" s="102">
        <v>773458</v>
      </c>
      <c r="E156" s="103">
        <v>0</v>
      </c>
      <c r="F156" s="127">
        <f t="shared" si="2"/>
        <v>773458</v>
      </c>
      <c r="G156" s="192">
        <v>308147.36538818973</v>
      </c>
      <c r="H156" s="216"/>
      <c r="I156" s="192">
        <v>58697.824765766214</v>
      </c>
      <c r="J156" s="184">
        <v>60221.969798997394</v>
      </c>
      <c r="K156" s="201">
        <v>62660.60185216728</v>
      </c>
      <c r="L156" s="104">
        <v>52448.83012951841</v>
      </c>
      <c r="M156" s="104">
        <v>63422.6743687829</v>
      </c>
      <c r="N156" s="104">
        <v>167858.7336965782</v>
      </c>
      <c r="P156" s="228"/>
    </row>
    <row r="157" spans="1:16" ht="15">
      <c r="A157" s="115" t="s">
        <v>153</v>
      </c>
      <c r="B157" s="140"/>
      <c r="C157" s="115"/>
      <c r="D157" s="107">
        <v>773458</v>
      </c>
      <c r="E157" s="108">
        <v>0</v>
      </c>
      <c r="F157" s="178">
        <f t="shared" si="2"/>
        <v>773458</v>
      </c>
      <c r="G157" s="109">
        <v>308147.36538818973</v>
      </c>
      <c r="H157" s="217">
        <v>0</v>
      </c>
      <c r="I157" s="109">
        <v>58697.824765766214</v>
      </c>
      <c r="J157" s="185">
        <v>60221.969798997394</v>
      </c>
      <c r="K157" s="108">
        <v>62660.60185216728</v>
      </c>
      <c r="L157" s="109">
        <v>52448.83012951841</v>
      </c>
      <c r="M157" s="109">
        <v>63422.6743687829</v>
      </c>
      <c r="N157" s="109">
        <v>167858.7336965782</v>
      </c>
      <c r="P157" s="228"/>
    </row>
    <row r="158" spans="1:16" ht="15">
      <c r="A158" s="92" t="s">
        <v>156</v>
      </c>
      <c r="B158" s="93" t="s">
        <v>157</v>
      </c>
      <c r="C158" s="93" t="s">
        <v>15</v>
      </c>
      <c r="D158" s="94">
        <v>75978182</v>
      </c>
      <c r="E158" s="95">
        <v>555884.35</v>
      </c>
      <c r="F158" s="126">
        <f t="shared" si="2"/>
        <v>75422297.65</v>
      </c>
      <c r="G158" s="193">
        <v>45829314.41721168</v>
      </c>
      <c r="H158" s="218">
        <v>40734993.41</v>
      </c>
      <c r="I158" s="193">
        <v>4801561.799631387</v>
      </c>
      <c r="J158" s="183">
        <v>4958284.370073721</v>
      </c>
      <c r="K158" s="95">
        <v>4958284.370073721</v>
      </c>
      <c r="L158" s="96">
        <v>4958284.370073721</v>
      </c>
      <c r="M158" s="96">
        <v>4958284.370073721</v>
      </c>
      <c r="N158" s="96">
        <v>4958284.370073721</v>
      </c>
      <c r="P158" s="228"/>
    </row>
    <row r="159" spans="1:16" ht="15">
      <c r="A159" s="99"/>
      <c r="B159" s="100"/>
      <c r="C159" s="101" t="s">
        <v>16</v>
      </c>
      <c r="D159" s="102">
        <v>111931260</v>
      </c>
      <c r="E159" s="103">
        <v>2205661.73</v>
      </c>
      <c r="F159" s="127">
        <f t="shared" si="2"/>
        <v>109725598.27</v>
      </c>
      <c r="G159" s="192">
        <v>36655080.49403186</v>
      </c>
      <c r="H159" s="216"/>
      <c r="I159" s="192">
        <v>9217671.226310546</v>
      </c>
      <c r="J159" s="184">
        <v>9457016.855788328</v>
      </c>
      <c r="K159" s="201">
        <v>9839969.862952791</v>
      </c>
      <c r="L159" s="104">
        <v>8236354.145451613</v>
      </c>
      <c r="M159" s="104">
        <v>9959642.677691683</v>
      </c>
      <c r="N159" s="104">
        <v>26359863.007773176</v>
      </c>
      <c r="P159" s="228"/>
    </row>
    <row r="160" spans="1:16" ht="15">
      <c r="A160" s="105" t="s">
        <v>158</v>
      </c>
      <c r="B160" s="106"/>
      <c r="C160" s="106"/>
      <c r="D160" s="107">
        <v>187909442</v>
      </c>
      <c r="E160" s="108">
        <v>2761546.08</v>
      </c>
      <c r="F160" s="178">
        <f t="shared" si="2"/>
        <v>185147895.92</v>
      </c>
      <c r="G160" s="109">
        <v>82484394.91124354</v>
      </c>
      <c r="H160" s="217">
        <v>40734993.41</v>
      </c>
      <c r="I160" s="109">
        <v>14019233.025941933</v>
      </c>
      <c r="J160" s="185">
        <v>14415301.225862056</v>
      </c>
      <c r="K160" s="108">
        <v>14798254.233026505</v>
      </c>
      <c r="L160" s="109">
        <v>13194638.515525341</v>
      </c>
      <c r="M160" s="109">
        <v>14917927.047765404</v>
      </c>
      <c r="N160" s="109">
        <v>31318147.377846897</v>
      </c>
      <c r="P160" s="228"/>
    </row>
    <row r="161" spans="1:16" ht="15">
      <c r="A161" s="110" t="s">
        <v>159</v>
      </c>
      <c r="B161" s="111" t="s">
        <v>160</v>
      </c>
      <c r="C161" s="93" t="s">
        <v>15</v>
      </c>
      <c r="D161" s="94">
        <v>6561167</v>
      </c>
      <c r="E161" s="95">
        <v>2897604.35</v>
      </c>
      <c r="F161" s="126">
        <f t="shared" si="2"/>
        <v>3663562.65</v>
      </c>
      <c r="G161" s="193">
        <v>719657.9093075958</v>
      </c>
      <c r="H161" s="218">
        <v>374421.55</v>
      </c>
      <c r="I161" s="193">
        <v>339769.35978000995</v>
      </c>
      <c r="J161" s="183">
        <v>385689.1691619619</v>
      </c>
      <c r="K161" s="95">
        <v>401307.28948612465</v>
      </c>
      <c r="L161" s="96">
        <v>335906.41062869364</v>
      </c>
      <c r="M161" s="96">
        <v>406187.95208742516</v>
      </c>
      <c r="N161" s="96">
        <v>1075044.4688557847</v>
      </c>
      <c r="P161" s="228"/>
    </row>
    <row r="162" spans="1:16" ht="15">
      <c r="A162" s="99"/>
      <c r="B162" s="113"/>
      <c r="C162" s="101" t="s">
        <v>16</v>
      </c>
      <c r="D162" s="102">
        <v>0</v>
      </c>
      <c r="E162" s="103">
        <v>0</v>
      </c>
      <c r="F162" s="127">
        <f t="shared" si="2"/>
        <v>0</v>
      </c>
      <c r="G162" s="192">
        <v>0</v>
      </c>
      <c r="H162" s="216"/>
      <c r="I162" s="192">
        <v>0</v>
      </c>
      <c r="J162" s="184">
        <v>0</v>
      </c>
      <c r="K162" s="201">
        <v>0</v>
      </c>
      <c r="L162" s="104">
        <v>0</v>
      </c>
      <c r="M162" s="104">
        <v>0</v>
      </c>
      <c r="N162" s="104">
        <v>0</v>
      </c>
      <c r="P162" s="228"/>
    </row>
    <row r="163" spans="1:16" ht="15">
      <c r="A163" s="105" t="s">
        <v>161</v>
      </c>
      <c r="B163" s="106"/>
      <c r="C163" s="106"/>
      <c r="D163" s="107">
        <v>6561167</v>
      </c>
      <c r="E163" s="108">
        <v>2897604.35</v>
      </c>
      <c r="F163" s="178">
        <f t="shared" si="2"/>
        <v>3663562.65</v>
      </c>
      <c r="G163" s="109">
        <v>719657.9093075958</v>
      </c>
      <c r="H163" s="217">
        <v>374421.55</v>
      </c>
      <c r="I163" s="109">
        <v>339769.35978000995</v>
      </c>
      <c r="J163" s="185">
        <v>385689.1691619619</v>
      </c>
      <c r="K163" s="108">
        <v>401307.28948612465</v>
      </c>
      <c r="L163" s="109">
        <v>335906.41062869364</v>
      </c>
      <c r="M163" s="109">
        <v>406187.95208742516</v>
      </c>
      <c r="N163" s="109">
        <v>1075044.4688557847</v>
      </c>
      <c r="P163" s="228"/>
    </row>
    <row r="164" spans="1:16" ht="15">
      <c r="A164" s="110" t="s">
        <v>162</v>
      </c>
      <c r="B164" s="111" t="s">
        <v>163</v>
      </c>
      <c r="C164" s="93" t="s">
        <v>15</v>
      </c>
      <c r="D164" s="94">
        <v>1317452</v>
      </c>
      <c r="E164" s="95">
        <v>4280.7</v>
      </c>
      <c r="F164" s="126">
        <f t="shared" si="2"/>
        <v>1313171.3</v>
      </c>
      <c r="G164" s="193">
        <v>404468.1578331351</v>
      </c>
      <c r="H164" s="218">
        <v>305761.33</v>
      </c>
      <c r="I164" s="193">
        <v>104221.4074701477</v>
      </c>
      <c r="J164" s="183">
        <v>119148.93742308987</v>
      </c>
      <c r="K164" s="95">
        <v>123973.76163377042</v>
      </c>
      <c r="L164" s="96">
        <v>103769.81025154528</v>
      </c>
      <c r="M164" s="96">
        <v>125481.51919960813</v>
      </c>
      <c r="N164" s="96">
        <v>332107.8640218384</v>
      </c>
      <c r="P164" s="228"/>
    </row>
    <row r="165" spans="1:16" ht="15">
      <c r="A165" s="99"/>
      <c r="B165" s="113"/>
      <c r="C165" s="101" t="s">
        <v>16</v>
      </c>
      <c r="D165" s="102">
        <v>43758961</v>
      </c>
      <c r="E165" s="103">
        <v>1161263.55</v>
      </c>
      <c r="F165" s="127">
        <f t="shared" si="2"/>
        <v>42597697.45</v>
      </c>
      <c r="G165" s="192">
        <v>4847643.599532606</v>
      </c>
      <c r="H165" s="216"/>
      <c r="I165" s="192">
        <v>1600000</v>
      </c>
      <c r="J165" s="184">
        <v>1600000</v>
      </c>
      <c r="K165" s="201">
        <v>1600000</v>
      </c>
      <c r="L165" s="104">
        <v>1600000</v>
      </c>
      <c r="M165" s="104">
        <v>1600000</v>
      </c>
      <c r="N165" s="104">
        <v>1600000</v>
      </c>
      <c r="P165" s="228"/>
    </row>
    <row r="166" spans="1:16" ht="15">
      <c r="A166" s="105" t="s">
        <v>164</v>
      </c>
      <c r="B166" s="106"/>
      <c r="C166" s="106"/>
      <c r="D166" s="107">
        <v>45076413</v>
      </c>
      <c r="E166" s="108">
        <v>1165544.25</v>
      </c>
      <c r="F166" s="178">
        <f t="shared" si="2"/>
        <v>43910868.75</v>
      </c>
      <c r="G166" s="109">
        <v>5252111.757365741</v>
      </c>
      <c r="H166" s="217">
        <v>305761.33</v>
      </c>
      <c r="I166" s="109">
        <v>1704221.4074701476</v>
      </c>
      <c r="J166" s="185">
        <v>1719148.9374230895</v>
      </c>
      <c r="K166" s="108">
        <v>1723973.7616337705</v>
      </c>
      <c r="L166" s="109">
        <v>1703769.8102515452</v>
      </c>
      <c r="M166" s="109">
        <v>1725481.519199608</v>
      </c>
      <c r="N166" s="109">
        <v>1932107.8640218377</v>
      </c>
      <c r="P166" s="228"/>
    </row>
    <row r="167" spans="1:16" ht="15">
      <c r="A167" s="92" t="s">
        <v>165</v>
      </c>
      <c r="B167" s="93" t="s">
        <v>166</v>
      </c>
      <c r="C167" s="93" t="s">
        <v>15</v>
      </c>
      <c r="D167" s="94">
        <v>130128476</v>
      </c>
      <c r="E167" s="95">
        <v>346088.00000000006</v>
      </c>
      <c r="F167" s="126">
        <f t="shared" si="2"/>
        <v>129782388</v>
      </c>
      <c r="G167" s="193">
        <v>38450331.34953273</v>
      </c>
      <c r="H167" s="218">
        <v>34523879.09</v>
      </c>
      <c r="I167" s="193">
        <v>10607341.289109977</v>
      </c>
      <c r="J167" s="183">
        <v>11955849.087525167</v>
      </c>
      <c r="K167" s="95">
        <v>12439989.956796207</v>
      </c>
      <c r="L167" s="96">
        <v>10412650.066723734</v>
      </c>
      <c r="M167" s="96">
        <v>12591283.9784434</v>
      </c>
      <c r="N167" s="96">
        <v>33324942.621401533</v>
      </c>
      <c r="P167" s="228"/>
    </row>
    <row r="168" spans="1:16" ht="15">
      <c r="A168" s="99"/>
      <c r="B168" s="43"/>
      <c r="C168" s="101" t="s">
        <v>16</v>
      </c>
      <c r="D168" s="102">
        <v>227445394</v>
      </c>
      <c r="E168" s="103">
        <v>2668551.75</v>
      </c>
      <c r="F168" s="127">
        <f t="shared" si="2"/>
        <v>224776842.25</v>
      </c>
      <c r="G168" s="192">
        <v>64117634.8470843</v>
      </c>
      <c r="H168" s="216"/>
      <c r="I168" s="192">
        <v>20266775.14261111</v>
      </c>
      <c r="J168" s="184">
        <v>20793021.299031526</v>
      </c>
      <c r="K168" s="201">
        <v>21635015.14930421</v>
      </c>
      <c r="L168" s="104">
        <v>18109165.901287377</v>
      </c>
      <c r="M168" s="104">
        <v>21898138.227514416</v>
      </c>
      <c r="N168" s="104">
        <v>57957091.68316707</v>
      </c>
      <c r="P168" s="228"/>
    </row>
    <row r="169" spans="1:16" ht="15">
      <c r="A169" s="105" t="s">
        <v>167</v>
      </c>
      <c r="B169" s="106"/>
      <c r="C169" s="106"/>
      <c r="D169" s="107">
        <v>357573870</v>
      </c>
      <c r="E169" s="108">
        <v>3014639.75</v>
      </c>
      <c r="F169" s="178">
        <f t="shared" si="2"/>
        <v>354559230.25</v>
      </c>
      <c r="G169" s="109">
        <v>102567966.19661704</v>
      </c>
      <c r="H169" s="217">
        <v>34523879.09</v>
      </c>
      <c r="I169" s="109">
        <v>30874116.431721084</v>
      </c>
      <c r="J169" s="185">
        <v>32748870.386556685</v>
      </c>
      <c r="K169" s="108">
        <v>34075005.10610044</v>
      </c>
      <c r="L169" s="109">
        <v>28521815.96801108</v>
      </c>
      <c r="M169" s="109">
        <v>34489422.20595783</v>
      </c>
      <c r="N169" s="109">
        <v>91282034.30456859</v>
      </c>
      <c r="P169" s="228"/>
    </row>
    <row r="170" spans="1:16" ht="15">
      <c r="A170" s="92" t="s">
        <v>168</v>
      </c>
      <c r="B170" s="93" t="s">
        <v>169</v>
      </c>
      <c r="C170" s="93" t="s">
        <v>15</v>
      </c>
      <c r="D170" s="94">
        <v>97005243</v>
      </c>
      <c r="E170" s="95">
        <v>3019151.4699999997</v>
      </c>
      <c r="F170" s="126">
        <f t="shared" si="2"/>
        <v>93986091.53</v>
      </c>
      <c r="G170" s="193">
        <v>40830785.88199768</v>
      </c>
      <c r="H170" s="218">
        <v>40787926.35</v>
      </c>
      <c r="I170" s="193">
        <v>6706047.672958693</v>
      </c>
      <c r="J170" s="183">
        <v>6879433.544928685</v>
      </c>
      <c r="K170" s="95">
        <v>7158009.739070289</v>
      </c>
      <c r="L170" s="96">
        <v>5991471.926102325</v>
      </c>
      <c r="M170" s="96">
        <v>7245064.79973954</v>
      </c>
      <c r="N170" s="96">
        <v>19175277.84720047</v>
      </c>
      <c r="P170" s="228"/>
    </row>
    <row r="171" spans="1:16" ht="15">
      <c r="A171" s="99"/>
      <c r="B171" s="100"/>
      <c r="C171" s="101" t="s">
        <v>16</v>
      </c>
      <c r="D171" s="102">
        <v>63000000</v>
      </c>
      <c r="E171" s="103">
        <v>1825952.22</v>
      </c>
      <c r="F171" s="127">
        <f t="shared" si="2"/>
        <v>61174047.78</v>
      </c>
      <c r="G171" s="192">
        <v>15358807.427587308</v>
      </c>
      <c r="H171" s="216"/>
      <c r="I171" s="192">
        <v>5779483.101758285</v>
      </c>
      <c r="J171" s="184">
        <v>5929552.895644851</v>
      </c>
      <c r="K171" s="201">
        <v>6169664.565863363</v>
      </c>
      <c r="L171" s="104">
        <v>5164196.946823351</v>
      </c>
      <c r="M171" s="104">
        <v>6244699.462806642</v>
      </c>
      <c r="N171" s="104">
        <v>16527643.379516192</v>
      </c>
      <c r="P171" s="228"/>
    </row>
    <row r="172" spans="1:16" ht="15">
      <c r="A172" s="105" t="s">
        <v>170</v>
      </c>
      <c r="B172" s="106"/>
      <c r="C172" s="106"/>
      <c r="D172" s="107">
        <v>160005243</v>
      </c>
      <c r="E172" s="108">
        <v>4845103.6899999995</v>
      </c>
      <c r="F172" s="178">
        <f t="shared" si="2"/>
        <v>155160139.31</v>
      </c>
      <c r="G172" s="109">
        <v>56189593.30958499</v>
      </c>
      <c r="H172" s="217">
        <v>40787926.35</v>
      </c>
      <c r="I172" s="109">
        <v>12485530.774716977</v>
      </c>
      <c r="J172" s="185">
        <v>12808986.440573528</v>
      </c>
      <c r="K172" s="108">
        <v>13327674.304933667</v>
      </c>
      <c r="L172" s="109">
        <v>11155668.872925669</v>
      </c>
      <c r="M172" s="109">
        <v>13489764.262546182</v>
      </c>
      <c r="N172" s="109">
        <v>35702921.22671667</v>
      </c>
      <c r="P172" s="228"/>
    </row>
    <row r="173" spans="1:16" ht="15">
      <c r="A173" s="92" t="s">
        <v>171</v>
      </c>
      <c r="B173" s="93" t="s">
        <v>172</v>
      </c>
      <c r="C173" s="93" t="s">
        <v>15</v>
      </c>
      <c r="D173" s="94">
        <v>175565547</v>
      </c>
      <c r="E173" s="95">
        <v>4501118.5200000005</v>
      </c>
      <c r="F173" s="126">
        <f t="shared" si="2"/>
        <v>171064428.48</v>
      </c>
      <c r="G173" s="193">
        <v>68306332.41876009</v>
      </c>
      <c r="H173" s="218">
        <v>68305404.89</v>
      </c>
      <c r="I173" s="193">
        <v>16736242.852451513</v>
      </c>
      <c r="J173" s="183">
        <v>12740389.249353603</v>
      </c>
      <c r="K173" s="95">
        <v>13256299.33494252</v>
      </c>
      <c r="L173" s="96">
        <v>11095925.851538882</v>
      </c>
      <c r="M173" s="96">
        <v>13417521.236689076</v>
      </c>
      <c r="N173" s="96">
        <v>35511717.95502439</v>
      </c>
      <c r="P173" s="228"/>
    </row>
    <row r="174" spans="1:16" ht="15">
      <c r="A174" s="99"/>
      <c r="B174" s="100"/>
      <c r="C174" s="101" t="s">
        <v>16</v>
      </c>
      <c r="D174" s="102">
        <v>77360000</v>
      </c>
      <c r="E174" s="103">
        <v>10471888.25</v>
      </c>
      <c r="F174" s="127">
        <f t="shared" si="2"/>
        <v>66888111.75</v>
      </c>
      <c r="G174" s="192">
        <v>12974515.299999999</v>
      </c>
      <c r="H174" s="216"/>
      <c r="I174" s="192">
        <v>8600000</v>
      </c>
      <c r="J174" s="184">
        <v>4321695</v>
      </c>
      <c r="K174" s="201">
        <v>4321695</v>
      </c>
      <c r="L174" s="104">
        <v>4321695</v>
      </c>
      <c r="M174" s="104">
        <v>4321695</v>
      </c>
      <c r="N174" s="104">
        <v>4321695</v>
      </c>
      <c r="P174" s="228"/>
    </row>
    <row r="175" spans="1:16" ht="15">
      <c r="A175" s="105" t="s">
        <v>173</v>
      </c>
      <c r="B175" s="106"/>
      <c r="C175" s="106"/>
      <c r="D175" s="107">
        <v>252925547</v>
      </c>
      <c r="E175" s="108">
        <v>14973006.77</v>
      </c>
      <c r="F175" s="178">
        <f t="shared" si="2"/>
        <v>237952540.23</v>
      </c>
      <c r="G175" s="109">
        <v>81280847.71876009</v>
      </c>
      <c r="H175" s="217">
        <v>68305404.89</v>
      </c>
      <c r="I175" s="109">
        <v>25336242.85245151</v>
      </c>
      <c r="J175" s="185">
        <v>17062084.249353603</v>
      </c>
      <c r="K175" s="108">
        <v>17577994.334942505</v>
      </c>
      <c r="L175" s="109">
        <v>15417620.851538897</v>
      </c>
      <c r="M175" s="109">
        <v>17739216.23668909</v>
      </c>
      <c r="N175" s="109">
        <v>39833412.95502436</v>
      </c>
      <c r="P175" s="228"/>
    </row>
    <row r="176" spans="1:16" ht="15">
      <c r="A176" s="110" t="s">
        <v>174</v>
      </c>
      <c r="B176" s="111" t="s">
        <v>175</v>
      </c>
      <c r="C176" s="93" t="s">
        <v>15</v>
      </c>
      <c r="D176" s="94">
        <v>409622</v>
      </c>
      <c r="E176" s="95">
        <v>11246.12</v>
      </c>
      <c r="F176" s="126">
        <f t="shared" si="2"/>
        <v>398375.88</v>
      </c>
      <c r="G176" s="193">
        <v>155402.0197823715</v>
      </c>
      <c r="H176" s="218">
        <v>155255.5</v>
      </c>
      <c r="I176" s="193">
        <v>34369.16857426486</v>
      </c>
      <c r="J176" s="183">
        <v>34368.698136430496</v>
      </c>
      <c r="K176" s="95">
        <v>34368.53973836955</v>
      </c>
      <c r="L176" s="96">
        <v>34369.14116362622</v>
      </c>
      <c r="M176" s="96">
        <v>34369.065920210094</v>
      </c>
      <c r="N176" s="96">
        <v>71129.26646709879</v>
      </c>
      <c r="P176" s="228"/>
    </row>
    <row r="177" spans="1:16" ht="15">
      <c r="A177" s="99"/>
      <c r="B177" s="113"/>
      <c r="C177" s="101" t="s">
        <v>16</v>
      </c>
      <c r="D177" s="102">
        <v>0</v>
      </c>
      <c r="E177" s="103"/>
      <c r="F177" s="127">
        <f t="shared" si="2"/>
        <v>0</v>
      </c>
      <c r="G177" s="192">
        <v>0</v>
      </c>
      <c r="H177" s="216"/>
      <c r="I177" s="192">
        <v>0</v>
      </c>
      <c r="J177" s="184">
        <v>0</v>
      </c>
      <c r="K177" s="201">
        <v>0</v>
      </c>
      <c r="L177" s="104">
        <v>0</v>
      </c>
      <c r="M177" s="104">
        <v>0</v>
      </c>
      <c r="N177" s="104">
        <v>0</v>
      </c>
      <c r="P177" s="228"/>
    </row>
    <row r="178" spans="1:16" ht="15">
      <c r="A178" s="115" t="s">
        <v>176</v>
      </c>
      <c r="B178" s="141"/>
      <c r="C178" s="141"/>
      <c r="D178" s="107">
        <v>409622</v>
      </c>
      <c r="E178" s="108">
        <v>11246.12</v>
      </c>
      <c r="F178" s="178">
        <f t="shared" si="2"/>
        <v>398375.88</v>
      </c>
      <c r="G178" s="109">
        <v>155402.0197823715</v>
      </c>
      <c r="H178" s="217">
        <v>155255.5</v>
      </c>
      <c r="I178" s="109">
        <v>34369.16857426486</v>
      </c>
      <c r="J178" s="185">
        <v>34368.698136430496</v>
      </c>
      <c r="K178" s="108">
        <v>34368.53973836955</v>
      </c>
      <c r="L178" s="109">
        <v>34369.14116362622</v>
      </c>
      <c r="M178" s="109">
        <v>34369.065920210094</v>
      </c>
      <c r="N178" s="109">
        <v>71129.26646709879</v>
      </c>
      <c r="P178" s="228"/>
    </row>
    <row r="179" spans="1:16" ht="15">
      <c r="A179" s="142">
        <v>2664</v>
      </c>
      <c r="B179" s="111" t="s">
        <v>263</v>
      </c>
      <c r="C179" s="93" t="s">
        <v>15</v>
      </c>
      <c r="D179" s="94">
        <v>0</v>
      </c>
      <c r="E179" s="95">
        <v>0</v>
      </c>
      <c r="F179" s="126">
        <f t="shared" si="2"/>
        <v>0</v>
      </c>
      <c r="G179" s="193">
        <v>0</v>
      </c>
      <c r="H179" s="218">
        <v>0</v>
      </c>
      <c r="I179" s="193">
        <v>0</v>
      </c>
      <c r="J179" s="183">
        <v>0</v>
      </c>
      <c r="K179" s="95">
        <v>0</v>
      </c>
      <c r="L179" s="96">
        <v>0</v>
      </c>
      <c r="M179" s="96">
        <v>0</v>
      </c>
      <c r="N179" s="96">
        <v>0</v>
      </c>
      <c r="P179" s="228"/>
    </row>
    <row r="180" spans="1:16" ht="15">
      <c r="A180" s="99"/>
      <c r="B180" s="113"/>
      <c r="C180" s="101" t="s">
        <v>16</v>
      </c>
      <c r="D180" s="102">
        <v>0</v>
      </c>
      <c r="E180" s="103">
        <v>0</v>
      </c>
      <c r="F180" s="127">
        <f t="shared" si="2"/>
        <v>0</v>
      </c>
      <c r="G180" s="192">
        <v>0</v>
      </c>
      <c r="H180" s="216"/>
      <c r="I180" s="192">
        <v>0</v>
      </c>
      <c r="J180" s="184">
        <v>0</v>
      </c>
      <c r="K180" s="201">
        <v>0</v>
      </c>
      <c r="L180" s="104">
        <v>0</v>
      </c>
      <c r="M180" s="104">
        <v>0</v>
      </c>
      <c r="N180" s="104">
        <v>0</v>
      </c>
      <c r="P180" s="228"/>
    </row>
    <row r="181" spans="1:16" ht="15">
      <c r="A181" s="115" t="s">
        <v>264</v>
      </c>
      <c r="B181" s="141"/>
      <c r="C181" s="141"/>
      <c r="D181" s="107">
        <v>0</v>
      </c>
      <c r="E181" s="108">
        <v>0</v>
      </c>
      <c r="F181" s="178">
        <f t="shared" si="2"/>
        <v>0</v>
      </c>
      <c r="G181" s="109">
        <v>0</v>
      </c>
      <c r="H181" s="217">
        <v>0</v>
      </c>
      <c r="I181" s="109">
        <v>0</v>
      </c>
      <c r="J181" s="185">
        <v>0</v>
      </c>
      <c r="K181" s="108">
        <v>0</v>
      </c>
      <c r="L181" s="109">
        <v>0</v>
      </c>
      <c r="M181" s="109">
        <v>0</v>
      </c>
      <c r="N181" s="109">
        <v>0</v>
      </c>
      <c r="P181" s="228"/>
    </row>
    <row r="182" spans="1:16" ht="15">
      <c r="A182" s="110" t="s">
        <v>177</v>
      </c>
      <c r="B182" s="111" t="s">
        <v>178</v>
      </c>
      <c r="C182" s="93" t="s">
        <v>15</v>
      </c>
      <c r="D182" s="94">
        <v>289597</v>
      </c>
      <c r="E182" s="95">
        <v>19302</v>
      </c>
      <c r="F182" s="126">
        <f t="shared" si="2"/>
        <v>270295</v>
      </c>
      <c r="G182" s="193">
        <v>44977.67392436871</v>
      </c>
      <c r="H182" s="218">
        <v>24427.5</v>
      </c>
      <c r="I182" s="193">
        <v>25331.761750193014</v>
      </c>
      <c r="J182" s="183">
        <v>29619.09877528259</v>
      </c>
      <c r="K182" s="95">
        <v>30818.496335682736</v>
      </c>
      <c r="L182" s="96">
        <v>25796.0190515071</v>
      </c>
      <c r="M182" s="96">
        <v>31193.308073307795</v>
      </c>
      <c r="N182" s="96">
        <v>82558.31601402676</v>
      </c>
      <c r="P182" s="228"/>
    </row>
    <row r="183" spans="1:16" ht="15">
      <c r="A183" s="99"/>
      <c r="B183" s="113"/>
      <c r="C183" s="101" t="s">
        <v>16</v>
      </c>
      <c r="D183" s="102">
        <v>0</v>
      </c>
      <c r="E183" s="103">
        <v>0</v>
      </c>
      <c r="F183" s="127">
        <f t="shared" si="2"/>
        <v>0</v>
      </c>
      <c r="G183" s="192">
        <v>0</v>
      </c>
      <c r="H183" s="216"/>
      <c r="I183" s="192">
        <v>0</v>
      </c>
      <c r="J183" s="184">
        <v>0</v>
      </c>
      <c r="K183" s="201">
        <v>0</v>
      </c>
      <c r="L183" s="104">
        <v>0</v>
      </c>
      <c r="M183" s="104">
        <v>0</v>
      </c>
      <c r="N183" s="104">
        <v>0</v>
      </c>
      <c r="P183" s="228"/>
    </row>
    <row r="184" spans="1:16" ht="15">
      <c r="A184" s="105" t="s">
        <v>179</v>
      </c>
      <c r="B184" s="106"/>
      <c r="C184" s="106"/>
      <c r="D184" s="107">
        <v>289597</v>
      </c>
      <c r="E184" s="108">
        <v>19302</v>
      </c>
      <c r="F184" s="178">
        <f t="shared" si="2"/>
        <v>270295</v>
      </c>
      <c r="G184" s="109">
        <v>44977.67392436871</v>
      </c>
      <c r="H184" s="217">
        <v>24427.5</v>
      </c>
      <c r="I184" s="109">
        <v>25331.761750193014</v>
      </c>
      <c r="J184" s="185">
        <v>29619.09877528259</v>
      </c>
      <c r="K184" s="108">
        <v>30818.496335682736</v>
      </c>
      <c r="L184" s="109">
        <v>25796.0190515071</v>
      </c>
      <c r="M184" s="109">
        <v>31193.308073307795</v>
      </c>
      <c r="N184" s="109">
        <v>82558.31601402676</v>
      </c>
      <c r="P184" s="228"/>
    </row>
    <row r="185" spans="1:16" ht="15">
      <c r="A185" s="110" t="s">
        <v>180</v>
      </c>
      <c r="B185" s="111" t="s">
        <v>181</v>
      </c>
      <c r="C185" s="93" t="s">
        <v>15</v>
      </c>
      <c r="D185" s="94">
        <v>605784</v>
      </c>
      <c r="E185" s="95">
        <v>0</v>
      </c>
      <c r="F185" s="126">
        <f t="shared" si="2"/>
        <v>605784</v>
      </c>
      <c r="G185" s="193">
        <v>194240.7733006289</v>
      </c>
      <c r="H185" s="218">
        <v>179527.68</v>
      </c>
      <c r="I185" s="193">
        <v>72193.64734475949</v>
      </c>
      <c r="J185" s="183">
        <v>53962.81959262672</v>
      </c>
      <c r="K185" s="95">
        <v>56148.18708571516</v>
      </c>
      <c r="L185" s="96">
        <v>46996.75502634991</v>
      </c>
      <c r="M185" s="96">
        <v>56829.83012572793</v>
      </c>
      <c r="N185" s="96">
        <v>125411.76082482081</v>
      </c>
      <c r="P185" s="228"/>
    </row>
    <row r="186" spans="1:16" ht="15">
      <c r="A186" s="99"/>
      <c r="B186" s="113"/>
      <c r="C186" s="101" t="s">
        <v>16</v>
      </c>
      <c r="D186" s="102">
        <v>0</v>
      </c>
      <c r="E186" s="103">
        <v>0</v>
      </c>
      <c r="F186" s="127">
        <f t="shared" si="2"/>
        <v>0</v>
      </c>
      <c r="G186" s="192">
        <v>0</v>
      </c>
      <c r="H186" s="216"/>
      <c r="I186" s="192">
        <v>0</v>
      </c>
      <c r="J186" s="184">
        <v>0</v>
      </c>
      <c r="K186" s="201">
        <v>0</v>
      </c>
      <c r="L186" s="104">
        <v>0</v>
      </c>
      <c r="M186" s="104">
        <v>0</v>
      </c>
      <c r="N186" s="104">
        <v>0</v>
      </c>
      <c r="P186" s="228"/>
    </row>
    <row r="187" spans="1:16" ht="15">
      <c r="A187" s="105" t="s">
        <v>182</v>
      </c>
      <c r="B187" s="106"/>
      <c r="C187" s="106"/>
      <c r="D187" s="107">
        <v>605784</v>
      </c>
      <c r="E187" s="108">
        <v>0</v>
      </c>
      <c r="F187" s="178">
        <f t="shared" si="2"/>
        <v>605784</v>
      </c>
      <c r="G187" s="109">
        <v>194240.7733006289</v>
      </c>
      <c r="H187" s="217">
        <v>179527.68</v>
      </c>
      <c r="I187" s="109">
        <f aca="true" t="shared" si="3" ref="I187:N187">SUM(I185:I186)</f>
        <v>72193.64734475949</v>
      </c>
      <c r="J187" s="109">
        <f t="shared" si="3"/>
        <v>53962.81959262672</v>
      </c>
      <c r="K187" s="109">
        <f t="shared" si="3"/>
        <v>56148.18708571516</v>
      </c>
      <c r="L187" s="109">
        <f t="shared" si="3"/>
        <v>46996.75502634991</v>
      </c>
      <c r="M187" s="109">
        <f t="shared" si="3"/>
        <v>56829.83012572793</v>
      </c>
      <c r="N187" s="109">
        <f t="shared" si="3"/>
        <v>125411.76082482081</v>
      </c>
      <c r="P187" s="228"/>
    </row>
    <row r="188" spans="1:16" ht="15">
      <c r="A188" s="110" t="s">
        <v>183</v>
      </c>
      <c r="B188" s="111" t="s">
        <v>184</v>
      </c>
      <c r="C188" s="93" t="s">
        <v>15</v>
      </c>
      <c r="D188" s="94">
        <v>16449472</v>
      </c>
      <c r="E188" s="95">
        <v>127444.56</v>
      </c>
      <c r="F188" s="126">
        <f t="shared" si="2"/>
        <v>16322027.44</v>
      </c>
      <c r="G188" s="193">
        <v>3015623.4664869565</v>
      </c>
      <c r="H188" s="218">
        <v>1358759.2</v>
      </c>
      <c r="I188" s="193">
        <v>1531105.067679871</v>
      </c>
      <c r="J188" s="183">
        <v>1743997.4983634055</v>
      </c>
      <c r="K188" s="95">
        <v>1814619.037551715</v>
      </c>
      <c r="L188" s="96">
        <v>1518891.3422006676</v>
      </c>
      <c r="M188" s="96">
        <v>1836688.2685480602</v>
      </c>
      <c r="N188" s="96">
        <v>4861103.225656278</v>
      </c>
      <c r="P188" s="228"/>
    </row>
    <row r="189" spans="1:16" ht="15">
      <c r="A189" s="99"/>
      <c r="B189" s="113"/>
      <c r="C189" s="101" t="s">
        <v>16</v>
      </c>
      <c r="D189" s="102">
        <v>0</v>
      </c>
      <c r="E189" s="103">
        <v>0</v>
      </c>
      <c r="F189" s="127">
        <f t="shared" si="2"/>
        <v>0</v>
      </c>
      <c r="G189" s="192">
        <v>0</v>
      </c>
      <c r="H189" s="216"/>
      <c r="I189" s="192">
        <v>0</v>
      </c>
      <c r="J189" s="184">
        <v>0</v>
      </c>
      <c r="K189" s="201">
        <v>0</v>
      </c>
      <c r="L189" s="104">
        <v>0</v>
      </c>
      <c r="M189" s="104">
        <v>0</v>
      </c>
      <c r="N189" s="104">
        <v>0</v>
      </c>
      <c r="P189" s="228"/>
    </row>
    <row r="190" spans="1:16" ht="15">
      <c r="A190" s="105" t="s">
        <v>185</v>
      </c>
      <c r="B190" s="106"/>
      <c r="C190" s="106"/>
      <c r="D190" s="107">
        <v>16449472</v>
      </c>
      <c r="E190" s="108">
        <v>127444.56</v>
      </c>
      <c r="F190" s="178">
        <f t="shared" si="2"/>
        <v>16322027.44</v>
      </c>
      <c r="G190" s="109">
        <v>3015623.4664869565</v>
      </c>
      <c r="H190" s="217">
        <v>1358759.2</v>
      </c>
      <c r="I190" s="109">
        <v>1531105.067679871</v>
      </c>
      <c r="J190" s="185">
        <v>1743997.4983634055</v>
      </c>
      <c r="K190" s="108">
        <v>1814619.037551715</v>
      </c>
      <c r="L190" s="109">
        <v>1518891.3422006676</v>
      </c>
      <c r="M190" s="109">
        <v>1836688.2685480602</v>
      </c>
      <c r="N190" s="109">
        <v>4861103.225656278</v>
      </c>
      <c r="P190" s="228"/>
    </row>
    <row r="191" spans="1:16" ht="15">
      <c r="A191" s="92" t="s">
        <v>186</v>
      </c>
      <c r="B191" s="93" t="s">
        <v>187</v>
      </c>
      <c r="C191" s="93" t="s">
        <v>15</v>
      </c>
      <c r="D191" s="94">
        <v>1506421782</v>
      </c>
      <c r="E191" s="95">
        <v>207286973.55</v>
      </c>
      <c r="F191" s="126">
        <f t="shared" si="2"/>
        <v>1299134808.45</v>
      </c>
      <c r="G191" s="193">
        <v>499336841.44807386</v>
      </c>
      <c r="H191" s="218">
        <v>492230135.05</v>
      </c>
      <c r="I191" s="193">
        <v>171201799.91622722</v>
      </c>
      <c r="J191" s="183">
        <v>133719233.50675456</v>
      </c>
      <c r="K191" s="95">
        <v>133719233.50675456</v>
      </c>
      <c r="L191" s="96">
        <v>133719233.50675456</v>
      </c>
      <c r="M191" s="96">
        <v>133719233.50675456</v>
      </c>
      <c r="N191" s="96">
        <v>93719233.50675456</v>
      </c>
      <c r="P191" s="228"/>
    </row>
    <row r="192" spans="1:16" ht="15">
      <c r="A192" s="99"/>
      <c r="B192" s="100"/>
      <c r="C192" s="101" t="s">
        <v>16</v>
      </c>
      <c r="D192" s="102">
        <v>934712218</v>
      </c>
      <c r="E192" s="103">
        <v>190075972.75</v>
      </c>
      <c r="F192" s="127">
        <f t="shared" si="2"/>
        <v>744636245.25</v>
      </c>
      <c r="G192" s="192">
        <v>294389569.0704064</v>
      </c>
      <c r="H192" s="216"/>
      <c r="I192" s="192">
        <v>56797542.402628936</v>
      </c>
      <c r="J192" s="184">
        <v>58272344.790931284</v>
      </c>
      <c r="K192" s="201">
        <v>60632028.61221498</v>
      </c>
      <c r="L192" s="104">
        <v>50750852.610589325</v>
      </c>
      <c r="M192" s="104">
        <v>61369429.806366146</v>
      </c>
      <c r="N192" s="104">
        <v>162424477.95686293</v>
      </c>
      <c r="P192" s="228"/>
    </row>
    <row r="193" spans="1:16" ht="15">
      <c r="A193" s="105" t="s">
        <v>188</v>
      </c>
      <c r="B193" s="106"/>
      <c r="C193" s="106"/>
      <c r="D193" s="107">
        <v>2441134000</v>
      </c>
      <c r="E193" s="108">
        <v>397362946.3</v>
      </c>
      <c r="F193" s="178">
        <f t="shared" si="2"/>
        <v>2043771053.7</v>
      </c>
      <c r="G193" s="109">
        <v>793726410.5184803</v>
      </c>
      <c r="H193" s="217">
        <v>492230135.05</v>
      </c>
      <c r="I193" s="109">
        <f aca="true" t="shared" si="4" ref="I193:N193">SUM(I191:I192)</f>
        <v>227999342.31885615</v>
      </c>
      <c r="J193" s="109">
        <f t="shared" si="4"/>
        <v>191991578.29768586</v>
      </c>
      <c r="K193" s="109">
        <f t="shared" si="4"/>
        <v>194351262.11896956</v>
      </c>
      <c r="L193" s="109">
        <f t="shared" si="4"/>
        <v>184470086.1173439</v>
      </c>
      <c r="M193" s="109">
        <f t="shared" si="4"/>
        <v>195088663.31312072</v>
      </c>
      <c r="N193" s="109">
        <f t="shared" si="4"/>
        <v>256143711.4636175</v>
      </c>
      <c r="P193" s="228"/>
    </row>
    <row r="194" spans="1:16" ht="15">
      <c r="A194" s="110" t="s">
        <v>189</v>
      </c>
      <c r="B194" s="111" t="s">
        <v>190</v>
      </c>
      <c r="C194" s="93" t="s">
        <v>15</v>
      </c>
      <c r="D194" s="94">
        <v>0</v>
      </c>
      <c r="E194" s="95">
        <v>0</v>
      </c>
      <c r="F194" s="126">
        <f t="shared" si="2"/>
        <v>0</v>
      </c>
      <c r="G194" s="193">
        <v>0</v>
      </c>
      <c r="H194" s="218">
        <v>0</v>
      </c>
      <c r="I194" s="193">
        <v>0</v>
      </c>
      <c r="J194" s="183">
        <v>0</v>
      </c>
      <c r="K194" s="95">
        <v>0</v>
      </c>
      <c r="L194" s="96">
        <v>0</v>
      </c>
      <c r="M194" s="96">
        <v>0</v>
      </c>
      <c r="N194" s="96">
        <v>0</v>
      </c>
      <c r="P194" s="228"/>
    </row>
    <row r="195" spans="1:16" ht="15">
      <c r="A195" s="99"/>
      <c r="B195" s="113"/>
      <c r="C195" s="101" t="s">
        <v>16</v>
      </c>
      <c r="D195" s="102">
        <v>7736274</v>
      </c>
      <c r="E195" s="103">
        <v>590993.12</v>
      </c>
      <c r="F195" s="127">
        <f t="shared" si="2"/>
        <v>7145280.88</v>
      </c>
      <c r="G195" s="192">
        <v>3239053.5944828955</v>
      </c>
      <c r="H195" s="216"/>
      <c r="I195" s="192">
        <v>492761.23871921067</v>
      </c>
      <c r="J195" s="184">
        <v>505556.2545065889</v>
      </c>
      <c r="K195" s="201">
        <v>526028.2797663938</v>
      </c>
      <c r="L195" s="104">
        <v>440301.67399096023</v>
      </c>
      <c r="M195" s="104">
        <v>532425.7876600828</v>
      </c>
      <c r="N195" s="104">
        <v>1409154.050873869</v>
      </c>
      <c r="P195" s="228"/>
    </row>
    <row r="196" spans="1:16" ht="15">
      <c r="A196" s="105" t="s">
        <v>191</v>
      </c>
      <c r="B196" s="106"/>
      <c r="C196" s="106"/>
      <c r="D196" s="107">
        <v>7736274</v>
      </c>
      <c r="E196" s="108">
        <v>590993.12</v>
      </c>
      <c r="F196" s="178">
        <f t="shared" si="2"/>
        <v>7145280.88</v>
      </c>
      <c r="G196" s="109">
        <v>3239053.5944828955</v>
      </c>
      <c r="H196" s="217">
        <v>0</v>
      </c>
      <c r="I196" s="109">
        <v>492761.23871921067</v>
      </c>
      <c r="J196" s="185">
        <v>505556.2545065889</v>
      </c>
      <c r="K196" s="108">
        <v>526028.2797663938</v>
      </c>
      <c r="L196" s="109">
        <v>440301.67399096023</v>
      </c>
      <c r="M196" s="109">
        <v>532425.7876600828</v>
      </c>
      <c r="N196" s="109">
        <v>1409154.050873869</v>
      </c>
      <c r="P196" s="228"/>
    </row>
    <row r="197" spans="1:16" ht="15">
      <c r="A197" s="110" t="s">
        <v>192</v>
      </c>
      <c r="B197" s="111" t="s">
        <v>193</v>
      </c>
      <c r="C197" s="93" t="s">
        <v>15</v>
      </c>
      <c r="D197" s="94">
        <v>8818884</v>
      </c>
      <c r="E197" s="95">
        <v>127356.12</v>
      </c>
      <c r="F197" s="126">
        <f t="shared" si="2"/>
        <v>8691527.88</v>
      </c>
      <c r="G197" s="193">
        <v>4649030.4054212235</v>
      </c>
      <c r="H197" s="218">
        <v>4648888.19</v>
      </c>
      <c r="I197" s="193">
        <v>689945.9796941639</v>
      </c>
      <c r="J197" s="183">
        <v>699626.4780117329</v>
      </c>
      <c r="K197" s="95">
        <v>700016.7122290125</v>
      </c>
      <c r="L197" s="96">
        <v>698384.0926350215</v>
      </c>
      <c r="M197" s="96">
        <v>700138.4651374826</v>
      </c>
      <c r="N197" s="96">
        <v>554386.1522925897</v>
      </c>
      <c r="P197" s="228"/>
    </row>
    <row r="198" spans="1:16" ht="15">
      <c r="A198" s="99"/>
      <c r="B198" s="113"/>
      <c r="C198" s="101" t="s">
        <v>16</v>
      </c>
      <c r="D198" s="102">
        <v>11145193</v>
      </c>
      <c r="E198" s="103">
        <v>361148.94</v>
      </c>
      <c r="F198" s="127">
        <f aca="true" t="shared" si="5" ref="F198:F253">D198-E198</f>
        <v>10784044.06</v>
      </c>
      <c r="G198" s="192">
        <v>4546042.300152649</v>
      </c>
      <c r="H198" s="216"/>
      <c r="I198" s="192">
        <v>603491.2743777703</v>
      </c>
      <c r="J198" s="184">
        <v>834507.2070320677</v>
      </c>
      <c r="K198" s="201">
        <v>868299.7918721531</v>
      </c>
      <c r="L198" s="104">
        <v>726793.3428542949</v>
      </c>
      <c r="M198" s="104">
        <v>878859.974634679</v>
      </c>
      <c r="N198" s="104">
        <v>2326050.169076387</v>
      </c>
      <c r="P198" s="228"/>
    </row>
    <row r="199" spans="1:16" ht="15">
      <c r="A199" s="105" t="s">
        <v>194</v>
      </c>
      <c r="B199" s="106"/>
      <c r="C199" s="106"/>
      <c r="D199" s="107">
        <v>19964077</v>
      </c>
      <c r="E199" s="108">
        <v>488505.06</v>
      </c>
      <c r="F199" s="178">
        <f t="shared" si="5"/>
        <v>19475571.94</v>
      </c>
      <c r="G199" s="109">
        <v>9195072.705573872</v>
      </c>
      <c r="H199" s="217">
        <v>4648888.19</v>
      </c>
      <c r="I199" s="109">
        <v>1293437.2540719341</v>
      </c>
      <c r="J199" s="185">
        <v>1534133.6850438006</v>
      </c>
      <c r="K199" s="108">
        <v>1568316.5041011665</v>
      </c>
      <c r="L199" s="109">
        <v>1425177.4354893155</v>
      </c>
      <c r="M199" s="109">
        <v>1578998.4397721626</v>
      </c>
      <c r="N199" s="109">
        <v>2880436.3213689774</v>
      </c>
      <c r="P199" s="228"/>
    </row>
    <row r="200" spans="1:16" ht="15">
      <c r="A200" s="92" t="s">
        <v>195</v>
      </c>
      <c r="B200" s="93" t="s">
        <v>196</v>
      </c>
      <c r="C200" s="93" t="s">
        <v>15</v>
      </c>
      <c r="D200" s="94">
        <v>7581087</v>
      </c>
      <c r="E200" s="95">
        <v>1089181.89</v>
      </c>
      <c r="F200" s="126">
        <f t="shared" si="5"/>
        <v>6491905.11</v>
      </c>
      <c r="G200" s="193">
        <v>1165326.513477806</v>
      </c>
      <c r="H200" s="218">
        <v>607468.16</v>
      </c>
      <c r="I200" s="193">
        <v>614253.962294644</v>
      </c>
      <c r="J200" s="183">
        <v>697925.4849684837</v>
      </c>
      <c r="K200" s="95">
        <v>726187.3213721914</v>
      </c>
      <c r="L200" s="96">
        <v>607840.8814316657</v>
      </c>
      <c r="M200" s="96">
        <v>735019.1452483498</v>
      </c>
      <c r="N200" s="96">
        <v>1945351.3146846667</v>
      </c>
      <c r="P200" s="228"/>
    </row>
    <row r="201" spans="1:16" ht="15">
      <c r="A201" s="99"/>
      <c r="B201" s="100"/>
      <c r="C201" s="101" t="s">
        <v>16</v>
      </c>
      <c r="D201" s="102">
        <v>45018485</v>
      </c>
      <c r="E201" s="103">
        <v>2009234.57</v>
      </c>
      <c r="F201" s="127">
        <f t="shared" si="5"/>
        <v>43009250.43</v>
      </c>
      <c r="G201" s="192">
        <v>16630136.7213597</v>
      </c>
      <c r="H201" s="216"/>
      <c r="I201" s="192">
        <v>3327662.16537852</v>
      </c>
      <c r="J201" s="184">
        <v>3414068.0889689103</v>
      </c>
      <c r="K201" s="201">
        <v>3552317.566713538</v>
      </c>
      <c r="L201" s="104">
        <v>2973397.8786579147</v>
      </c>
      <c r="M201" s="104">
        <v>3595520.528508734</v>
      </c>
      <c r="N201" s="104">
        <v>9516147.480412684</v>
      </c>
      <c r="P201" s="228"/>
    </row>
    <row r="202" spans="1:16" ht="15.75" customHeight="1">
      <c r="A202" s="105" t="s">
        <v>197</v>
      </c>
      <c r="B202" s="106"/>
      <c r="C202" s="106"/>
      <c r="D202" s="107">
        <v>52599572</v>
      </c>
      <c r="E202" s="108">
        <v>3098416.46</v>
      </c>
      <c r="F202" s="178">
        <f t="shared" si="5"/>
        <v>49501155.54</v>
      </c>
      <c r="G202" s="109">
        <v>17795463.234837506</v>
      </c>
      <c r="H202" s="217">
        <v>607468.16</v>
      </c>
      <c r="I202" s="109">
        <v>3941916.127673164</v>
      </c>
      <c r="J202" s="185">
        <v>4111993.5739373937</v>
      </c>
      <c r="K202" s="108">
        <v>4278504.888085727</v>
      </c>
      <c r="L202" s="109">
        <v>3581238.76008958</v>
      </c>
      <c r="M202" s="109">
        <v>4330539.673757084</v>
      </c>
      <c r="N202" s="109">
        <v>11461498.795097351</v>
      </c>
      <c r="P202" s="228"/>
    </row>
    <row r="203" spans="1:16" ht="15">
      <c r="A203" s="92" t="s">
        <v>198</v>
      </c>
      <c r="B203" s="93" t="s">
        <v>199</v>
      </c>
      <c r="C203" s="93" t="s">
        <v>15</v>
      </c>
      <c r="D203" s="94">
        <v>36337810</v>
      </c>
      <c r="E203" s="95">
        <v>151593.55</v>
      </c>
      <c r="F203" s="126">
        <f t="shared" si="5"/>
        <v>36186216.45</v>
      </c>
      <c r="G203" s="193">
        <v>31036063.36728619</v>
      </c>
      <c r="H203" s="218">
        <v>30417396.87</v>
      </c>
      <c r="I203" s="193">
        <v>596109.8397053768</v>
      </c>
      <c r="J203" s="183">
        <v>674483.1203579642</v>
      </c>
      <c r="K203" s="95">
        <v>701795.6802446134</v>
      </c>
      <c r="L203" s="96">
        <v>587424.33571928</v>
      </c>
      <c r="M203" s="96">
        <v>710330.8552091867</v>
      </c>
      <c r="N203" s="96">
        <v>1880009.618763581</v>
      </c>
      <c r="P203" s="228"/>
    </row>
    <row r="204" spans="1:16" ht="15">
      <c r="A204" s="99"/>
      <c r="B204" s="100"/>
      <c r="C204" s="101" t="s">
        <v>16</v>
      </c>
      <c r="D204" s="102">
        <v>57079784</v>
      </c>
      <c r="E204" s="103">
        <v>2152270</v>
      </c>
      <c r="F204" s="127">
        <f t="shared" si="5"/>
        <v>54927514</v>
      </c>
      <c r="G204" s="192">
        <v>13302055.25</v>
      </c>
      <c r="H204" s="216"/>
      <c r="I204" s="192">
        <v>0</v>
      </c>
      <c r="J204" s="184">
        <v>0</v>
      </c>
      <c r="K204" s="201">
        <v>0</v>
      </c>
      <c r="L204" s="104">
        <v>0</v>
      </c>
      <c r="M204" s="104">
        <v>0</v>
      </c>
      <c r="N204" s="104">
        <v>0</v>
      </c>
      <c r="P204" s="228"/>
    </row>
    <row r="205" spans="1:16" ht="15">
      <c r="A205" s="105" t="s">
        <v>200</v>
      </c>
      <c r="B205" s="106"/>
      <c r="C205" s="106"/>
      <c r="D205" s="107">
        <v>93417594</v>
      </c>
      <c r="E205" s="108">
        <v>2303863.55</v>
      </c>
      <c r="F205" s="178">
        <f t="shared" si="5"/>
        <v>91113730.45</v>
      </c>
      <c r="G205" s="109">
        <v>44338118.61728619</v>
      </c>
      <c r="H205" s="217">
        <v>30417396.87</v>
      </c>
      <c r="I205" s="109">
        <v>596109.8397053768</v>
      </c>
      <c r="J205" s="185">
        <v>674483.1203579605</v>
      </c>
      <c r="K205" s="108">
        <v>701795.6802446172</v>
      </c>
      <c r="L205" s="109">
        <v>587424.33571928</v>
      </c>
      <c r="M205" s="109">
        <v>710330.8552091867</v>
      </c>
      <c r="N205" s="109">
        <v>1880009.618763581</v>
      </c>
      <c r="P205" s="228"/>
    </row>
    <row r="206" spans="1:16" ht="15">
      <c r="A206" s="128">
        <v>3161</v>
      </c>
      <c r="B206" s="93" t="s">
        <v>201</v>
      </c>
      <c r="C206" s="93" t="s">
        <v>15</v>
      </c>
      <c r="D206" s="94">
        <v>140000000</v>
      </c>
      <c r="E206" s="95"/>
      <c r="F206" s="126">
        <f t="shared" si="5"/>
        <v>140000000</v>
      </c>
      <c r="G206" s="193">
        <v>49133851.67791505</v>
      </c>
      <c r="H206" s="218">
        <v>49133853</v>
      </c>
      <c r="I206" s="193">
        <v>16700000.4996923</v>
      </c>
      <c r="J206" s="183">
        <v>15999999.845832309</v>
      </c>
      <c r="K206" s="95">
        <v>15999999.862157062</v>
      </c>
      <c r="L206" s="96">
        <v>15999999.778104868</v>
      </c>
      <c r="M206" s="96">
        <v>16000000.518654345</v>
      </c>
      <c r="N206" s="96">
        <v>10166146.49555911</v>
      </c>
      <c r="P206" s="228"/>
    </row>
    <row r="207" spans="1:16" ht="15">
      <c r="A207" s="100"/>
      <c r="B207" s="43"/>
      <c r="C207" s="101" t="s">
        <v>16</v>
      </c>
      <c r="D207" s="102">
        <v>0</v>
      </c>
      <c r="E207" s="103"/>
      <c r="F207" s="127">
        <f t="shared" si="5"/>
        <v>0</v>
      </c>
      <c r="G207" s="192">
        <v>0</v>
      </c>
      <c r="H207" s="216"/>
      <c r="I207" s="192">
        <v>0</v>
      </c>
      <c r="J207" s="184">
        <v>0</v>
      </c>
      <c r="K207" s="201">
        <v>0</v>
      </c>
      <c r="L207" s="104">
        <v>0</v>
      </c>
      <c r="M207" s="104">
        <v>0</v>
      </c>
      <c r="N207" s="104">
        <v>0</v>
      </c>
      <c r="P207" s="228"/>
    </row>
    <row r="208" spans="1:16" ht="15">
      <c r="A208" s="129" t="s">
        <v>202</v>
      </c>
      <c r="B208" s="106"/>
      <c r="C208" s="106"/>
      <c r="D208" s="107">
        <v>140000000</v>
      </c>
      <c r="E208" s="108"/>
      <c r="F208" s="178">
        <f t="shared" si="5"/>
        <v>140000000</v>
      </c>
      <c r="G208" s="109">
        <v>49133851.67791505</v>
      </c>
      <c r="H208" s="217">
        <v>49133853</v>
      </c>
      <c r="I208" s="109">
        <f aca="true" t="shared" si="6" ref="I208:N208">SUM(I206:I207)</f>
        <v>16700000.4996923</v>
      </c>
      <c r="J208" s="109">
        <f t="shared" si="6"/>
        <v>15999999.845832309</v>
      </c>
      <c r="K208" s="109">
        <f t="shared" si="6"/>
        <v>15999999.862157062</v>
      </c>
      <c r="L208" s="109">
        <f t="shared" si="6"/>
        <v>15999999.778104868</v>
      </c>
      <c r="M208" s="109">
        <f t="shared" si="6"/>
        <v>16000000.518654345</v>
      </c>
      <c r="N208" s="109">
        <f t="shared" si="6"/>
        <v>10166146.49555911</v>
      </c>
      <c r="P208" s="228"/>
    </row>
    <row r="209" spans="1:16" ht="15">
      <c r="A209" s="92" t="s">
        <v>265</v>
      </c>
      <c r="B209" s="93" t="s">
        <v>266</v>
      </c>
      <c r="C209" s="93" t="s">
        <v>15</v>
      </c>
      <c r="D209" s="94">
        <v>0</v>
      </c>
      <c r="E209" s="95">
        <v>0</v>
      </c>
      <c r="F209" s="126">
        <f t="shared" si="5"/>
        <v>0</v>
      </c>
      <c r="G209" s="193">
        <v>0</v>
      </c>
      <c r="H209" s="218">
        <v>0</v>
      </c>
      <c r="I209" s="193">
        <v>0</v>
      </c>
      <c r="J209" s="183">
        <v>0</v>
      </c>
      <c r="K209" s="95">
        <v>0</v>
      </c>
      <c r="L209" s="96">
        <v>0</v>
      </c>
      <c r="M209" s="96">
        <v>0</v>
      </c>
      <c r="N209" s="96">
        <v>0</v>
      </c>
      <c r="P209" s="228"/>
    </row>
    <row r="210" spans="1:16" ht="15">
      <c r="A210" s="99"/>
      <c r="B210" s="100"/>
      <c r="C210" s="101" t="s">
        <v>16</v>
      </c>
      <c r="D210" s="102">
        <v>0</v>
      </c>
      <c r="E210" s="103">
        <v>0</v>
      </c>
      <c r="F210" s="127">
        <f t="shared" si="5"/>
        <v>0</v>
      </c>
      <c r="G210" s="192">
        <v>0</v>
      </c>
      <c r="H210" s="216"/>
      <c r="I210" s="192">
        <v>0</v>
      </c>
      <c r="J210" s="184">
        <v>0</v>
      </c>
      <c r="K210" s="201">
        <v>0</v>
      </c>
      <c r="L210" s="104">
        <v>0</v>
      </c>
      <c r="M210" s="104">
        <v>0</v>
      </c>
      <c r="N210" s="104">
        <v>0</v>
      </c>
      <c r="P210" s="228"/>
    </row>
    <row r="211" spans="1:16" ht="15">
      <c r="A211" s="105" t="s">
        <v>267</v>
      </c>
      <c r="B211" s="106"/>
      <c r="C211" s="106"/>
      <c r="D211" s="107">
        <v>0</v>
      </c>
      <c r="E211" s="108">
        <v>0</v>
      </c>
      <c r="F211" s="178">
        <f t="shared" si="5"/>
        <v>0</v>
      </c>
      <c r="G211" s="109">
        <v>0</v>
      </c>
      <c r="H211" s="217">
        <v>0</v>
      </c>
      <c r="I211" s="109">
        <v>0</v>
      </c>
      <c r="J211" s="185">
        <v>0</v>
      </c>
      <c r="K211" s="108">
        <v>0</v>
      </c>
      <c r="L211" s="109">
        <v>0</v>
      </c>
      <c r="M211" s="109">
        <v>0</v>
      </c>
      <c r="N211" s="109">
        <v>0</v>
      </c>
      <c r="P211" s="228"/>
    </row>
    <row r="212" spans="1:16" ht="15">
      <c r="A212" s="110" t="s">
        <v>203</v>
      </c>
      <c r="B212" s="111" t="s">
        <v>204</v>
      </c>
      <c r="C212" s="93" t="s">
        <v>15</v>
      </c>
      <c r="D212" s="94">
        <v>39350091</v>
      </c>
      <c r="E212" s="95">
        <v>4105634.16</v>
      </c>
      <c r="F212" s="126">
        <f>D212-E212</f>
        <v>35244456.84</v>
      </c>
      <c r="G212" s="194">
        <v>8888911.970174853</v>
      </c>
      <c r="H212" s="219">
        <v>7445761.06</v>
      </c>
      <c r="I212" s="194">
        <v>3282096.7592209773</v>
      </c>
      <c r="J212" s="183">
        <v>3417325.969349604</v>
      </c>
      <c r="K212" s="95">
        <v>3555707.3718975596</v>
      </c>
      <c r="L212" s="96">
        <v>2976235.2487279996</v>
      </c>
      <c r="M212" s="96">
        <v>3598951.560193792</v>
      </c>
      <c r="N212" s="96">
        <v>9525228.280610077</v>
      </c>
      <c r="P212" s="228"/>
    </row>
    <row r="213" spans="1:16" ht="15">
      <c r="A213" s="99"/>
      <c r="B213" s="113"/>
      <c r="C213" s="101" t="s">
        <v>16</v>
      </c>
      <c r="D213" s="102">
        <v>169935060</v>
      </c>
      <c r="E213" s="103">
        <v>34156739.03</v>
      </c>
      <c r="F213" s="127">
        <f t="shared" si="5"/>
        <v>135778320.97</v>
      </c>
      <c r="G213" s="195">
        <v>54094381.18648653</v>
      </c>
      <c r="H213" s="220"/>
      <c r="I213" s="195">
        <v>10304233.832072355</v>
      </c>
      <c r="J213" s="184">
        <v>10571793.096475713</v>
      </c>
      <c r="K213" s="201">
        <v>10999887.919521093</v>
      </c>
      <c r="L213" s="104">
        <v>9207240.848018572</v>
      </c>
      <c r="M213" s="104">
        <v>11133667.551722765</v>
      </c>
      <c r="N213" s="104">
        <v>29467116.535702944</v>
      </c>
      <c r="P213" s="228"/>
    </row>
    <row r="214" spans="1:16" ht="15">
      <c r="A214" s="105" t="s">
        <v>205</v>
      </c>
      <c r="B214" s="106"/>
      <c r="C214" s="106"/>
      <c r="D214" s="107">
        <v>209285151</v>
      </c>
      <c r="E214" s="108">
        <v>38262373.19</v>
      </c>
      <c r="F214" s="178">
        <f t="shared" si="5"/>
        <v>171022777.81</v>
      </c>
      <c r="G214" s="161">
        <v>62983293.15666138</v>
      </c>
      <c r="H214" s="221">
        <v>7445761.06</v>
      </c>
      <c r="I214" s="161">
        <v>13586330.591293331</v>
      </c>
      <c r="J214" s="185">
        <v>13989119.065825328</v>
      </c>
      <c r="K214" s="108">
        <v>14555595.291418657</v>
      </c>
      <c r="L214" s="109">
        <v>12183476.096746564</v>
      </c>
      <c r="M214" s="109">
        <v>14732619.111916557</v>
      </c>
      <c r="N214" s="109">
        <v>38992344.81631301</v>
      </c>
      <c r="P214" s="228"/>
    </row>
    <row r="215" spans="1:16" s="150" customFormat="1" ht="15">
      <c r="A215" s="143" t="s">
        <v>206</v>
      </c>
      <c r="B215" s="144" t="s">
        <v>207</v>
      </c>
      <c r="C215" s="145" t="s">
        <v>15</v>
      </c>
      <c r="D215" s="146">
        <v>198507050</v>
      </c>
      <c r="E215" s="147">
        <v>397641.3200000003</v>
      </c>
      <c r="F215" s="180">
        <f t="shared" si="5"/>
        <v>198109408.68</v>
      </c>
      <c r="G215" s="194">
        <v>95937996.63403004</v>
      </c>
      <c r="H215" s="219">
        <v>67364959.59</v>
      </c>
      <c r="I215" s="194">
        <v>12888679.506215226</v>
      </c>
      <c r="J215" s="186">
        <v>13223346.31458722</v>
      </c>
      <c r="K215" s="147">
        <v>13758813.292511523</v>
      </c>
      <c r="L215" s="148">
        <v>11516545.322453469</v>
      </c>
      <c r="M215" s="148">
        <v>13926146.723112881</v>
      </c>
      <c r="N215" s="148">
        <v>36857880.521119684</v>
      </c>
      <c r="O215" s="149"/>
      <c r="P215" s="228"/>
    </row>
    <row r="216" spans="1:16" s="150" customFormat="1" ht="15">
      <c r="A216" s="151"/>
      <c r="B216" s="152"/>
      <c r="C216" s="153" t="s">
        <v>16</v>
      </c>
      <c r="D216" s="154">
        <v>16240283</v>
      </c>
      <c r="E216" s="155">
        <v>242017.85</v>
      </c>
      <c r="F216" s="181">
        <f t="shared" si="5"/>
        <v>15998265.15</v>
      </c>
      <c r="G216" s="195">
        <v>1607823.183520814</v>
      </c>
      <c r="H216" s="220"/>
      <c r="I216" s="195">
        <v>0</v>
      </c>
      <c r="J216" s="187">
        <v>0</v>
      </c>
      <c r="K216" s="202">
        <v>0</v>
      </c>
      <c r="L216" s="156">
        <v>0</v>
      </c>
      <c r="M216" s="156">
        <v>0</v>
      </c>
      <c r="N216" s="156">
        <v>0</v>
      </c>
      <c r="O216" s="149"/>
      <c r="P216" s="228"/>
    </row>
    <row r="217" spans="1:16" s="150" customFormat="1" ht="15">
      <c r="A217" s="157" t="s">
        <v>208</v>
      </c>
      <c r="B217" s="158"/>
      <c r="C217" s="158"/>
      <c r="D217" s="159">
        <v>214747333</v>
      </c>
      <c r="E217" s="160">
        <v>639659.1700000003</v>
      </c>
      <c r="F217" s="182">
        <f t="shared" si="5"/>
        <v>214107673.83</v>
      </c>
      <c r="G217" s="161">
        <v>97545819.81755085</v>
      </c>
      <c r="H217" s="221">
        <v>67364959.59</v>
      </c>
      <c r="I217" s="161">
        <v>12888679.506215226</v>
      </c>
      <c r="J217" s="188">
        <v>13223346.31458722</v>
      </c>
      <c r="K217" s="160">
        <v>13758813.292511538</v>
      </c>
      <c r="L217" s="161">
        <v>11516545.322453469</v>
      </c>
      <c r="M217" s="161">
        <v>13926146.723112881</v>
      </c>
      <c r="N217" s="161">
        <v>36857880.521119684</v>
      </c>
      <c r="O217" s="149"/>
      <c r="P217" s="228"/>
    </row>
    <row r="218" spans="1:16" s="150" customFormat="1" ht="15">
      <c r="A218" s="162" t="s">
        <v>209</v>
      </c>
      <c r="B218" s="145" t="s">
        <v>210</v>
      </c>
      <c r="C218" s="145" t="s">
        <v>15</v>
      </c>
      <c r="D218" s="146">
        <v>13620716</v>
      </c>
      <c r="E218" s="147">
        <v>1109426.1099999999</v>
      </c>
      <c r="F218" s="180">
        <f t="shared" si="5"/>
        <v>12511289.89</v>
      </c>
      <c r="G218" s="193">
        <v>3740841.8624489317</v>
      </c>
      <c r="H218" s="218">
        <v>3516387.81</v>
      </c>
      <c r="I218" s="193">
        <v>3606156.22383785</v>
      </c>
      <c r="J218" s="186">
        <v>1135130.7785360878</v>
      </c>
      <c r="K218" s="147">
        <v>1181096.7438813662</v>
      </c>
      <c r="L218" s="148">
        <v>988613.6621046576</v>
      </c>
      <c r="M218" s="148">
        <v>1195461.0315795932</v>
      </c>
      <c r="N218" s="148">
        <v>663989.4500604451</v>
      </c>
      <c r="O218" s="149"/>
      <c r="P218" s="228"/>
    </row>
    <row r="219" spans="1:16" s="150" customFormat="1" ht="15">
      <c r="A219" s="151"/>
      <c r="B219" s="163"/>
      <c r="C219" s="153" t="s">
        <v>16</v>
      </c>
      <c r="D219" s="154">
        <v>8618397</v>
      </c>
      <c r="E219" s="155">
        <v>161024.76000000004</v>
      </c>
      <c r="F219" s="181">
        <f t="shared" si="5"/>
        <v>8457372.24</v>
      </c>
      <c r="G219" s="192">
        <v>12999353</v>
      </c>
      <c r="H219" s="216"/>
      <c r="I219" s="192">
        <v>0</v>
      </c>
      <c r="J219" s="187">
        <v>0</v>
      </c>
      <c r="K219" s="202">
        <v>0</v>
      </c>
      <c r="L219" s="156">
        <v>0</v>
      </c>
      <c r="M219" s="156">
        <v>0</v>
      </c>
      <c r="N219" s="156">
        <v>0</v>
      </c>
      <c r="O219" s="149"/>
      <c r="P219" s="228"/>
    </row>
    <row r="220" spans="1:16" s="150" customFormat="1" ht="15">
      <c r="A220" s="157" t="s">
        <v>211</v>
      </c>
      <c r="B220" s="158"/>
      <c r="C220" s="158"/>
      <c r="D220" s="159">
        <v>22239113</v>
      </c>
      <c r="E220" s="160">
        <v>1270450.8699999999</v>
      </c>
      <c r="F220" s="182">
        <f t="shared" si="5"/>
        <v>20968662.13</v>
      </c>
      <c r="G220" s="109">
        <v>16740194.86244893</v>
      </c>
      <c r="H220" s="217">
        <v>3516387.81</v>
      </c>
      <c r="I220" s="109">
        <f aca="true" t="shared" si="7" ref="I220:N220">SUM(I218:I219)</f>
        <v>3606156.22383785</v>
      </c>
      <c r="J220" s="109">
        <f t="shared" si="7"/>
        <v>1135130.7785360878</v>
      </c>
      <c r="K220" s="109">
        <f t="shared" si="7"/>
        <v>1181096.7438813662</v>
      </c>
      <c r="L220" s="109">
        <f t="shared" si="7"/>
        <v>988613.6621046576</v>
      </c>
      <c r="M220" s="109">
        <f t="shared" si="7"/>
        <v>1195461.0315795932</v>
      </c>
      <c r="N220" s="109">
        <f t="shared" si="7"/>
        <v>663989.4500604451</v>
      </c>
      <c r="O220" s="149"/>
      <c r="P220" s="228"/>
    </row>
    <row r="221" spans="1:16" ht="15">
      <c r="A221" s="110" t="s">
        <v>212</v>
      </c>
      <c r="B221" s="111" t="s">
        <v>213</v>
      </c>
      <c r="C221" s="93" t="s">
        <v>15</v>
      </c>
      <c r="D221" s="94">
        <v>9665126</v>
      </c>
      <c r="E221" s="95">
        <v>711225.36</v>
      </c>
      <c r="F221" s="126">
        <f t="shared" si="5"/>
        <v>8953900.64</v>
      </c>
      <c r="G221" s="193">
        <v>3954880.432075758</v>
      </c>
      <c r="H221" s="218">
        <v>3936514.39</v>
      </c>
      <c r="I221" s="193">
        <v>1013121.951165351</v>
      </c>
      <c r="J221" s="183">
        <v>973382.2000000002</v>
      </c>
      <c r="K221" s="95">
        <v>910580.2000000002</v>
      </c>
      <c r="L221" s="96">
        <v>910580.2000000002</v>
      </c>
      <c r="M221" s="96">
        <v>602565.1481673252</v>
      </c>
      <c r="N221" s="96">
        <v>588791.1481673252</v>
      </c>
      <c r="P221" s="228"/>
    </row>
    <row r="222" spans="1:16" ht="15">
      <c r="A222" s="99"/>
      <c r="B222" s="113"/>
      <c r="C222" s="101" t="s">
        <v>16</v>
      </c>
      <c r="D222" s="102">
        <v>0</v>
      </c>
      <c r="E222" s="103">
        <v>0</v>
      </c>
      <c r="F222" s="127">
        <f t="shared" si="5"/>
        <v>0</v>
      </c>
      <c r="G222" s="192">
        <v>0</v>
      </c>
      <c r="H222" s="216"/>
      <c r="I222" s="192">
        <v>0</v>
      </c>
      <c r="J222" s="184">
        <v>0</v>
      </c>
      <c r="K222" s="201">
        <v>0</v>
      </c>
      <c r="L222" s="104">
        <v>0</v>
      </c>
      <c r="M222" s="104">
        <v>0</v>
      </c>
      <c r="N222" s="104">
        <v>0</v>
      </c>
      <c r="P222" s="228"/>
    </row>
    <row r="223" spans="1:16" ht="15">
      <c r="A223" s="105" t="s">
        <v>214</v>
      </c>
      <c r="B223" s="106"/>
      <c r="C223" s="106"/>
      <c r="D223" s="107">
        <v>9665126</v>
      </c>
      <c r="E223" s="108">
        <v>711225.36</v>
      </c>
      <c r="F223" s="178">
        <f t="shared" si="5"/>
        <v>8953900.64</v>
      </c>
      <c r="G223" s="109">
        <v>3954880.432075758</v>
      </c>
      <c r="H223" s="217">
        <v>3936514.39</v>
      </c>
      <c r="I223" s="109">
        <v>1013121.951165351</v>
      </c>
      <c r="J223" s="185">
        <v>973382.2000000002</v>
      </c>
      <c r="K223" s="108">
        <v>910580.2000000002</v>
      </c>
      <c r="L223" s="109">
        <v>910580.2000000002</v>
      </c>
      <c r="M223" s="109">
        <v>602565.1481673252</v>
      </c>
      <c r="N223" s="109">
        <v>588791.1481673252</v>
      </c>
      <c r="P223" s="228"/>
    </row>
    <row r="224" spans="1:16" ht="15">
      <c r="A224" s="110" t="s">
        <v>215</v>
      </c>
      <c r="B224" s="111" t="s">
        <v>216</v>
      </c>
      <c r="C224" s="93" t="s">
        <v>15</v>
      </c>
      <c r="D224" s="94">
        <v>3783993</v>
      </c>
      <c r="E224" s="95">
        <v>85009.04</v>
      </c>
      <c r="F224" s="126">
        <f t="shared" si="5"/>
        <v>3698983.96</v>
      </c>
      <c r="G224" s="193">
        <v>1232371.2388672484</v>
      </c>
      <c r="H224" s="218">
        <v>1171520.86</v>
      </c>
      <c r="I224" s="193">
        <v>308967.2354684803</v>
      </c>
      <c r="J224" s="183">
        <v>319561.1955975301</v>
      </c>
      <c r="K224" s="95">
        <v>332501.5257981939</v>
      </c>
      <c r="L224" s="96">
        <v>278313.8930829144</v>
      </c>
      <c r="M224" s="96">
        <v>336545.37898590136</v>
      </c>
      <c r="N224" s="96">
        <v>890723.7310669799</v>
      </c>
      <c r="P224" s="228"/>
    </row>
    <row r="225" spans="1:16" ht="15">
      <c r="A225" s="99"/>
      <c r="B225" s="113"/>
      <c r="C225" s="101" t="s">
        <v>16</v>
      </c>
      <c r="D225" s="102">
        <v>0</v>
      </c>
      <c r="E225" s="103"/>
      <c r="F225" s="127">
        <f t="shared" si="5"/>
        <v>0</v>
      </c>
      <c r="G225" s="192">
        <v>0</v>
      </c>
      <c r="H225" s="216"/>
      <c r="I225" s="192">
        <v>0</v>
      </c>
      <c r="J225" s="184">
        <v>0</v>
      </c>
      <c r="K225" s="201">
        <v>0</v>
      </c>
      <c r="L225" s="104">
        <v>0</v>
      </c>
      <c r="M225" s="104">
        <v>0</v>
      </c>
      <c r="N225" s="104">
        <v>0</v>
      </c>
      <c r="P225" s="228"/>
    </row>
    <row r="226" spans="1:16" ht="15">
      <c r="A226" s="105" t="s">
        <v>217</v>
      </c>
      <c r="B226" s="106"/>
      <c r="C226" s="106"/>
      <c r="D226" s="107">
        <v>3783993</v>
      </c>
      <c r="E226" s="108">
        <v>85009.04</v>
      </c>
      <c r="F226" s="178">
        <f t="shared" si="5"/>
        <v>3698983.96</v>
      </c>
      <c r="G226" s="109">
        <v>1232371.2388672484</v>
      </c>
      <c r="H226" s="217">
        <v>1171520.86</v>
      </c>
      <c r="I226" s="109">
        <v>308967.2354684803</v>
      </c>
      <c r="J226" s="185">
        <v>319561.1955975301</v>
      </c>
      <c r="K226" s="108">
        <v>332501.5257981939</v>
      </c>
      <c r="L226" s="109">
        <v>278313.8930829144</v>
      </c>
      <c r="M226" s="109">
        <v>336545.37898590136</v>
      </c>
      <c r="N226" s="109">
        <v>890723.7310669799</v>
      </c>
      <c r="P226" s="228"/>
    </row>
    <row r="227" spans="1:16" ht="15">
      <c r="A227" s="110" t="s">
        <v>218</v>
      </c>
      <c r="B227" s="111" t="s">
        <v>219</v>
      </c>
      <c r="C227" s="93" t="s">
        <v>15</v>
      </c>
      <c r="D227" s="94">
        <v>106973495</v>
      </c>
      <c r="E227" s="95">
        <v>2474636.1799999997</v>
      </c>
      <c r="F227" s="126">
        <f t="shared" si="5"/>
        <v>104498858.82</v>
      </c>
      <c r="G227" s="193">
        <v>40863111.168231</v>
      </c>
      <c r="H227" s="218">
        <v>35507933.63</v>
      </c>
      <c r="I227" s="193">
        <v>11234907.541690111</v>
      </c>
      <c r="J227" s="183">
        <v>7760901.142975062</v>
      </c>
      <c r="K227" s="95">
        <v>8075171.538844064</v>
      </c>
      <c r="L227" s="96">
        <v>6759164.256142631</v>
      </c>
      <c r="M227" s="96">
        <v>8173381.037553117</v>
      </c>
      <c r="N227" s="96">
        <v>21632222.302795023</v>
      </c>
      <c r="P227" s="228"/>
    </row>
    <row r="228" spans="1:16" ht="15">
      <c r="A228" s="99"/>
      <c r="B228" s="113"/>
      <c r="C228" s="101" t="s">
        <v>16</v>
      </c>
      <c r="D228" s="102">
        <v>62629856</v>
      </c>
      <c r="E228" s="103">
        <v>403864</v>
      </c>
      <c r="F228" s="127">
        <f t="shared" si="5"/>
        <v>62225992</v>
      </c>
      <c r="G228" s="192">
        <v>19709051</v>
      </c>
      <c r="H228" s="216"/>
      <c r="I228" s="192">
        <v>0</v>
      </c>
      <c r="J228" s="184">
        <v>0</v>
      </c>
      <c r="K228" s="201">
        <v>0</v>
      </c>
      <c r="L228" s="104">
        <v>0</v>
      </c>
      <c r="M228" s="104">
        <v>0</v>
      </c>
      <c r="N228" s="104">
        <v>0</v>
      </c>
      <c r="P228" s="228"/>
    </row>
    <row r="229" spans="1:16" ht="15">
      <c r="A229" s="105" t="s">
        <v>220</v>
      </c>
      <c r="B229" s="106"/>
      <c r="C229" s="106"/>
      <c r="D229" s="107">
        <v>169603351</v>
      </c>
      <c r="E229" s="108">
        <v>2878500.1799999997</v>
      </c>
      <c r="F229" s="178">
        <f t="shared" si="5"/>
        <v>166724850.82</v>
      </c>
      <c r="G229" s="109">
        <v>60572162.168231</v>
      </c>
      <c r="H229" s="217">
        <v>35507933.63</v>
      </c>
      <c r="I229" s="109">
        <v>11234907.541690111</v>
      </c>
      <c r="J229" s="185">
        <v>7760901.142975062</v>
      </c>
      <c r="K229" s="108">
        <v>8075171.538844064</v>
      </c>
      <c r="L229" s="109">
        <v>6759164.256142631</v>
      </c>
      <c r="M229" s="109">
        <v>8173381.037553117</v>
      </c>
      <c r="N229" s="109">
        <v>21632222.302795023</v>
      </c>
      <c r="P229" s="228"/>
    </row>
    <row r="230" spans="1:16" ht="15">
      <c r="A230" s="92" t="s">
        <v>221</v>
      </c>
      <c r="B230" s="93" t="s">
        <v>222</v>
      </c>
      <c r="C230" s="93" t="s">
        <v>15</v>
      </c>
      <c r="D230" s="94">
        <v>2117102</v>
      </c>
      <c r="E230" s="95">
        <v>29006.81</v>
      </c>
      <c r="F230" s="126">
        <f t="shared" si="5"/>
        <v>2088095.19</v>
      </c>
      <c r="G230" s="193">
        <v>450813.612328562</v>
      </c>
      <c r="H230" s="218">
        <v>402261.44</v>
      </c>
      <c r="I230" s="193">
        <v>198573.87969276163</v>
      </c>
      <c r="J230" s="183">
        <v>213081.79696484352</v>
      </c>
      <c r="K230" s="95">
        <v>221710.34401768586</v>
      </c>
      <c r="L230" s="96">
        <v>185578.30323390826</v>
      </c>
      <c r="M230" s="96">
        <v>224406.7649716991</v>
      </c>
      <c r="N230" s="96">
        <v>593930.1011191015</v>
      </c>
      <c r="P230" s="228"/>
    </row>
    <row r="231" spans="1:16" ht="15">
      <c r="A231" s="99"/>
      <c r="B231" s="43"/>
      <c r="C231" s="101" t="s">
        <v>16</v>
      </c>
      <c r="D231" s="102">
        <v>0</v>
      </c>
      <c r="E231" s="103">
        <v>0</v>
      </c>
      <c r="F231" s="127">
        <f t="shared" si="5"/>
        <v>0</v>
      </c>
      <c r="G231" s="192">
        <v>0</v>
      </c>
      <c r="H231" s="216"/>
      <c r="I231" s="192">
        <v>0</v>
      </c>
      <c r="J231" s="184">
        <v>0</v>
      </c>
      <c r="K231" s="201">
        <v>0</v>
      </c>
      <c r="L231" s="104">
        <v>0</v>
      </c>
      <c r="M231" s="104">
        <v>0</v>
      </c>
      <c r="N231" s="104">
        <v>0</v>
      </c>
      <c r="P231" s="228"/>
    </row>
    <row r="232" spans="1:16" ht="15">
      <c r="A232" s="105" t="s">
        <v>223</v>
      </c>
      <c r="B232" s="106"/>
      <c r="C232" s="106"/>
      <c r="D232" s="107">
        <v>2117102</v>
      </c>
      <c r="E232" s="108">
        <v>29006.81</v>
      </c>
      <c r="F232" s="178">
        <f t="shared" si="5"/>
        <v>2088095.19</v>
      </c>
      <c r="G232" s="109">
        <v>450813.612328562</v>
      </c>
      <c r="H232" s="217">
        <v>402261.44</v>
      </c>
      <c r="I232" s="109">
        <v>198573.87969276163</v>
      </c>
      <c r="J232" s="185">
        <v>213081.79696484352</v>
      </c>
      <c r="K232" s="108">
        <v>221710.34401768586</v>
      </c>
      <c r="L232" s="109">
        <v>185578.30323390826</v>
      </c>
      <c r="M232" s="109">
        <v>224406.7649716991</v>
      </c>
      <c r="N232" s="109">
        <v>593930.1011191015</v>
      </c>
      <c r="P232" s="228"/>
    </row>
    <row r="233" spans="1:16" ht="15">
      <c r="A233" s="110" t="s">
        <v>224</v>
      </c>
      <c r="B233" s="111" t="s">
        <v>225</v>
      </c>
      <c r="C233" s="93" t="s">
        <v>15</v>
      </c>
      <c r="D233" s="94">
        <v>280566363</v>
      </c>
      <c r="E233" s="95">
        <v>24590243.73</v>
      </c>
      <c r="F233" s="126">
        <f t="shared" si="5"/>
        <v>255976119.27</v>
      </c>
      <c r="G233" s="193">
        <v>145529875.31707704</v>
      </c>
      <c r="H233" s="218">
        <v>140913612.78</v>
      </c>
      <c r="I233" s="193">
        <v>13932314.57638937</v>
      </c>
      <c r="J233" s="183">
        <v>14294333.13080293</v>
      </c>
      <c r="K233" s="95">
        <v>14873168.71303001</v>
      </c>
      <c r="L233" s="96">
        <v>12449294.71245411</v>
      </c>
      <c r="M233" s="96">
        <v>15054054.83247596</v>
      </c>
      <c r="N233" s="96">
        <v>39843078.30484763</v>
      </c>
      <c r="P233" s="228"/>
    </row>
    <row r="234" spans="1:16" ht="15">
      <c r="A234" s="99"/>
      <c r="B234" s="113"/>
      <c r="C234" s="101" t="s">
        <v>16</v>
      </c>
      <c r="D234" s="102">
        <v>35629237</v>
      </c>
      <c r="E234" s="103">
        <v>1251996.35</v>
      </c>
      <c r="F234" s="127">
        <f t="shared" si="5"/>
        <v>34377240.65</v>
      </c>
      <c r="G234" s="192">
        <v>13695968.152909763</v>
      </c>
      <c r="H234" s="216"/>
      <c r="I234" s="192">
        <v>2608893.1106850985</v>
      </c>
      <c r="J234" s="184">
        <v>2676635.509875346</v>
      </c>
      <c r="K234" s="201">
        <v>2785023.348579742</v>
      </c>
      <c r="L234" s="104">
        <v>2331149.2740050815</v>
      </c>
      <c r="M234" s="104">
        <v>2818894.5481748655</v>
      </c>
      <c r="N234" s="104">
        <v>7460676.705770101</v>
      </c>
      <c r="P234" s="228"/>
    </row>
    <row r="235" spans="1:16" ht="15">
      <c r="A235" s="105" t="s">
        <v>226</v>
      </c>
      <c r="B235" s="106"/>
      <c r="C235" s="106"/>
      <c r="D235" s="107">
        <v>316195600</v>
      </c>
      <c r="E235" s="108">
        <v>25842240.080000002</v>
      </c>
      <c r="F235" s="178">
        <f t="shared" si="5"/>
        <v>290353359.92</v>
      </c>
      <c r="G235" s="109">
        <v>159225843.4699868</v>
      </c>
      <c r="H235" s="217">
        <v>140913612.78</v>
      </c>
      <c r="I235" s="109">
        <v>16541207.68707447</v>
      </c>
      <c r="J235" s="185">
        <v>16970968.640678287</v>
      </c>
      <c r="K235" s="108">
        <v>17658192.061609745</v>
      </c>
      <c r="L235" s="109">
        <v>14780443.986459196</v>
      </c>
      <c r="M235" s="109">
        <v>17872949.38065082</v>
      </c>
      <c r="N235" s="109">
        <v>47303755.01061773</v>
      </c>
      <c r="P235" s="228"/>
    </row>
    <row r="236" spans="1:16" ht="15">
      <c r="A236" s="110" t="s">
        <v>227</v>
      </c>
      <c r="B236" s="111" t="s">
        <v>228</v>
      </c>
      <c r="C236" s="93" t="s">
        <v>15</v>
      </c>
      <c r="D236" s="94">
        <v>1683178</v>
      </c>
      <c r="E236" s="95">
        <v>26098.71</v>
      </c>
      <c r="F236" s="126">
        <f t="shared" si="5"/>
        <v>1657079.29</v>
      </c>
      <c r="G236" s="193">
        <v>257976.52218493517</v>
      </c>
      <c r="H236" s="218">
        <v>252850.2</v>
      </c>
      <c r="I236" s="193">
        <v>175501.88760314783</v>
      </c>
      <c r="J236" s="183">
        <v>181223.0817496493</v>
      </c>
      <c r="K236" s="95">
        <v>188561.54007978993</v>
      </c>
      <c r="L236" s="96">
        <v>157831.7458223265</v>
      </c>
      <c r="M236" s="96">
        <v>190854.80830795877</v>
      </c>
      <c r="N236" s="96">
        <v>505129.2264371277</v>
      </c>
      <c r="P236" s="228"/>
    </row>
    <row r="237" spans="1:16" ht="15">
      <c r="A237" s="99"/>
      <c r="B237" s="113"/>
      <c r="C237" s="101" t="s">
        <v>16</v>
      </c>
      <c r="D237" s="102">
        <v>1361686</v>
      </c>
      <c r="E237" s="103">
        <v>0</v>
      </c>
      <c r="F237" s="127">
        <f t="shared" si="5"/>
        <v>1361686</v>
      </c>
      <c r="G237" s="192">
        <v>0</v>
      </c>
      <c r="H237" s="216"/>
      <c r="I237" s="192">
        <v>0</v>
      </c>
      <c r="J237" s="184">
        <v>0</v>
      </c>
      <c r="K237" s="201">
        <v>0</v>
      </c>
      <c r="L237" s="104">
        <v>0</v>
      </c>
      <c r="M237" s="104">
        <v>0</v>
      </c>
      <c r="N237" s="104">
        <v>0</v>
      </c>
      <c r="P237" s="228"/>
    </row>
    <row r="238" spans="1:16" ht="15">
      <c r="A238" s="105" t="s">
        <v>229</v>
      </c>
      <c r="B238" s="106"/>
      <c r="C238" s="106"/>
      <c r="D238" s="107">
        <v>3044864</v>
      </c>
      <c r="E238" s="108">
        <v>26098.71</v>
      </c>
      <c r="F238" s="178">
        <f t="shared" si="5"/>
        <v>3018765.29</v>
      </c>
      <c r="G238" s="109">
        <v>257976.52218493517</v>
      </c>
      <c r="H238" s="217">
        <v>252850.2</v>
      </c>
      <c r="I238" s="109">
        <v>175501.88760314783</v>
      </c>
      <c r="J238" s="185">
        <v>181223.0817496493</v>
      </c>
      <c r="K238" s="108">
        <v>188561.54007978993</v>
      </c>
      <c r="L238" s="109">
        <v>157831.7458223265</v>
      </c>
      <c r="M238" s="109">
        <v>190854.80830795877</v>
      </c>
      <c r="N238" s="109">
        <v>505129.2264371277</v>
      </c>
      <c r="P238" s="228"/>
    </row>
    <row r="239" spans="1:16" ht="15">
      <c r="A239" s="92" t="s">
        <v>230</v>
      </c>
      <c r="B239" s="93" t="s">
        <v>231</v>
      </c>
      <c r="C239" s="93" t="s">
        <v>15</v>
      </c>
      <c r="D239" s="94">
        <v>123180747</v>
      </c>
      <c r="E239" s="95">
        <v>13951960.36</v>
      </c>
      <c r="F239" s="126">
        <f t="shared" si="5"/>
        <v>109228786.64</v>
      </c>
      <c r="G239" s="193">
        <v>55060783.93188821</v>
      </c>
      <c r="H239" s="218">
        <v>54982634.89</v>
      </c>
      <c r="I239" s="193">
        <v>10280673.60851476</v>
      </c>
      <c r="J239" s="183">
        <v>10265565.806297049</v>
      </c>
      <c r="K239" s="95">
        <v>9178869.806297049</v>
      </c>
      <c r="L239" s="96">
        <v>9280096.139630377</v>
      </c>
      <c r="M239" s="96">
        <v>8267937.639630377</v>
      </c>
      <c r="N239" s="96">
        <v>6894859.639630377</v>
      </c>
      <c r="P239" s="228"/>
    </row>
    <row r="240" spans="1:16" ht="15">
      <c r="A240" s="99"/>
      <c r="B240" s="100"/>
      <c r="C240" s="101" t="s">
        <v>16</v>
      </c>
      <c r="D240" s="102">
        <v>90019483</v>
      </c>
      <c r="E240" s="103">
        <v>4092380.4800000004</v>
      </c>
      <c r="F240" s="127">
        <f t="shared" si="5"/>
        <v>85927102.52</v>
      </c>
      <c r="G240" s="192">
        <v>34114907.23495331</v>
      </c>
      <c r="H240" s="216"/>
      <c r="I240" s="192">
        <v>6535984.637678723</v>
      </c>
      <c r="J240" s="184">
        <v>6705697.715847224</v>
      </c>
      <c r="K240" s="201">
        <v>6977238.640916817</v>
      </c>
      <c r="L240" s="104">
        <v>5840161.0171878785</v>
      </c>
      <c r="M240" s="104">
        <v>7062095.180001073</v>
      </c>
      <c r="N240" s="104">
        <v>18691018.093414992</v>
      </c>
      <c r="P240" s="228"/>
    </row>
    <row r="241" spans="1:16" ht="15">
      <c r="A241" s="105" t="s">
        <v>232</v>
      </c>
      <c r="B241" s="106"/>
      <c r="C241" s="106"/>
      <c r="D241" s="107">
        <v>213200230</v>
      </c>
      <c r="E241" s="108">
        <v>18044340.84</v>
      </c>
      <c r="F241" s="178">
        <f t="shared" si="5"/>
        <v>195155889.16</v>
      </c>
      <c r="G241" s="109">
        <v>89175691.1668415</v>
      </c>
      <c r="H241" s="217">
        <v>54982634.89</v>
      </c>
      <c r="I241" s="109">
        <v>16816658.246193483</v>
      </c>
      <c r="J241" s="185">
        <v>16971263.522144273</v>
      </c>
      <c r="K241" s="108">
        <v>16156108.447213873</v>
      </c>
      <c r="L241" s="109">
        <v>15120257.15681824</v>
      </c>
      <c r="M241" s="109">
        <v>15330032.819631457</v>
      </c>
      <c r="N241" s="109">
        <v>25585877.73304537</v>
      </c>
      <c r="P241" s="228"/>
    </row>
    <row r="242" spans="1:16" ht="15">
      <c r="A242" s="92" t="s">
        <v>233</v>
      </c>
      <c r="B242" s="93" t="s">
        <v>234</v>
      </c>
      <c r="C242" s="93" t="s">
        <v>15</v>
      </c>
      <c r="D242" s="94">
        <v>88479388</v>
      </c>
      <c r="E242" s="95">
        <v>6384988.42</v>
      </c>
      <c r="F242" s="126">
        <f t="shared" si="5"/>
        <v>82094399.58</v>
      </c>
      <c r="G242" s="193">
        <v>27697852.235537283</v>
      </c>
      <c r="H242" s="218">
        <v>27692882.95</v>
      </c>
      <c r="I242" s="193">
        <v>10061310.845510606</v>
      </c>
      <c r="J242" s="183">
        <v>7040274.433191016</v>
      </c>
      <c r="K242" s="95">
        <v>7325363.059610024</v>
      </c>
      <c r="L242" s="96">
        <v>6131552.270198107</v>
      </c>
      <c r="M242" s="96">
        <v>7414454.01306545</v>
      </c>
      <c r="N242" s="96">
        <v>16423592.9584248</v>
      </c>
      <c r="P242" s="228"/>
    </row>
    <row r="243" spans="1:16" ht="15">
      <c r="A243" s="99"/>
      <c r="B243" s="100"/>
      <c r="C243" s="101" t="s">
        <v>16</v>
      </c>
      <c r="D243" s="102">
        <v>25868901</v>
      </c>
      <c r="E243" s="103">
        <v>552093.8</v>
      </c>
      <c r="F243" s="127">
        <f t="shared" si="5"/>
        <v>25316807.2</v>
      </c>
      <c r="G243" s="192">
        <v>0</v>
      </c>
      <c r="H243" s="216"/>
      <c r="I243" s="192">
        <v>0</v>
      </c>
      <c r="J243" s="184">
        <v>0</v>
      </c>
      <c r="K243" s="201">
        <v>0</v>
      </c>
      <c r="L243" s="104">
        <v>0</v>
      </c>
      <c r="M243" s="104">
        <v>0</v>
      </c>
      <c r="N243" s="104">
        <v>0</v>
      </c>
      <c r="P243" s="228"/>
    </row>
    <row r="244" spans="1:16" ht="15">
      <c r="A244" s="105" t="s">
        <v>235</v>
      </c>
      <c r="B244" s="106"/>
      <c r="C244" s="106"/>
      <c r="D244" s="107">
        <v>114348289</v>
      </c>
      <c r="E244" s="108">
        <v>6937082.22</v>
      </c>
      <c r="F244" s="178">
        <f t="shared" si="5"/>
        <v>107411206.78</v>
      </c>
      <c r="G244" s="109">
        <v>27697852.235537283</v>
      </c>
      <c r="H244" s="217">
        <v>27692882.95</v>
      </c>
      <c r="I244" s="109">
        <v>10061310.845510606</v>
      </c>
      <c r="J244" s="185">
        <v>7040274.433191016</v>
      </c>
      <c r="K244" s="108">
        <v>7325363.059610024</v>
      </c>
      <c r="L244" s="109">
        <v>6131552.270198107</v>
      </c>
      <c r="M244" s="109">
        <v>7414454.01306545</v>
      </c>
      <c r="N244" s="109">
        <v>16423592.9584248</v>
      </c>
      <c r="P244" s="228"/>
    </row>
    <row r="245" spans="1:16" ht="15">
      <c r="A245" s="110" t="s">
        <v>236</v>
      </c>
      <c r="B245" s="111" t="s">
        <v>237</v>
      </c>
      <c r="C245" s="93" t="s">
        <v>15</v>
      </c>
      <c r="D245" s="94">
        <v>27695260</v>
      </c>
      <c r="E245" s="95">
        <v>1685426.47</v>
      </c>
      <c r="F245" s="126">
        <f t="shared" si="5"/>
        <v>26009833.53</v>
      </c>
      <c r="G245" s="193">
        <v>7235697.503761531</v>
      </c>
      <c r="H245" s="218">
        <v>6783529.23</v>
      </c>
      <c r="I245" s="193">
        <v>2351815.5961467675</v>
      </c>
      <c r="J245" s="183">
        <v>2432251.1026163734</v>
      </c>
      <c r="K245" s="95">
        <v>2530742.824491216</v>
      </c>
      <c r="L245" s="96">
        <v>2118308.7391403075</v>
      </c>
      <c r="M245" s="96">
        <v>2561521.487577105</v>
      </c>
      <c r="N245" s="96">
        <v>6779495.780028231</v>
      </c>
      <c r="P245" s="228"/>
    </row>
    <row r="246" spans="1:16" ht="15">
      <c r="A246" s="99"/>
      <c r="B246" s="113"/>
      <c r="C246" s="101" t="s">
        <v>16</v>
      </c>
      <c r="D246" s="102">
        <v>27232225</v>
      </c>
      <c r="E246" s="103">
        <v>521503.27999999997</v>
      </c>
      <c r="F246" s="127">
        <f t="shared" si="5"/>
        <v>26710721.72</v>
      </c>
      <c r="G246" s="192">
        <v>6590298.166621873</v>
      </c>
      <c r="H246" s="216"/>
      <c r="I246" s="192">
        <v>2538143.3565009013</v>
      </c>
      <c r="J246" s="184">
        <v>2604048.670809852</v>
      </c>
      <c r="K246" s="201">
        <v>2709497.1737041734</v>
      </c>
      <c r="L246" s="104">
        <v>2267931.5678342003</v>
      </c>
      <c r="M246" s="104">
        <v>2742449.8308586497</v>
      </c>
      <c r="N246" s="104">
        <v>7258352.953670349</v>
      </c>
      <c r="P246" s="228"/>
    </row>
    <row r="247" spans="1:16" ht="15">
      <c r="A247" s="105" t="s">
        <v>238</v>
      </c>
      <c r="B247" s="106"/>
      <c r="C247" s="106"/>
      <c r="D247" s="107">
        <v>54927485</v>
      </c>
      <c r="E247" s="108">
        <v>2206929.75</v>
      </c>
      <c r="F247" s="178">
        <f t="shared" si="5"/>
        <v>52720555.25</v>
      </c>
      <c r="G247" s="109">
        <v>13825995.670383405</v>
      </c>
      <c r="H247" s="217">
        <v>6783529.23</v>
      </c>
      <c r="I247" s="109">
        <v>4889958.952647669</v>
      </c>
      <c r="J247" s="185">
        <v>5036299.773426227</v>
      </c>
      <c r="K247" s="108">
        <v>5240239.998195387</v>
      </c>
      <c r="L247" s="109">
        <v>4386240.306974508</v>
      </c>
      <c r="M247" s="109">
        <v>5303971.318435758</v>
      </c>
      <c r="N247" s="109">
        <v>14037848.733698577</v>
      </c>
      <c r="P247" s="228"/>
    </row>
    <row r="248" spans="1:16" ht="15">
      <c r="A248" s="110" t="s">
        <v>239</v>
      </c>
      <c r="B248" s="111" t="s">
        <v>240</v>
      </c>
      <c r="C248" s="93" t="s">
        <v>15</v>
      </c>
      <c r="D248" s="94">
        <v>6598850</v>
      </c>
      <c r="E248" s="95">
        <v>1371768.49</v>
      </c>
      <c r="F248" s="126">
        <f t="shared" si="5"/>
        <v>5227081.51</v>
      </c>
      <c r="G248" s="193">
        <v>1538587.067194018</v>
      </c>
      <c r="H248" s="218">
        <v>1403971.91</v>
      </c>
      <c r="I248" s="193">
        <v>533219.0162274553</v>
      </c>
      <c r="J248" s="183">
        <v>467316.50056585297</v>
      </c>
      <c r="K248" s="95">
        <v>486240.04293849133</v>
      </c>
      <c r="L248" s="96">
        <v>406997.7092530681</v>
      </c>
      <c r="M248" s="96">
        <v>492153.64992994023</v>
      </c>
      <c r="N248" s="96">
        <v>1302567.0910851918</v>
      </c>
      <c r="P248" s="228"/>
    </row>
    <row r="249" spans="1:16" ht="15">
      <c r="A249" s="99"/>
      <c r="B249" s="113"/>
      <c r="C249" s="101" t="s">
        <v>16</v>
      </c>
      <c r="D249" s="102">
        <v>6341744</v>
      </c>
      <c r="E249" s="103">
        <v>104566.02000000002</v>
      </c>
      <c r="F249" s="127">
        <f t="shared" si="5"/>
        <v>6237177.98</v>
      </c>
      <c r="G249" s="192">
        <v>2258554.8420389397</v>
      </c>
      <c r="H249" s="216"/>
      <c r="I249" s="192">
        <v>501893.8025259003</v>
      </c>
      <c r="J249" s="184">
        <v>514925.9540473907</v>
      </c>
      <c r="K249" s="201">
        <v>535777.3964817757</v>
      </c>
      <c r="L249" s="104">
        <v>448461.98128778907</v>
      </c>
      <c r="M249" s="104">
        <v>542293.4722425211</v>
      </c>
      <c r="N249" s="104">
        <v>1435270.5313756838</v>
      </c>
      <c r="P249" s="228"/>
    </row>
    <row r="250" spans="1:16" ht="15">
      <c r="A250" s="115" t="s">
        <v>241</v>
      </c>
      <c r="B250" s="141"/>
      <c r="C250" s="141"/>
      <c r="D250" s="107">
        <v>12940594</v>
      </c>
      <c r="E250" s="108">
        <v>1476334.51</v>
      </c>
      <c r="F250" s="179">
        <f t="shared" si="5"/>
        <v>11464259.49</v>
      </c>
      <c r="G250" s="109">
        <v>3797141.9092329578</v>
      </c>
      <c r="H250" s="217">
        <v>1403971.91</v>
      </c>
      <c r="I250" s="109">
        <v>1035112.8187533556</v>
      </c>
      <c r="J250" s="185">
        <v>982242.4546132442</v>
      </c>
      <c r="K250" s="108">
        <v>1022017.439420267</v>
      </c>
      <c r="L250" s="109">
        <v>855459.6905408567</v>
      </c>
      <c r="M250" s="109">
        <v>1034447.1221724618</v>
      </c>
      <c r="N250" s="109">
        <v>2737837.6224608757</v>
      </c>
      <c r="P250" s="228"/>
    </row>
    <row r="251" spans="1:16" ht="15">
      <c r="A251" s="137" t="s">
        <v>242</v>
      </c>
      <c r="B251" s="164" t="s">
        <v>243</v>
      </c>
      <c r="C251" s="101" t="s">
        <v>15</v>
      </c>
      <c r="D251" s="94">
        <v>998258</v>
      </c>
      <c r="E251" s="95">
        <v>0</v>
      </c>
      <c r="F251" s="127">
        <f t="shared" si="5"/>
        <v>998258</v>
      </c>
      <c r="G251" s="96">
        <v>321195.2682987835</v>
      </c>
      <c r="H251" s="215">
        <v>315786.86</v>
      </c>
      <c r="I251" s="96">
        <v>84737.42390913398</v>
      </c>
      <c r="J251" s="183">
        <v>87727.2237636192</v>
      </c>
      <c r="K251" s="95">
        <v>91279.65521877783</v>
      </c>
      <c r="L251" s="96">
        <v>76403.84850030125</v>
      </c>
      <c r="M251" s="96">
        <v>92389.79004851484</v>
      </c>
      <c r="N251" s="96">
        <v>244525.05855965288</v>
      </c>
      <c r="P251" s="228"/>
    </row>
    <row r="252" spans="1:16" ht="15">
      <c r="A252" s="99"/>
      <c r="B252" s="113"/>
      <c r="C252" s="101" t="s">
        <v>16</v>
      </c>
      <c r="D252" s="102">
        <v>0</v>
      </c>
      <c r="E252" s="103">
        <v>0</v>
      </c>
      <c r="F252" s="127">
        <f t="shared" si="5"/>
        <v>0</v>
      </c>
      <c r="G252" s="196">
        <v>0</v>
      </c>
      <c r="H252" s="222"/>
      <c r="I252" s="196">
        <v>0</v>
      </c>
      <c r="J252" s="184">
        <v>0</v>
      </c>
      <c r="K252" s="201">
        <v>0</v>
      </c>
      <c r="L252" s="104">
        <v>0</v>
      </c>
      <c r="M252" s="104">
        <v>0</v>
      </c>
      <c r="N252" s="104">
        <v>0</v>
      </c>
      <c r="P252" s="228"/>
    </row>
    <row r="253" spans="1:16" ht="15">
      <c r="A253" s="105"/>
      <c r="B253" s="106"/>
      <c r="C253" s="106"/>
      <c r="D253" s="107">
        <v>998258</v>
      </c>
      <c r="E253" s="108">
        <v>0</v>
      </c>
      <c r="F253" s="178">
        <f t="shared" si="5"/>
        <v>998258</v>
      </c>
      <c r="G253" s="173">
        <v>321195.2682987835</v>
      </c>
      <c r="H253" s="223">
        <v>315786.86</v>
      </c>
      <c r="I253" s="173">
        <v>84737.42390913398</v>
      </c>
      <c r="J253" s="185">
        <v>87727.2237636192</v>
      </c>
      <c r="K253" s="108">
        <v>91279.65521877783</v>
      </c>
      <c r="L253" s="109">
        <v>76403.84850030125</v>
      </c>
      <c r="M253" s="109">
        <v>92389.79004851484</v>
      </c>
      <c r="N253" s="109">
        <v>244525.05855965288</v>
      </c>
      <c r="P253" s="228"/>
    </row>
    <row r="254" spans="1:16" s="120" customFormat="1" ht="15">
      <c r="A254" s="241" t="s">
        <v>245</v>
      </c>
      <c r="B254" s="242"/>
      <c r="C254" s="165" t="s">
        <v>15</v>
      </c>
      <c r="D254" s="166">
        <f>D8+D11+D14+D17+D20+D23+D26+D29+D32+D35+D38+D41+D44+D47+D50+D53+D56+D59+D62+D65+D68+D71+D74+D77+D80+D83+D86+D89+D92+D95+D98+D101+D104+D107+D110+D113+D116+D119+D122+D125+D128+D131+D134+D137+D140+D143+D146+D149+D152+D155+D158+D161+D164+D167+D170+D173+D176+D179+D182+D185+D188+D191+D194+D197+D200+D203+D206+D209+D212+D215+D218+D221+D224+D227+D230+D233+D236+D239+D242+D245+D248+D251</f>
        <v>6043143253</v>
      </c>
      <c r="E254" s="108">
        <f aca="true" t="shared" si="8" ref="E254:N254">E8+E11+E14+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E203+E206+E209+E212+E215+E218+E221+E224+E227+E230+E233+E236+E239+E242+E245+E248+E251</f>
        <v>511584765.4900002</v>
      </c>
      <c r="F254" s="107">
        <f t="shared" si="8"/>
        <v>5531558487.510001</v>
      </c>
      <c r="G254" s="197">
        <f t="shared" si="8"/>
        <v>2244713442.2043023</v>
      </c>
      <c r="H254" s="224">
        <f t="shared" si="8"/>
        <v>2110113237.0600004</v>
      </c>
      <c r="I254" s="197">
        <f>I8+I11+I14+I17+I20+I23+I26+I29+I32+I35+I38+I41+I44+I47+I50+I53+I56+I59+I62+I65+I68+I71+I74+I77+I80+I83+I86+I89+I92+I95+I98+I101+I104+I107+I110+I113+I116+I119+I122+I125+I128+I131+I134+I137+I140+I143+I146+I149+I152+I155+I158+I161+I164+I167+I170+I173+I176+I179+I182+I185+I188+I191+I194+I197+I200+I203+I206+I209+I212+I215+I218+I221+I224+I227+I230+I233+I236+I239+I242+I245+I248+I251</f>
        <v>606554168.2862546</v>
      </c>
      <c r="J254" s="189">
        <f t="shared" si="8"/>
        <v>501531219.8482784</v>
      </c>
      <c r="K254" s="197">
        <f t="shared" si="8"/>
        <v>495515449.56048685</v>
      </c>
      <c r="L254" s="167">
        <f t="shared" si="8"/>
        <v>454213652.3158038</v>
      </c>
      <c r="M254" s="167">
        <f t="shared" si="8"/>
        <v>482855994.1652969</v>
      </c>
      <c r="N254" s="167">
        <f t="shared" si="8"/>
        <v>746174560.1499468</v>
      </c>
      <c r="O254" s="97"/>
      <c r="P254" s="228"/>
    </row>
    <row r="255" spans="1:16" s="120" customFormat="1" ht="15">
      <c r="A255" s="243"/>
      <c r="B255" s="244"/>
      <c r="C255" s="168" t="s">
        <v>16</v>
      </c>
      <c r="D255" s="169">
        <f>D9+D12+D15+D18+D21+D24+D27+D30+D33+D36+D39+D42+D45+D48+D51+D54+D57+D60+D63+D66+D69+D72+D75+D78+D81+D84+D87+D90+D93+D96+D99+D102+D105+D108+D111+D114+D117+D120+D123+D126+D129+D132+D135+D138+D141+D144+D147+D150+D153+D156+D159+D162+D165+D168+D171+D174+D177+D180+D183+D186+D189+D192+D195+D198+D201+D204+D207+D210+D213+D216+D219+D222+D225+D228+D231+D234+D237+D240+D243+D246+D249+D252</f>
        <v>5328722943</v>
      </c>
      <c r="E255" s="177">
        <f aca="true" t="shared" si="9" ref="E255:N255">E9+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+E216+E219+E222+E225+E228+E231+E234+E237+E240+E243+E246+E249+E252</f>
        <v>454808378.69</v>
      </c>
      <c r="F255" s="175">
        <f t="shared" si="9"/>
        <v>4873914564.31</v>
      </c>
      <c r="G255" s="198">
        <f t="shared" si="9"/>
        <v>1750694792.949958</v>
      </c>
      <c r="H255" s="225">
        <f t="shared" si="9"/>
        <v>0</v>
      </c>
      <c r="I255" s="198">
        <f t="shared" si="9"/>
        <v>369925974.08371794</v>
      </c>
      <c r="J255" s="190">
        <f t="shared" si="9"/>
        <v>372235722.53792506</v>
      </c>
      <c r="K255" s="203">
        <f t="shared" si="9"/>
        <v>386974373.1500514</v>
      </c>
      <c r="L255" s="170">
        <f t="shared" si="9"/>
        <v>325256273.711772</v>
      </c>
      <c r="M255" s="170">
        <f t="shared" si="9"/>
        <v>391580201.4663409</v>
      </c>
      <c r="N255" s="196">
        <f t="shared" si="9"/>
        <v>1100457895.8486025</v>
      </c>
      <c r="O255" s="97"/>
      <c r="P255" s="228"/>
    </row>
    <row r="256" spans="1:16" s="120" customFormat="1" ht="15">
      <c r="A256" s="245"/>
      <c r="B256" s="246"/>
      <c r="C256" s="171" t="s">
        <v>246</v>
      </c>
      <c r="D256" s="172">
        <f>SUM(D254:D255)</f>
        <v>11371866196</v>
      </c>
      <c r="E256" s="172">
        <f aca="true" t="shared" si="10" ref="E256:N256">SUM(E254:E255)</f>
        <v>966393144.1800002</v>
      </c>
      <c r="F256" s="172">
        <f t="shared" si="10"/>
        <v>10405473051.820002</v>
      </c>
      <c r="G256" s="199">
        <f t="shared" si="10"/>
        <v>3995408235.1542606</v>
      </c>
      <c r="H256" s="226">
        <f t="shared" si="10"/>
        <v>2110113237.0600004</v>
      </c>
      <c r="I256" s="199">
        <f t="shared" si="10"/>
        <v>976480142.3699726</v>
      </c>
      <c r="J256" s="191">
        <f t="shared" si="10"/>
        <v>873766942.3862035</v>
      </c>
      <c r="K256" s="204">
        <f t="shared" si="10"/>
        <v>882489822.7105383</v>
      </c>
      <c r="L256" s="173">
        <f t="shared" si="10"/>
        <v>779469926.0275759</v>
      </c>
      <c r="M256" s="173">
        <f t="shared" si="10"/>
        <v>874436195.6316378</v>
      </c>
      <c r="N256" s="173">
        <f t="shared" si="10"/>
        <v>1846632455.9985495</v>
      </c>
      <c r="O256" s="97"/>
      <c r="P256" s="228"/>
    </row>
    <row r="257" spans="1:17" ht="15">
      <c r="A257" s="98" t="s">
        <v>274</v>
      </c>
      <c r="F257" s="119"/>
      <c r="G257" s="119"/>
      <c r="H257" s="119"/>
      <c r="I257" s="119"/>
      <c r="J257" s="119"/>
      <c r="L257" s="119"/>
      <c r="M257" s="119"/>
      <c r="N257" s="119"/>
      <c r="P257" s="228"/>
      <c r="Q257" s="119"/>
    </row>
    <row r="258" spans="1:17" ht="15">
      <c r="A258" s="98" t="s">
        <v>275</v>
      </c>
      <c r="G258" s="119"/>
      <c r="J258" s="119"/>
      <c r="L258" s="119"/>
      <c r="M258" s="119"/>
      <c r="N258" s="119"/>
      <c r="P258" s="228"/>
      <c r="Q258" s="119"/>
    </row>
    <row r="259" spans="10:14" ht="15">
      <c r="J259" s="119"/>
      <c r="L259" s="119"/>
      <c r="M259" s="119"/>
      <c r="N259" s="119"/>
    </row>
    <row r="260" spans="10:14" ht="15">
      <c r="J260" s="119"/>
      <c r="L260" s="119"/>
      <c r="M260" s="119"/>
      <c r="N260" s="119"/>
    </row>
  </sheetData>
  <sheetProtection/>
  <mergeCells count="2">
    <mergeCell ref="A7:B7"/>
    <mergeCell ref="A254:B256"/>
  </mergeCell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G40 I187:N187 I208:N208 I193:N193 I220:N2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7"/>
  <sheetViews>
    <sheetView zoomScale="75" zoomScaleNormal="75" zoomScalePageLayoutView="0" workbookViewId="0" topLeftCell="A1">
      <selection activeCell="D7" sqref="D7:D8"/>
    </sheetView>
  </sheetViews>
  <sheetFormatPr defaultColWidth="9.140625" defaultRowHeight="15"/>
  <cols>
    <col min="1" max="1" width="5.8515625" style="10" customWidth="1"/>
    <col min="2" max="2" width="86.7109375" style="10" bestFit="1" customWidth="1"/>
    <col min="3" max="3" width="10.00390625" style="10" bestFit="1" customWidth="1"/>
    <col min="4" max="4" width="18.00390625" style="10" bestFit="1" customWidth="1"/>
    <col min="5" max="10" width="11.28125" style="10" bestFit="1" customWidth="1"/>
    <col min="11" max="16384" width="9.140625" style="10" customWidth="1"/>
  </cols>
  <sheetData>
    <row r="1" ht="18.75">
      <c r="A1" s="49" t="s">
        <v>276</v>
      </c>
    </row>
    <row r="2" ht="15">
      <c r="A2" s="11" t="s">
        <v>1</v>
      </c>
    </row>
    <row r="3" ht="15">
      <c r="A3" s="11" t="s">
        <v>2</v>
      </c>
    </row>
    <row r="4" ht="15">
      <c r="A4" s="11" t="s">
        <v>3</v>
      </c>
    </row>
    <row r="5" spans="4:12" s="11" customFormat="1" ht="15">
      <c r="D5" s="58" t="s">
        <v>254</v>
      </c>
      <c r="E5" s="80">
        <v>0.25</v>
      </c>
      <c r="F5" s="80">
        <v>0.125</v>
      </c>
      <c r="G5" s="80">
        <v>0.125</v>
      </c>
      <c r="H5" s="80">
        <v>0.125</v>
      </c>
      <c r="I5" s="80">
        <v>0.125</v>
      </c>
      <c r="J5" s="80">
        <v>0.125</v>
      </c>
      <c r="K5" s="81"/>
      <c r="L5" s="81"/>
    </row>
    <row r="6" spans="4:12" s="11" customFormat="1" ht="15">
      <c r="D6" s="58"/>
      <c r="E6" s="80"/>
      <c r="F6" s="80"/>
      <c r="G6" s="80"/>
      <c r="H6" s="80"/>
      <c r="I6" s="80"/>
      <c r="J6" s="80"/>
      <c r="K6" s="81"/>
      <c r="L6" s="81"/>
    </row>
    <row r="7" spans="1:10" ht="25.5" customHeight="1">
      <c r="A7" s="258" t="s">
        <v>4</v>
      </c>
      <c r="B7" s="259"/>
      <c r="C7" s="256" t="s">
        <v>5</v>
      </c>
      <c r="D7" s="256" t="s">
        <v>277</v>
      </c>
      <c r="E7" s="253" t="s">
        <v>278</v>
      </c>
      <c r="F7" s="254"/>
      <c r="G7" s="254"/>
      <c r="H7" s="254"/>
      <c r="I7" s="254"/>
      <c r="J7" s="255"/>
    </row>
    <row r="8" spans="1:10" ht="36" customHeight="1">
      <c r="A8" s="260"/>
      <c r="B8" s="261"/>
      <c r="C8" s="257"/>
      <c r="D8" s="257"/>
      <c r="E8" s="48" t="s">
        <v>247</v>
      </c>
      <c r="F8" s="48" t="s">
        <v>248</v>
      </c>
      <c r="G8" s="48" t="s">
        <v>249</v>
      </c>
      <c r="H8" s="48" t="s">
        <v>250</v>
      </c>
      <c r="I8" s="48" t="s">
        <v>251</v>
      </c>
      <c r="J8" s="48" t="s">
        <v>252</v>
      </c>
    </row>
    <row r="9" spans="1:11" ht="15">
      <c r="A9" s="18" t="s">
        <v>13</v>
      </c>
      <c r="B9" s="18" t="s">
        <v>14</v>
      </c>
      <c r="C9" s="68" t="s">
        <v>15</v>
      </c>
      <c r="D9" s="52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82"/>
    </row>
    <row r="10" spans="1:11" ht="15">
      <c r="A10" s="17"/>
      <c r="B10" s="17"/>
      <c r="C10" s="68" t="s">
        <v>16</v>
      </c>
      <c r="D10" s="68"/>
      <c r="E10" s="52"/>
      <c r="F10" s="52"/>
      <c r="G10" s="52"/>
      <c r="H10" s="52"/>
      <c r="I10" s="52"/>
      <c r="J10" s="52"/>
      <c r="K10" s="82"/>
    </row>
    <row r="11" spans="1:11" ht="15">
      <c r="A11" s="23" t="s">
        <v>17</v>
      </c>
      <c r="B11" s="20"/>
      <c r="C11" s="69"/>
      <c r="D11" s="79">
        <v>0</v>
      </c>
      <c r="E11" s="79">
        <f>SUM(E9:E10)</f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82"/>
    </row>
    <row r="12" spans="1:11" ht="15">
      <c r="A12" s="15" t="s">
        <v>18</v>
      </c>
      <c r="B12" s="15" t="s">
        <v>19</v>
      </c>
      <c r="C12" s="67" t="s">
        <v>15</v>
      </c>
      <c r="D12" s="50">
        <v>3381.44</v>
      </c>
      <c r="E12" s="50">
        <v>845.36</v>
      </c>
      <c r="F12" s="50">
        <v>422.68</v>
      </c>
      <c r="G12" s="50">
        <v>422.68</v>
      </c>
      <c r="H12" s="50">
        <v>563.5733333333333</v>
      </c>
      <c r="I12" s="50">
        <v>563.5733333333333</v>
      </c>
      <c r="J12" s="50">
        <v>563.5733333333333</v>
      </c>
      <c r="K12" s="82"/>
    </row>
    <row r="13" spans="1:11" ht="15">
      <c r="A13" s="17"/>
      <c r="B13" s="17"/>
      <c r="C13" s="68" t="s">
        <v>16</v>
      </c>
      <c r="D13" s="68"/>
      <c r="E13" s="52"/>
      <c r="F13" s="52"/>
      <c r="G13" s="52"/>
      <c r="H13" s="52"/>
      <c r="I13" s="52"/>
      <c r="J13" s="52"/>
      <c r="K13" s="82"/>
    </row>
    <row r="14" spans="1:11" ht="15">
      <c r="A14" s="23" t="s">
        <v>20</v>
      </c>
      <c r="B14" s="20"/>
      <c r="C14" s="69"/>
      <c r="D14" s="79">
        <v>3381.44</v>
      </c>
      <c r="E14" s="79">
        <f>SUM(E12:E13)</f>
        <v>845.36</v>
      </c>
      <c r="F14" s="79">
        <v>422.68</v>
      </c>
      <c r="G14" s="79">
        <v>422.68</v>
      </c>
      <c r="H14" s="79">
        <v>563.5733333333333</v>
      </c>
      <c r="I14" s="79">
        <v>563.5733333333333</v>
      </c>
      <c r="J14" s="79">
        <v>563.5733333333333</v>
      </c>
      <c r="K14" s="82"/>
    </row>
    <row r="15" spans="1:11" ht="15">
      <c r="A15" s="15" t="s">
        <v>21</v>
      </c>
      <c r="B15" s="15" t="s">
        <v>22</v>
      </c>
      <c r="C15" s="67" t="s">
        <v>15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82"/>
    </row>
    <row r="16" spans="1:11" ht="15">
      <c r="A16" s="17"/>
      <c r="B16" s="17"/>
      <c r="C16" s="68" t="s">
        <v>16</v>
      </c>
      <c r="D16" s="68"/>
      <c r="E16" s="52"/>
      <c r="F16" s="52"/>
      <c r="G16" s="52"/>
      <c r="H16" s="52"/>
      <c r="I16" s="52"/>
      <c r="J16" s="52"/>
      <c r="K16" s="82"/>
    </row>
    <row r="17" spans="1:11" ht="15">
      <c r="A17" s="23" t="s">
        <v>23</v>
      </c>
      <c r="B17" s="20"/>
      <c r="C17" s="69"/>
      <c r="D17" s="79">
        <v>0</v>
      </c>
      <c r="E17" s="79">
        <f>SUM(E15:E16)</f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82"/>
    </row>
    <row r="18" spans="1:11" ht="15">
      <c r="A18" s="15" t="s">
        <v>24</v>
      </c>
      <c r="B18" s="15" t="s">
        <v>25</v>
      </c>
      <c r="C18" s="67" t="s">
        <v>15</v>
      </c>
      <c r="D18" s="50">
        <v>4505.12</v>
      </c>
      <c r="E18" s="50">
        <v>1126.28</v>
      </c>
      <c r="F18" s="50">
        <v>563.14</v>
      </c>
      <c r="G18" s="50">
        <v>563.14</v>
      </c>
      <c r="H18" s="50">
        <v>750.8533333333332</v>
      </c>
      <c r="I18" s="50">
        <v>750.8533333333332</v>
      </c>
      <c r="J18" s="50">
        <v>750.8533333333332</v>
      </c>
      <c r="K18" s="82"/>
    </row>
    <row r="19" spans="1:11" ht="15">
      <c r="A19" s="17"/>
      <c r="B19" s="17"/>
      <c r="C19" s="68" t="s">
        <v>16</v>
      </c>
      <c r="D19" s="68"/>
      <c r="E19" s="52"/>
      <c r="F19" s="52"/>
      <c r="G19" s="52"/>
      <c r="H19" s="52"/>
      <c r="I19" s="52"/>
      <c r="J19" s="52"/>
      <c r="K19" s="82"/>
    </row>
    <row r="20" spans="1:11" ht="15">
      <c r="A20" s="23" t="s">
        <v>26</v>
      </c>
      <c r="B20" s="20"/>
      <c r="C20" s="69"/>
      <c r="D20" s="79">
        <v>4505.12</v>
      </c>
      <c r="E20" s="79">
        <f>SUM(E18:E19)</f>
        <v>1126.28</v>
      </c>
      <c r="F20" s="79">
        <v>563.14</v>
      </c>
      <c r="G20" s="79">
        <v>563.14</v>
      </c>
      <c r="H20" s="79">
        <v>750.8533333333332</v>
      </c>
      <c r="I20" s="79">
        <v>750.8533333333332</v>
      </c>
      <c r="J20" s="79">
        <v>750.8533333333332</v>
      </c>
      <c r="K20" s="82"/>
    </row>
    <row r="21" spans="1:11" ht="15">
      <c r="A21" s="15" t="s">
        <v>30</v>
      </c>
      <c r="B21" s="15" t="s">
        <v>31</v>
      </c>
      <c r="C21" s="67" t="s">
        <v>15</v>
      </c>
      <c r="D21" s="50">
        <v>37911.68</v>
      </c>
      <c r="E21" s="50">
        <v>9477.92</v>
      </c>
      <c r="F21" s="50">
        <v>4738.96</v>
      </c>
      <c r="G21" s="50">
        <v>4738.96</v>
      </c>
      <c r="H21" s="50">
        <v>6318.613333333333</v>
      </c>
      <c r="I21" s="50">
        <v>6318.613333333333</v>
      </c>
      <c r="J21" s="50">
        <v>6318.613333333333</v>
      </c>
      <c r="K21" s="82"/>
    </row>
    <row r="22" spans="1:11" ht="15">
      <c r="A22" s="17"/>
      <c r="B22" s="17"/>
      <c r="C22" s="68" t="s">
        <v>16</v>
      </c>
      <c r="D22" s="68"/>
      <c r="E22" s="52"/>
      <c r="F22" s="52"/>
      <c r="G22" s="52"/>
      <c r="H22" s="52"/>
      <c r="I22" s="52"/>
      <c r="J22" s="52"/>
      <c r="K22" s="82"/>
    </row>
    <row r="23" spans="1:11" ht="15">
      <c r="A23" s="23" t="s">
        <v>32</v>
      </c>
      <c r="B23" s="20"/>
      <c r="C23" s="69"/>
      <c r="D23" s="79">
        <v>37911.68</v>
      </c>
      <c r="E23" s="79">
        <f>SUM(E21:E22)</f>
        <v>9477.92</v>
      </c>
      <c r="F23" s="79">
        <v>4738.96</v>
      </c>
      <c r="G23" s="79">
        <v>4738.96</v>
      </c>
      <c r="H23" s="79">
        <v>6318.613333333333</v>
      </c>
      <c r="I23" s="79">
        <v>6318.613333333333</v>
      </c>
      <c r="J23" s="79">
        <v>6318.613333333333</v>
      </c>
      <c r="K23" s="82"/>
    </row>
    <row r="24" spans="1:11" ht="15">
      <c r="A24" s="15" t="s">
        <v>33</v>
      </c>
      <c r="B24" s="15" t="s">
        <v>34</v>
      </c>
      <c r="C24" s="67" t="s">
        <v>15</v>
      </c>
      <c r="D24" s="50">
        <v>257308.52</v>
      </c>
      <c r="E24" s="50">
        <v>64327.13</v>
      </c>
      <c r="F24" s="50">
        <v>32163.565</v>
      </c>
      <c r="G24" s="50">
        <v>32163.565</v>
      </c>
      <c r="H24" s="50">
        <v>42884.75333333333</v>
      </c>
      <c r="I24" s="50">
        <v>42884.75333333333</v>
      </c>
      <c r="J24" s="50">
        <v>42884.75333333333</v>
      </c>
      <c r="K24" s="82"/>
    </row>
    <row r="25" spans="1:11" ht="15">
      <c r="A25" s="17"/>
      <c r="B25" s="21"/>
      <c r="C25" s="68" t="s">
        <v>16</v>
      </c>
      <c r="D25" s="68"/>
      <c r="E25" s="52"/>
      <c r="F25" s="52"/>
      <c r="G25" s="52"/>
      <c r="H25" s="52"/>
      <c r="I25" s="52"/>
      <c r="J25" s="52"/>
      <c r="K25" s="82"/>
    </row>
    <row r="26" spans="1:11" ht="15">
      <c r="A26" s="23" t="s">
        <v>35</v>
      </c>
      <c r="B26" s="20"/>
      <c r="C26" s="69"/>
      <c r="D26" s="79">
        <v>257308.52</v>
      </c>
      <c r="E26" s="79">
        <f>SUM(E24:E25)</f>
        <v>64327.13</v>
      </c>
      <c r="F26" s="79">
        <v>32163.565</v>
      </c>
      <c r="G26" s="79">
        <v>32163.565</v>
      </c>
      <c r="H26" s="79">
        <v>42884.75333333333</v>
      </c>
      <c r="I26" s="79">
        <v>42884.75333333333</v>
      </c>
      <c r="J26" s="79">
        <v>42884.75333333333</v>
      </c>
      <c r="K26" s="82"/>
    </row>
    <row r="27" spans="1:11" ht="15">
      <c r="A27" s="15" t="s">
        <v>36</v>
      </c>
      <c r="B27" s="15" t="s">
        <v>37</v>
      </c>
      <c r="C27" s="67" t="s">
        <v>15</v>
      </c>
      <c r="D27" s="50">
        <v>3907</v>
      </c>
      <c r="E27" s="50">
        <v>976.75</v>
      </c>
      <c r="F27" s="50">
        <v>488.375</v>
      </c>
      <c r="G27" s="50">
        <v>488.375</v>
      </c>
      <c r="H27" s="50">
        <v>651.1666666666666</v>
      </c>
      <c r="I27" s="50">
        <v>651.1666666666666</v>
      </c>
      <c r="J27" s="50">
        <v>651.1666666666666</v>
      </c>
      <c r="K27" s="82"/>
    </row>
    <row r="28" spans="1:11" ht="15">
      <c r="A28" s="17"/>
      <c r="B28" s="59"/>
      <c r="C28" s="68" t="s">
        <v>16</v>
      </c>
      <c r="D28" s="68"/>
      <c r="E28" s="52"/>
      <c r="F28" s="52"/>
      <c r="G28" s="52"/>
      <c r="H28" s="52"/>
      <c r="I28" s="52"/>
      <c r="J28" s="52"/>
      <c r="K28" s="82"/>
    </row>
    <row r="29" spans="1:11" ht="15">
      <c r="A29" s="23" t="s">
        <v>38</v>
      </c>
      <c r="B29" s="20"/>
      <c r="C29" s="69"/>
      <c r="D29" s="79">
        <v>3907</v>
      </c>
      <c r="E29" s="79">
        <f>SUM(E27:E28)</f>
        <v>976.75</v>
      </c>
      <c r="F29" s="79">
        <v>488.375</v>
      </c>
      <c r="G29" s="79">
        <v>488.375</v>
      </c>
      <c r="H29" s="79">
        <v>651.1666666666666</v>
      </c>
      <c r="I29" s="79">
        <v>651.1666666666666</v>
      </c>
      <c r="J29" s="79">
        <v>651.1666666666666</v>
      </c>
      <c r="K29" s="82"/>
    </row>
    <row r="30" spans="1:11" ht="15">
      <c r="A30" s="22">
        <v>1161</v>
      </c>
      <c r="B30" s="15" t="s">
        <v>39</v>
      </c>
      <c r="C30" s="67" t="s">
        <v>15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82"/>
    </row>
    <row r="31" spans="1:11" ht="15">
      <c r="A31" s="17"/>
      <c r="B31" s="17"/>
      <c r="C31" s="68" t="s">
        <v>16</v>
      </c>
      <c r="D31" s="68"/>
      <c r="E31" s="52"/>
      <c r="F31" s="52"/>
      <c r="G31" s="52"/>
      <c r="H31" s="52"/>
      <c r="I31" s="52"/>
      <c r="J31" s="52"/>
      <c r="K31" s="82"/>
    </row>
    <row r="32" spans="1:11" ht="15">
      <c r="A32" s="23" t="s">
        <v>40</v>
      </c>
      <c r="B32" s="20"/>
      <c r="C32" s="69"/>
      <c r="D32" s="79">
        <v>0</v>
      </c>
      <c r="E32" s="79">
        <f>SUM(E30:E31)</f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82"/>
    </row>
    <row r="33" spans="1:11" ht="15">
      <c r="A33" s="24" t="s">
        <v>41</v>
      </c>
      <c r="B33" s="65" t="s">
        <v>42</v>
      </c>
      <c r="C33" s="67" t="s">
        <v>15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82"/>
    </row>
    <row r="34" spans="1:11" ht="15">
      <c r="A34" s="16"/>
      <c r="B34" s="17"/>
      <c r="C34" s="68" t="s">
        <v>16</v>
      </c>
      <c r="D34" s="68"/>
      <c r="E34" s="52"/>
      <c r="F34" s="52"/>
      <c r="G34" s="52"/>
      <c r="H34" s="52"/>
      <c r="I34" s="52"/>
      <c r="J34" s="52"/>
      <c r="K34" s="82"/>
    </row>
    <row r="35" spans="1:11" ht="15">
      <c r="A35" s="28" t="s">
        <v>43</v>
      </c>
      <c r="B35" s="66"/>
      <c r="C35" s="69"/>
      <c r="D35" s="79">
        <v>0</v>
      </c>
      <c r="E35" s="79">
        <f>SUM(E33:E34)</f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82"/>
    </row>
    <row r="36" spans="1:11" ht="15">
      <c r="A36" s="15" t="s">
        <v>44</v>
      </c>
      <c r="B36" s="15" t="s">
        <v>45</v>
      </c>
      <c r="C36" s="67" t="s">
        <v>15</v>
      </c>
      <c r="D36" s="50">
        <v>10250</v>
      </c>
      <c r="E36" s="50">
        <v>2562.5</v>
      </c>
      <c r="F36" s="50">
        <v>1281.25</v>
      </c>
      <c r="G36" s="50">
        <v>1281.25</v>
      </c>
      <c r="H36" s="50">
        <v>1708.3333333333333</v>
      </c>
      <c r="I36" s="50">
        <v>1708.3333333333333</v>
      </c>
      <c r="J36" s="50">
        <v>1708.3333333333333</v>
      </c>
      <c r="K36" s="82"/>
    </row>
    <row r="37" spans="1:11" ht="15">
      <c r="A37" s="17"/>
      <c r="B37" s="17"/>
      <c r="C37" s="68" t="s">
        <v>16</v>
      </c>
      <c r="D37" s="68"/>
      <c r="E37" s="52"/>
      <c r="F37" s="52"/>
      <c r="G37" s="52"/>
      <c r="H37" s="52"/>
      <c r="I37" s="52"/>
      <c r="J37" s="52"/>
      <c r="K37" s="82"/>
    </row>
    <row r="38" spans="1:11" ht="15">
      <c r="A38" s="23" t="s">
        <v>46</v>
      </c>
      <c r="B38" s="20"/>
      <c r="C38" s="69"/>
      <c r="D38" s="79">
        <v>10250</v>
      </c>
      <c r="E38" s="79">
        <f>SUM(E36:E37)</f>
        <v>2562.5</v>
      </c>
      <c r="F38" s="79">
        <v>1281.25</v>
      </c>
      <c r="G38" s="79">
        <v>1281.25</v>
      </c>
      <c r="H38" s="79">
        <v>1708.3333333333333</v>
      </c>
      <c r="I38" s="79">
        <v>1708.3333333333333</v>
      </c>
      <c r="J38" s="79">
        <v>1708.3333333333333</v>
      </c>
      <c r="K38" s="82"/>
    </row>
    <row r="39" spans="1:11" ht="15">
      <c r="A39" s="15" t="s">
        <v>47</v>
      </c>
      <c r="B39" s="15" t="s">
        <v>48</v>
      </c>
      <c r="C39" s="67" t="s">
        <v>15</v>
      </c>
      <c r="D39" s="50">
        <v>42215.14</v>
      </c>
      <c r="E39" s="50">
        <v>10553.785</v>
      </c>
      <c r="F39" s="50">
        <v>5276.8925</v>
      </c>
      <c r="G39" s="50">
        <v>5276.8925</v>
      </c>
      <c r="H39" s="50">
        <v>7035.856666666667</v>
      </c>
      <c r="I39" s="50">
        <v>7035.856666666667</v>
      </c>
      <c r="J39" s="50">
        <v>7035.856666666667</v>
      </c>
      <c r="K39" s="82"/>
    </row>
    <row r="40" spans="1:11" ht="15">
      <c r="A40" s="17"/>
      <c r="B40" s="59"/>
      <c r="C40" s="68" t="s">
        <v>16</v>
      </c>
      <c r="D40" s="68"/>
      <c r="E40" s="52"/>
      <c r="F40" s="52"/>
      <c r="G40" s="52"/>
      <c r="H40" s="52"/>
      <c r="I40" s="52"/>
      <c r="J40" s="52"/>
      <c r="K40" s="82"/>
    </row>
    <row r="41" spans="1:11" ht="15">
      <c r="A41" s="23" t="s">
        <v>49</v>
      </c>
      <c r="B41" s="20"/>
      <c r="C41" s="69"/>
      <c r="D41" s="79">
        <v>42215.14</v>
      </c>
      <c r="E41" s="79">
        <f>SUM(E39:E40)</f>
        <v>10553.785</v>
      </c>
      <c r="F41" s="79">
        <v>5276.8925</v>
      </c>
      <c r="G41" s="79">
        <v>5276.8925</v>
      </c>
      <c r="H41" s="79">
        <v>7035.856666666667</v>
      </c>
      <c r="I41" s="79">
        <v>7035.856666666667</v>
      </c>
      <c r="J41" s="79">
        <v>7035.856666666667</v>
      </c>
      <c r="K41" s="82"/>
    </row>
    <row r="42" spans="1:11" ht="15">
      <c r="A42" s="15" t="s">
        <v>50</v>
      </c>
      <c r="B42" s="15" t="s">
        <v>51</v>
      </c>
      <c r="C42" s="67" t="s">
        <v>15</v>
      </c>
      <c r="D42" s="50">
        <v>22669.05</v>
      </c>
      <c r="E42" s="50">
        <v>5667.2625</v>
      </c>
      <c r="F42" s="50">
        <v>2833.63125</v>
      </c>
      <c r="G42" s="50">
        <v>2833.63125</v>
      </c>
      <c r="H42" s="50">
        <v>3778.1749999999997</v>
      </c>
      <c r="I42" s="50">
        <v>3778.1749999999997</v>
      </c>
      <c r="J42" s="50">
        <v>3778.1749999999997</v>
      </c>
      <c r="K42" s="82"/>
    </row>
    <row r="43" spans="1:11" ht="15">
      <c r="A43" s="17"/>
      <c r="B43" s="17"/>
      <c r="C43" s="68" t="s">
        <v>16</v>
      </c>
      <c r="D43" s="68"/>
      <c r="E43" s="52"/>
      <c r="F43" s="52"/>
      <c r="G43" s="52"/>
      <c r="H43" s="52"/>
      <c r="I43" s="52"/>
      <c r="J43" s="52"/>
      <c r="K43" s="82"/>
    </row>
    <row r="44" spans="1:11" ht="15">
      <c r="A44" s="23" t="s">
        <v>52</v>
      </c>
      <c r="B44" s="20"/>
      <c r="C44" s="69"/>
      <c r="D44" s="79">
        <v>22669.05</v>
      </c>
      <c r="E44" s="79">
        <f>SUM(E42:E43)</f>
        <v>5667.2625</v>
      </c>
      <c r="F44" s="79">
        <v>2833.63125</v>
      </c>
      <c r="G44" s="79">
        <v>2833.63125</v>
      </c>
      <c r="H44" s="79">
        <v>3778.1749999999997</v>
      </c>
      <c r="I44" s="79">
        <v>3778.1749999999997</v>
      </c>
      <c r="J44" s="79">
        <v>3778.1749999999997</v>
      </c>
      <c r="K44" s="82"/>
    </row>
    <row r="45" spans="1:11" ht="15">
      <c r="A45" s="15" t="s">
        <v>53</v>
      </c>
      <c r="B45" s="15" t="s">
        <v>54</v>
      </c>
      <c r="C45" s="67" t="s">
        <v>15</v>
      </c>
      <c r="D45" s="50">
        <v>26993.38</v>
      </c>
      <c r="E45" s="50">
        <v>6748.345</v>
      </c>
      <c r="F45" s="50">
        <v>3374.1725</v>
      </c>
      <c r="G45" s="50">
        <v>3374.1725</v>
      </c>
      <c r="H45" s="50">
        <v>4498.8966666666665</v>
      </c>
      <c r="I45" s="50">
        <v>4498.8966666666665</v>
      </c>
      <c r="J45" s="50">
        <v>4498.8966666666665</v>
      </c>
      <c r="K45" s="82"/>
    </row>
    <row r="46" spans="1:11" ht="15">
      <c r="A46" s="17"/>
      <c r="B46" s="17"/>
      <c r="C46" s="68" t="s">
        <v>16</v>
      </c>
      <c r="D46" s="68"/>
      <c r="E46" s="52"/>
      <c r="F46" s="52"/>
      <c r="G46" s="52"/>
      <c r="H46" s="52"/>
      <c r="I46" s="52"/>
      <c r="J46" s="52"/>
      <c r="K46" s="82"/>
    </row>
    <row r="47" spans="1:11" ht="15">
      <c r="A47" s="23" t="s">
        <v>55</v>
      </c>
      <c r="B47" s="20"/>
      <c r="C47" s="69"/>
      <c r="D47" s="79">
        <v>26993.38</v>
      </c>
      <c r="E47" s="79">
        <f>SUM(E45:E46)</f>
        <v>6748.345</v>
      </c>
      <c r="F47" s="79">
        <v>3374.1725</v>
      </c>
      <c r="G47" s="79">
        <v>3374.1725</v>
      </c>
      <c r="H47" s="79">
        <v>4498.8966666666665</v>
      </c>
      <c r="I47" s="79">
        <v>4498.8966666666665</v>
      </c>
      <c r="J47" s="79">
        <v>4498.8966666666665</v>
      </c>
      <c r="K47" s="82"/>
    </row>
    <row r="48" spans="1:11" ht="15">
      <c r="A48" s="15" t="s">
        <v>56</v>
      </c>
      <c r="B48" s="15" t="s">
        <v>57</v>
      </c>
      <c r="C48" s="67" t="s">
        <v>15</v>
      </c>
      <c r="D48" s="50">
        <v>94937.13</v>
      </c>
      <c r="E48" s="50">
        <v>23734.2825</v>
      </c>
      <c r="F48" s="50">
        <v>11867.14125</v>
      </c>
      <c r="G48" s="50">
        <v>11867.14125</v>
      </c>
      <c r="H48" s="50">
        <v>15822.855</v>
      </c>
      <c r="I48" s="50">
        <v>15822.855</v>
      </c>
      <c r="J48" s="50">
        <v>15822.855</v>
      </c>
      <c r="K48" s="82"/>
    </row>
    <row r="49" spans="1:11" ht="15">
      <c r="A49" s="17"/>
      <c r="B49" s="17"/>
      <c r="C49" s="68" t="s">
        <v>16</v>
      </c>
      <c r="D49" s="68"/>
      <c r="E49" s="52"/>
      <c r="F49" s="52"/>
      <c r="G49" s="52"/>
      <c r="H49" s="52"/>
      <c r="I49" s="52"/>
      <c r="J49" s="52"/>
      <c r="K49" s="82"/>
    </row>
    <row r="50" spans="1:11" ht="15">
      <c r="A50" s="23" t="s">
        <v>58</v>
      </c>
      <c r="B50" s="20"/>
      <c r="C50" s="69"/>
      <c r="D50" s="79">
        <v>94937.13</v>
      </c>
      <c r="E50" s="79">
        <f>SUM(E48:E49)</f>
        <v>23734.2825</v>
      </c>
      <c r="F50" s="79">
        <v>11867.14125</v>
      </c>
      <c r="G50" s="79">
        <v>11867.14125</v>
      </c>
      <c r="H50" s="79">
        <v>15822.855</v>
      </c>
      <c r="I50" s="79">
        <v>15822.855</v>
      </c>
      <c r="J50" s="79">
        <v>15822.855</v>
      </c>
      <c r="K50" s="82"/>
    </row>
    <row r="51" spans="1:11" ht="15">
      <c r="A51" s="15" t="s">
        <v>59</v>
      </c>
      <c r="B51" s="15" t="s">
        <v>60</v>
      </c>
      <c r="C51" s="67" t="s">
        <v>15</v>
      </c>
      <c r="D51" s="50">
        <v>5019.38</v>
      </c>
      <c r="E51" s="50">
        <v>1254.845</v>
      </c>
      <c r="F51" s="50">
        <v>627.4225</v>
      </c>
      <c r="G51" s="50">
        <v>627.4225</v>
      </c>
      <c r="H51" s="50">
        <v>836.5633333333333</v>
      </c>
      <c r="I51" s="50">
        <v>836.5633333333333</v>
      </c>
      <c r="J51" s="50">
        <v>836.5633333333333</v>
      </c>
      <c r="K51" s="82"/>
    </row>
    <row r="52" spans="1:11" ht="15">
      <c r="A52" s="17"/>
      <c r="B52" s="17"/>
      <c r="C52" s="68" t="s">
        <v>16</v>
      </c>
      <c r="D52" s="68"/>
      <c r="E52" s="52"/>
      <c r="F52" s="52"/>
      <c r="G52" s="52"/>
      <c r="H52" s="52"/>
      <c r="I52" s="52"/>
      <c r="J52" s="52"/>
      <c r="K52" s="82"/>
    </row>
    <row r="53" spans="1:11" ht="15">
      <c r="A53" s="23" t="s">
        <v>61</v>
      </c>
      <c r="B53" s="20"/>
      <c r="C53" s="69"/>
      <c r="D53" s="79">
        <v>5019.38</v>
      </c>
      <c r="E53" s="79">
        <f>SUM(E51:E52)</f>
        <v>1254.845</v>
      </c>
      <c r="F53" s="79">
        <v>627.4225</v>
      </c>
      <c r="G53" s="79">
        <v>627.4225</v>
      </c>
      <c r="H53" s="79">
        <v>836.5633333333333</v>
      </c>
      <c r="I53" s="79">
        <v>836.5633333333333</v>
      </c>
      <c r="J53" s="79">
        <v>836.5633333333333</v>
      </c>
      <c r="K53" s="82"/>
    </row>
    <row r="54" spans="1:11" ht="15">
      <c r="A54" s="15" t="s">
        <v>257</v>
      </c>
      <c r="B54" s="15" t="s">
        <v>258</v>
      </c>
      <c r="C54" s="67" t="s">
        <v>15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82"/>
    </row>
    <row r="55" spans="1:11" ht="15">
      <c r="A55" s="17"/>
      <c r="B55" s="17"/>
      <c r="C55" s="68" t="s">
        <v>16</v>
      </c>
      <c r="D55" s="68"/>
      <c r="E55" s="52"/>
      <c r="F55" s="52"/>
      <c r="G55" s="52"/>
      <c r="H55" s="52"/>
      <c r="I55" s="52"/>
      <c r="J55" s="52"/>
      <c r="K55" s="82"/>
    </row>
    <row r="56" spans="1:11" ht="15">
      <c r="A56" s="23" t="s">
        <v>259</v>
      </c>
      <c r="B56" s="20"/>
      <c r="C56" s="69"/>
      <c r="D56" s="79">
        <v>0</v>
      </c>
      <c r="E56" s="79">
        <f>SUM(E54:E55)</f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82"/>
    </row>
    <row r="57" spans="1:11" ht="15">
      <c r="A57" s="15" t="s">
        <v>62</v>
      </c>
      <c r="B57" s="15" t="s">
        <v>63</v>
      </c>
      <c r="C57" s="67" t="s">
        <v>15</v>
      </c>
      <c r="D57" s="50">
        <v>2227585.54</v>
      </c>
      <c r="E57" s="50">
        <v>556896.385</v>
      </c>
      <c r="F57" s="50">
        <v>278448.1925</v>
      </c>
      <c r="G57" s="50">
        <v>278448.1925</v>
      </c>
      <c r="H57" s="50">
        <v>371264.25666666665</v>
      </c>
      <c r="I57" s="50">
        <v>371264.25666666665</v>
      </c>
      <c r="J57" s="50">
        <v>371264.25666666665</v>
      </c>
      <c r="K57" s="82"/>
    </row>
    <row r="58" spans="1:11" ht="15">
      <c r="A58" s="17"/>
      <c r="B58" s="17"/>
      <c r="C58" s="68" t="s">
        <v>16</v>
      </c>
      <c r="D58" s="68"/>
      <c r="E58" s="52"/>
      <c r="F58" s="52"/>
      <c r="G58" s="52"/>
      <c r="H58" s="52"/>
      <c r="I58" s="52"/>
      <c r="J58" s="52"/>
      <c r="K58" s="82"/>
    </row>
    <row r="59" spans="1:11" ht="15">
      <c r="A59" s="23" t="s">
        <v>64</v>
      </c>
      <c r="B59" s="20"/>
      <c r="C59" s="69"/>
      <c r="D59" s="79">
        <v>2227585.54</v>
      </c>
      <c r="E59" s="79">
        <f>SUM(E57:E58)</f>
        <v>556896.385</v>
      </c>
      <c r="F59" s="79">
        <v>278448.1925</v>
      </c>
      <c r="G59" s="79">
        <v>278448.1925</v>
      </c>
      <c r="H59" s="79">
        <v>371264.25666666665</v>
      </c>
      <c r="I59" s="79">
        <v>371264.25666666665</v>
      </c>
      <c r="J59" s="79">
        <v>371264.25666666665</v>
      </c>
      <c r="K59" s="82"/>
    </row>
    <row r="60" spans="1:11" ht="15">
      <c r="A60" s="15" t="s">
        <v>65</v>
      </c>
      <c r="B60" s="15" t="s">
        <v>66</v>
      </c>
      <c r="C60" s="67" t="s">
        <v>15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82"/>
    </row>
    <row r="61" spans="1:11" ht="15">
      <c r="A61" s="17"/>
      <c r="B61" s="17"/>
      <c r="C61" s="68" t="s">
        <v>16</v>
      </c>
      <c r="D61" s="68"/>
      <c r="E61" s="52"/>
      <c r="F61" s="52"/>
      <c r="G61" s="52"/>
      <c r="H61" s="52"/>
      <c r="I61" s="52"/>
      <c r="J61" s="52"/>
      <c r="K61" s="82"/>
    </row>
    <row r="62" spans="1:11" ht="15">
      <c r="A62" s="23" t="s">
        <v>67</v>
      </c>
      <c r="B62" s="20"/>
      <c r="C62" s="69"/>
      <c r="D62" s="79">
        <v>0</v>
      </c>
      <c r="E62" s="79">
        <f>SUM(E60:E61)</f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82"/>
    </row>
    <row r="63" spans="1:11" ht="15">
      <c r="A63" s="15" t="s">
        <v>68</v>
      </c>
      <c r="B63" s="15" t="s">
        <v>69</v>
      </c>
      <c r="C63" s="67" t="s">
        <v>15</v>
      </c>
      <c r="D63" s="50">
        <v>80435.61</v>
      </c>
      <c r="E63" s="50">
        <v>20108.9025</v>
      </c>
      <c r="F63" s="50">
        <v>10054.45125</v>
      </c>
      <c r="G63" s="50">
        <v>10054.45125</v>
      </c>
      <c r="H63" s="50">
        <v>13405.935</v>
      </c>
      <c r="I63" s="50">
        <v>13405.935</v>
      </c>
      <c r="J63" s="50">
        <v>13405.935</v>
      </c>
      <c r="K63" s="82"/>
    </row>
    <row r="64" spans="1:11" ht="15">
      <c r="A64" s="17"/>
      <c r="B64" s="17"/>
      <c r="C64" s="68" t="s">
        <v>16</v>
      </c>
      <c r="D64" s="68"/>
      <c r="E64" s="52"/>
      <c r="F64" s="52"/>
      <c r="G64" s="52"/>
      <c r="H64" s="52"/>
      <c r="I64" s="52"/>
      <c r="J64" s="52"/>
      <c r="K64" s="82"/>
    </row>
    <row r="65" spans="1:11" ht="15">
      <c r="A65" s="23" t="s">
        <v>70</v>
      </c>
      <c r="B65" s="20"/>
      <c r="C65" s="69"/>
      <c r="D65" s="79">
        <v>80435.61</v>
      </c>
      <c r="E65" s="79">
        <f>SUM(E63:E64)</f>
        <v>20108.9025</v>
      </c>
      <c r="F65" s="79">
        <v>10054.45125</v>
      </c>
      <c r="G65" s="79">
        <v>10054.45125</v>
      </c>
      <c r="H65" s="79">
        <v>13405.935</v>
      </c>
      <c r="I65" s="79">
        <v>13405.935</v>
      </c>
      <c r="J65" s="79">
        <v>13405.935</v>
      </c>
      <c r="K65" s="82"/>
    </row>
    <row r="66" spans="1:11" ht="15">
      <c r="A66" s="15" t="s">
        <v>71</v>
      </c>
      <c r="B66" s="15" t="s">
        <v>72</v>
      </c>
      <c r="C66" s="67" t="s">
        <v>15</v>
      </c>
      <c r="D66" s="50">
        <v>122344.55</v>
      </c>
      <c r="E66" s="50">
        <v>30586.1375</v>
      </c>
      <c r="F66" s="50">
        <v>15293.06875</v>
      </c>
      <c r="G66" s="50">
        <v>15293.06875</v>
      </c>
      <c r="H66" s="50">
        <v>20390.75833333333</v>
      </c>
      <c r="I66" s="50">
        <v>20390.75833333333</v>
      </c>
      <c r="J66" s="50">
        <v>20390.75833333333</v>
      </c>
      <c r="K66" s="82"/>
    </row>
    <row r="67" spans="1:11" ht="15">
      <c r="A67" s="17"/>
      <c r="B67" s="17"/>
      <c r="C67" s="68" t="s">
        <v>16</v>
      </c>
      <c r="D67" s="68"/>
      <c r="E67" s="52"/>
      <c r="F67" s="52"/>
      <c r="G67" s="52"/>
      <c r="H67" s="52"/>
      <c r="I67" s="52"/>
      <c r="J67" s="52"/>
      <c r="K67" s="82"/>
    </row>
    <row r="68" spans="1:11" ht="15">
      <c r="A68" s="23" t="s">
        <v>73</v>
      </c>
      <c r="B68" s="20"/>
      <c r="C68" s="69"/>
      <c r="D68" s="79">
        <v>122344.55</v>
      </c>
      <c r="E68" s="79">
        <f>SUM(E66:E67)</f>
        <v>30586.1375</v>
      </c>
      <c r="F68" s="79">
        <v>15293.06875</v>
      </c>
      <c r="G68" s="79">
        <v>15293.06875</v>
      </c>
      <c r="H68" s="79">
        <v>20390.75833333333</v>
      </c>
      <c r="I68" s="79">
        <v>20390.75833333333</v>
      </c>
      <c r="J68" s="79">
        <v>20390.75833333333</v>
      </c>
      <c r="K68" s="82"/>
    </row>
    <row r="69" spans="1:11" ht="15">
      <c r="A69" s="15" t="s">
        <v>74</v>
      </c>
      <c r="B69" s="15" t="s">
        <v>75</v>
      </c>
      <c r="C69" s="67" t="s">
        <v>15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82"/>
    </row>
    <row r="70" spans="1:11" ht="15">
      <c r="A70" s="17"/>
      <c r="B70" s="17"/>
      <c r="C70" s="68" t="s">
        <v>16</v>
      </c>
      <c r="D70" s="68"/>
      <c r="E70" s="52"/>
      <c r="F70" s="52"/>
      <c r="G70" s="52"/>
      <c r="H70" s="52"/>
      <c r="I70" s="52"/>
      <c r="J70" s="52"/>
      <c r="K70" s="82"/>
    </row>
    <row r="71" spans="1:11" ht="15">
      <c r="A71" s="23" t="s">
        <v>76</v>
      </c>
      <c r="B71" s="20"/>
      <c r="C71" s="69"/>
      <c r="D71" s="79">
        <v>0</v>
      </c>
      <c r="E71" s="79">
        <f>SUM(E69:E70)</f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82"/>
    </row>
    <row r="72" spans="1:11" ht="15">
      <c r="A72" s="15" t="s">
        <v>77</v>
      </c>
      <c r="B72" s="15" t="s">
        <v>78</v>
      </c>
      <c r="C72" s="67" t="s">
        <v>15</v>
      </c>
      <c r="D72" s="50">
        <v>73918.78</v>
      </c>
      <c r="E72" s="50">
        <v>18479.695</v>
      </c>
      <c r="F72" s="50">
        <v>9239.8475</v>
      </c>
      <c r="G72" s="50">
        <v>9239.8475</v>
      </c>
      <c r="H72" s="50">
        <v>12319.796666666665</v>
      </c>
      <c r="I72" s="50">
        <v>12319.796666666665</v>
      </c>
      <c r="J72" s="50">
        <v>12319.796666666665</v>
      </c>
      <c r="K72" s="82"/>
    </row>
    <row r="73" spans="1:11" ht="15">
      <c r="A73" s="17"/>
      <c r="B73" s="17"/>
      <c r="C73" s="68" t="s">
        <v>16</v>
      </c>
      <c r="D73" s="68"/>
      <c r="E73" s="52"/>
      <c r="F73" s="52"/>
      <c r="G73" s="52"/>
      <c r="H73" s="52"/>
      <c r="I73" s="52"/>
      <c r="J73" s="52"/>
      <c r="K73" s="82"/>
    </row>
    <row r="74" spans="1:11" ht="15">
      <c r="A74" s="23" t="s">
        <v>79</v>
      </c>
      <c r="B74" s="20"/>
      <c r="C74" s="69"/>
      <c r="D74" s="79">
        <v>73918.78</v>
      </c>
      <c r="E74" s="79">
        <f>SUM(E72:E73)</f>
        <v>18479.695</v>
      </c>
      <c r="F74" s="79">
        <v>9239.8475</v>
      </c>
      <c r="G74" s="79">
        <v>9239.8475</v>
      </c>
      <c r="H74" s="79">
        <v>12319.796666666665</v>
      </c>
      <c r="I74" s="79">
        <v>12319.796666666665</v>
      </c>
      <c r="J74" s="79">
        <v>12319.796666666665</v>
      </c>
      <c r="K74" s="82"/>
    </row>
    <row r="75" spans="1:11" ht="15">
      <c r="A75" s="15" t="s">
        <v>80</v>
      </c>
      <c r="B75" s="15" t="s">
        <v>81</v>
      </c>
      <c r="C75" s="67" t="s">
        <v>15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82"/>
    </row>
    <row r="76" spans="1:11" ht="15">
      <c r="A76" s="17"/>
      <c r="B76" s="17"/>
      <c r="C76" s="68" t="s">
        <v>16</v>
      </c>
      <c r="D76" s="68"/>
      <c r="E76" s="52"/>
      <c r="F76" s="52"/>
      <c r="G76" s="52"/>
      <c r="H76" s="52"/>
      <c r="I76" s="52"/>
      <c r="J76" s="52"/>
      <c r="K76" s="82"/>
    </row>
    <row r="77" spans="1:11" ht="15">
      <c r="A77" s="23" t="s">
        <v>82</v>
      </c>
      <c r="B77" s="20"/>
      <c r="C77" s="69"/>
      <c r="D77" s="79">
        <v>0</v>
      </c>
      <c r="E77" s="79">
        <f>SUM(E75:E76)</f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82"/>
    </row>
    <row r="78" spans="1:11" ht="15">
      <c r="A78" s="15" t="s">
        <v>83</v>
      </c>
      <c r="B78" s="15" t="s">
        <v>84</v>
      </c>
      <c r="C78" s="67" t="s">
        <v>15</v>
      </c>
      <c r="D78" s="50">
        <v>454380.96</v>
      </c>
      <c r="E78" s="50">
        <v>113595.24</v>
      </c>
      <c r="F78" s="50">
        <v>56797.62</v>
      </c>
      <c r="G78" s="50">
        <v>56797.62</v>
      </c>
      <c r="H78" s="50">
        <v>75730.16</v>
      </c>
      <c r="I78" s="50">
        <v>75730.16</v>
      </c>
      <c r="J78" s="50">
        <v>75730.16</v>
      </c>
      <c r="K78" s="82"/>
    </row>
    <row r="79" spans="1:11" ht="15">
      <c r="A79" s="17"/>
      <c r="B79" s="17"/>
      <c r="C79" s="68" t="s">
        <v>16</v>
      </c>
      <c r="D79" s="68"/>
      <c r="E79" s="52"/>
      <c r="F79" s="52"/>
      <c r="G79" s="52"/>
      <c r="H79" s="52"/>
      <c r="I79" s="52"/>
      <c r="J79" s="52"/>
      <c r="K79" s="82"/>
    </row>
    <row r="80" spans="1:11" ht="15">
      <c r="A80" s="23" t="s">
        <v>85</v>
      </c>
      <c r="B80" s="20"/>
      <c r="C80" s="69"/>
      <c r="D80" s="79">
        <v>454380.96</v>
      </c>
      <c r="E80" s="79">
        <f>SUM(E78:E79)</f>
        <v>113595.24</v>
      </c>
      <c r="F80" s="79">
        <v>56797.62</v>
      </c>
      <c r="G80" s="79">
        <v>56797.62</v>
      </c>
      <c r="H80" s="79">
        <v>75730.16</v>
      </c>
      <c r="I80" s="79">
        <v>75730.16</v>
      </c>
      <c r="J80" s="79">
        <v>75730.16</v>
      </c>
      <c r="K80" s="82"/>
    </row>
    <row r="81" spans="1:11" ht="15">
      <c r="A81" s="15" t="s">
        <v>86</v>
      </c>
      <c r="B81" s="15" t="s">
        <v>87</v>
      </c>
      <c r="C81" s="67" t="s">
        <v>15</v>
      </c>
      <c r="D81" s="50">
        <v>75050.18</v>
      </c>
      <c r="E81" s="50">
        <v>18762.545</v>
      </c>
      <c r="F81" s="50">
        <v>9381.2725</v>
      </c>
      <c r="G81" s="50">
        <v>9381.2725</v>
      </c>
      <c r="H81" s="50">
        <v>12508.363333333331</v>
      </c>
      <c r="I81" s="50">
        <v>12508.363333333331</v>
      </c>
      <c r="J81" s="50">
        <v>12508.363333333331</v>
      </c>
      <c r="K81" s="82"/>
    </row>
    <row r="82" spans="1:11" ht="15">
      <c r="A82" s="17"/>
      <c r="B82" s="30"/>
      <c r="C82" s="68" t="s">
        <v>16</v>
      </c>
      <c r="D82" s="68"/>
      <c r="E82" s="52"/>
      <c r="F82" s="52"/>
      <c r="G82" s="52"/>
      <c r="H82" s="52"/>
      <c r="I82" s="52"/>
      <c r="J82" s="52"/>
      <c r="K82" s="82"/>
    </row>
    <row r="83" spans="1:11" ht="15">
      <c r="A83" s="23" t="s">
        <v>88</v>
      </c>
      <c r="B83" s="20"/>
      <c r="C83" s="69"/>
      <c r="D83" s="79">
        <v>75050.18</v>
      </c>
      <c r="E83" s="79">
        <f>SUM(E81:E82)</f>
        <v>18762.545</v>
      </c>
      <c r="F83" s="79">
        <v>9381.2725</v>
      </c>
      <c r="G83" s="79">
        <v>9381.2725</v>
      </c>
      <c r="H83" s="79">
        <v>12508.363333333331</v>
      </c>
      <c r="I83" s="79">
        <v>12508.363333333331</v>
      </c>
      <c r="J83" s="79">
        <v>12508.363333333331</v>
      </c>
      <c r="K83" s="82"/>
    </row>
    <row r="84" spans="1:11" ht="15">
      <c r="A84" s="15" t="s">
        <v>89</v>
      </c>
      <c r="B84" s="15" t="s">
        <v>90</v>
      </c>
      <c r="C84" s="67" t="s">
        <v>15</v>
      </c>
      <c r="D84" s="50">
        <v>467907.33</v>
      </c>
      <c r="E84" s="50">
        <v>116976.8325</v>
      </c>
      <c r="F84" s="50">
        <v>58488.41625</v>
      </c>
      <c r="G84" s="50">
        <v>58488.41625</v>
      </c>
      <c r="H84" s="50">
        <v>77984.555</v>
      </c>
      <c r="I84" s="50">
        <v>77984.555</v>
      </c>
      <c r="J84" s="50">
        <v>77984.555</v>
      </c>
      <c r="K84" s="82"/>
    </row>
    <row r="85" spans="1:11" ht="15">
      <c r="A85" s="17"/>
      <c r="B85" s="32"/>
      <c r="C85" s="68" t="s">
        <v>16</v>
      </c>
      <c r="D85" s="68"/>
      <c r="E85" s="52"/>
      <c r="F85" s="52"/>
      <c r="G85" s="52"/>
      <c r="H85" s="52"/>
      <c r="I85" s="52"/>
      <c r="J85" s="52"/>
      <c r="K85" s="82"/>
    </row>
    <row r="86" spans="1:11" ht="15">
      <c r="A86" s="23" t="s">
        <v>91</v>
      </c>
      <c r="B86" s="20"/>
      <c r="C86" s="69"/>
      <c r="D86" s="79">
        <v>467907.33</v>
      </c>
      <c r="E86" s="79">
        <f>SUM(E84:E85)</f>
        <v>116976.8325</v>
      </c>
      <c r="F86" s="79">
        <v>58488.41625</v>
      </c>
      <c r="G86" s="79">
        <v>58488.41625</v>
      </c>
      <c r="H86" s="79">
        <v>77984.555</v>
      </c>
      <c r="I86" s="79">
        <v>77984.555</v>
      </c>
      <c r="J86" s="79">
        <v>77984.555</v>
      </c>
      <c r="K86" s="82"/>
    </row>
    <row r="87" spans="1:11" ht="15">
      <c r="A87" s="22">
        <v>1802</v>
      </c>
      <c r="B87" s="15" t="s">
        <v>92</v>
      </c>
      <c r="C87" s="67" t="s">
        <v>15</v>
      </c>
      <c r="D87" s="50">
        <v>3201995.14</v>
      </c>
      <c r="E87" s="50">
        <v>800498.785</v>
      </c>
      <c r="F87" s="50">
        <v>400249.3925</v>
      </c>
      <c r="G87" s="50">
        <v>400249.3925</v>
      </c>
      <c r="H87" s="50">
        <v>533665.8566666667</v>
      </c>
      <c r="I87" s="50">
        <v>533665.8566666667</v>
      </c>
      <c r="J87" s="50">
        <v>533665.8566666667</v>
      </c>
      <c r="K87" s="82"/>
    </row>
    <row r="88" spans="1:11" ht="15">
      <c r="A88" s="17"/>
      <c r="B88" s="32"/>
      <c r="C88" s="68" t="s">
        <v>16</v>
      </c>
      <c r="D88" s="68"/>
      <c r="E88" s="52"/>
      <c r="F88" s="52"/>
      <c r="G88" s="52"/>
      <c r="H88" s="52"/>
      <c r="I88" s="52"/>
      <c r="J88" s="52"/>
      <c r="K88" s="82"/>
    </row>
    <row r="89" spans="1:11" ht="15">
      <c r="A89" s="23" t="s">
        <v>91</v>
      </c>
      <c r="B89" s="20"/>
      <c r="C89" s="69"/>
      <c r="D89" s="79">
        <v>3201995.14</v>
      </c>
      <c r="E89" s="79">
        <f>SUM(E87:E88)</f>
        <v>800498.785</v>
      </c>
      <c r="F89" s="79">
        <v>400249.3925</v>
      </c>
      <c r="G89" s="79">
        <v>400249.3925</v>
      </c>
      <c r="H89" s="79">
        <v>533665.8566666667</v>
      </c>
      <c r="I89" s="79">
        <v>533665.8566666667</v>
      </c>
      <c r="J89" s="79">
        <v>533665.8566666667</v>
      </c>
      <c r="K89" s="82"/>
    </row>
    <row r="90" spans="1:11" ht="15">
      <c r="A90" s="15" t="s">
        <v>94</v>
      </c>
      <c r="B90" s="15" t="s">
        <v>95</v>
      </c>
      <c r="C90" s="67" t="s">
        <v>15</v>
      </c>
      <c r="D90" s="50">
        <v>85300.87</v>
      </c>
      <c r="E90" s="50">
        <v>21325.2175</v>
      </c>
      <c r="F90" s="50">
        <v>10662.60875</v>
      </c>
      <c r="G90" s="50">
        <v>10662.60875</v>
      </c>
      <c r="H90" s="50">
        <v>14216.811666666665</v>
      </c>
      <c r="I90" s="50">
        <v>14216.811666666665</v>
      </c>
      <c r="J90" s="50">
        <v>14216.811666666665</v>
      </c>
      <c r="K90" s="82"/>
    </row>
    <row r="91" spans="1:11" ht="15">
      <c r="A91" s="17"/>
      <c r="B91" s="17"/>
      <c r="C91" s="68" t="s">
        <v>16</v>
      </c>
      <c r="D91" s="68"/>
      <c r="E91" s="52"/>
      <c r="F91" s="52"/>
      <c r="G91" s="52"/>
      <c r="H91" s="52"/>
      <c r="I91" s="52"/>
      <c r="J91" s="52"/>
      <c r="K91" s="82"/>
    </row>
    <row r="92" spans="1:11" ht="15">
      <c r="A92" s="23" t="s">
        <v>96</v>
      </c>
      <c r="B92" s="20"/>
      <c r="C92" s="69"/>
      <c r="D92" s="79">
        <v>85300.87</v>
      </c>
      <c r="E92" s="79">
        <f>SUM(E90:E91)</f>
        <v>21325.2175</v>
      </c>
      <c r="F92" s="79">
        <v>10662.60875</v>
      </c>
      <c r="G92" s="79">
        <v>10662.60875</v>
      </c>
      <c r="H92" s="79">
        <v>14216.811666666665</v>
      </c>
      <c r="I92" s="79">
        <v>14216.811666666665</v>
      </c>
      <c r="J92" s="79">
        <v>14216.811666666665</v>
      </c>
      <c r="K92" s="82"/>
    </row>
    <row r="93" spans="1:11" ht="15">
      <c r="A93" s="15" t="s">
        <v>97</v>
      </c>
      <c r="B93" s="15" t="s">
        <v>98</v>
      </c>
      <c r="C93" s="67" t="s">
        <v>15</v>
      </c>
      <c r="D93" s="50">
        <v>63638</v>
      </c>
      <c r="E93" s="50">
        <v>15909.5</v>
      </c>
      <c r="F93" s="50">
        <v>7954.75</v>
      </c>
      <c r="G93" s="50">
        <v>7954.75</v>
      </c>
      <c r="H93" s="50">
        <v>10606.333333333332</v>
      </c>
      <c r="I93" s="50">
        <v>10606.333333333332</v>
      </c>
      <c r="J93" s="50">
        <v>10606.333333333332</v>
      </c>
      <c r="K93" s="82"/>
    </row>
    <row r="94" spans="1:11" ht="15">
      <c r="A94" s="17"/>
      <c r="B94" s="17"/>
      <c r="C94" s="68" t="s">
        <v>16</v>
      </c>
      <c r="D94" s="68"/>
      <c r="E94" s="52"/>
      <c r="F94" s="52"/>
      <c r="G94" s="52"/>
      <c r="H94" s="52"/>
      <c r="I94" s="52"/>
      <c r="J94" s="52"/>
      <c r="K94" s="82"/>
    </row>
    <row r="95" spans="1:11" ht="15">
      <c r="A95" s="23" t="s">
        <v>99</v>
      </c>
      <c r="B95" s="20"/>
      <c r="C95" s="69"/>
      <c r="D95" s="79">
        <v>63638</v>
      </c>
      <c r="E95" s="79">
        <f>SUM(E93:E94)</f>
        <v>15909.5</v>
      </c>
      <c r="F95" s="79">
        <v>7954.75</v>
      </c>
      <c r="G95" s="79">
        <v>7954.75</v>
      </c>
      <c r="H95" s="79">
        <v>10606.333333333332</v>
      </c>
      <c r="I95" s="79">
        <v>10606.333333333332</v>
      </c>
      <c r="J95" s="79">
        <v>10606.333333333332</v>
      </c>
      <c r="K95" s="82"/>
    </row>
    <row r="96" spans="1:11" ht="15">
      <c r="A96" s="15" t="s">
        <v>100</v>
      </c>
      <c r="B96" s="15" t="s">
        <v>101</v>
      </c>
      <c r="C96" s="67" t="s">
        <v>15</v>
      </c>
      <c r="D96" s="50">
        <v>82506.21</v>
      </c>
      <c r="E96" s="50">
        <v>20626.5525</v>
      </c>
      <c r="F96" s="50">
        <v>10313.27625</v>
      </c>
      <c r="G96" s="50">
        <v>10313.27625</v>
      </c>
      <c r="H96" s="50">
        <v>13751.035</v>
      </c>
      <c r="I96" s="50">
        <v>13751.035</v>
      </c>
      <c r="J96" s="50">
        <v>13751.035</v>
      </c>
      <c r="K96" s="82"/>
    </row>
    <row r="97" spans="1:11" ht="15">
      <c r="A97" s="17"/>
      <c r="B97" s="17"/>
      <c r="C97" s="68" t="s">
        <v>16</v>
      </c>
      <c r="D97" s="68"/>
      <c r="E97" s="52"/>
      <c r="F97" s="52"/>
      <c r="G97" s="52"/>
      <c r="H97" s="52"/>
      <c r="I97" s="52"/>
      <c r="J97" s="52"/>
      <c r="K97" s="82"/>
    </row>
    <row r="98" spans="1:11" ht="15">
      <c r="A98" s="23" t="s">
        <v>102</v>
      </c>
      <c r="B98" s="20"/>
      <c r="C98" s="69"/>
      <c r="D98" s="79">
        <v>82506.21</v>
      </c>
      <c r="E98" s="79">
        <f>SUM(E96:E97)</f>
        <v>20626.5525</v>
      </c>
      <c r="F98" s="79">
        <v>10313.27625</v>
      </c>
      <c r="G98" s="79">
        <v>10313.27625</v>
      </c>
      <c r="H98" s="79">
        <v>13751.035</v>
      </c>
      <c r="I98" s="79">
        <v>13751.035</v>
      </c>
      <c r="J98" s="79">
        <v>13751.035</v>
      </c>
      <c r="K98" s="82"/>
    </row>
    <row r="99" spans="1:11" ht="15">
      <c r="A99" s="15" t="s">
        <v>103</v>
      </c>
      <c r="B99" s="15" t="s">
        <v>104</v>
      </c>
      <c r="C99" s="67" t="s">
        <v>15</v>
      </c>
      <c r="D99" s="50">
        <v>175085.81</v>
      </c>
      <c r="E99" s="50">
        <v>43771.4525</v>
      </c>
      <c r="F99" s="50">
        <v>21885.72625</v>
      </c>
      <c r="G99" s="50">
        <v>21885.72625</v>
      </c>
      <c r="H99" s="50">
        <v>29180.96833333333</v>
      </c>
      <c r="I99" s="50">
        <v>29180.96833333333</v>
      </c>
      <c r="J99" s="50">
        <v>29180.96833333333</v>
      </c>
      <c r="K99" s="82"/>
    </row>
    <row r="100" spans="1:11" ht="15">
      <c r="A100" s="17"/>
      <c r="B100" s="17"/>
      <c r="C100" s="68" t="s">
        <v>16</v>
      </c>
      <c r="D100" s="68"/>
      <c r="E100" s="52"/>
      <c r="F100" s="52"/>
      <c r="G100" s="52"/>
      <c r="H100" s="52"/>
      <c r="I100" s="52"/>
      <c r="J100" s="52"/>
      <c r="K100" s="82"/>
    </row>
    <row r="101" spans="1:11" ht="15">
      <c r="A101" s="23" t="s">
        <v>105</v>
      </c>
      <c r="B101" s="20"/>
      <c r="C101" s="69"/>
      <c r="D101" s="79">
        <v>175085.81</v>
      </c>
      <c r="E101" s="79">
        <f>SUM(E99:E100)</f>
        <v>43771.4525</v>
      </c>
      <c r="F101" s="79">
        <v>21885.72625</v>
      </c>
      <c r="G101" s="79">
        <v>21885.72625</v>
      </c>
      <c r="H101" s="79">
        <v>29180.96833333333</v>
      </c>
      <c r="I101" s="79">
        <v>29180.96833333333</v>
      </c>
      <c r="J101" s="79">
        <v>29180.96833333333</v>
      </c>
      <c r="K101" s="82"/>
    </row>
    <row r="102" spans="1:11" ht="15">
      <c r="A102" s="15" t="s">
        <v>106</v>
      </c>
      <c r="B102" s="15" t="s">
        <v>107</v>
      </c>
      <c r="C102" s="67" t="s">
        <v>15</v>
      </c>
      <c r="D102" s="50">
        <v>1126945.02</v>
      </c>
      <c r="E102" s="50">
        <v>281736.255</v>
      </c>
      <c r="F102" s="50">
        <v>140868.1275</v>
      </c>
      <c r="G102" s="50">
        <v>140868.1275</v>
      </c>
      <c r="H102" s="50">
        <v>187824.16999999998</v>
      </c>
      <c r="I102" s="50">
        <v>187824.16999999998</v>
      </c>
      <c r="J102" s="50">
        <v>187824.16999999998</v>
      </c>
      <c r="K102" s="82"/>
    </row>
    <row r="103" spans="1:11" ht="15">
      <c r="A103" s="17"/>
      <c r="B103" s="17"/>
      <c r="C103" s="68" t="s">
        <v>16</v>
      </c>
      <c r="D103" s="68"/>
      <c r="E103" s="52"/>
      <c r="F103" s="52"/>
      <c r="G103" s="52"/>
      <c r="H103" s="52"/>
      <c r="I103" s="52"/>
      <c r="J103" s="52"/>
      <c r="K103" s="82"/>
    </row>
    <row r="104" spans="1:11" ht="15">
      <c r="A104" s="23" t="s">
        <v>108</v>
      </c>
      <c r="B104" s="20"/>
      <c r="C104" s="69"/>
      <c r="D104" s="79">
        <v>1126945.02</v>
      </c>
      <c r="E104" s="79">
        <f>SUM(E102:E103)</f>
        <v>281736.255</v>
      </c>
      <c r="F104" s="79">
        <v>140868.1275</v>
      </c>
      <c r="G104" s="79">
        <v>140868.1275</v>
      </c>
      <c r="H104" s="79">
        <v>187824.16999999998</v>
      </c>
      <c r="I104" s="79">
        <v>187824.16999999998</v>
      </c>
      <c r="J104" s="79">
        <v>187824.16999999998</v>
      </c>
      <c r="K104" s="82"/>
    </row>
    <row r="105" spans="1:11" ht="15">
      <c r="A105" s="15" t="s">
        <v>109</v>
      </c>
      <c r="B105" s="15" t="s">
        <v>110</v>
      </c>
      <c r="C105" s="67" t="s">
        <v>15</v>
      </c>
      <c r="D105" s="50">
        <v>955484.12</v>
      </c>
      <c r="E105" s="50">
        <v>238871.03</v>
      </c>
      <c r="F105" s="50">
        <v>119435.515</v>
      </c>
      <c r="G105" s="50">
        <v>119435.515</v>
      </c>
      <c r="H105" s="50">
        <v>159247.35333333333</v>
      </c>
      <c r="I105" s="50">
        <v>159247.35333333333</v>
      </c>
      <c r="J105" s="50">
        <v>159247.35333333333</v>
      </c>
      <c r="K105" s="82"/>
    </row>
    <row r="106" spans="1:11" ht="15">
      <c r="A106" s="17"/>
      <c r="B106" s="17"/>
      <c r="C106" s="68" t="s">
        <v>16</v>
      </c>
      <c r="D106" s="68"/>
      <c r="E106" s="52"/>
      <c r="F106" s="52"/>
      <c r="G106" s="52"/>
      <c r="H106" s="52"/>
      <c r="I106" s="52"/>
      <c r="J106" s="52"/>
      <c r="K106" s="82"/>
    </row>
    <row r="107" spans="1:11" ht="15">
      <c r="A107" s="23" t="s">
        <v>111</v>
      </c>
      <c r="B107" s="20"/>
      <c r="C107" s="69"/>
      <c r="D107" s="79">
        <v>955484.12</v>
      </c>
      <c r="E107" s="79">
        <f>SUM(E105:E106)</f>
        <v>238871.03</v>
      </c>
      <c r="F107" s="79">
        <v>119435.515</v>
      </c>
      <c r="G107" s="79">
        <v>119435.515</v>
      </c>
      <c r="H107" s="79">
        <v>159247.35333333333</v>
      </c>
      <c r="I107" s="79">
        <v>159247.35333333333</v>
      </c>
      <c r="J107" s="79">
        <v>159247.35333333333</v>
      </c>
      <c r="K107" s="82"/>
    </row>
    <row r="108" spans="1:11" ht="15">
      <c r="A108" s="15" t="s">
        <v>112</v>
      </c>
      <c r="B108" s="15" t="s">
        <v>113</v>
      </c>
      <c r="C108" s="67" t="s">
        <v>15</v>
      </c>
      <c r="D108" s="50">
        <v>89846.11</v>
      </c>
      <c r="E108" s="50">
        <v>22461.5275</v>
      </c>
      <c r="F108" s="50">
        <v>11230.76375</v>
      </c>
      <c r="G108" s="50">
        <v>11230.76375</v>
      </c>
      <c r="H108" s="50">
        <v>14974.351666666666</v>
      </c>
      <c r="I108" s="50">
        <v>14974.351666666666</v>
      </c>
      <c r="J108" s="50">
        <v>14974.351666666666</v>
      </c>
      <c r="K108" s="82"/>
    </row>
    <row r="109" spans="1:11" ht="15">
      <c r="A109" s="17"/>
      <c r="B109" s="17"/>
      <c r="C109" s="68" t="s">
        <v>16</v>
      </c>
      <c r="D109" s="68"/>
      <c r="E109" s="52"/>
      <c r="F109" s="52"/>
      <c r="G109" s="52"/>
      <c r="H109" s="52"/>
      <c r="I109" s="52"/>
      <c r="J109" s="52"/>
      <c r="K109" s="82"/>
    </row>
    <row r="110" spans="1:11" ht="15">
      <c r="A110" s="23" t="s">
        <v>114</v>
      </c>
      <c r="B110" s="20"/>
      <c r="C110" s="69"/>
      <c r="D110" s="79">
        <v>89846.11</v>
      </c>
      <c r="E110" s="79">
        <f>SUM(E108:E109)</f>
        <v>22461.5275</v>
      </c>
      <c r="F110" s="79">
        <v>11230.76375</v>
      </c>
      <c r="G110" s="79">
        <v>11230.76375</v>
      </c>
      <c r="H110" s="79">
        <v>14974.351666666666</v>
      </c>
      <c r="I110" s="79">
        <v>14974.351666666666</v>
      </c>
      <c r="J110" s="79">
        <v>14974.351666666666</v>
      </c>
      <c r="K110" s="82"/>
    </row>
    <row r="111" spans="1:11" ht="15">
      <c r="A111" s="15" t="s">
        <v>115</v>
      </c>
      <c r="B111" s="15" t="s">
        <v>116</v>
      </c>
      <c r="C111" s="67" t="s">
        <v>15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82"/>
    </row>
    <row r="112" spans="1:11" ht="15">
      <c r="A112" s="17"/>
      <c r="B112" s="59"/>
      <c r="C112" s="68" t="s">
        <v>16</v>
      </c>
      <c r="D112" s="68"/>
      <c r="E112" s="52"/>
      <c r="F112" s="52"/>
      <c r="G112" s="52"/>
      <c r="H112" s="52"/>
      <c r="I112" s="52"/>
      <c r="J112" s="52"/>
      <c r="K112" s="82"/>
    </row>
    <row r="113" spans="1:11" ht="15">
      <c r="A113" s="23" t="s">
        <v>114</v>
      </c>
      <c r="B113" s="20"/>
      <c r="C113" s="69"/>
      <c r="D113" s="79">
        <v>0</v>
      </c>
      <c r="E113" s="79">
        <f>SUM(E111:E112)</f>
        <v>0</v>
      </c>
      <c r="F113" s="79">
        <v>0</v>
      </c>
      <c r="G113" s="79">
        <v>0</v>
      </c>
      <c r="H113" s="79">
        <v>0</v>
      </c>
      <c r="I113" s="79">
        <v>0</v>
      </c>
      <c r="J113" s="79">
        <v>0</v>
      </c>
      <c r="K113" s="82"/>
    </row>
    <row r="114" spans="1:11" ht="15">
      <c r="A114" s="15" t="s">
        <v>117</v>
      </c>
      <c r="B114" s="15" t="s">
        <v>118</v>
      </c>
      <c r="C114" s="67" t="s">
        <v>15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82"/>
    </row>
    <row r="115" spans="1:11" ht="15">
      <c r="A115" s="17"/>
      <c r="B115" s="17"/>
      <c r="C115" s="68" t="s">
        <v>16</v>
      </c>
      <c r="D115" s="68"/>
      <c r="E115" s="52"/>
      <c r="F115" s="52"/>
      <c r="G115" s="52"/>
      <c r="H115" s="52"/>
      <c r="I115" s="52"/>
      <c r="J115" s="52"/>
      <c r="K115" s="82"/>
    </row>
    <row r="116" spans="1:11" ht="15">
      <c r="A116" s="23" t="s">
        <v>114</v>
      </c>
      <c r="B116" s="20"/>
      <c r="C116" s="69"/>
      <c r="D116" s="79">
        <v>0</v>
      </c>
      <c r="E116" s="79">
        <f>SUM(E114:E115)</f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82"/>
    </row>
    <row r="117" spans="1:11" ht="15">
      <c r="A117" s="15" t="s">
        <v>119</v>
      </c>
      <c r="B117" s="15" t="s">
        <v>120</v>
      </c>
      <c r="C117" s="67" t="s">
        <v>15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82"/>
    </row>
    <row r="118" spans="1:11" ht="15">
      <c r="A118" s="17"/>
      <c r="B118" s="17"/>
      <c r="C118" s="68" t="s">
        <v>16</v>
      </c>
      <c r="D118" s="68"/>
      <c r="E118" s="52"/>
      <c r="F118" s="52"/>
      <c r="G118" s="52"/>
      <c r="H118" s="52"/>
      <c r="I118" s="52"/>
      <c r="J118" s="52"/>
      <c r="K118" s="82"/>
    </row>
    <row r="119" spans="1:11" ht="15">
      <c r="A119" s="23" t="s">
        <v>121</v>
      </c>
      <c r="B119" s="20"/>
      <c r="C119" s="69"/>
      <c r="D119" s="79">
        <v>0</v>
      </c>
      <c r="E119" s="79">
        <f>SUM(E117:E118)</f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0</v>
      </c>
      <c r="K119" s="82"/>
    </row>
    <row r="120" spans="1:11" ht="15">
      <c r="A120" s="15" t="s">
        <v>122</v>
      </c>
      <c r="B120" s="15" t="s">
        <v>123</v>
      </c>
      <c r="C120" s="67" t="s">
        <v>15</v>
      </c>
      <c r="D120" s="50">
        <v>5214.51</v>
      </c>
      <c r="E120" s="50">
        <v>1303.6275</v>
      </c>
      <c r="F120" s="50">
        <v>651.81375</v>
      </c>
      <c r="G120" s="50">
        <v>651.81375</v>
      </c>
      <c r="H120" s="50">
        <v>869.085</v>
      </c>
      <c r="I120" s="50">
        <v>869.085</v>
      </c>
      <c r="J120" s="50">
        <v>869.085</v>
      </c>
      <c r="K120" s="82"/>
    </row>
    <row r="121" spans="1:11" ht="15">
      <c r="A121" s="17"/>
      <c r="B121" s="17"/>
      <c r="C121" s="68" t="s">
        <v>16</v>
      </c>
      <c r="D121" s="68"/>
      <c r="E121" s="52"/>
      <c r="F121" s="52"/>
      <c r="G121" s="52"/>
      <c r="H121" s="52"/>
      <c r="I121" s="52"/>
      <c r="J121" s="52"/>
      <c r="K121" s="82"/>
    </row>
    <row r="122" spans="1:11" ht="15">
      <c r="A122" s="23" t="s">
        <v>124</v>
      </c>
      <c r="B122" s="20"/>
      <c r="C122" s="69"/>
      <c r="D122" s="79">
        <v>5214.51</v>
      </c>
      <c r="E122" s="79">
        <f>SUM(E120:E121)</f>
        <v>1303.6275</v>
      </c>
      <c r="F122" s="79">
        <v>651.81375</v>
      </c>
      <c r="G122" s="79">
        <v>651.81375</v>
      </c>
      <c r="H122" s="79">
        <v>869.085</v>
      </c>
      <c r="I122" s="79">
        <v>869.085</v>
      </c>
      <c r="J122" s="79">
        <v>869.085</v>
      </c>
      <c r="K122" s="82"/>
    </row>
    <row r="123" spans="1:11" ht="15">
      <c r="A123" s="15" t="s">
        <v>260</v>
      </c>
      <c r="B123" s="15" t="s">
        <v>261</v>
      </c>
      <c r="C123" s="67" t="s">
        <v>15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82"/>
    </row>
    <row r="124" spans="1:11" ht="15">
      <c r="A124" s="17"/>
      <c r="B124" s="17"/>
      <c r="C124" s="68" t="s">
        <v>16</v>
      </c>
      <c r="D124" s="68"/>
      <c r="E124" s="52"/>
      <c r="F124" s="52"/>
      <c r="G124" s="52"/>
      <c r="H124" s="52"/>
      <c r="I124" s="52"/>
      <c r="J124" s="52"/>
      <c r="K124" s="82"/>
    </row>
    <row r="125" spans="1:11" ht="15">
      <c r="A125" s="23" t="s">
        <v>124</v>
      </c>
      <c r="B125" s="20"/>
      <c r="C125" s="69"/>
      <c r="D125" s="79">
        <v>0</v>
      </c>
      <c r="E125" s="79">
        <f>SUM(E123:E124)</f>
        <v>0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82"/>
    </row>
    <row r="126" spans="1:11" ht="15">
      <c r="A126" s="64" t="s">
        <v>125</v>
      </c>
      <c r="B126" s="26" t="s">
        <v>126</v>
      </c>
      <c r="C126" s="67" t="s">
        <v>15</v>
      </c>
      <c r="D126" s="50">
        <v>76342.65</v>
      </c>
      <c r="E126" s="50">
        <v>19085.6625</v>
      </c>
      <c r="F126" s="50">
        <v>9542.83125</v>
      </c>
      <c r="G126" s="50">
        <v>9542.83125</v>
      </c>
      <c r="H126" s="50">
        <v>12723.774999999998</v>
      </c>
      <c r="I126" s="50">
        <v>12723.774999999998</v>
      </c>
      <c r="J126" s="50">
        <v>12723.774999999998</v>
      </c>
      <c r="K126" s="82"/>
    </row>
    <row r="127" spans="1:11" ht="15">
      <c r="A127" s="61"/>
      <c r="B127" s="62"/>
      <c r="C127" s="68" t="s">
        <v>16</v>
      </c>
      <c r="D127" s="68"/>
      <c r="E127" s="52"/>
      <c r="F127" s="52"/>
      <c r="G127" s="52"/>
      <c r="H127" s="52"/>
      <c r="I127" s="52"/>
      <c r="J127" s="52"/>
      <c r="K127" s="82"/>
    </row>
    <row r="128" spans="1:11" ht="15">
      <c r="A128" s="60" t="s">
        <v>127</v>
      </c>
      <c r="B128" s="20"/>
      <c r="C128" s="69"/>
      <c r="D128" s="79">
        <v>76342.65</v>
      </c>
      <c r="E128" s="79">
        <f>SUM(E126:E127)</f>
        <v>19085.6625</v>
      </c>
      <c r="F128" s="79">
        <v>9542.83125</v>
      </c>
      <c r="G128" s="79">
        <v>9542.83125</v>
      </c>
      <c r="H128" s="79">
        <v>12723.774999999998</v>
      </c>
      <c r="I128" s="79">
        <v>12723.774999999998</v>
      </c>
      <c r="J128" s="79">
        <v>12723.774999999998</v>
      </c>
      <c r="K128" s="82"/>
    </row>
    <row r="129" spans="1:11" ht="15">
      <c r="A129" s="15" t="s">
        <v>128</v>
      </c>
      <c r="B129" s="15" t="s">
        <v>129</v>
      </c>
      <c r="C129" s="67" t="s">
        <v>15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82"/>
    </row>
    <row r="130" spans="1:11" ht="15">
      <c r="A130" s="17"/>
      <c r="B130" s="59"/>
      <c r="C130" s="68" t="s">
        <v>16</v>
      </c>
      <c r="D130" s="68"/>
      <c r="E130" s="52"/>
      <c r="F130" s="52"/>
      <c r="G130" s="52"/>
      <c r="H130" s="52"/>
      <c r="I130" s="52"/>
      <c r="J130" s="52"/>
      <c r="K130" s="82"/>
    </row>
    <row r="131" spans="1:11" ht="15">
      <c r="A131" s="23" t="s">
        <v>130</v>
      </c>
      <c r="B131" s="20"/>
      <c r="C131" s="69"/>
      <c r="D131" s="79">
        <v>0</v>
      </c>
      <c r="E131" s="79">
        <f>SUM(E129:E130)</f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82"/>
    </row>
    <row r="132" spans="1:11" ht="15">
      <c r="A132" s="15" t="s">
        <v>131</v>
      </c>
      <c r="B132" s="15" t="s">
        <v>132</v>
      </c>
      <c r="C132" s="67" t="s">
        <v>15</v>
      </c>
      <c r="D132" s="50">
        <v>62498.84</v>
      </c>
      <c r="E132" s="50">
        <v>15624.71</v>
      </c>
      <c r="F132" s="50">
        <v>7812.355</v>
      </c>
      <c r="G132" s="50">
        <v>7812.355</v>
      </c>
      <c r="H132" s="50">
        <v>10416.473333333332</v>
      </c>
      <c r="I132" s="50">
        <v>10416.473333333332</v>
      </c>
      <c r="J132" s="50">
        <v>10416.473333333332</v>
      </c>
      <c r="K132" s="82"/>
    </row>
    <row r="133" spans="1:11" ht="15">
      <c r="A133" s="17"/>
      <c r="B133" s="17"/>
      <c r="C133" s="68" t="s">
        <v>16</v>
      </c>
      <c r="D133" s="68"/>
      <c r="E133" s="52"/>
      <c r="F133" s="52"/>
      <c r="G133" s="52"/>
      <c r="H133" s="52"/>
      <c r="I133" s="52"/>
      <c r="J133" s="52"/>
      <c r="K133" s="82"/>
    </row>
    <row r="134" spans="1:11" ht="15">
      <c r="A134" s="23" t="s">
        <v>133</v>
      </c>
      <c r="B134" s="20"/>
      <c r="C134" s="69"/>
      <c r="D134" s="79">
        <v>62498.84</v>
      </c>
      <c r="E134" s="79">
        <f>SUM(E132:E133)</f>
        <v>15624.71</v>
      </c>
      <c r="F134" s="79">
        <v>7812.355</v>
      </c>
      <c r="G134" s="79">
        <v>7812.355</v>
      </c>
      <c r="H134" s="79">
        <v>10416.473333333332</v>
      </c>
      <c r="I134" s="79">
        <v>10416.473333333332</v>
      </c>
      <c r="J134" s="79">
        <v>10416.473333333332</v>
      </c>
      <c r="K134" s="82"/>
    </row>
    <row r="135" spans="1:11" ht="15">
      <c r="A135" s="15" t="s">
        <v>134</v>
      </c>
      <c r="B135" s="15" t="s">
        <v>135</v>
      </c>
      <c r="C135" s="67" t="s">
        <v>15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82"/>
    </row>
    <row r="136" spans="1:11" ht="15">
      <c r="A136" s="17"/>
      <c r="B136" s="17"/>
      <c r="C136" s="68" t="s">
        <v>16</v>
      </c>
      <c r="D136" s="68"/>
      <c r="E136" s="52"/>
      <c r="F136" s="52"/>
      <c r="G136" s="52"/>
      <c r="H136" s="52"/>
      <c r="I136" s="52"/>
      <c r="J136" s="52"/>
      <c r="K136" s="82"/>
    </row>
    <row r="137" spans="1:11" ht="15">
      <c r="A137" s="23" t="s">
        <v>136</v>
      </c>
      <c r="B137" s="20"/>
      <c r="C137" s="69"/>
      <c r="D137" s="79">
        <v>0</v>
      </c>
      <c r="E137" s="79">
        <f>SUM(E135:E136)</f>
        <v>0</v>
      </c>
      <c r="F137" s="79">
        <v>0</v>
      </c>
      <c r="G137" s="79">
        <v>0</v>
      </c>
      <c r="H137" s="79">
        <v>0</v>
      </c>
      <c r="I137" s="79">
        <v>0</v>
      </c>
      <c r="J137" s="79">
        <v>0</v>
      </c>
      <c r="K137" s="82"/>
    </row>
    <row r="138" spans="1:11" ht="15">
      <c r="A138" s="15" t="s">
        <v>137</v>
      </c>
      <c r="B138" s="15" t="s">
        <v>138</v>
      </c>
      <c r="C138" s="67" t="s">
        <v>15</v>
      </c>
      <c r="D138" s="50">
        <v>36639.86</v>
      </c>
      <c r="E138" s="50">
        <v>9159.965</v>
      </c>
      <c r="F138" s="50">
        <v>4579.9825</v>
      </c>
      <c r="G138" s="50">
        <v>4579.9825</v>
      </c>
      <c r="H138" s="50">
        <v>6106.643333333333</v>
      </c>
      <c r="I138" s="50">
        <v>6106.643333333333</v>
      </c>
      <c r="J138" s="50">
        <v>6106.643333333333</v>
      </c>
      <c r="K138" s="82"/>
    </row>
    <row r="139" spans="1:11" ht="15">
      <c r="A139" s="17"/>
      <c r="B139" s="17"/>
      <c r="C139" s="68" t="s">
        <v>16</v>
      </c>
      <c r="D139" s="68"/>
      <c r="E139" s="52"/>
      <c r="F139" s="52"/>
      <c r="G139" s="52"/>
      <c r="H139" s="52"/>
      <c r="I139" s="52"/>
      <c r="J139" s="52"/>
      <c r="K139" s="82"/>
    </row>
    <row r="140" spans="1:11" ht="15">
      <c r="A140" s="23" t="s">
        <v>139</v>
      </c>
      <c r="B140" s="20"/>
      <c r="C140" s="69"/>
      <c r="D140" s="79">
        <v>36639.86</v>
      </c>
      <c r="E140" s="79">
        <f>SUM(E138:E139)</f>
        <v>9159.965</v>
      </c>
      <c r="F140" s="79">
        <v>4579.9825</v>
      </c>
      <c r="G140" s="79">
        <v>4579.9825</v>
      </c>
      <c r="H140" s="79">
        <v>6106.643333333333</v>
      </c>
      <c r="I140" s="79">
        <v>6106.643333333333</v>
      </c>
      <c r="J140" s="79">
        <v>6106.643333333333</v>
      </c>
      <c r="K140" s="82"/>
    </row>
    <row r="141" spans="1:11" ht="15">
      <c r="A141" s="15" t="s">
        <v>140</v>
      </c>
      <c r="B141" s="15" t="s">
        <v>141</v>
      </c>
      <c r="C141" s="67" t="s">
        <v>15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82"/>
    </row>
    <row r="142" spans="1:11" ht="15">
      <c r="A142" s="17"/>
      <c r="B142" s="17"/>
      <c r="C142" s="68" t="s">
        <v>16</v>
      </c>
      <c r="D142" s="68"/>
      <c r="E142" s="52"/>
      <c r="F142" s="52"/>
      <c r="G142" s="52"/>
      <c r="H142" s="52"/>
      <c r="I142" s="52"/>
      <c r="J142" s="52"/>
      <c r="K142" s="82"/>
    </row>
    <row r="143" spans="1:11" ht="15">
      <c r="A143" s="23" t="s">
        <v>142</v>
      </c>
      <c r="B143" s="20"/>
      <c r="C143" s="69"/>
      <c r="D143" s="79">
        <v>0</v>
      </c>
      <c r="E143" s="79">
        <f>SUM(E141:E142)</f>
        <v>0</v>
      </c>
      <c r="F143" s="79">
        <v>0</v>
      </c>
      <c r="G143" s="79">
        <v>0</v>
      </c>
      <c r="H143" s="79">
        <v>0</v>
      </c>
      <c r="I143" s="79">
        <v>0</v>
      </c>
      <c r="J143" s="79">
        <v>0</v>
      </c>
      <c r="K143" s="82"/>
    </row>
    <row r="144" spans="1:11" ht="15">
      <c r="A144" s="15" t="s">
        <v>143</v>
      </c>
      <c r="B144" s="15" t="s">
        <v>144</v>
      </c>
      <c r="C144" s="67" t="s">
        <v>15</v>
      </c>
      <c r="D144" s="50">
        <v>66353.74</v>
      </c>
      <c r="E144" s="50">
        <v>16588.435</v>
      </c>
      <c r="F144" s="50">
        <v>8294.2175</v>
      </c>
      <c r="G144" s="50">
        <v>8294.2175</v>
      </c>
      <c r="H144" s="50">
        <v>11058.956666666667</v>
      </c>
      <c r="I144" s="50">
        <v>11058.956666666667</v>
      </c>
      <c r="J144" s="50">
        <v>11058.956666666667</v>
      </c>
      <c r="K144" s="82"/>
    </row>
    <row r="145" spans="1:11" ht="15">
      <c r="A145" s="17"/>
      <c r="B145" s="17"/>
      <c r="C145" s="68" t="s">
        <v>16</v>
      </c>
      <c r="D145" s="68"/>
      <c r="E145" s="52"/>
      <c r="F145" s="52"/>
      <c r="G145" s="52"/>
      <c r="H145" s="52"/>
      <c r="I145" s="52"/>
      <c r="J145" s="52"/>
      <c r="K145" s="82"/>
    </row>
    <row r="146" spans="1:11" ht="15">
      <c r="A146" s="23" t="s">
        <v>145</v>
      </c>
      <c r="B146" s="20"/>
      <c r="C146" s="69"/>
      <c r="D146" s="79">
        <v>66353.74</v>
      </c>
      <c r="E146" s="79">
        <f>SUM(E144:E145)</f>
        <v>16588.435</v>
      </c>
      <c r="F146" s="79">
        <v>8294.2175</v>
      </c>
      <c r="G146" s="79">
        <v>8294.2175</v>
      </c>
      <c r="H146" s="79">
        <v>11058.956666666667</v>
      </c>
      <c r="I146" s="79">
        <v>11058.956666666667</v>
      </c>
      <c r="J146" s="79">
        <v>11058.956666666667</v>
      </c>
      <c r="K146" s="82"/>
    </row>
    <row r="147" spans="1:11" ht="15">
      <c r="A147" s="15" t="s">
        <v>146</v>
      </c>
      <c r="B147" s="15" t="s">
        <v>147</v>
      </c>
      <c r="C147" s="67" t="s">
        <v>15</v>
      </c>
      <c r="D147" s="50">
        <v>187810.87</v>
      </c>
      <c r="E147" s="50">
        <v>46952.7175</v>
      </c>
      <c r="F147" s="50">
        <v>23476.35875</v>
      </c>
      <c r="G147" s="50">
        <v>23476.35875</v>
      </c>
      <c r="H147" s="50">
        <v>31301.811666666665</v>
      </c>
      <c r="I147" s="50">
        <v>31301.811666666665</v>
      </c>
      <c r="J147" s="50">
        <v>31301.811666666665</v>
      </c>
      <c r="K147" s="82"/>
    </row>
    <row r="148" spans="1:11" ht="15">
      <c r="A148" s="17"/>
      <c r="B148" s="17"/>
      <c r="C148" s="68" t="s">
        <v>16</v>
      </c>
      <c r="D148" s="68"/>
      <c r="E148" s="52"/>
      <c r="F148" s="52"/>
      <c r="G148" s="52"/>
      <c r="H148" s="52"/>
      <c r="I148" s="52"/>
      <c r="J148" s="52"/>
      <c r="K148" s="82"/>
    </row>
    <row r="149" spans="1:11" ht="15">
      <c r="A149" s="23" t="s">
        <v>148</v>
      </c>
      <c r="B149" s="20"/>
      <c r="C149" s="69"/>
      <c r="D149" s="79">
        <v>187810.87</v>
      </c>
      <c r="E149" s="79">
        <f>SUM(E147:E148)</f>
        <v>46952.7175</v>
      </c>
      <c r="F149" s="79">
        <v>23476.35875</v>
      </c>
      <c r="G149" s="79">
        <v>23476.35875</v>
      </c>
      <c r="H149" s="79">
        <v>31301.811666666665</v>
      </c>
      <c r="I149" s="79">
        <v>31301.811666666665</v>
      </c>
      <c r="J149" s="79">
        <v>31301.811666666665</v>
      </c>
      <c r="K149" s="82"/>
    </row>
    <row r="150" spans="1:11" ht="15">
      <c r="A150" s="24" t="s">
        <v>149</v>
      </c>
      <c r="B150" s="65" t="s">
        <v>150</v>
      </c>
      <c r="C150" s="67" t="s">
        <v>15</v>
      </c>
      <c r="D150" s="50">
        <v>10771646.83</v>
      </c>
      <c r="E150" s="50">
        <v>2692911.7075</v>
      </c>
      <c r="F150" s="50">
        <v>1346455.85375</v>
      </c>
      <c r="G150" s="50">
        <v>1346455.85375</v>
      </c>
      <c r="H150" s="50">
        <v>1795274.4716666667</v>
      </c>
      <c r="I150" s="50">
        <v>1795274.4716666667</v>
      </c>
      <c r="J150" s="50">
        <v>1795274.4716666667</v>
      </c>
      <c r="K150" s="82"/>
    </row>
    <row r="151" spans="1:11" ht="15">
      <c r="A151" s="16"/>
      <c r="B151" s="17"/>
      <c r="C151" s="68" t="s">
        <v>16</v>
      </c>
      <c r="D151" s="68"/>
      <c r="E151" s="52"/>
      <c r="F151" s="52"/>
      <c r="G151" s="52"/>
      <c r="H151" s="52"/>
      <c r="I151" s="52"/>
      <c r="J151" s="52"/>
      <c r="K151" s="82"/>
    </row>
    <row r="152" spans="1:11" ht="15">
      <c r="A152" s="34" t="s">
        <v>151</v>
      </c>
      <c r="B152" s="44"/>
      <c r="C152" s="42"/>
      <c r="D152" s="79">
        <v>10771646.83</v>
      </c>
      <c r="E152" s="79">
        <f>SUM(E150:E151)</f>
        <v>2692911.7075</v>
      </c>
      <c r="F152" s="79">
        <v>1346455.85375</v>
      </c>
      <c r="G152" s="79">
        <v>1346455.85375</v>
      </c>
      <c r="H152" s="79">
        <v>1795274.4716666667</v>
      </c>
      <c r="I152" s="79">
        <v>1795274.4716666667</v>
      </c>
      <c r="J152" s="79">
        <v>1795274.4716666667</v>
      </c>
      <c r="K152" s="82"/>
    </row>
    <row r="153" spans="1:11" ht="15">
      <c r="A153" s="36">
        <v>2432</v>
      </c>
      <c r="B153" s="38" t="s">
        <v>152</v>
      </c>
      <c r="C153" s="37" t="s">
        <v>15</v>
      </c>
      <c r="D153" s="50">
        <v>2888.35</v>
      </c>
      <c r="E153" s="50">
        <v>722.0875</v>
      </c>
      <c r="F153" s="50">
        <v>361.04375</v>
      </c>
      <c r="G153" s="50">
        <v>361.04375</v>
      </c>
      <c r="H153" s="50">
        <v>481.39166666666665</v>
      </c>
      <c r="I153" s="50">
        <v>481.39166666666665</v>
      </c>
      <c r="J153" s="50">
        <v>481.39166666666665</v>
      </c>
      <c r="K153" s="82"/>
    </row>
    <row r="154" spans="1:11" ht="15">
      <c r="A154" s="40"/>
      <c r="B154" s="40"/>
      <c r="C154" s="37" t="s">
        <v>16</v>
      </c>
      <c r="D154" s="68"/>
      <c r="E154" s="52"/>
      <c r="F154" s="52"/>
      <c r="G154" s="52"/>
      <c r="H154" s="52"/>
      <c r="I154" s="52"/>
      <c r="J154" s="52"/>
      <c r="K154" s="82"/>
    </row>
    <row r="155" spans="1:11" ht="15">
      <c r="A155" s="34" t="s">
        <v>153</v>
      </c>
      <c r="B155" s="34"/>
      <c r="C155" s="42"/>
      <c r="D155" s="79">
        <v>2888.35</v>
      </c>
      <c r="E155" s="79">
        <f>SUM(E153:E154)</f>
        <v>722.0875</v>
      </c>
      <c r="F155" s="79">
        <v>361.04375</v>
      </c>
      <c r="G155" s="79">
        <v>361.04375</v>
      </c>
      <c r="H155" s="79">
        <v>481.39166666666665</v>
      </c>
      <c r="I155" s="79">
        <v>481.39166666666665</v>
      </c>
      <c r="J155" s="79">
        <v>481.39166666666665</v>
      </c>
      <c r="K155" s="82"/>
    </row>
    <row r="156" spans="1:11" ht="15">
      <c r="A156" s="36" t="s">
        <v>154</v>
      </c>
      <c r="B156" s="38" t="s">
        <v>155</v>
      </c>
      <c r="C156" s="37" t="s">
        <v>15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82"/>
    </row>
    <row r="157" spans="1:11" ht="15">
      <c r="A157" s="40"/>
      <c r="B157" s="40"/>
      <c r="C157" s="37" t="s">
        <v>16</v>
      </c>
      <c r="D157" s="68"/>
      <c r="E157" s="52"/>
      <c r="F157" s="52"/>
      <c r="G157" s="52"/>
      <c r="H157" s="52"/>
      <c r="I157" s="52"/>
      <c r="J157" s="52"/>
      <c r="K157" s="82"/>
    </row>
    <row r="158" spans="1:11" ht="15">
      <c r="A158" s="34" t="s">
        <v>153</v>
      </c>
      <c r="B158" s="34"/>
      <c r="C158" s="42"/>
      <c r="D158" s="79">
        <v>0</v>
      </c>
      <c r="E158" s="79">
        <f>SUM(E156:E157)</f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82"/>
    </row>
    <row r="159" spans="1:11" ht="15">
      <c r="A159" s="15" t="s">
        <v>156</v>
      </c>
      <c r="B159" s="15" t="s">
        <v>157</v>
      </c>
      <c r="C159" s="67" t="s">
        <v>15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82"/>
    </row>
    <row r="160" spans="1:11" ht="15">
      <c r="A160" s="17"/>
      <c r="B160" s="17"/>
      <c r="C160" s="68" t="s">
        <v>16</v>
      </c>
      <c r="D160" s="68"/>
      <c r="E160" s="52"/>
      <c r="F160" s="52"/>
      <c r="G160" s="52"/>
      <c r="H160" s="52"/>
      <c r="I160" s="52"/>
      <c r="J160" s="52"/>
      <c r="K160" s="82"/>
    </row>
    <row r="161" spans="1:11" ht="15">
      <c r="A161" s="23" t="s">
        <v>158</v>
      </c>
      <c r="B161" s="20"/>
      <c r="C161" s="69"/>
      <c r="D161" s="79">
        <v>0</v>
      </c>
      <c r="E161" s="79">
        <f>SUM(E159:E160)</f>
        <v>0</v>
      </c>
      <c r="F161" s="79">
        <v>0</v>
      </c>
      <c r="G161" s="79">
        <v>0</v>
      </c>
      <c r="H161" s="79">
        <v>0</v>
      </c>
      <c r="I161" s="79">
        <v>0</v>
      </c>
      <c r="J161" s="79">
        <v>0</v>
      </c>
      <c r="K161" s="82"/>
    </row>
    <row r="162" spans="1:11" ht="15">
      <c r="A162" s="24" t="s">
        <v>159</v>
      </c>
      <c r="B162" s="65" t="s">
        <v>160</v>
      </c>
      <c r="C162" s="67" t="s">
        <v>15</v>
      </c>
      <c r="D162" s="50">
        <v>345236.45</v>
      </c>
      <c r="E162" s="50">
        <v>86309.1125</v>
      </c>
      <c r="F162" s="50">
        <v>43154.55625</v>
      </c>
      <c r="G162" s="50">
        <v>43154.55625</v>
      </c>
      <c r="H162" s="50">
        <v>57539.40833333333</v>
      </c>
      <c r="I162" s="50">
        <v>57539.40833333333</v>
      </c>
      <c r="J162" s="50">
        <v>57539.40833333333</v>
      </c>
      <c r="K162" s="82"/>
    </row>
    <row r="163" spans="1:11" ht="15">
      <c r="A163" s="16"/>
      <c r="B163" s="17"/>
      <c r="C163" s="68" t="s">
        <v>16</v>
      </c>
      <c r="D163" s="68"/>
      <c r="E163" s="52"/>
      <c r="F163" s="52"/>
      <c r="G163" s="52"/>
      <c r="H163" s="52"/>
      <c r="I163" s="52"/>
      <c r="J163" s="52"/>
      <c r="K163" s="82"/>
    </row>
    <row r="164" spans="1:11" ht="15">
      <c r="A164" s="23" t="s">
        <v>161</v>
      </c>
      <c r="B164" s="20"/>
      <c r="C164" s="69"/>
      <c r="D164" s="79">
        <v>345236.45</v>
      </c>
      <c r="E164" s="79">
        <f>SUM(E162:E163)</f>
        <v>86309.1125</v>
      </c>
      <c r="F164" s="79">
        <v>43154.55625</v>
      </c>
      <c r="G164" s="79">
        <v>43154.55625</v>
      </c>
      <c r="H164" s="79">
        <v>57539.40833333333</v>
      </c>
      <c r="I164" s="79">
        <v>57539.40833333333</v>
      </c>
      <c r="J164" s="79">
        <v>57539.40833333333</v>
      </c>
      <c r="K164" s="82"/>
    </row>
    <row r="165" spans="1:11" ht="15">
      <c r="A165" s="24" t="s">
        <v>162</v>
      </c>
      <c r="B165" s="65" t="s">
        <v>163</v>
      </c>
      <c r="C165" s="67" t="s">
        <v>15</v>
      </c>
      <c r="D165" s="50">
        <v>98706.67</v>
      </c>
      <c r="E165" s="50">
        <v>24676.6675</v>
      </c>
      <c r="F165" s="50">
        <v>12338.33375</v>
      </c>
      <c r="G165" s="50">
        <v>12338.33375</v>
      </c>
      <c r="H165" s="50">
        <v>16451.111666666664</v>
      </c>
      <c r="I165" s="50">
        <v>16451.111666666664</v>
      </c>
      <c r="J165" s="50">
        <v>16451.111666666664</v>
      </c>
      <c r="K165" s="82"/>
    </row>
    <row r="166" spans="1:11" ht="15">
      <c r="A166" s="16"/>
      <c r="B166" s="17"/>
      <c r="C166" s="68" t="s">
        <v>16</v>
      </c>
      <c r="D166" s="68"/>
      <c r="E166" s="52"/>
      <c r="F166" s="52"/>
      <c r="G166" s="52"/>
      <c r="H166" s="52"/>
      <c r="I166" s="52"/>
      <c r="J166" s="52"/>
      <c r="K166" s="82"/>
    </row>
    <row r="167" spans="1:11" ht="15">
      <c r="A167" s="23" t="s">
        <v>164</v>
      </c>
      <c r="B167" s="20"/>
      <c r="C167" s="69"/>
      <c r="D167" s="79">
        <v>98706.67</v>
      </c>
      <c r="E167" s="79">
        <f>SUM(E165:E166)</f>
        <v>24676.6675</v>
      </c>
      <c r="F167" s="79">
        <v>12338.33375</v>
      </c>
      <c r="G167" s="79">
        <v>12338.33375</v>
      </c>
      <c r="H167" s="79">
        <v>16451.111666666664</v>
      </c>
      <c r="I167" s="79">
        <v>16451.111666666664</v>
      </c>
      <c r="J167" s="79">
        <v>16451.111666666664</v>
      </c>
      <c r="K167" s="82"/>
    </row>
    <row r="168" spans="1:11" ht="15">
      <c r="A168" s="15" t="s">
        <v>165</v>
      </c>
      <c r="B168" s="15" t="s">
        <v>166</v>
      </c>
      <c r="C168" s="67" t="s">
        <v>15</v>
      </c>
      <c r="D168" s="50">
        <v>3926451.91</v>
      </c>
      <c r="E168" s="50">
        <v>981612.9775</v>
      </c>
      <c r="F168" s="50">
        <v>490806.48875</v>
      </c>
      <c r="G168" s="50">
        <v>490806.48875</v>
      </c>
      <c r="H168" s="50">
        <v>654408.6516666666</v>
      </c>
      <c r="I168" s="50">
        <v>654408.6516666666</v>
      </c>
      <c r="J168" s="50">
        <v>654408.6516666666</v>
      </c>
      <c r="K168" s="82"/>
    </row>
    <row r="169" spans="1:11" ht="15">
      <c r="A169" s="17"/>
      <c r="B169" s="43"/>
      <c r="C169" s="68" t="s">
        <v>16</v>
      </c>
      <c r="D169" s="68"/>
      <c r="E169" s="52"/>
      <c r="F169" s="52"/>
      <c r="G169" s="52"/>
      <c r="H169" s="52"/>
      <c r="I169" s="52"/>
      <c r="J169" s="52"/>
      <c r="K169" s="82"/>
    </row>
    <row r="170" spans="1:11" ht="15">
      <c r="A170" s="23" t="s">
        <v>167</v>
      </c>
      <c r="B170" s="20"/>
      <c r="C170" s="69"/>
      <c r="D170" s="79">
        <v>3926451.91</v>
      </c>
      <c r="E170" s="79">
        <f>SUM(E168:E169)</f>
        <v>981612.9775</v>
      </c>
      <c r="F170" s="79">
        <v>490806.48875</v>
      </c>
      <c r="G170" s="79">
        <v>490806.48875</v>
      </c>
      <c r="H170" s="79">
        <v>654408.6516666666</v>
      </c>
      <c r="I170" s="79">
        <v>654408.6516666666</v>
      </c>
      <c r="J170" s="79">
        <v>654408.6516666666</v>
      </c>
      <c r="K170" s="82"/>
    </row>
    <row r="171" spans="1:11" ht="15">
      <c r="A171" s="15" t="s">
        <v>168</v>
      </c>
      <c r="B171" s="15" t="s">
        <v>169</v>
      </c>
      <c r="C171" s="67" t="s">
        <v>15</v>
      </c>
      <c r="D171" s="50">
        <v>42859.65</v>
      </c>
      <c r="E171" s="50">
        <v>10714.9125</v>
      </c>
      <c r="F171" s="50">
        <v>5357.45625</v>
      </c>
      <c r="G171" s="50">
        <v>5357.45625</v>
      </c>
      <c r="H171" s="50">
        <v>7143.275</v>
      </c>
      <c r="I171" s="50">
        <v>7143.275</v>
      </c>
      <c r="J171" s="50">
        <v>7143.275</v>
      </c>
      <c r="K171" s="82"/>
    </row>
    <row r="172" spans="1:11" ht="15">
      <c r="A172" s="17"/>
      <c r="B172" s="43"/>
      <c r="C172" s="68"/>
      <c r="D172" s="68"/>
      <c r="E172" s="52"/>
      <c r="F172" s="52"/>
      <c r="G172" s="52"/>
      <c r="H172" s="52"/>
      <c r="I172" s="52"/>
      <c r="J172" s="52"/>
      <c r="K172" s="82"/>
    </row>
    <row r="173" spans="1:11" ht="15">
      <c r="A173" s="23" t="s">
        <v>170</v>
      </c>
      <c r="B173" s="20"/>
      <c r="C173" s="69"/>
      <c r="D173" s="79">
        <v>42859.65</v>
      </c>
      <c r="E173" s="79">
        <f>SUM(E171:E172)</f>
        <v>10714.9125</v>
      </c>
      <c r="F173" s="79">
        <v>5357.45625</v>
      </c>
      <c r="G173" s="79">
        <v>5357.45625</v>
      </c>
      <c r="H173" s="79">
        <v>7143.275</v>
      </c>
      <c r="I173" s="79">
        <v>7143.275</v>
      </c>
      <c r="J173" s="79">
        <v>7143.275</v>
      </c>
      <c r="K173" s="82"/>
    </row>
    <row r="174" spans="1:11" ht="15">
      <c r="A174" s="15" t="s">
        <v>171</v>
      </c>
      <c r="B174" s="15" t="s">
        <v>172</v>
      </c>
      <c r="C174" s="67" t="s">
        <v>15</v>
      </c>
      <c r="D174" s="50">
        <v>927.11</v>
      </c>
      <c r="E174" s="50">
        <v>231.7775</v>
      </c>
      <c r="F174" s="50">
        <v>115.88875</v>
      </c>
      <c r="G174" s="50">
        <v>115.88875</v>
      </c>
      <c r="H174" s="50">
        <v>154.51833333333332</v>
      </c>
      <c r="I174" s="50">
        <v>154.51833333333332</v>
      </c>
      <c r="J174" s="50">
        <v>154.51833333333332</v>
      </c>
      <c r="K174" s="82"/>
    </row>
    <row r="175" spans="1:11" ht="15">
      <c r="A175" s="17"/>
      <c r="B175" s="17"/>
      <c r="C175" s="68" t="s">
        <v>16</v>
      </c>
      <c r="D175" s="68"/>
      <c r="E175" s="52"/>
      <c r="F175" s="52"/>
      <c r="G175" s="52"/>
      <c r="H175" s="52"/>
      <c r="I175" s="52"/>
      <c r="J175" s="52"/>
      <c r="K175" s="82"/>
    </row>
    <row r="176" spans="1:11" ht="15">
      <c r="A176" s="23" t="s">
        <v>173</v>
      </c>
      <c r="B176" s="20"/>
      <c r="C176" s="69"/>
      <c r="D176" s="79">
        <v>927.11</v>
      </c>
      <c r="E176" s="79">
        <f>SUM(E174:E175)</f>
        <v>231.7775</v>
      </c>
      <c r="F176" s="79">
        <v>115.88875</v>
      </c>
      <c r="G176" s="79">
        <v>115.88875</v>
      </c>
      <c r="H176" s="79">
        <v>154.51833333333332</v>
      </c>
      <c r="I176" s="79">
        <v>154.51833333333332</v>
      </c>
      <c r="J176" s="79">
        <v>154.51833333333332</v>
      </c>
      <c r="K176" s="82"/>
    </row>
    <row r="177" spans="1:11" ht="15">
      <c r="A177" s="24" t="s">
        <v>174</v>
      </c>
      <c r="B177" s="65" t="s">
        <v>175</v>
      </c>
      <c r="C177" s="67" t="s">
        <v>15</v>
      </c>
      <c r="D177" s="50">
        <v>146.5</v>
      </c>
      <c r="E177" s="50">
        <v>36.625</v>
      </c>
      <c r="F177" s="50">
        <v>18.3125</v>
      </c>
      <c r="G177" s="50">
        <v>18.3125</v>
      </c>
      <c r="H177" s="50">
        <v>24.416666666666664</v>
      </c>
      <c r="I177" s="50">
        <v>24.416666666666664</v>
      </c>
      <c r="J177" s="50">
        <v>24.416666666666664</v>
      </c>
      <c r="K177" s="82"/>
    </row>
    <row r="178" spans="1:11" ht="15">
      <c r="A178" s="16"/>
      <c r="B178" s="17"/>
      <c r="C178" s="68" t="s">
        <v>16</v>
      </c>
      <c r="D178" s="68"/>
      <c r="E178" s="52"/>
      <c r="F178" s="52"/>
      <c r="G178" s="52"/>
      <c r="H178" s="52"/>
      <c r="I178" s="52"/>
      <c r="J178" s="52"/>
      <c r="K178" s="82"/>
    </row>
    <row r="179" spans="1:11" ht="15">
      <c r="A179" s="34" t="s">
        <v>176</v>
      </c>
      <c r="B179" s="44"/>
      <c r="C179" s="42"/>
      <c r="D179" s="79">
        <v>146.5</v>
      </c>
      <c r="E179" s="79">
        <f>SUM(E177:E178)</f>
        <v>36.625</v>
      </c>
      <c r="F179" s="79">
        <v>18.3125</v>
      </c>
      <c r="G179" s="79">
        <v>18.3125</v>
      </c>
      <c r="H179" s="79">
        <v>24.416666666666664</v>
      </c>
      <c r="I179" s="79">
        <v>24.416666666666664</v>
      </c>
      <c r="J179" s="79">
        <v>24.416666666666664</v>
      </c>
      <c r="K179" s="82"/>
    </row>
    <row r="180" spans="1:11" ht="15">
      <c r="A180" s="76">
        <v>2664</v>
      </c>
      <c r="B180" s="65" t="s">
        <v>263</v>
      </c>
      <c r="C180" s="67" t="s">
        <v>15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82"/>
    </row>
    <row r="181" spans="1:11" ht="15">
      <c r="A181" s="16"/>
      <c r="B181" s="17"/>
      <c r="C181" s="68" t="s">
        <v>16</v>
      </c>
      <c r="D181" s="68"/>
      <c r="E181" s="52"/>
      <c r="F181" s="52"/>
      <c r="G181" s="52"/>
      <c r="H181" s="52"/>
      <c r="I181" s="52"/>
      <c r="J181" s="52"/>
      <c r="K181" s="82"/>
    </row>
    <row r="182" spans="1:11" ht="15">
      <c r="A182" s="34" t="s">
        <v>264</v>
      </c>
      <c r="B182" s="44"/>
      <c r="C182" s="42"/>
      <c r="D182" s="79">
        <v>0</v>
      </c>
      <c r="E182" s="79">
        <f>SUM(E180:E181)</f>
        <v>0</v>
      </c>
      <c r="F182" s="79">
        <v>0</v>
      </c>
      <c r="G182" s="79">
        <v>0</v>
      </c>
      <c r="H182" s="79">
        <v>0</v>
      </c>
      <c r="I182" s="79">
        <v>0</v>
      </c>
      <c r="J182" s="79">
        <v>0</v>
      </c>
      <c r="K182" s="82"/>
    </row>
    <row r="183" spans="1:11" ht="15">
      <c r="A183" s="24" t="s">
        <v>177</v>
      </c>
      <c r="B183" s="65" t="s">
        <v>178</v>
      </c>
      <c r="C183" s="67" t="s">
        <v>15</v>
      </c>
      <c r="D183" s="50">
        <v>20550.5</v>
      </c>
      <c r="E183" s="50">
        <v>5137.625</v>
      </c>
      <c r="F183" s="50">
        <v>2568.8125</v>
      </c>
      <c r="G183" s="50">
        <v>2568.8125</v>
      </c>
      <c r="H183" s="50">
        <v>3425.083333333333</v>
      </c>
      <c r="I183" s="50">
        <v>3425.083333333333</v>
      </c>
      <c r="J183" s="50">
        <v>3425.083333333333</v>
      </c>
      <c r="K183" s="82"/>
    </row>
    <row r="184" spans="1:11" ht="15">
      <c r="A184" s="16"/>
      <c r="B184" s="17"/>
      <c r="C184" s="68" t="s">
        <v>16</v>
      </c>
      <c r="D184" s="68"/>
      <c r="E184" s="52"/>
      <c r="F184" s="52"/>
      <c r="G184" s="52"/>
      <c r="H184" s="52"/>
      <c r="I184" s="52"/>
      <c r="J184" s="52"/>
      <c r="K184" s="82"/>
    </row>
    <row r="185" spans="1:11" ht="15">
      <c r="A185" s="23" t="s">
        <v>179</v>
      </c>
      <c r="B185" s="20"/>
      <c r="C185" s="69"/>
      <c r="D185" s="79">
        <v>20550.5</v>
      </c>
      <c r="E185" s="79">
        <f>SUM(E183:E184)</f>
        <v>5137.625</v>
      </c>
      <c r="F185" s="79">
        <v>2568.8125</v>
      </c>
      <c r="G185" s="79">
        <v>2568.8125</v>
      </c>
      <c r="H185" s="79">
        <v>3425.083333333333</v>
      </c>
      <c r="I185" s="79">
        <v>3425.083333333333</v>
      </c>
      <c r="J185" s="79">
        <v>3425.083333333333</v>
      </c>
      <c r="K185" s="82"/>
    </row>
    <row r="186" spans="1:11" ht="15">
      <c r="A186" s="24" t="s">
        <v>180</v>
      </c>
      <c r="B186" s="65" t="s">
        <v>181</v>
      </c>
      <c r="C186" s="67" t="s">
        <v>15</v>
      </c>
      <c r="D186" s="50">
        <v>14713.32</v>
      </c>
      <c r="E186" s="50">
        <v>3678.33</v>
      </c>
      <c r="F186" s="50">
        <v>1839.165</v>
      </c>
      <c r="G186" s="50">
        <v>1839.165</v>
      </c>
      <c r="H186" s="50">
        <v>2452.22</v>
      </c>
      <c r="I186" s="50">
        <v>2452.22</v>
      </c>
      <c r="J186" s="50">
        <v>2452.22</v>
      </c>
      <c r="K186" s="82"/>
    </row>
    <row r="187" spans="1:11" ht="15">
      <c r="A187" s="16"/>
      <c r="B187" s="17"/>
      <c r="C187" s="68" t="s">
        <v>16</v>
      </c>
      <c r="D187" s="68"/>
      <c r="E187" s="52"/>
      <c r="F187" s="52"/>
      <c r="G187" s="52"/>
      <c r="H187" s="52"/>
      <c r="I187" s="52"/>
      <c r="J187" s="52"/>
      <c r="K187" s="82"/>
    </row>
    <row r="188" spans="1:11" ht="15">
      <c r="A188" s="23" t="s">
        <v>182</v>
      </c>
      <c r="B188" s="20"/>
      <c r="C188" s="69"/>
      <c r="D188" s="79">
        <v>14713.32</v>
      </c>
      <c r="E188" s="79">
        <f>SUM(E186:E187)</f>
        <v>3678.33</v>
      </c>
      <c r="F188" s="79">
        <v>1839.165</v>
      </c>
      <c r="G188" s="79">
        <v>1839.165</v>
      </c>
      <c r="H188" s="79">
        <v>2452.22</v>
      </c>
      <c r="I188" s="79">
        <v>2452.22</v>
      </c>
      <c r="J188" s="79">
        <v>2452.22</v>
      </c>
      <c r="K188" s="82"/>
    </row>
    <row r="189" spans="1:11" ht="15">
      <c r="A189" s="24" t="s">
        <v>183</v>
      </c>
      <c r="B189" s="65" t="s">
        <v>184</v>
      </c>
      <c r="C189" s="67" t="s">
        <v>15</v>
      </c>
      <c r="D189" s="50">
        <v>1656863.8</v>
      </c>
      <c r="E189" s="50">
        <v>414215.95</v>
      </c>
      <c r="F189" s="50">
        <v>207107.975</v>
      </c>
      <c r="G189" s="50">
        <v>207107.975</v>
      </c>
      <c r="H189" s="50">
        <v>276143.9666666667</v>
      </c>
      <c r="I189" s="50">
        <v>276143.9666666667</v>
      </c>
      <c r="J189" s="50">
        <v>276143.9666666667</v>
      </c>
      <c r="K189" s="82"/>
    </row>
    <row r="190" spans="1:11" ht="15">
      <c r="A190" s="16"/>
      <c r="B190" s="17"/>
      <c r="C190" s="68" t="s">
        <v>16</v>
      </c>
      <c r="D190" s="68"/>
      <c r="E190" s="52"/>
      <c r="F190" s="52"/>
      <c r="G190" s="52"/>
      <c r="H190" s="52"/>
      <c r="I190" s="52"/>
      <c r="J190" s="52"/>
      <c r="K190" s="82"/>
    </row>
    <row r="191" spans="1:11" ht="15">
      <c r="A191" s="23" t="s">
        <v>185</v>
      </c>
      <c r="B191" s="20"/>
      <c r="C191" s="69"/>
      <c r="D191" s="79">
        <v>1656863.8</v>
      </c>
      <c r="E191" s="79">
        <f>SUM(E189:E190)</f>
        <v>414215.95</v>
      </c>
      <c r="F191" s="79">
        <v>207107.975</v>
      </c>
      <c r="G191" s="79">
        <v>207107.975</v>
      </c>
      <c r="H191" s="79">
        <v>276143.9666666667</v>
      </c>
      <c r="I191" s="79">
        <v>276143.9666666667</v>
      </c>
      <c r="J191" s="79">
        <v>276143.9666666667</v>
      </c>
      <c r="K191" s="82"/>
    </row>
    <row r="192" spans="1:11" ht="15">
      <c r="A192" s="15" t="s">
        <v>186</v>
      </c>
      <c r="B192" s="15" t="s">
        <v>187</v>
      </c>
      <c r="C192" s="67" t="s">
        <v>15</v>
      </c>
      <c r="D192" s="50">
        <v>0</v>
      </c>
      <c r="E192" s="50">
        <v>0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82"/>
    </row>
    <row r="193" spans="1:11" ht="15">
      <c r="A193" s="17"/>
      <c r="B193" s="17"/>
      <c r="C193" s="68" t="s">
        <v>16</v>
      </c>
      <c r="D193" s="68"/>
      <c r="E193" s="52"/>
      <c r="F193" s="52"/>
      <c r="G193" s="52"/>
      <c r="H193" s="52"/>
      <c r="I193" s="52"/>
      <c r="J193" s="52"/>
      <c r="K193" s="82"/>
    </row>
    <row r="194" spans="1:11" ht="15">
      <c r="A194" s="23" t="s">
        <v>188</v>
      </c>
      <c r="B194" s="20"/>
      <c r="C194" s="69"/>
      <c r="D194" s="79">
        <v>0</v>
      </c>
      <c r="E194" s="79">
        <f>SUM(E192:E193)</f>
        <v>0</v>
      </c>
      <c r="F194" s="79">
        <v>0</v>
      </c>
      <c r="G194" s="79">
        <v>0</v>
      </c>
      <c r="H194" s="79">
        <v>0</v>
      </c>
      <c r="I194" s="79">
        <v>0</v>
      </c>
      <c r="J194" s="79">
        <v>0</v>
      </c>
      <c r="K194" s="82"/>
    </row>
    <row r="195" spans="1:11" ht="15">
      <c r="A195" s="24" t="s">
        <v>189</v>
      </c>
      <c r="B195" s="65" t="s">
        <v>190</v>
      </c>
      <c r="C195" s="67" t="s">
        <v>15</v>
      </c>
      <c r="D195" s="50">
        <v>0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82"/>
    </row>
    <row r="196" spans="1:11" ht="15">
      <c r="A196" s="16"/>
      <c r="B196" s="17"/>
      <c r="C196" s="68" t="s">
        <v>16</v>
      </c>
      <c r="D196" s="68"/>
      <c r="E196" s="52"/>
      <c r="F196" s="52"/>
      <c r="G196" s="52"/>
      <c r="H196" s="52"/>
      <c r="I196" s="52"/>
      <c r="J196" s="52"/>
      <c r="K196" s="82"/>
    </row>
    <row r="197" spans="1:11" ht="15">
      <c r="A197" s="23" t="s">
        <v>191</v>
      </c>
      <c r="B197" s="20"/>
      <c r="C197" s="69"/>
      <c r="D197" s="79">
        <v>0</v>
      </c>
      <c r="E197" s="79">
        <f>SUM(E195:E196)</f>
        <v>0</v>
      </c>
      <c r="F197" s="79">
        <v>0</v>
      </c>
      <c r="G197" s="79">
        <v>0</v>
      </c>
      <c r="H197" s="79">
        <v>0</v>
      </c>
      <c r="I197" s="79">
        <v>0</v>
      </c>
      <c r="J197" s="79">
        <v>0</v>
      </c>
      <c r="K197" s="82"/>
    </row>
    <row r="198" spans="1:11" ht="15">
      <c r="A198" s="24" t="s">
        <v>192</v>
      </c>
      <c r="B198" s="65" t="s">
        <v>193</v>
      </c>
      <c r="C198" s="67" t="s">
        <v>15</v>
      </c>
      <c r="D198" s="50">
        <v>141.81</v>
      </c>
      <c r="E198" s="50">
        <v>35.4525</v>
      </c>
      <c r="F198" s="50">
        <v>17.72625</v>
      </c>
      <c r="G198" s="50">
        <v>17.72625</v>
      </c>
      <c r="H198" s="50">
        <v>23.634999999999998</v>
      </c>
      <c r="I198" s="50">
        <v>23.634999999999998</v>
      </c>
      <c r="J198" s="50">
        <v>23.634999999999998</v>
      </c>
      <c r="K198" s="82"/>
    </row>
    <row r="199" spans="1:11" ht="15">
      <c r="A199" s="16"/>
      <c r="B199" s="17"/>
      <c r="C199" s="68" t="s">
        <v>16</v>
      </c>
      <c r="D199" s="68"/>
      <c r="E199" s="52"/>
      <c r="F199" s="52"/>
      <c r="G199" s="52"/>
      <c r="H199" s="52"/>
      <c r="I199" s="52"/>
      <c r="J199" s="52"/>
      <c r="K199" s="82"/>
    </row>
    <row r="200" spans="1:11" ht="15">
      <c r="A200" s="23" t="s">
        <v>194</v>
      </c>
      <c r="B200" s="20"/>
      <c r="C200" s="69"/>
      <c r="D200" s="79">
        <v>141.81</v>
      </c>
      <c r="E200" s="79">
        <f>SUM(E198:E199)</f>
        <v>35.4525</v>
      </c>
      <c r="F200" s="79">
        <v>17.72625</v>
      </c>
      <c r="G200" s="79">
        <v>17.72625</v>
      </c>
      <c r="H200" s="79">
        <v>23.634999999999998</v>
      </c>
      <c r="I200" s="79">
        <v>23.634999999999998</v>
      </c>
      <c r="J200" s="79">
        <v>23.634999999999998</v>
      </c>
      <c r="K200" s="82"/>
    </row>
    <row r="201" spans="1:11" ht="15">
      <c r="A201" s="15" t="s">
        <v>195</v>
      </c>
      <c r="B201" s="15" t="s">
        <v>196</v>
      </c>
      <c r="C201" s="67" t="s">
        <v>15</v>
      </c>
      <c r="D201" s="50">
        <v>557858.84</v>
      </c>
      <c r="E201" s="50">
        <v>139464.71</v>
      </c>
      <c r="F201" s="50">
        <v>69732.355</v>
      </c>
      <c r="G201" s="50">
        <v>69732.355</v>
      </c>
      <c r="H201" s="50">
        <v>92976.47333333333</v>
      </c>
      <c r="I201" s="50">
        <v>92976.47333333333</v>
      </c>
      <c r="J201" s="50">
        <v>92976.47333333333</v>
      </c>
      <c r="K201" s="82"/>
    </row>
    <row r="202" spans="1:11" ht="15">
      <c r="A202" s="17"/>
      <c r="B202" s="17"/>
      <c r="C202" s="68" t="s">
        <v>16</v>
      </c>
      <c r="D202" s="68"/>
      <c r="E202" s="52"/>
      <c r="F202" s="52"/>
      <c r="G202" s="52"/>
      <c r="H202" s="52"/>
      <c r="I202" s="52"/>
      <c r="J202" s="52"/>
      <c r="K202" s="82"/>
    </row>
    <row r="203" spans="1:11" ht="15">
      <c r="A203" s="23" t="s">
        <v>197</v>
      </c>
      <c r="B203" s="20"/>
      <c r="C203" s="69"/>
      <c r="D203" s="79">
        <v>557858.84</v>
      </c>
      <c r="E203" s="79">
        <f>SUM(E201:E202)</f>
        <v>139464.71</v>
      </c>
      <c r="F203" s="79">
        <v>69732.355</v>
      </c>
      <c r="G203" s="79">
        <v>69732.355</v>
      </c>
      <c r="H203" s="79">
        <v>92976.47333333333</v>
      </c>
      <c r="I203" s="79">
        <v>92976.47333333333</v>
      </c>
      <c r="J203" s="79">
        <v>92976.47333333333</v>
      </c>
      <c r="K203" s="82"/>
    </row>
    <row r="204" spans="1:11" ht="15">
      <c r="A204" s="15" t="s">
        <v>198</v>
      </c>
      <c r="B204" s="15" t="s">
        <v>199</v>
      </c>
      <c r="C204" s="67" t="s">
        <v>15</v>
      </c>
      <c r="D204" s="50">
        <v>618666.13</v>
      </c>
      <c r="E204" s="50">
        <v>154666.5325</v>
      </c>
      <c r="F204" s="50">
        <v>77333.26625</v>
      </c>
      <c r="G204" s="50">
        <v>77333.26625</v>
      </c>
      <c r="H204" s="50">
        <v>103111.02166666667</v>
      </c>
      <c r="I204" s="50">
        <v>103111.02166666667</v>
      </c>
      <c r="J204" s="50">
        <v>103111.02166666667</v>
      </c>
      <c r="K204" s="82"/>
    </row>
    <row r="205" spans="1:11" ht="15">
      <c r="A205" s="17"/>
      <c r="B205" s="59"/>
      <c r="C205" s="68" t="s">
        <v>16</v>
      </c>
      <c r="D205" s="68"/>
      <c r="E205" s="52"/>
      <c r="F205" s="52"/>
      <c r="G205" s="52"/>
      <c r="H205" s="52"/>
      <c r="I205" s="52"/>
      <c r="J205" s="52"/>
      <c r="K205" s="82"/>
    </row>
    <row r="206" spans="1:11" ht="15">
      <c r="A206" s="23" t="s">
        <v>200</v>
      </c>
      <c r="B206" s="20"/>
      <c r="C206" s="69"/>
      <c r="D206" s="79">
        <v>618666.13</v>
      </c>
      <c r="E206" s="79">
        <f>SUM(E204:E205)</f>
        <v>154666.5325</v>
      </c>
      <c r="F206" s="79">
        <v>77333.26625</v>
      </c>
      <c r="G206" s="79">
        <v>77333.26625</v>
      </c>
      <c r="H206" s="79">
        <v>103111.02166666667</v>
      </c>
      <c r="I206" s="79">
        <v>103111.02166666667</v>
      </c>
      <c r="J206" s="79">
        <v>103111.02166666667</v>
      </c>
      <c r="K206" s="82"/>
    </row>
    <row r="207" spans="1:11" ht="15">
      <c r="A207" s="73">
        <v>3161</v>
      </c>
      <c r="B207" s="15" t="s">
        <v>201</v>
      </c>
      <c r="C207" s="67" t="s">
        <v>15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82"/>
    </row>
    <row r="208" spans="1:11" ht="15">
      <c r="A208" s="17"/>
      <c r="B208" s="59"/>
      <c r="C208" s="68" t="s">
        <v>16</v>
      </c>
      <c r="D208" s="68"/>
      <c r="E208" s="52"/>
      <c r="F208" s="52"/>
      <c r="G208" s="52"/>
      <c r="H208" s="52"/>
      <c r="I208" s="52"/>
      <c r="J208" s="52"/>
      <c r="K208" s="82"/>
    </row>
    <row r="209" spans="1:11" ht="15">
      <c r="A209" s="23" t="s">
        <v>202</v>
      </c>
      <c r="B209" s="20"/>
      <c r="C209" s="69"/>
      <c r="D209" s="79">
        <v>0</v>
      </c>
      <c r="E209" s="79">
        <f>SUM(E207:E208)</f>
        <v>0</v>
      </c>
      <c r="F209" s="79">
        <v>0</v>
      </c>
      <c r="G209" s="79">
        <v>0</v>
      </c>
      <c r="H209" s="79">
        <v>0</v>
      </c>
      <c r="I209" s="79">
        <v>0</v>
      </c>
      <c r="J209" s="79">
        <v>0</v>
      </c>
      <c r="K209" s="82"/>
    </row>
    <row r="210" spans="1:11" ht="15">
      <c r="A210" s="15" t="s">
        <v>265</v>
      </c>
      <c r="B210" s="15" t="s">
        <v>266</v>
      </c>
      <c r="C210" s="67" t="s">
        <v>15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82"/>
    </row>
    <row r="211" spans="1:11" ht="15">
      <c r="A211" s="17"/>
      <c r="B211" s="17"/>
      <c r="C211" s="68" t="s">
        <v>16</v>
      </c>
      <c r="D211" s="68"/>
      <c r="E211" s="52"/>
      <c r="F211" s="52"/>
      <c r="G211" s="52"/>
      <c r="H211" s="52"/>
      <c r="I211" s="52"/>
      <c r="J211" s="52"/>
      <c r="K211" s="82"/>
    </row>
    <row r="212" spans="1:11" ht="15">
      <c r="A212" s="23" t="s">
        <v>267</v>
      </c>
      <c r="B212" s="20"/>
      <c r="C212" s="69"/>
      <c r="D212" s="79">
        <v>0</v>
      </c>
      <c r="E212" s="79">
        <f>SUM(E210:E211)</f>
        <v>0</v>
      </c>
      <c r="F212" s="79">
        <v>0</v>
      </c>
      <c r="G212" s="79">
        <v>0</v>
      </c>
      <c r="H212" s="79">
        <v>0</v>
      </c>
      <c r="I212" s="79">
        <v>0</v>
      </c>
      <c r="J212" s="79">
        <v>0</v>
      </c>
      <c r="K212" s="82"/>
    </row>
    <row r="213" spans="1:11" ht="15">
      <c r="A213" s="24" t="s">
        <v>203</v>
      </c>
      <c r="B213" s="65" t="s">
        <v>204</v>
      </c>
      <c r="C213" s="67" t="s">
        <v>15</v>
      </c>
      <c r="D213" s="50">
        <v>1443150.59</v>
      </c>
      <c r="E213" s="50">
        <v>360787.6475</v>
      </c>
      <c r="F213" s="50">
        <v>180393.82375</v>
      </c>
      <c r="G213" s="50">
        <v>180393.82375</v>
      </c>
      <c r="H213" s="50">
        <v>240525.09833333333</v>
      </c>
      <c r="I213" s="50">
        <v>240525.09833333333</v>
      </c>
      <c r="J213" s="50">
        <v>240525.09833333333</v>
      </c>
      <c r="K213" s="82"/>
    </row>
    <row r="214" spans="1:11" ht="15">
      <c r="A214" s="16"/>
      <c r="B214" s="17"/>
      <c r="C214" s="68" t="s">
        <v>16</v>
      </c>
      <c r="D214" s="68"/>
      <c r="E214" s="52"/>
      <c r="F214" s="52"/>
      <c r="G214" s="52"/>
      <c r="H214" s="52"/>
      <c r="I214" s="52"/>
      <c r="J214" s="52"/>
      <c r="K214" s="82"/>
    </row>
    <row r="215" spans="1:11" ht="15">
      <c r="A215" s="23" t="s">
        <v>205</v>
      </c>
      <c r="B215" s="20"/>
      <c r="C215" s="69"/>
      <c r="D215" s="79">
        <v>1443150.59</v>
      </c>
      <c r="E215" s="79">
        <f>SUM(E213:E214)</f>
        <v>360787.6475</v>
      </c>
      <c r="F215" s="79">
        <v>180393.82375</v>
      </c>
      <c r="G215" s="79">
        <v>180393.82375</v>
      </c>
      <c r="H215" s="79">
        <v>240525.09833333333</v>
      </c>
      <c r="I215" s="79">
        <v>240525.09833333333</v>
      </c>
      <c r="J215" s="79">
        <v>240525.09833333333</v>
      </c>
      <c r="K215" s="82"/>
    </row>
    <row r="216" spans="1:11" ht="15">
      <c r="A216" s="24" t="s">
        <v>206</v>
      </c>
      <c r="B216" s="65" t="s">
        <v>207</v>
      </c>
      <c r="C216" s="67" t="s">
        <v>15</v>
      </c>
      <c r="D216" s="50">
        <v>0</v>
      </c>
      <c r="E216" s="50">
        <v>0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82"/>
    </row>
    <row r="217" spans="1:11" ht="15">
      <c r="A217" s="16"/>
      <c r="B217" s="63"/>
      <c r="C217" s="68" t="s">
        <v>16</v>
      </c>
      <c r="D217" s="68"/>
      <c r="E217" s="52"/>
      <c r="F217" s="52"/>
      <c r="G217" s="52"/>
      <c r="H217" s="52"/>
      <c r="I217" s="52"/>
      <c r="J217" s="52"/>
      <c r="K217" s="82"/>
    </row>
    <row r="218" spans="1:11" ht="15">
      <c r="A218" s="23" t="s">
        <v>208</v>
      </c>
      <c r="B218" s="20"/>
      <c r="C218" s="69"/>
      <c r="D218" s="79">
        <v>0</v>
      </c>
      <c r="E218" s="79">
        <f>SUM(E216:E217)</f>
        <v>0</v>
      </c>
      <c r="F218" s="79">
        <v>0</v>
      </c>
      <c r="G218" s="79">
        <v>0</v>
      </c>
      <c r="H218" s="79">
        <v>0</v>
      </c>
      <c r="I218" s="79">
        <v>0</v>
      </c>
      <c r="J218" s="79">
        <v>0</v>
      </c>
      <c r="K218" s="82"/>
    </row>
    <row r="219" spans="1:11" ht="15">
      <c r="A219" s="15" t="s">
        <v>209</v>
      </c>
      <c r="B219" s="15" t="s">
        <v>210</v>
      </c>
      <c r="C219" s="67" t="s">
        <v>15</v>
      </c>
      <c r="D219" s="50">
        <v>224454.19</v>
      </c>
      <c r="E219" s="50">
        <v>56113.5475</v>
      </c>
      <c r="F219" s="50">
        <v>28056.77375</v>
      </c>
      <c r="G219" s="50">
        <v>28056.77375</v>
      </c>
      <c r="H219" s="50">
        <v>37409.03166666666</v>
      </c>
      <c r="I219" s="50">
        <v>37409.03166666666</v>
      </c>
      <c r="J219" s="50">
        <v>37409.03166666666</v>
      </c>
      <c r="K219" s="82"/>
    </row>
    <row r="220" spans="1:11" ht="15">
      <c r="A220" s="17"/>
      <c r="B220" s="17"/>
      <c r="C220" s="68" t="s">
        <v>16</v>
      </c>
      <c r="D220" s="68"/>
      <c r="E220" s="52"/>
      <c r="F220" s="52"/>
      <c r="G220" s="52"/>
      <c r="H220" s="52"/>
      <c r="I220" s="52"/>
      <c r="J220" s="52"/>
      <c r="K220" s="82"/>
    </row>
    <row r="221" spans="1:11" ht="15">
      <c r="A221" s="23" t="s">
        <v>211</v>
      </c>
      <c r="B221" s="20"/>
      <c r="C221" s="69"/>
      <c r="D221" s="79">
        <v>224454.19</v>
      </c>
      <c r="E221" s="79">
        <f>SUM(E219:E220)</f>
        <v>56113.5475</v>
      </c>
      <c r="F221" s="79">
        <v>28056.77375</v>
      </c>
      <c r="G221" s="79">
        <v>28056.77375</v>
      </c>
      <c r="H221" s="79">
        <v>37409.03166666666</v>
      </c>
      <c r="I221" s="79">
        <v>37409.03166666666</v>
      </c>
      <c r="J221" s="79">
        <v>37409.03166666666</v>
      </c>
      <c r="K221" s="82"/>
    </row>
    <row r="222" spans="1:11" ht="15">
      <c r="A222" s="24" t="s">
        <v>212</v>
      </c>
      <c r="B222" s="65" t="s">
        <v>213</v>
      </c>
      <c r="C222" s="67" t="s">
        <v>15</v>
      </c>
      <c r="D222" s="50">
        <v>18365.61</v>
      </c>
      <c r="E222" s="50">
        <v>4591.4025</v>
      </c>
      <c r="F222" s="50">
        <v>2295.70125</v>
      </c>
      <c r="G222" s="50">
        <v>2295.70125</v>
      </c>
      <c r="H222" s="50">
        <v>3060.935</v>
      </c>
      <c r="I222" s="50">
        <v>3060.935</v>
      </c>
      <c r="J222" s="50">
        <v>3060.935</v>
      </c>
      <c r="K222" s="82"/>
    </row>
    <row r="223" spans="1:11" ht="15">
      <c r="A223" s="16"/>
      <c r="B223" s="17"/>
      <c r="C223" s="68" t="s">
        <v>16</v>
      </c>
      <c r="D223" s="68"/>
      <c r="E223" s="52"/>
      <c r="F223" s="52"/>
      <c r="G223" s="52"/>
      <c r="H223" s="52"/>
      <c r="I223" s="52"/>
      <c r="J223" s="52"/>
      <c r="K223" s="82"/>
    </row>
    <row r="224" spans="1:11" ht="15">
      <c r="A224" s="23" t="s">
        <v>214</v>
      </c>
      <c r="B224" s="20"/>
      <c r="C224" s="69"/>
      <c r="D224" s="79">
        <v>18365.61</v>
      </c>
      <c r="E224" s="79">
        <f>SUM(E222:E223)</f>
        <v>4591.4025</v>
      </c>
      <c r="F224" s="79">
        <v>2295.70125</v>
      </c>
      <c r="G224" s="79">
        <v>2295.70125</v>
      </c>
      <c r="H224" s="79">
        <v>3060.935</v>
      </c>
      <c r="I224" s="79">
        <v>3060.935</v>
      </c>
      <c r="J224" s="79">
        <v>3060.935</v>
      </c>
      <c r="K224" s="82"/>
    </row>
    <row r="225" spans="1:11" ht="15">
      <c r="A225" s="24" t="s">
        <v>215</v>
      </c>
      <c r="B225" s="65" t="s">
        <v>216</v>
      </c>
      <c r="C225" s="67" t="s">
        <v>15</v>
      </c>
      <c r="D225" s="50">
        <v>60850.14</v>
      </c>
      <c r="E225" s="50">
        <v>15212.535</v>
      </c>
      <c r="F225" s="50">
        <v>7606.2675</v>
      </c>
      <c r="G225" s="50">
        <v>7606.2675</v>
      </c>
      <c r="H225" s="50">
        <v>10141.689999999999</v>
      </c>
      <c r="I225" s="50">
        <v>10141.689999999999</v>
      </c>
      <c r="J225" s="50">
        <v>10141.689999999999</v>
      </c>
      <c r="K225" s="82"/>
    </row>
    <row r="226" spans="1:11" ht="15">
      <c r="A226" s="16"/>
      <c r="B226" s="17"/>
      <c r="C226" s="68" t="s">
        <v>16</v>
      </c>
      <c r="D226" s="68"/>
      <c r="E226" s="52"/>
      <c r="F226" s="52"/>
      <c r="G226" s="52"/>
      <c r="H226" s="52"/>
      <c r="I226" s="52"/>
      <c r="J226" s="52"/>
      <c r="K226" s="82"/>
    </row>
    <row r="227" spans="1:11" ht="15">
      <c r="A227" s="23" t="s">
        <v>217</v>
      </c>
      <c r="B227" s="20"/>
      <c r="C227" s="69"/>
      <c r="D227" s="79">
        <v>60850.14</v>
      </c>
      <c r="E227" s="79">
        <f>SUM(E225:E226)</f>
        <v>15212.535</v>
      </c>
      <c r="F227" s="79">
        <v>7606.2675</v>
      </c>
      <c r="G227" s="79">
        <v>7606.2675</v>
      </c>
      <c r="H227" s="79">
        <v>10141.689999999999</v>
      </c>
      <c r="I227" s="79">
        <v>10141.689999999999</v>
      </c>
      <c r="J227" s="79">
        <v>10141.689999999999</v>
      </c>
      <c r="K227" s="82"/>
    </row>
    <row r="228" spans="1:11" ht="15">
      <c r="A228" s="24" t="s">
        <v>218</v>
      </c>
      <c r="B228" s="65" t="s">
        <v>219</v>
      </c>
      <c r="C228" s="67" t="s">
        <v>15</v>
      </c>
      <c r="D228" s="50">
        <v>5355177.37</v>
      </c>
      <c r="E228" s="50">
        <v>1338794.3425</v>
      </c>
      <c r="F228" s="50">
        <v>669397.17125</v>
      </c>
      <c r="G228" s="50">
        <v>669397.17125</v>
      </c>
      <c r="H228" s="50">
        <v>892529.5616666666</v>
      </c>
      <c r="I228" s="50">
        <v>892529.5616666666</v>
      </c>
      <c r="J228" s="50">
        <v>892529.5616666666</v>
      </c>
      <c r="K228" s="82"/>
    </row>
    <row r="229" spans="1:11" ht="15">
      <c r="A229" s="16"/>
      <c r="B229" s="17"/>
      <c r="C229" s="68" t="s">
        <v>16</v>
      </c>
      <c r="D229" s="68"/>
      <c r="E229" s="52"/>
      <c r="F229" s="52"/>
      <c r="G229" s="52"/>
      <c r="H229" s="52"/>
      <c r="I229" s="52"/>
      <c r="J229" s="52"/>
      <c r="K229" s="82"/>
    </row>
    <row r="230" spans="1:11" ht="15">
      <c r="A230" s="23" t="s">
        <v>220</v>
      </c>
      <c r="B230" s="20"/>
      <c r="C230" s="69"/>
      <c r="D230" s="79">
        <v>5355177.37</v>
      </c>
      <c r="E230" s="79">
        <f>SUM(E228:E229)</f>
        <v>1338794.3425</v>
      </c>
      <c r="F230" s="79">
        <v>669397.17125</v>
      </c>
      <c r="G230" s="79">
        <v>669397.17125</v>
      </c>
      <c r="H230" s="79">
        <v>892529.5616666666</v>
      </c>
      <c r="I230" s="79">
        <v>892529.5616666666</v>
      </c>
      <c r="J230" s="79">
        <v>892529.5616666666</v>
      </c>
      <c r="K230" s="82"/>
    </row>
    <row r="231" spans="1:11" ht="15">
      <c r="A231" s="15" t="s">
        <v>221</v>
      </c>
      <c r="B231" s="15" t="s">
        <v>222</v>
      </c>
      <c r="C231" s="67" t="s">
        <v>15</v>
      </c>
      <c r="D231" s="50">
        <v>48552.56</v>
      </c>
      <c r="E231" s="50">
        <v>12138.14</v>
      </c>
      <c r="F231" s="50">
        <v>6069.07</v>
      </c>
      <c r="G231" s="50">
        <v>6069.07</v>
      </c>
      <c r="H231" s="50">
        <v>8092.093333333332</v>
      </c>
      <c r="I231" s="50">
        <v>8092.093333333332</v>
      </c>
      <c r="J231" s="50">
        <v>8092.093333333332</v>
      </c>
      <c r="K231" s="82"/>
    </row>
    <row r="232" spans="1:11" ht="15">
      <c r="A232" s="17"/>
      <c r="B232" s="32"/>
      <c r="C232" s="68" t="s">
        <v>16</v>
      </c>
      <c r="D232" s="68"/>
      <c r="E232" s="52"/>
      <c r="F232" s="52"/>
      <c r="G232" s="52"/>
      <c r="H232" s="52"/>
      <c r="I232" s="52"/>
      <c r="J232" s="52"/>
      <c r="K232" s="82"/>
    </row>
    <row r="233" spans="1:11" ht="15">
      <c r="A233" s="23" t="s">
        <v>223</v>
      </c>
      <c r="B233" s="20"/>
      <c r="C233" s="69"/>
      <c r="D233" s="79">
        <v>48552.56</v>
      </c>
      <c r="E233" s="79">
        <f>SUM(E231:E232)</f>
        <v>12138.14</v>
      </c>
      <c r="F233" s="79">
        <v>6069.07</v>
      </c>
      <c r="G233" s="79">
        <v>6069.07</v>
      </c>
      <c r="H233" s="79">
        <v>8092.093333333332</v>
      </c>
      <c r="I233" s="79">
        <v>8092.093333333332</v>
      </c>
      <c r="J233" s="79">
        <v>8092.093333333332</v>
      </c>
      <c r="K233" s="82"/>
    </row>
    <row r="234" spans="1:11" ht="15">
      <c r="A234" s="24" t="s">
        <v>224</v>
      </c>
      <c r="B234" s="65" t="s">
        <v>225</v>
      </c>
      <c r="C234" s="67" t="s">
        <v>15</v>
      </c>
      <c r="D234" s="50">
        <v>0</v>
      </c>
      <c r="E234" s="50">
        <v>0</v>
      </c>
      <c r="F234" s="50">
        <v>0</v>
      </c>
      <c r="G234" s="50">
        <v>0</v>
      </c>
      <c r="H234" s="50">
        <v>0</v>
      </c>
      <c r="I234" s="50">
        <v>0</v>
      </c>
      <c r="J234" s="50">
        <v>0</v>
      </c>
      <c r="K234" s="82"/>
    </row>
    <row r="235" spans="1:11" ht="15">
      <c r="A235" s="16"/>
      <c r="B235" s="17"/>
      <c r="C235" s="68" t="s">
        <v>16</v>
      </c>
      <c r="D235" s="68"/>
      <c r="E235" s="52"/>
      <c r="F235" s="52"/>
      <c r="G235" s="52"/>
      <c r="H235" s="52"/>
      <c r="I235" s="52"/>
      <c r="J235" s="52"/>
      <c r="K235" s="82"/>
    </row>
    <row r="236" spans="1:11" ht="15">
      <c r="A236" s="23" t="s">
        <v>226</v>
      </c>
      <c r="B236" s="20"/>
      <c r="C236" s="69"/>
      <c r="D236" s="79">
        <v>0</v>
      </c>
      <c r="E236" s="79">
        <f>SUM(E234:E235)</f>
        <v>0</v>
      </c>
      <c r="F236" s="79">
        <v>0</v>
      </c>
      <c r="G236" s="79">
        <v>0</v>
      </c>
      <c r="H236" s="79">
        <v>0</v>
      </c>
      <c r="I236" s="79">
        <v>0</v>
      </c>
      <c r="J236" s="79">
        <v>0</v>
      </c>
      <c r="K236" s="82"/>
    </row>
    <row r="237" spans="1:11" ht="15">
      <c r="A237" s="24" t="s">
        <v>227</v>
      </c>
      <c r="B237" s="65" t="s">
        <v>228</v>
      </c>
      <c r="C237" s="67" t="s">
        <v>15</v>
      </c>
      <c r="D237" s="50">
        <v>5126.8</v>
      </c>
      <c r="E237" s="50">
        <v>1281.7</v>
      </c>
      <c r="F237" s="50">
        <v>640.85</v>
      </c>
      <c r="G237" s="50">
        <v>640.85</v>
      </c>
      <c r="H237" s="50">
        <v>854.4666666666667</v>
      </c>
      <c r="I237" s="50">
        <v>854.4666666666667</v>
      </c>
      <c r="J237" s="50">
        <v>854.4666666666667</v>
      </c>
      <c r="K237" s="82"/>
    </row>
    <row r="238" spans="1:11" ht="15">
      <c r="A238" s="16"/>
      <c r="B238" s="17"/>
      <c r="C238" s="68" t="s">
        <v>16</v>
      </c>
      <c r="D238" s="68"/>
      <c r="E238" s="52"/>
      <c r="F238" s="52"/>
      <c r="G238" s="52"/>
      <c r="H238" s="52"/>
      <c r="I238" s="52"/>
      <c r="J238" s="52"/>
      <c r="K238" s="82"/>
    </row>
    <row r="239" spans="1:11" ht="15">
      <c r="A239" s="23" t="s">
        <v>229</v>
      </c>
      <c r="B239" s="20"/>
      <c r="C239" s="69"/>
      <c r="D239" s="79">
        <v>5126.8</v>
      </c>
      <c r="E239" s="79">
        <f>SUM(E237:E238)</f>
        <v>1281.7</v>
      </c>
      <c r="F239" s="79">
        <v>640.85</v>
      </c>
      <c r="G239" s="79">
        <v>640.85</v>
      </c>
      <c r="H239" s="79">
        <v>854.4666666666667</v>
      </c>
      <c r="I239" s="79">
        <v>854.4666666666667</v>
      </c>
      <c r="J239" s="79">
        <v>854.4666666666667</v>
      </c>
      <c r="K239" s="82"/>
    </row>
    <row r="240" spans="1:11" ht="15">
      <c r="A240" s="15" t="s">
        <v>230</v>
      </c>
      <c r="B240" s="15" t="s">
        <v>231</v>
      </c>
      <c r="C240" s="67" t="s">
        <v>15</v>
      </c>
      <c r="D240" s="50">
        <v>0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82"/>
    </row>
    <row r="241" spans="1:11" ht="15">
      <c r="A241" s="17"/>
      <c r="B241" s="59"/>
      <c r="C241" s="68" t="s">
        <v>16</v>
      </c>
      <c r="D241" s="68"/>
      <c r="E241" s="52"/>
      <c r="F241" s="52"/>
      <c r="G241" s="52"/>
      <c r="H241" s="52"/>
      <c r="I241" s="52"/>
      <c r="J241" s="52"/>
      <c r="K241" s="82"/>
    </row>
    <row r="242" spans="1:11" ht="15">
      <c r="A242" s="23" t="s">
        <v>232</v>
      </c>
      <c r="B242" s="20"/>
      <c r="C242" s="69"/>
      <c r="D242" s="79">
        <v>0</v>
      </c>
      <c r="E242" s="79">
        <f>SUM(E240:E241)</f>
        <v>0</v>
      </c>
      <c r="F242" s="79">
        <v>0</v>
      </c>
      <c r="G242" s="79">
        <v>0</v>
      </c>
      <c r="H242" s="79">
        <v>0</v>
      </c>
      <c r="I242" s="79">
        <v>0</v>
      </c>
      <c r="J242" s="79">
        <v>0</v>
      </c>
      <c r="K242" s="82"/>
    </row>
    <row r="243" spans="1:11" ht="15">
      <c r="A243" s="15" t="s">
        <v>233</v>
      </c>
      <c r="B243" s="15" t="s">
        <v>234</v>
      </c>
      <c r="C243" s="67" t="s">
        <v>15</v>
      </c>
      <c r="D243" s="50">
        <v>4969.05</v>
      </c>
      <c r="E243" s="50">
        <v>1242.2625</v>
      </c>
      <c r="F243" s="50">
        <v>621.13125</v>
      </c>
      <c r="G243" s="50">
        <v>621.13125</v>
      </c>
      <c r="H243" s="50">
        <v>828.175</v>
      </c>
      <c r="I243" s="50">
        <v>828.175</v>
      </c>
      <c r="J243" s="50">
        <v>828.175</v>
      </c>
      <c r="K243" s="82"/>
    </row>
    <row r="244" spans="1:11" ht="15">
      <c r="A244" s="17"/>
      <c r="B244" s="17"/>
      <c r="C244" s="68" t="s">
        <v>16</v>
      </c>
      <c r="D244" s="68"/>
      <c r="E244" s="52"/>
      <c r="F244" s="52"/>
      <c r="G244" s="52"/>
      <c r="H244" s="52"/>
      <c r="I244" s="52"/>
      <c r="J244" s="52"/>
      <c r="K244" s="82"/>
    </row>
    <row r="245" spans="1:11" ht="15">
      <c r="A245" s="23" t="s">
        <v>235</v>
      </c>
      <c r="B245" s="20"/>
      <c r="C245" s="69"/>
      <c r="D245" s="79">
        <v>4969.05</v>
      </c>
      <c r="E245" s="79">
        <f>SUM(E243:E244)</f>
        <v>1242.2625</v>
      </c>
      <c r="F245" s="79">
        <v>621.13125</v>
      </c>
      <c r="G245" s="79">
        <v>621.13125</v>
      </c>
      <c r="H245" s="79">
        <v>828.175</v>
      </c>
      <c r="I245" s="79">
        <v>828.175</v>
      </c>
      <c r="J245" s="79">
        <v>828.175</v>
      </c>
      <c r="K245" s="82"/>
    </row>
    <row r="246" spans="1:11" ht="15">
      <c r="A246" s="24" t="s">
        <v>236</v>
      </c>
      <c r="B246" s="65" t="s">
        <v>237</v>
      </c>
      <c r="C246" s="67" t="s">
        <v>15</v>
      </c>
      <c r="D246" s="50">
        <v>452168.77</v>
      </c>
      <c r="E246" s="50">
        <v>113042.1925</v>
      </c>
      <c r="F246" s="50">
        <v>56521.09625</v>
      </c>
      <c r="G246" s="50">
        <v>56521.09625</v>
      </c>
      <c r="H246" s="50">
        <v>75361.46166666667</v>
      </c>
      <c r="I246" s="50">
        <v>75361.46166666667</v>
      </c>
      <c r="J246" s="50">
        <v>75361.46166666667</v>
      </c>
      <c r="K246" s="82"/>
    </row>
    <row r="247" spans="1:11" ht="15">
      <c r="A247" s="16"/>
      <c r="B247" s="17"/>
      <c r="C247" s="68" t="s">
        <v>16</v>
      </c>
      <c r="D247" s="68"/>
      <c r="E247" s="52"/>
      <c r="F247" s="52"/>
      <c r="G247" s="52"/>
      <c r="H247" s="52"/>
      <c r="I247" s="52"/>
      <c r="J247" s="52"/>
      <c r="K247" s="82"/>
    </row>
    <row r="248" spans="1:11" ht="15">
      <c r="A248" s="23" t="s">
        <v>238</v>
      </c>
      <c r="B248" s="20"/>
      <c r="C248" s="69"/>
      <c r="D248" s="79">
        <v>452168.77</v>
      </c>
      <c r="E248" s="79">
        <f>SUM(E246:E247)</f>
        <v>113042.1925</v>
      </c>
      <c r="F248" s="79">
        <v>56521.09625</v>
      </c>
      <c r="G248" s="79">
        <v>56521.09625</v>
      </c>
      <c r="H248" s="79">
        <v>75361.46166666667</v>
      </c>
      <c r="I248" s="79">
        <v>75361.46166666667</v>
      </c>
      <c r="J248" s="79">
        <v>75361.46166666667</v>
      </c>
      <c r="K248" s="82"/>
    </row>
    <row r="249" spans="1:11" ht="15">
      <c r="A249" s="24" t="s">
        <v>239</v>
      </c>
      <c r="B249" s="65" t="s">
        <v>240</v>
      </c>
      <c r="C249" s="67" t="s">
        <v>15</v>
      </c>
      <c r="D249" s="50">
        <v>134615.59</v>
      </c>
      <c r="E249" s="50">
        <v>33653.8975</v>
      </c>
      <c r="F249" s="50">
        <v>16826.94875</v>
      </c>
      <c r="G249" s="50">
        <v>16826.94875</v>
      </c>
      <c r="H249" s="50">
        <v>22435.931666666664</v>
      </c>
      <c r="I249" s="50">
        <v>22435.931666666664</v>
      </c>
      <c r="J249" s="50">
        <v>22435.931666666664</v>
      </c>
      <c r="K249" s="82"/>
    </row>
    <row r="250" spans="1:11" ht="15">
      <c r="A250" s="16"/>
      <c r="B250" s="17"/>
      <c r="C250" s="68" t="s">
        <v>16</v>
      </c>
      <c r="D250" s="68"/>
      <c r="E250" s="52"/>
      <c r="F250" s="52"/>
      <c r="G250" s="52"/>
      <c r="H250" s="52"/>
      <c r="I250" s="52"/>
      <c r="J250" s="52"/>
      <c r="K250" s="82"/>
    </row>
    <row r="251" spans="1:11" ht="15">
      <c r="A251" s="34" t="s">
        <v>241</v>
      </c>
      <c r="B251" s="44"/>
      <c r="C251" s="42"/>
      <c r="D251" s="79">
        <v>134615.59</v>
      </c>
      <c r="E251" s="79">
        <f>SUM(E249:E250)</f>
        <v>33653.8975</v>
      </c>
      <c r="F251" s="79">
        <v>16826.94875</v>
      </c>
      <c r="G251" s="79">
        <v>16826.94875</v>
      </c>
      <c r="H251" s="79">
        <v>22435.931666666664</v>
      </c>
      <c r="I251" s="79">
        <v>22435.931666666664</v>
      </c>
      <c r="J251" s="79">
        <v>22435.931666666664</v>
      </c>
      <c r="K251" s="82"/>
    </row>
    <row r="252" spans="1:11" ht="15">
      <c r="A252" s="45" t="s">
        <v>242</v>
      </c>
      <c r="B252" s="18" t="s">
        <v>243</v>
      </c>
      <c r="C252" s="68" t="s">
        <v>15</v>
      </c>
      <c r="D252" s="50">
        <v>5408.14</v>
      </c>
      <c r="E252" s="50">
        <v>1352.035</v>
      </c>
      <c r="F252" s="50">
        <v>676.0175</v>
      </c>
      <c r="G252" s="50">
        <v>676.0175</v>
      </c>
      <c r="H252" s="50">
        <v>901.3566666666667</v>
      </c>
      <c r="I252" s="50">
        <v>901.3566666666667</v>
      </c>
      <c r="J252" s="50">
        <v>901.3566666666667</v>
      </c>
      <c r="K252" s="82"/>
    </row>
    <row r="253" spans="1:11" ht="15">
      <c r="A253" s="16"/>
      <c r="B253" s="17"/>
      <c r="C253" s="68" t="s">
        <v>16</v>
      </c>
      <c r="D253" s="68"/>
      <c r="E253" s="52"/>
      <c r="F253" s="52"/>
      <c r="G253" s="52"/>
      <c r="H253" s="52"/>
      <c r="I253" s="52"/>
      <c r="J253" s="52"/>
      <c r="K253" s="82"/>
    </row>
    <row r="254" spans="1:11" ht="15">
      <c r="A254" s="23" t="s">
        <v>244</v>
      </c>
      <c r="B254" s="20"/>
      <c r="C254" s="69"/>
      <c r="D254" s="79">
        <v>5408.14</v>
      </c>
      <c r="E254" s="79">
        <f>SUM(E252:E253)</f>
        <v>1352.035</v>
      </c>
      <c r="F254" s="79">
        <v>676.0175</v>
      </c>
      <c r="G254" s="79">
        <v>676.0175</v>
      </c>
      <c r="H254" s="79">
        <v>901.3566666666667</v>
      </c>
      <c r="I254" s="79">
        <v>901.3566666666667</v>
      </c>
      <c r="J254" s="79">
        <v>901.3566666666667</v>
      </c>
      <c r="K254" s="82"/>
    </row>
    <row r="255" spans="1:11" ht="15">
      <c r="A255" s="247" t="s">
        <v>245</v>
      </c>
      <c r="B255" s="248"/>
      <c r="C255" s="70" t="s">
        <v>15</v>
      </c>
      <c r="D255" s="83">
        <f>D9+D12+D15+D18+D21+D24+D27+D30+D33+D36+D39+D42+D45+D48+D51+D54+D57+D60+D63+D66+D69+D72+D75+D78+D81+D84+D87+D90+D93+D96+D99+D102+D105+D108+D111+D114+D117+D120+D123+D126+D129+D132+D135+D138+D141+D144+D147+D150+D153+D156+D159+D162+D165+D168+D171+D174+D177+D180+D183+D186+D189+D192+D195+D198+D201+D204+D207+D210+D213+D216+D219+D222+D225+D228+D231+D234+D237+D240+D243+D246+D249+D252</f>
        <v>36036879.22</v>
      </c>
      <c r="E255" s="83">
        <f aca="true" t="shared" si="0" ref="E255:J255">E9+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+E216+E219+E222+E225+E228+E231+E234+E237+E240+E243+E246+E249+E252</f>
        <v>9009219.805</v>
      </c>
      <c r="F255" s="83">
        <f t="shared" si="0"/>
        <v>4504609.9025</v>
      </c>
      <c r="G255" s="83">
        <f t="shared" si="0"/>
        <v>4504609.9025</v>
      </c>
      <c r="H255" s="83">
        <f t="shared" si="0"/>
        <v>6006146.536666667</v>
      </c>
      <c r="I255" s="83">
        <f t="shared" si="0"/>
        <v>6006146.536666667</v>
      </c>
      <c r="J255" s="5">
        <f t="shared" si="0"/>
        <v>6006146.536666667</v>
      </c>
      <c r="K255" s="82"/>
    </row>
    <row r="256" spans="1:11" ht="15">
      <c r="A256" s="249"/>
      <c r="B256" s="250"/>
      <c r="C256" s="71" t="s">
        <v>16</v>
      </c>
      <c r="D256" s="84"/>
      <c r="E256" s="84">
        <v>0</v>
      </c>
      <c r="F256" s="84">
        <v>0</v>
      </c>
      <c r="G256" s="84">
        <v>0</v>
      </c>
      <c r="H256" s="84">
        <v>0</v>
      </c>
      <c r="I256" s="84">
        <v>0</v>
      </c>
      <c r="J256" s="7">
        <v>0</v>
      </c>
      <c r="K256" s="82"/>
    </row>
    <row r="257" spans="1:11" ht="15">
      <c r="A257" s="251"/>
      <c r="B257" s="252"/>
      <c r="C257" s="72" t="s">
        <v>246</v>
      </c>
      <c r="D257" s="85">
        <f>SUM(D255:D256)</f>
        <v>36036879.22</v>
      </c>
      <c r="E257" s="85">
        <f aca="true" t="shared" si="1" ref="E257:J257">SUM(E255:E256)</f>
        <v>9009219.805</v>
      </c>
      <c r="F257" s="85">
        <f t="shared" si="1"/>
        <v>4504609.9025</v>
      </c>
      <c r="G257" s="85">
        <f t="shared" si="1"/>
        <v>4504609.9025</v>
      </c>
      <c r="H257" s="85">
        <f t="shared" si="1"/>
        <v>6006146.536666667</v>
      </c>
      <c r="I257" s="86">
        <f t="shared" si="1"/>
        <v>6006146.536666667</v>
      </c>
      <c r="J257" s="9">
        <f t="shared" si="1"/>
        <v>6006146.536666667</v>
      </c>
      <c r="K257" s="82"/>
    </row>
  </sheetData>
  <sheetProtection/>
  <mergeCells count="5">
    <mergeCell ref="A255:B257"/>
    <mergeCell ref="E7:J7"/>
    <mergeCell ref="D7:D8"/>
    <mergeCell ref="C7:C8"/>
    <mergeCell ref="A7:B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4"/>
  <sheetViews>
    <sheetView zoomScale="75" zoomScaleNormal="75"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22" sqref="N122"/>
    </sheetView>
  </sheetViews>
  <sheetFormatPr defaultColWidth="9.140625" defaultRowHeight="15"/>
  <cols>
    <col min="1" max="1" width="9.140625" style="10" customWidth="1"/>
    <col min="2" max="2" width="78.8515625" style="10" bestFit="1" customWidth="1"/>
    <col min="3" max="3" width="9.140625" style="10" customWidth="1"/>
    <col min="4" max="4" width="20.00390625" style="10" bestFit="1" customWidth="1"/>
    <col min="5" max="5" width="16.7109375" style="10" bestFit="1" customWidth="1"/>
    <col min="6" max="6" width="19.57421875" style="10" bestFit="1" customWidth="1"/>
    <col min="7" max="7" width="18.57421875" style="10" bestFit="1" customWidth="1"/>
    <col min="8" max="8" width="15.7109375" style="10" customWidth="1"/>
    <col min="9" max="12" width="15.7109375" style="10" bestFit="1" customWidth="1"/>
    <col min="13" max="13" width="16.8515625" style="10" bestFit="1" customWidth="1"/>
    <col min="14" max="14" width="16.8515625" style="237" bestFit="1" customWidth="1"/>
    <col min="15" max="15" width="13.28125" style="10" bestFit="1" customWidth="1"/>
    <col min="16" max="16384" width="9.140625" style="10" customWidth="1"/>
  </cols>
  <sheetData>
    <row r="1" ht="18.75">
      <c r="A1" s="49" t="s">
        <v>255</v>
      </c>
    </row>
    <row r="2" ht="18.75">
      <c r="A2" s="49" t="s">
        <v>0</v>
      </c>
    </row>
    <row r="3" ht="15">
      <c r="A3" s="11" t="s">
        <v>1</v>
      </c>
    </row>
    <row r="4" ht="15">
      <c r="A4" s="11" t="s">
        <v>2</v>
      </c>
    </row>
    <row r="5" spans="1:8" ht="15">
      <c r="A5" s="11" t="s">
        <v>3</v>
      </c>
      <c r="H5" s="12"/>
    </row>
    <row r="6" spans="1:9" ht="15">
      <c r="A6" s="11"/>
      <c r="H6" s="12"/>
      <c r="I6" s="12"/>
    </row>
    <row r="7" spans="1:13" ht="45">
      <c r="A7" s="262" t="s">
        <v>4</v>
      </c>
      <c r="B7" s="263"/>
      <c r="C7" s="13" t="s">
        <v>5</v>
      </c>
      <c r="D7" s="122" t="s">
        <v>268</v>
      </c>
      <c r="E7" s="176" t="s">
        <v>6</v>
      </c>
      <c r="F7" s="174" t="s">
        <v>256</v>
      </c>
      <c r="G7" s="122" t="s">
        <v>273</v>
      </c>
      <c r="H7" s="205" t="s">
        <v>7</v>
      </c>
      <c r="I7" s="87" t="s">
        <v>8</v>
      </c>
      <c r="J7" s="74" t="s">
        <v>9</v>
      </c>
      <c r="K7" s="57" t="s">
        <v>10</v>
      </c>
      <c r="L7" s="74" t="s">
        <v>11</v>
      </c>
      <c r="M7" s="75" t="s">
        <v>12</v>
      </c>
    </row>
    <row r="8" spans="1:15" ht="15">
      <c r="A8" s="14" t="s">
        <v>13</v>
      </c>
      <c r="B8" s="15" t="s">
        <v>14</v>
      </c>
      <c r="C8" s="15" t="s">
        <v>15</v>
      </c>
      <c r="D8" s="51">
        <f>'[1]COTA FINANCEIRA 2010 - MENSAL'!K8</f>
        <v>549158928</v>
      </c>
      <c r="E8" s="206">
        <f>'[1]COTA FINANCEIRA 2010 - MENSAL'!U8</f>
        <v>56985229.42</v>
      </c>
      <c r="F8" s="231">
        <f>'[1]COTA FINANCEIRA 2010 - MENSAL'!W8</f>
        <v>492173698.58</v>
      </c>
      <c r="G8" s="96">
        <v>249705536.54</v>
      </c>
      <c r="H8" s="90">
        <v>319705536.53999996</v>
      </c>
      <c r="I8" s="47">
        <v>360514383.45152545</v>
      </c>
      <c r="J8" s="47">
        <v>409269742.9189074</v>
      </c>
      <c r="K8" s="47">
        <v>451709158.6026883</v>
      </c>
      <c r="L8" s="47">
        <v>492173697.7638992</v>
      </c>
      <c r="M8" s="47">
        <v>492173698.1199999</v>
      </c>
      <c r="O8" s="12"/>
    </row>
    <row r="9" spans="1:15" ht="15">
      <c r="A9" s="16"/>
      <c r="B9" s="17"/>
      <c r="C9" s="18" t="s">
        <v>16</v>
      </c>
      <c r="D9" s="52">
        <f>'[1]COTA FINANCEIRA 2010 - MENSAL'!K9</f>
        <v>2196165259</v>
      </c>
      <c r="E9" s="207">
        <f>'[1]COTA FINANCEIRA 2010 - MENSAL'!U9</f>
        <v>75719143.55999999</v>
      </c>
      <c r="F9" s="230">
        <f>'[1]COTA FINANCEIRA 2010 - MENSAL'!W9</f>
        <v>2120446115.44</v>
      </c>
      <c r="G9" s="192"/>
      <c r="H9" s="91">
        <v>889992293.1908019</v>
      </c>
      <c r="I9" s="39">
        <v>1072230410.4567305</v>
      </c>
      <c r="J9" s="39">
        <v>1261848088.9618106</v>
      </c>
      <c r="K9" s="39">
        <v>1420563854.777944</v>
      </c>
      <c r="L9" s="39">
        <v>1612487646.170259</v>
      </c>
      <c r="M9" s="39">
        <v>2120446115.44</v>
      </c>
      <c r="O9" s="12"/>
    </row>
    <row r="10" spans="1:15" ht="15">
      <c r="A10" s="19" t="s">
        <v>17</v>
      </c>
      <c r="B10" s="20"/>
      <c r="C10" s="20"/>
      <c r="D10" s="53">
        <f>SUM(D8:D9)</f>
        <v>2745324187</v>
      </c>
      <c r="E10" s="208">
        <f>SUM(E8:E9)</f>
        <v>132704372.97999999</v>
      </c>
      <c r="F10" s="233">
        <f>'[1]COTA FINANCEIRA 2010 - MENSAL'!W10</f>
        <v>2612619814.02</v>
      </c>
      <c r="G10" s="173">
        <v>249705536.54</v>
      </c>
      <c r="H10" s="234">
        <v>1209697829.7308018</v>
      </c>
      <c r="I10" s="56">
        <v>1432744793.908256</v>
      </c>
      <c r="J10" s="56">
        <v>1671117831.880718</v>
      </c>
      <c r="K10" s="56">
        <v>1872273013.3806324</v>
      </c>
      <c r="L10" s="56">
        <v>2104661343.9341583</v>
      </c>
      <c r="M10" s="56">
        <v>2612619813.56</v>
      </c>
      <c r="O10" s="12"/>
    </row>
    <row r="11" spans="1:15" ht="15">
      <c r="A11" s="14" t="s">
        <v>18</v>
      </c>
      <c r="B11" s="15" t="s">
        <v>19</v>
      </c>
      <c r="C11" s="15" t="s">
        <v>15</v>
      </c>
      <c r="D11" s="50">
        <f>'[1]COTA FINANCEIRA 2010 - MENSAL'!K11</f>
        <v>52420</v>
      </c>
      <c r="E11" s="206">
        <f>'[1]COTA FINANCEIRA 2010 - MENSAL'!U11</f>
        <v>12064.98</v>
      </c>
      <c r="F11" s="47">
        <f>'[1]COTA FINANCEIRA 2010 - MENSAL'!W11</f>
        <v>40355.020000000004</v>
      </c>
      <c r="G11" s="127">
        <v>9099.56</v>
      </c>
      <c r="H11" s="88">
        <v>13245.451555431822</v>
      </c>
      <c r="I11" s="47">
        <v>17788.62308922073</v>
      </c>
      <c r="J11" s="47">
        <v>23632.16159568667</v>
      </c>
      <c r="K11" s="47">
        <v>29591.49435440672</v>
      </c>
      <c r="L11" s="47">
        <v>35477.58414069217</v>
      </c>
      <c r="M11" s="47">
        <v>40355.02000000001</v>
      </c>
      <c r="O11" s="12"/>
    </row>
    <row r="12" spans="1:15" ht="15">
      <c r="A12" s="16"/>
      <c r="B12" s="17"/>
      <c r="C12" s="18" t="s">
        <v>16</v>
      </c>
      <c r="D12" s="52">
        <f>'[1]COTA FINANCEIRA 2010 - MENSAL'!K12</f>
        <v>0</v>
      </c>
      <c r="E12" s="207">
        <f>'[1]COTA FINANCEIRA 2010 - MENSAL'!U12</f>
        <v>0</v>
      </c>
      <c r="F12" s="39">
        <f>'[1]COTA FINANCEIRA 2010 - MENSAL'!W12</f>
        <v>0</v>
      </c>
      <c r="G12" s="127"/>
      <c r="H12" s="8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O12" s="12"/>
    </row>
    <row r="13" spans="1:15" ht="15">
      <c r="A13" s="19" t="s">
        <v>20</v>
      </c>
      <c r="B13" s="20"/>
      <c r="C13" s="20"/>
      <c r="D13" s="53">
        <f>SUM(D11:D12)</f>
        <v>52420</v>
      </c>
      <c r="E13" s="208">
        <f>SUM(E11:E12)</f>
        <v>12064.98</v>
      </c>
      <c r="F13" s="209">
        <f>'[1]COTA FINANCEIRA 2010 - MENSAL'!W13</f>
        <v>40355.020000000004</v>
      </c>
      <c r="G13" s="232">
        <v>9099.56</v>
      </c>
      <c r="H13" s="31">
        <v>13245.451555431822</v>
      </c>
      <c r="I13" s="31">
        <v>17788.62308922073</v>
      </c>
      <c r="J13" s="31">
        <v>23632.16159568667</v>
      </c>
      <c r="K13" s="31">
        <v>29591.49435440672</v>
      </c>
      <c r="L13" s="31">
        <v>35477.58414069217</v>
      </c>
      <c r="M13" s="31">
        <v>40355.02000000001</v>
      </c>
      <c r="O13" s="12"/>
    </row>
    <row r="14" spans="1:15" ht="15">
      <c r="A14" s="14" t="s">
        <v>21</v>
      </c>
      <c r="B14" s="15" t="s">
        <v>22</v>
      </c>
      <c r="C14" s="15" t="s">
        <v>15</v>
      </c>
      <c r="D14" s="50">
        <f>'[1]COTA FINANCEIRA 2010 - MENSAL'!K14</f>
        <v>722250114</v>
      </c>
      <c r="E14" s="206">
        <f>'[1]COTA FINANCEIRA 2010 - MENSAL'!U14</f>
        <v>19325554.12</v>
      </c>
      <c r="F14" s="47">
        <f>'[1]COTA FINANCEIRA 2010 - MENSAL'!W14</f>
        <v>702924559.88</v>
      </c>
      <c r="G14" s="126">
        <v>307073428.31</v>
      </c>
      <c r="H14" s="88">
        <v>406796066.7810249</v>
      </c>
      <c r="I14" s="47">
        <v>482834419.40681744</v>
      </c>
      <c r="J14" s="47">
        <v>542604099.0963093</v>
      </c>
      <c r="K14" s="47">
        <v>603541779.4018213</v>
      </c>
      <c r="L14" s="47">
        <v>657897880.6061169</v>
      </c>
      <c r="M14" s="47">
        <v>702924560.19</v>
      </c>
      <c r="O14" s="12"/>
    </row>
    <row r="15" spans="1:15" ht="15">
      <c r="A15" s="16"/>
      <c r="B15" s="17"/>
      <c r="C15" s="18" t="s">
        <v>16</v>
      </c>
      <c r="D15" s="52">
        <f>'[1]COTA FINANCEIRA 2010 - MENSAL'!K15</f>
        <v>86616754</v>
      </c>
      <c r="E15" s="207">
        <f>'[1]COTA FINANCEIRA 2010 - MENSAL'!U15</f>
        <v>1284768.16</v>
      </c>
      <c r="F15" s="39">
        <f>'[1]COTA FINANCEIRA 2010 - MENSAL'!W15</f>
        <v>85331985.84</v>
      </c>
      <c r="G15" s="127"/>
      <c r="H15" s="89">
        <v>32224146.796544213</v>
      </c>
      <c r="I15" s="39">
        <v>40089758.999406114</v>
      </c>
      <c r="J15" s="39">
        <v>48273881.77406971</v>
      </c>
      <c r="K15" s="39">
        <v>55124241.5293137</v>
      </c>
      <c r="L15" s="39">
        <v>63407898.85766533</v>
      </c>
      <c r="M15" s="39">
        <v>85331985.84000002</v>
      </c>
      <c r="O15" s="12"/>
    </row>
    <row r="16" spans="1:15" ht="15">
      <c r="A16" s="19" t="s">
        <v>23</v>
      </c>
      <c r="B16" s="20"/>
      <c r="C16" s="20"/>
      <c r="D16" s="53">
        <f>SUM(D14:D15)</f>
        <v>808866868</v>
      </c>
      <c r="E16" s="208">
        <f>SUM(E14:E15)</f>
        <v>20610322.28</v>
      </c>
      <c r="F16" s="209">
        <f>'[1]COTA FINANCEIRA 2010 - MENSAL'!W16</f>
        <v>788256545.72</v>
      </c>
      <c r="G16" s="232">
        <v>307073428.31</v>
      </c>
      <c r="H16" s="31">
        <v>439020213.57756907</v>
      </c>
      <c r="I16" s="31">
        <v>522924178.40622354</v>
      </c>
      <c r="J16" s="31">
        <v>590877980.870379</v>
      </c>
      <c r="K16" s="31">
        <v>658666020.9311349</v>
      </c>
      <c r="L16" s="31">
        <v>721305779.4637822</v>
      </c>
      <c r="M16" s="31">
        <v>788256546.0300001</v>
      </c>
      <c r="O16" s="12"/>
    </row>
    <row r="17" spans="1:15" ht="15">
      <c r="A17" s="14" t="s">
        <v>24</v>
      </c>
      <c r="B17" s="15" t="s">
        <v>25</v>
      </c>
      <c r="C17" s="15" t="s">
        <v>15</v>
      </c>
      <c r="D17" s="50">
        <f>'[1]COTA FINANCEIRA 2010 - MENSAL'!K17</f>
        <v>7970993</v>
      </c>
      <c r="E17" s="206">
        <f>'[1]COTA FINANCEIRA 2010 - MENSAL'!U17</f>
        <v>47056.03</v>
      </c>
      <c r="F17" s="47">
        <f>'[1]COTA FINANCEIRA 2010 - MENSAL'!W17</f>
        <v>7923936.97</v>
      </c>
      <c r="G17" s="126">
        <v>2908514.88</v>
      </c>
      <c r="H17" s="88">
        <v>3536926.293629049</v>
      </c>
      <c r="I17" s="47">
        <v>4186733.4753005593</v>
      </c>
      <c r="J17" s="47">
        <v>4862831.184094217</v>
      </c>
      <c r="K17" s="47">
        <v>5429025.023897214</v>
      </c>
      <c r="L17" s="47">
        <v>6113526.235749876</v>
      </c>
      <c r="M17" s="47">
        <v>7923936.969999999</v>
      </c>
      <c r="O17" s="12"/>
    </row>
    <row r="18" spans="1:15" ht="15">
      <c r="A18" s="16"/>
      <c r="B18" s="17"/>
      <c r="C18" s="18" t="s">
        <v>16</v>
      </c>
      <c r="D18" s="52">
        <f>'[1]COTA FINANCEIRA 2010 - MENSAL'!K18</f>
        <v>0</v>
      </c>
      <c r="E18" s="207">
        <f>'[1]COTA FINANCEIRA 2010 - MENSAL'!U18</f>
        <v>0</v>
      </c>
      <c r="F18" s="39">
        <f>'[1]COTA FINANCEIRA 2010 - MENSAL'!W18</f>
        <v>0</v>
      </c>
      <c r="G18" s="127"/>
      <c r="H18" s="8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O18" s="12"/>
    </row>
    <row r="19" spans="1:15" ht="15">
      <c r="A19" s="19" t="s">
        <v>26</v>
      </c>
      <c r="B19" s="20"/>
      <c r="C19" s="20"/>
      <c r="D19" s="53">
        <f>SUM(D17:D18)</f>
        <v>7970993</v>
      </c>
      <c r="E19" s="208">
        <f>SUM(E17:E18)</f>
        <v>47056.03</v>
      </c>
      <c r="F19" s="209">
        <f>'[1]COTA FINANCEIRA 2010 - MENSAL'!W19</f>
        <v>7923936.97</v>
      </c>
      <c r="G19" s="232">
        <v>2908514.88</v>
      </c>
      <c r="H19" s="31">
        <v>3536926.293629049</v>
      </c>
      <c r="I19" s="31">
        <v>4186733.4753005593</v>
      </c>
      <c r="J19" s="31">
        <v>4862831.184094217</v>
      </c>
      <c r="K19" s="31">
        <v>5429025.023897214</v>
      </c>
      <c r="L19" s="31">
        <v>6113526.235749876</v>
      </c>
      <c r="M19" s="31">
        <v>7923936.969999999</v>
      </c>
      <c r="O19" s="12"/>
    </row>
    <row r="20" spans="1:13" ht="15">
      <c r="A20" s="14" t="s">
        <v>27</v>
      </c>
      <c r="B20" s="15" t="s">
        <v>28</v>
      </c>
      <c r="C20" s="15" t="s">
        <v>15</v>
      </c>
      <c r="D20" s="50">
        <f>'[1]COTA FINANCEIRA 2010 - MENSAL'!K20</f>
        <v>0</v>
      </c>
      <c r="E20" s="206">
        <f>'[1]COTA FINANCEIRA 2010 - MENSAL'!U20</f>
        <v>0</v>
      </c>
      <c r="F20" s="231">
        <f>'[1]COTA FINANCEIRA 2010 - MENSAL'!W20</f>
        <v>0</v>
      </c>
      <c r="G20" s="167">
        <v>0</v>
      </c>
      <c r="H20" s="235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</row>
    <row r="21" spans="1:13" ht="15">
      <c r="A21" s="16"/>
      <c r="B21" s="17"/>
      <c r="C21" s="18" t="s">
        <v>16</v>
      </c>
      <c r="D21" s="52">
        <f>'[1]COTA FINANCEIRA 2010 - MENSAL'!K21</f>
        <v>188022713</v>
      </c>
      <c r="E21" s="207">
        <f>'[1]COTA FINANCEIRA 2010 - MENSAL'!U21</f>
        <v>0</v>
      </c>
      <c r="F21" s="230">
        <f>'[1]COTA FINANCEIRA 2010 - MENSAL'!W21</f>
        <v>188022713</v>
      </c>
      <c r="G21" s="236">
        <v>0</v>
      </c>
      <c r="H21" s="91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</row>
    <row r="22" spans="1:13" ht="15">
      <c r="A22" s="19" t="s">
        <v>29</v>
      </c>
      <c r="B22" s="20"/>
      <c r="C22" s="20"/>
      <c r="D22" s="53">
        <f>SUM(D20:D21)</f>
        <v>188022713</v>
      </c>
      <c r="E22" s="208">
        <f>SUM(E20:E21)</f>
        <v>0</v>
      </c>
      <c r="F22" s="209">
        <f>'[1]COTA FINANCEIRA 2010 - MENSAL'!W22</f>
        <v>188022713</v>
      </c>
      <c r="G22" s="190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5" ht="15">
      <c r="A23" s="14" t="s">
        <v>30</v>
      </c>
      <c r="B23" s="15" t="s">
        <v>31</v>
      </c>
      <c r="C23" s="15" t="s">
        <v>15</v>
      </c>
      <c r="D23" s="50">
        <f>'[1]COTA FINANCEIRA 2010 - MENSAL'!K23</f>
        <v>610000</v>
      </c>
      <c r="E23" s="206">
        <f>'[1]COTA FINANCEIRA 2010 - MENSAL'!U23</f>
        <v>169759.72</v>
      </c>
      <c r="F23" s="47">
        <f>'[1]COTA FINANCEIRA 2010 - MENSAL'!W23</f>
        <v>440240.28</v>
      </c>
      <c r="G23" s="126">
        <v>48895.32</v>
      </c>
      <c r="H23" s="88">
        <v>98637.97982485419</v>
      </c>
      <c r="I23" s="47">
        <v>149759.21286628777</v>
      </c>
      <c r="J23" s="47">
        <v>202758.6524512011</v>
      </c>
      <c r="K23" s="47">
        <v>249472.7554686263</v>
      </c>
      <c r="L23" s="47">
        <v>304638.7879317104</v>
      </c>
      <c r="M23" s="47">
        <v>440240.28</v>
      </c>
      <c r="O23" s="237"/>
    </row>
    <row r="24" spans="1:15" ht="15">
      <c r="A24" s="16"/>
      <c r="B24" s="17"/>
      <c r="C24" s="18" t="s">
        <v>16</v>
      </c>
      <c r="D24" s="52">
        <f>'[1]COTA FINANCEIRA 2010 - MENSAL'!K24</f>
        <v>0</v>
      </c>
      <c r="E24" s="207">
        <f>'[1]COTA FINANCEIRA 2010 - MENSAL'!U24</f>
        <v>0</v>
      </c>
      <c r="F24" s="39">
        <f>'[1]COTA FINANCEIRA 2010 - MENSAL'!W24</f>
        <v>0</v>
      </c>
      <c r="G24" s="127"/>
      <c r="H24" s="8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O24" s="237"/>
    </row>
    <row r="25" spans="1:15" ht="15">
      <c r="A25" s="19" t="s">
        <v>32</v>
      </c>
      <c r="B25" s="20"/>
      <c r="C25" s="20"/>
      <c r="D25" s="53">
        <f>SUM(D23:D24)</f>
        <v>610000</v>
      </c>
      <c r="E25" s="208">
        <f>SUM(E23:E24)</f>
        <v>169759.72</v>
      </c>
      <c r="F25" s="209">
        <f>'[1]COTA FINANCEIRA 2010 - MENSAL'!W25</f>
        <v>440240.28</v>
      </c>
      <c r="G25" s="232">
        <v>48895.32</v>
      </c>
      <c r="H25" s="31">
        <v>98637.97982485419</v>
      </c>
      <c r="I25" s="31">
        <v>149759.21286628777</v>
      </c>
      <c r="J25" s="31">
        <v>202758.6524512011</v>
      </c>
      <c r="K25" s="31">
        <v>249472.7554686263</v>
      </c>
      <c r="L25" s="31">
        <v>304638.7879317104</v>
      </c>
      <c r="M25" s="31">
        <v>440240.28</v>
      </c>
      <c r="O25" s="237"/>
    </row>
    <row r="26" spans="1:15" ht="15">
      <c r="A26" s="14" t="s">
        <v>33</v>
      </c>
      <c r="B26" s="15" t="s">
        <v>34</v>
      </c>
      <c r="C26" s="15" t="s">
        <v>15</v>
      </c>
      <c r="D26" s="50">
        <f>'[1]COTA FINANCEIRA 2010 - MENSAL'!K26</f>
        <v>2108000</v>
      </c>
      <c r="E26" s="206">
        <f>'[1]COTA FINANCEIRA 2010 - MENSAL'!U26</f>
        <v>0</v>
      </c>
      <c r="F26" s="47">
        <f>'[1]COTA FINANCEIRA 2010 - MENSAL'!W26</f>
        <v>2108000</v>
      </c>
      <c r="G26" s="126">
        <v>153012.48</v>
      </c>
      <c r="H26" s="88">
        <v>409825.04911253357</v>
      </c>
      <c r="I26" s="47">
        <v>664917.4519908373</v>
      </c>
      <c r="J26" s="47">
        <v>929037.1485867072</v>
      </c>
      <c r="K26" s="47">
        <v>1166076.2410736023</v>
      </c>
      <c r="L26" s="47">
        <v>1443738.1552895452</v>
      </c>
      <c r="M26" s="47">
        <v>2108000</v>
      </c>
      <c r="O26" s="237"/>
    </row>
    <row r="27" spans="1:15" ht="15">
      <c r="A27" s="16"/>
      <c r="B27" s="21"/>
      <c r="C27" s="18" t="s">
        <v>16</v>
      </c>
      <c r="D27" s="52">
        <f>'[1]COTA FINANCEIRA 2010 - MENSAL'!K27</f>
        <v>16034896</v>
      </c>
      <c r="E27" s="207">
        <f>'[1]COTA FINANCEIRA 2010 - MENSAL'!U27</f>
        <v>395660.9500000002</v>
      </c>
      <c r="F27" s="39">
        <f>'[1]COTA FINANCEIRA 2010 - MENSAL'!W27</f>
        <v>15639235.05</v>
      </c>
      <c r="G27" s="127"/>
      <c r="H27" s="89">
        <v>7320003.32689154</v>
      </c>
      <c r="I27" s="39">
        <v>8552134.999697402</v>
      </c>
      <c r="J27" s="39">
        <v>9834160.686283603</v>
      </c>
      <c r="K27" s="39">
        <v>10907255.190164642</v>
      </c>
      <c r="L27" s="39">
        <v>12204872.756057197</v>
      </c>
      <c r="M27" s="39">
        <v>15639235.049999999</v>
      </c>
      <c r="O27" s="237"/>
    </row>
    <row r="28" spans="1:15" ht="15">
      <c r="A28" s="19" t="s">
        <v>35</v>
      </c>
      <c r="B28" s="20"/>
      <c r="C28" s="20"/>
      <c r="D28" s="53">
        <f>SUM(D26:D27)</f>
        <v>18142896</v>
      </c>
      <c r="E28" s="208">
        <f>SUM(E26:E27)</f>
        <v>395660.9500000002</v>
      </c>
      <c r="F28" s="209">
        <f>'[1]COTA FINANCEIRA 2010 - MENSAL'!W28</f>
        <v>17747235.05</v>
      </c>
      <c r="G28" s="232">
        <v>153012.48</v>
      </c>
      <c r="H28" s="31">
        <v>7729828.376004073</v>
      </c>
      <c r="I28" s="31">
        <v>9217052.45168824</v>
      </c>
      <c r="J28" s="31">
        <v>10763197.83487031</v>
      </c>
      <c r="K28" s="31">
        <v>12073331.431238245</v>
      </c>
      <c r="L28" s="31">
        <v>13648610.911346743</v>
      </c>
      <c r="M28" s="31">
        <v>17747235.049999997</v>
      </c>
      <c r="O28" s="237"/>
    </row>
    <row r="29" spans="1:15" ht="15">
      <c r="A29" s="14" t="s">
        <v>36</v>
      </c>
      <c r="B29" s="15" t="s">
        <v>37</v>
      </c>
      <c r="C29" s="15" t="s">
        <v>15</v>
      </c>
      <c r="D29" s="50">
        <f>'[1]COTA FINANCEIRA 2010 - MENSAL'!K29</f>
        <v>70000</v>
      </c>
      <c r="E29" s="206">
        <f>'[1]COTA FINANCEIRA 2010 - MENSAL'!U29</f>
        <v>2659.86</v>
      </c>
      <c r="F29" s="47">
        <f>'[1]COTA FINANCEIRA 2010 - MENSAL'!W29</f>
        <v>67340.14</v>
      </c>
      <c r="G29" s="126">
        <v>15300</v>
      </c>
      <c r="H29" s="88">
        <v>21963.223363973884</v>
      </c>
      <c r="I29" s="47">
        <v>28738.222430713784</v>
      </c>
      <c r="J29" s="47">
        <v>35767.792429068024</v>
      </c>
      <c r="K29" s="47">
        <v>41894.13831795389</v>
      </c>
      <c r="L29" s="47">
        <v>49166.05339910427</v>
      </c>
      <c r="M29" s="47">
        <v>67340.14</v>
      </c>
      <c r="O29" s="237"/>
    </row>
    <row r="30" spans="1:15" ht="15">
      <c r="A30" s="16"/>
      <c r="B30" s="17"/>
      <c r="C30" s="18" t="s">
        <v>16</v>
      </c>
      <c r="D30" s="52">
        <f>'[1]COTA FINANCEIRA 2010 - MENSAL'!K30</f>
        <v>7907053</v>
      </c>
      <c r="E30" s="207">
        <f>'[1]COTA FINANCEIRA 2010 - MENSAL'!U30</f>
        <v>481.3100000000559</v>
      </c>
      <c r="F30" s="39">
        <f>'[1]COTA FINANCEIRA 2010 - MENSAL'!W30</f>
        <v>7906571.6899999995</v>
      </c>
      <c r="G30" s="127"/>
      <c r="H30" s="89">
        <v>7906571.6899999995</v>
      </c>
      <c r="I30" s="39">
        <v>7906571.6899999995</v>
      </c>
      <c r="J30" s="39">
        <v>7906571.6899999995</v>
      </c>
      <c r="K30" s="39">
        <v>7906571.6899999995</v>
      </c>
      <c r="L30" s="39">
        <v>7906571.6899999995</v>
      </c>
      <c r="M30" s="39">
        <v>7906571.6899999995</v>
      </c>
      <c r="O30" s="237"/>
    </row>
    <row r="31" spans="1:15" ht="15">
      <c r="A31" s="19" t="s">
        <v>38</v>
      </c>
      <c r="B31" s="20"/>
      <c r="C31" s="20"/>
      <c r="D31" s="53">
        <f>SUM(D29:D30)</f>
        <v>7977053</v>
      </c>
      <c r="E31" s="208">
        <f>SUM(E29:E30)</f>
        <v>3141.170000000056</v>
      </c>
      <c r="F31" s="209">
        <f>'[1]COTA FINANCEIRA 2010 - MENSAL'!W31</f>
        <v>7973911.829999999</v>
      </c>
      <c r="G31" s="232">
        <v>15300</v>
      </c>
      <c r="H31" s="31">
        <v>7928534.913363974</v>
      </c>
      <c r="I31" s="31">
        <v>7935309.912430713</v>
      </c>
      <c r="J31" s="31">
        <v>7942339.482429068</v>
      </c>
      <c r="K31" s="31">
        <v>7948465.828317953</v>
      </c>
      <c r="L31" s="31">
        <v>7955737.743399104</v>
      </c>
      <c r="M31" s="31">
        <v>7973911.829999999</v>
      </c>
      <c r="O31" s="237"/>
    </row>
    <row r="32" spans="1:15" ht="15">
      <c r="A32" s="22">
        <v>1161</v>
      </c>
      <c r="B32" s="15" t="s">
        <v>39</v>
      </c>
      <c r="C32" s="15" t="s">
        <v>15</v>
      </c>
      <c r="D32" s="50">
        <f>'[1]COTA FINANCEIRA 2010 - MENSAL'!K32</f>
        <v>0</v>
      </c>
      <c r="E32" s="206">
        <f>'[1]COTA FINANCEIRA 2010 - MENSAL'!U32</f>
        <v>0</v>
      </c>
      <c r="F32" s="47">
        <f>'[1]COTA FINANCEIRA 2010 - MENSAL'!W32</f>
        <v>0</v>
      </c>
      <c r="G32" s="126">
        <v>0</v>
      </c>
      <c r="H32" s="88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O32" s="237"/>
    </row>
    <row r="33" spans="1:15" ht="15">
      <c r="A33" s="17"/>
      <c r="B33" s="17"/>
      <c r="C33" s="18" t="s">
        <v>16</v>
      </c>
      <c r="D33" s="52">
        <f>'[1]COTA FINANCEIRA 2010 - MENSAL'!K33</f>
        <v>1348111</v>
      </c>
      <c r="E33" s="207">
        <f>'[1]COTA FINANCEIRA 2010 - MENSAL'!U33</f>
        <v>0</v>
      </c>
      <c r="F33" s="39">
        <f>'[1]COTA FINANCEIRA 2010 - MENSAL'!W33</f>
        <v>1348111</v>
      </c>
      <c r="G33" s="127"/>
      <c r="H33" s="89">
        <v>734399.5832405601</v>
      </c>
      <c r="I33" s="39">
        <v>825294.1874203464</v>
      </c>
      <c r="J33" s="39">
        <v>919869.4831476335</v>
      </c>
      <c r="K33" s="39">
        <v>999031.8830197611</v>
      </c>
      <c r="L33" s="39">
        <v>1094757.3948556422</v>
      </c>
      <c r="M33" s="39">
        <v>1348111</v>
      </c>
      <c r="O33" s="237"/>
    </row>
    <row r="34" spans="1:15" ht="15">
      <c r="A34" s="23" t="s">
        <v>40</v>
      </c>
      <c r="B34" s="20"/>
      <c r="C34" s="20"/>
      <c r="D34" s="53">
        <f>SUM(D32:D33)</f>
        <v>1348111</v>
      </c>
      <c r="E34" s="208">
        <f>SUM(E32:E33)</f>
        <v>0</v>
      </c>
      <c r="F34" s="209">
        <f>'[1]COTA FINANCEIRA 2010 - MENSAL'!W34</f>
        <v>1348111</v>
      </c>
      <c r="G34" s="232">
        <v>0</v>
      </c>
      <c r="H34" s="31">
        <v>734399.5832405601</v>
      </c>
      <c r="I34" s="31">
        <v>825294.1874203464</v>
      </c>
      <c r="J34" s="31">
        <v>919869.4831476335</v>
      </c>
      <c r="K34" s="31">
        <v>999031.8830197611</v>
      </c>
      <c r="L34" s="31">
        <v>1094757.3948556422</v>
      </c>
      <c r="M34" s="31">
        <v>1348111</v>
      </c>
      <c r="O34" s="237"/>
    </row>
    <row r="35" spans="1:15" ht="15">
      <c r="A35" s="24" t="s">
        <v>41</v>
      </c>
      <c r="B35" s="25" t="s">
        <v>42</v>
      </c>
      <c r="C35" s="26" t="s">
        <v>15</v>
      </c>
      <c r="D35" s="50">
        <f>'[1]COTA FINANCEIRA 2010 - MENSAL'!K35</f>
        <v>31892332</v>
      </c>
      <c r="E35" s="206">
        <f>'[1]COTA FINANCEIRA 2010 - MENSAL'!U35</f>
        <v>10562034.469999999</v>
      </c>
      <c r="F35" s="47">
        <f>'[1]COTA FINANCEIRA 2010 - MENSAL'!W35</f>
        <v>21330297.53</v>
      </c>
      <c r="G35" s="126">
        <v>8630825.58</v>
      </c>
      <c r="H35" s="88">
        <v>9887563.085145846</v>
      </c>
      <c r="I35" s="47">
        <v>11582305.518675283</v>
      </c>
      <c r="J35" s="47">
        <v>13345674.953846583</v>
      </c>
      <c r="K35" s="47">
        <v>14821668.819642581</v>
      </c>
      <c r="L35" s="47">
        <v>16606484.192826964</v>
      </c>
      <c r="M35" s="47">
        <v>21330297.110000003</v>
      </c>
      <c r="O35" s="237"/>
    </row>
    <row r="36" spans="1:15" ht="15">
      <c r="A36" s="16"/>
      <c r="B36" s="27"/>
      <c r="C36" s="1" t="s">
        <v>16</v>
      </c>
      <c r="D36" s="52">
        <f>'[1]COTA FINANCEIRA 2010 - MENSAL'!K36</f>
        <v>37523552</v>
      </c>
      <c r="E36" s="207">
        <f>'[1]COTA FINANCEIRA 2010 - MENSAL'!U36</f>
        <v>617483.68</v>
      </c>
      <c r="F36" s="39">
        <f>'[1]COTA FINANCEIRA 2010 - MENSAL'!W36</f>
        <v>36906068.32</v>
      </c>
      <c r="G36" s="127"/>
      <c r="H36" s="89">
        <v>16853180.586083554</v>
      </c>
      <c r="I36" s="39">
        <v>19823142.107836507</v>
      </c>
      <c r="J36" s="39">
        <v>22913369.429393116</v>
      </c>
      <c r="K36" s="39">
        <v>25499983.714271918</v>
      </c>
      <c r="L36" s="39">
        <v>28627794.098267168</v>
      </c>
      <c r="M36" s="39">
        <v>36906068.32</v>
      </c>
      <c r="O36" s="237"/>
    </row>
    <row r="37" spans="1:15" ht="15">
      <c r="A37" s="28" t="s">
        <v>43</v>
      </c>
      <c r="B37" s="29"/>
      <c r="C37" s="2"/>
      <c r="D37" s="53">
        <f>SUM(D35:D36)</f>
        <v>69415884</v>
      </c>
      <c r="E37" s="208">
        <f>SUM(E35:E36)</f>
        <v>11179518.149999999</v>
      </c>
      <c r="F37" s="209">
        <f>'[1]COTA FINANCEIRA 2010 - MENSAL'!W37</f>
        <v>58236365.85</v>
      </c>
      <c r="G37" s="232">
        <v>8630825.58</v>
      </c>
      <c r="H37" s="31">
        <v>26740743.6712294</v>
      </c>
      <c r="I37" s="31">
        <v>31405447.62651179</v>
      </c>
      <c r="J37" s="31">
        <v>36259044.3832397</v>
      </c>
      <c r="K37" s="31">
        <v>40321652.5339145</v>
      </c>
      <c r="L37" s="31">
        <v>45234278.29109413</v>
      </c>
      <c r="M37" s="31">
        <v>58236365.43000001</v>
      </c>
      <c r="O37" s="237"/>
    </row>
    <row r="38" spans="1:15" ht="15">
      <c r="A38" s="14" t="s">
        <v>44</v>
      </c>
      <c r="B38" s="15" t="s">
        <v>45</v>
      </c>
      <c r="C38" s="15" t="s">
        <v>15</v>
      </c>
      <c r="D38" s="50">
        <f>'[1]COTA FINANCEIRA 2010 - MENSAL'!K41</f>
        <v>663498</v>
      </c>
      <c r="E38" s="206">
        <f>'[1]COTA FINANCEIRA 2010 - MENSAL'!U41</f>
        <v>87258.79</v>
      </c>
      <c r="F38" s="47">
        <f>'[1]COTA FINANCEIRA 2010 - MENSAL'!W41</f>
        <v>576239.21</v>
      </c>
      <c r="G38" s="126">
        <v>202173</v>
      </c>
      <c r="H38" s="88">
        <v>249278.42635699498</v>
      </c>
      <c r="I38" s="47">
        <v>297846.1011316001</v>
      </c>
      <c r="J38" s="47">
        <v>348328.5952241392</v>
      </c>
      <c r="K38" s="47">
        <v>391219.86675616296</v>
      </c>
      <c r="L38" s="47">
        <v>442727.82521888975</v>
      </c>
      <c r="M38" s="47">
        <v>576239.2099999998</v>
      </c>
      <c r="O38" s="237"/>
    </row>
    <row r="39" spans="1:15" ht="15">
      <c r="A39" s="16"/>
      <c r="B39" s="17"/>
      <c r="C39" s="18" t="s">
        <v>16</v>
      </c>
      <c r="D39" s="52">
        <f>'[1]COTA FINANCEIRA 2010 - MENSAL'!K42</f>
        <v>0</v>
      </c>
      <c r="E39" s="207">
        <f>'[1]COTA FINANCEIRA 2010 - MENSAL'!U42</f>
        <v>0</v>
      </c>
      <c r="F39" s="39">
        <f>'[1]COTA FINANCEIRA 2010 - MENSAL'!W42</f>
        <v>0</v>
      </c>
      <c r="G39" s="127"/>
      <c r="H39" s="8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O39" s="237"/>
    </row>
    <row r="40" spans="1:15" ht="15">
      <c r="A40" s="19" t="s">
        <v>46</v>
      </c>
      <c r="B40" s="20"/>
      <c r="C40" s="20"/>
      <c r="D40" s="53">
        <f>SUM(D38:D39)</f>
        <v>663498</v>
      </c>
      <c r="E40" s="208">
        <f>SUM(E38:E39)</f>
        <v>87258.79</v>
      </c>
      <c r="F40" s="209">
        <f>'[1]COTA FINANCEIRA 2010 - MENSAL'!W43</f>
        <v>576239.21</v>
      </c>
      <c r="G40" s="232">
        <v>202173</v>
      </c>
      <c r="H40" s="31">
        <v>249278.42635699498</v>
      </c>
      <c r="I40" s="31">
        <v>297846.1011316001</v>
      </c>
      <c r="J40" s="31">
        <v>348328.5952241392</v>
      </c>
      <c r="K40" s="31">
        <v>391219.86675616296</v>
      </c>
      <c r="L40" s="31">
        <v>442727.82521888975</v>
      </c>
      <c r="M40" s="31">
        <v>576239.2099999998</v>
      </c>
      <c r="O40" s="237"/>
    </row>
    <row r="41" spans="1:15" ht="15">
      <c r="A41" s="14" t="s">
        <v>47</v>
      </c>
      <c r="B41" s="15" t="s">
        <v>271</v>
      </c>
      <c r="C41" s="15" t="s">
        <v>15</v>
      </c>
      <c r="D41" s="50">
        <f>'[1]COTA FINANCEIRA 2010 - MENSAL'!K44</f>
        <v>12170426</v>
      </c>
      <c r="E41" s="206">
        <f>'[1]COTA FINANCEIRA 2010 - MENSAL'!U44</f>
        <v>233438.85999999984</v>
      </c>
      <c r="F41" s="47">
        <f>'[1]COTA FINANCEIRA 2010 - MENSAL'!W44</f>
        <v>11936987.14</v>
      </c>
      <c r="G41" s="126">
        <v>5082898.86</v>
      </c>
      <c r="H41" s="88">
        <v>5923372.127607098</v>
      </c>
      <c r="I41" s="47">
        <v>6814614.793371636</v>
      </c>
      <c r="J41" s="47">
        <v>7741733.810240359</v>
      </c>
      <c r="K41" s="47">
        <v>8520379.57102698</v>
      </c>
      <c r="L41" s="47">
        <v>9460468.911782427</v>
      </c>
      <c r="M41" s="47">
        <v>11936987.140000002</v>
      </c>
      <c r="O41" s="237"/>
    </row>
    <row r="42" spans="1:15" ht="15">
      <c r="A42" s="16"/>
      <c r="B42" s="17"/>
      <c r="C42" s="18" t="s">
        <v>16</v>
      </c>
      <c r="D42" s="52">
        <f>'[1]COTA FINANCEIRA 2010 - MENSAL'!K45</f>
        <v>51709607</v>
      </c>
      <c r="E42" s="207">
        <f>'[1]COTA FINANCEIRA 2010 - MENSAL'!U45</f>
        <v>286485.3</v>
      </c>
      <c r="F42" s="39">
        <f>'[1]COTA FINANCEIRA 2010 - MENSAL'!W45</f>
        <v>51423121.7</v>
      </c>
      <c r="G42" s="127"/>
      <c r="H42" s="89">
        <v>45900265.596825406</v>
      </c>
      <c r="I42" s="39">
        <v>47004836.81746033</v>
      </c>
      <c r="J42" s="39">
        <v>48109408.03809525</v>
      </c>
      <c r="K42" s="39">
        <v>49213979.25873017</v>
      </c>
      <c r="L42" s="39">
        <v>50318550.479365095</v>
      </c>
      <c r="M42" s="39">
        <v>51423121.70000002</v>
      </c>
      <c r="O42" s="237"/>
    </row>
    <row r="43" spans="1:15" ht="15">
      <c r="A43" s="19" t="s">
        <v>49</v>
      </c>
      <c r="B43" s="20"/>
      <c r="C43" s="20"/>
      <c r="D43" s="53">
        <f>SUM(D41:D42)</f>
        <v>63880033</v>
      </c>
      <c r="E43" s="208">
        <f>SUM(E41:E42)</f>
        <v>519924.1599999998</v>
      </c>
      <c r="F43" s="209">
        <f>'[1]COTA FINANCEIRA 2010 - MENSAL'!W46</f>
        <v>63360108.84</v>
      </c>
      <c r="G43" s="232">
        <v>5082898.86</v>
      </c>
      <c r="H43" s="31">
        <v>51823637.724432506</v>
      </c>
      <c r="I43" s="31">
        <v>53819451.61083196</v>
      </c>
      <c r="J43" s="31">
        <v>55851141.84833561</v>
      </c>
      <c r="K43" s="31">
        <v>57734358.829757154</v>
      </c>
      <c r="L43" s="31">
        <v>59779019.391147524</v>
      </c>
      <c r="M43" s="31">
        <v>63360108.84000002</v>
      </c>
      <c r="O43" s="237"/>
    </row>
    <row r="44" spans="1:15" ht="15">
      <c r="A44" s="14" t="s">
        <v>50</v>
      </c>
      <c r="B44" s="15" t="s">
        <v>51</v>
      </c>
      <c r="C44" s="15" t="s">
        <v>15</v>
      </c>
      <c r="D44" s="50">
        <f>'[1]COTA FINANCEIRA 2010 - MENSAL'!K47</f>
        <v>657360</v>
      </c>
      <c r="E44" s="206">
        <f>'[1]COTA FINANCEIRA 2010 - MENSAL'!U47</f>
        <v>6522.15</v>
      </c>
      <c r="F44" s="47">
        <f>'[1]COTA FINANCEIRA 2010 - MENSAL'!W47</f>
        <v>650837.85</v>
      </c>
      <c r="G44" s="126">
        <v>164241.95</v>
      </c>
      <c r="H44" s="88">
        <v>228360.639935246</v>
      </c>
      <c r="I44" s="47">
        <v>351193.7866196857</v>
      </c>
      <c r="J44" s="47">
        <v>440327.7723369382</v>
      </c>
      <c r="K44" s="47">
        <v>534505.4577433007</v>
      </c>
      <c r="L44" s="47">
        <v>597183.5219950557</v>
      </c>
      <c r="M44" s="47">
        <v>650837.8500000001</v>
      </c>
      <c r="O44" s="237"/>
    </row>
    <row r="45" spans="1:15" ht="15">
      <c r="A45" s="16"/>
      <c r="B45" s="17"/>
      <c r="C45" s="18" t="s">
        <v>16</v>
      </c>
      <c r="D45" s="52">
        <f>'[1]COTA FINANCEIRA 2010 - MENSAL'!K48</f>
        <v>858167</v>
      </c>
      <c r="E45" s="207">
        <f>'[1]COTA FINANCEIRA 2010 - MENSAL'!U48</f>
        <v>0</v>
      </c>
      <c r="F45" s="39">
        <f>'[1]COTA FINANCEIRA 2010 - MENSAL'!W48</f>
        <v>858167</v>
      </c>
      <c r="G45" s="127"/>
      <c r="H45" s="89">
        <v>519878.5636485041</v>
      </c>
      <c r="I45" s="39">
        <v>569981.2547197063</v>
      </c>
      <c r="J45" s="39">
        <v>622112.8071649902</v>
      </c>
      <c r="K45" s="39">
        <v>665748.5026063069</v>
      </c>
      <c r="L45" s="39">
        <v>718514.0742309914</v>
      </c>
      <c r="M45" s="39">
        <v>858167</v>
      </c>
      <c r="O45" s="237"/>
    </row>
    <row r="46" spans="1:15" ht="15">
      <c r="A46" s="19" t="s">
        <v>52</v>
      </c>
      <c r="B46" s="20"/>
      <c r="C46" s="20"/>
      <c r="D46" s="53">
        <f>SUM(D44:D45)</f>
        <v>1515527</v>
      </c>
      <c r="E46" s="208">
        <f>SUM(E44:E45)</f>
        <v>6522.15</v>
      </c>
      <c r="F46" s="209">
        <f>'[1]COTA FINANCEIRA 2010 - MENSAL'!W49</f>
        <v>1509004.85</v>
      </c>
      <c r="G46" s="232">
        <v>164241.95</v>
      </c>
      <c r="H46" s="31">
        <v>748239.2035837501</v>
      </c>
      <c r="I46" s="31">
        <v>921175.041339392</v>
      </c>
      <c r="J46" s="31">
        <v>1062440.5795019283</v>
      </c>
      <c r="K46" s="31">
        <v>1200253.9603496077</v>
      </c>
      <c r="L46" s="31">
        <v>1315697.5962260473</v>
      </c>
      <c r="M46" s="31">
        <v>1509004.85</v>
      </c>
      <c r="O46" s="237"/>
    </row>
    <row r="47" spans="1:15" ht="15">
      <c r="A47" s="14" t="s">
        <v>53</v>
      </c>
      <c r="B47" s="15" t="s">
        <v>54</v>
      </c>
      <c r="C47" s="15" t="s">
        <v>15</v>
      </c>
      <c r="D47" s="50">
        <f>'[1]COTA FINANCEIRA 2010 - MENSAL'!K50</f>
        <v>10981765</v>
      </c>
      <c r="E47" s="206">
        <f>'[1]COTA FINANCEIRA 2010 - MENSAL'!U50</f>
        <v>490914</v>
      </c>
      <c r="F47" s="47">
        <f>'[1]COTA FINANCEIRA 2010 - MENSAL'!W50</f>
        <v>10490851</v>
      </c>
      <c r="G47" s="126">
        <v>4806732.62</v>
      </c>
      <c r="H47" s="88">
        <v>6052431.2421456585</v>
      </c>
      <c r="I47" s="47">
        <v>7284489.479758143</v>
      </c>
      <c r="J47" s="47">
        <v>8012072.690331395</v>
      </c>
      <c r="K47" s="47">
        <v>8492828.151624974</v>
      </c>
      <c r="L47" s="47">
        <v>9042763.404082112</v>
      </c>
      <c r="M47" s="47">
        <v>10490850.999999998</v>
      </c>
      <c r="O47" s="237"/>
    </row>
    <row r="48" spans="1:15" ht="15">
      <c r="A48" s="16"/>
      <c r="B48" s="17"/>
      <c r="C48" s="18" t="s">
        <v>16</v>
      </c>
      <c r="D48" s="52">
        <f>'[1]COTA FINANCEIRA 2010 - MENSAL'!K51</f>
        <v>14865399</v>
      </c>
      <c r="E48" s="207">
        <f>'[1]COTA FINANCEIRA 2010 - MENSAL'!U51</f>
        <v>30206.710000000003</v>
      </c>
      <c r="F48" s="39">
        <f>'[1]COTA FINANCEIRA 2010 - MENSAL'!W51</f>
        <v>14835192.29</v>
      </c>
      <c r="G48" s="127"/>
      <c r="H48" s="89">
        <v>8641321.733112458</v>
      </c>
      <c r="I48" s="39">
        <v>9880095.844489966</v>
      </c>
      <c r="J48" s="39">
        <v>11118869.955867473</v>
      </c>
      <c r="K48" s="39">
        <v>12357644.06724498</v>
      </c>
      <c r="L48" s="39">
        <v>13596418.178622488</v>
      </c>
      <c r="M48" s="39">
        <v>14835192.289999995</v>
      </c>
      <c r="O48" s="237"/>
    </row>
    <row r="49" spans="1:15" ht="15">
      <c r="A49" s="19" t="s">
        <v>55</v>
      </c>
      <c r="B49" s="20"/>
      <c r="C49" s="20"/>
      <c r="D49" s="53">
        <f>SUM(D47:D48)</f>
        <v>25847164</v>
      </c>
      <c r="E49" s="208">
        <f>SUM(E47:E48)</f>
        <v>521120.71</v>
      </c>
      <c r="F49" s="209">
        <f>'[1]COTA FINANCEIRA 2010 - MENSAL'!W52</f>
        <v>25326043.29</v>
      </c>
      <c r="G49" s="232">
        <v>4806732.62</v>
      </c>
      <c r="H49" s="31">
        <v>14693752.975258116</v>
      </c>
      <c r="I49" s="31">
        <v>17164585.32424811</v>
      </c>
      <c r="J49" s="31">
        <v>19130942.64619887</v>
      </c>
      <c r="K49" s="31">
        <v>20850472.218869954</v>
      </c>
      <c r="L49" s="31">
        <v>22639181.5827046</v>
      </c>
      <c r="M49" s="31">
        <v>25326043.28999999</v>
      </c>
      <c r="O49" s="237"/>
    </row>
    <row r="50" spans="1:15" ht="15">
      <c r="A50" s="14" t="s">
        <v>56</v>
      </c>
      <c r="B50" s="15" t="s">
        <v>57</v>
      </c>
      <c r="C50" s="15" t="s">
        <v>15</v>
      </c>
      <c r="D50" s="50">
        <f>'[1]COTA FINANCEIRA 2010 - MENSAL'!K53</f>
        <v>3206292</v>
      </c>
      <c r="E50" s="206">
        <f>'[1]COTA FINANCEIRA 2010 - MENSAL'!U53</f>
        <v>99633.76999999999</v>
      </c>
      <c r="F50" s="47">
        <f>'[1]COTA FINANCEIRA 2010 - MENSAL'!W53</f>
        <v>3106658.23</v>
      </c>
      <c r="G50" s="126">
        <v>1039548.87</v>
      </c>
      <c r="H50" s="88">
        <v>1287179.6152253838</v>
      </c>
      <c r="I50" s="47">
        <v>1557977.63102652</v>
      </c>
      <c r="J50" s="47">
        <v>1839260.809175272</v>
      </c>
      <c r="K50" s="47">
        <v>2080593.083743382</v>
      </c>
      <c r="L50" s="47">
        <v>2369108.5888757636</v>
      </c>
      <c r="M50" s="47">
        <v>3106658.23</v>
      </c>
      <c r="O50" s="237"/>
    </row>
    <row r="51" spans="1:15" ht="15">
      <c r="A51" s="16"/>
      <c r="B51" s="17"/>
      <c r="C51" s="18" t="s">
        <v>16</v>
      </c>
      <c r="D51" s="52">
        <f>'[1]COTA FINANCEIRA 2010 - MENSAL'!K54</f>
        <v>5036213</v>
      </c>
      <c r="E51" s="207">
        <f>'[1]COTA FINANCEIRA 2010 - MENSAL'!U54</f>
        <v>25864.93</v>
      </c>
      <c r="F51" s="39">
        <f>'[1]COTA FINANCEIRA 2010 - MENSAL'!W54</f>
        <v>5010348.07</v>
      </c>
      <c r="G51" s="127"/>
      <c r="H51" s="89">
        <v>2374378.4021592303</v>
      </c>
      <c r="I51" s="39">
        <v>2764782.447196289</v>
      </c>
      <c r="J51" s="39">
        <v>3170995.5370236826</v>
      </c>
      <c r="K51" s="39">
        <v>3511008.2517915484</v>
      </c>
      <c r="L51" s="39">
        <v>3922161.668115922</v>
      </c>
      <c r="M51" s="39">
        <v>5010348.069999999</v>
      </c>
      <c r="O51" s="237"/>
    </row>
    <row r="52" spans="1:15" ht="15">
      <c r="A52" s="19" t="s">
        <v>58</v>
      </c>
      <c r="B52" s="20"/>
      <c r="C52" s="20"/>
      <c r="D52" s="53">
        <f>SUM(D50:D51)</f>
        <v>8242505</v>
      </c>
      <c r="E52" s="208">
        <f>SUM(E50:E51)</f>
        <v>125498.69999999998</v>
      </c>
      <c r="F52" s="209">
        <f>'[1]COTA FINANCEIRA 2010 - MENSAL'!W55</f>
        <v>8117006.300000001</v>
      </c>
      <c r="G52" s="232">
        <v>1039548.87</v>
      </c>
      <c r="H52" s="31">
        <v>3661558.017384614</v>
      </c>
      <c r="I52" s="31">
        <v>4322760.078222809</v>
      </c>
      <c r="J52" s="31">
        <v>5010256.346198955</v>
      </c>
      <c r="K52" s="31">
        <v>5591601.33553493</v>
      </c>
      <c r="L52" s="31">
        <v>6291270.256991685</v>
      </c>
      <c r="M52" s="31">
        <v>8117006.299999999</v>
      </c>
      <c r="O52" s="237"/>
    </row>
    <row r="53" spans="1:15" ht="15">
      <c r="A53" s="14" t="s">
        <v>59</v>
      </c>
      <c r="B53" s="15" t="s">
        <v>60</v>
      </c>
      <c r="C53" s="15" t="s">
        <v>15</v>
      </c>
      <c r="D53" s="50">
        <f>'[1]COTA FINANCEIRA 2010 - MENSAL'!K56</f>
        <v>433219</v>
      </c>
      <c r="E53" s="206">
        <f>'[1]COTA FINANCEIRA 2010 - MENSAL'!U56</f>
        <v>12972.63</v>
      </c>
      <c r="F53" s="47">
        <f>'[1]COTA FINANCEIRA 2010 - MENSAL'!W56</f>
        <v>420246.37</v>
      </c>
      <c r="G53" s="126">
        <v>200277.62</v>
      </c>
      <c r="H53" s="88">
        <v>244574.1813783683</v>
      </c>
      <c r="I53" s="47">
        <v>271625.23195975664</v>
      </c>
      <c r="J53" s="47">
        <v>299746.084213354</v>
      </c>
      <c r="K53" s="47">
        <v>323595.7479590584</v>
      </c>
      <c r="L53" s="47">
        <v>352260.3220516781</v>
      </c>
      <c r="M53" s="47">
        <v>420246.3700000001</v>
      </c>
      <c r="O53" s="237"/>
    </row>
    <row r="54" spans="1:15" ht="15">
      <c r="A54" s="16"/>
      <c r="B54" s="17"/>
      <c r="C54" s="18" t="s">
        <v>16</v>
      </c>
      <c r="D54" s="52">
        <f>'[1]COTA FINANCEIRA 2010 - MENSAL'!K57</f>
        <v>0</v>
      </c>
      <c r="E54" s="207">
        <f>'[1]COTA FINANCEIRA 2010 - MENSAL'!U57</f>
        <v>0</v>
      </c>
      <c r="F54" s="39">
        <f>'[1]COTA FINANCEIRA 2010 - MENSAL'!W57</f>
        <v>0</v>
      </c>
      <c r="G54" s="127"/>
      <c r="H54" s="8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O54" s="237"/>
    </row>
    <row r="55" spans="1:15" ht="15">
      <c r="A55" s="19" t="s">
        <v>61</v>
      </c>
      <c r="B55" s="20"/>
      <c r="C55" s="20"/>
      <c r="D55" s="53">
        <f>SUM(D53:D54)</f>
        <v>433219</v>
      </c>
      <c r="E55" s="208">
        <f>SUM(E53:E54)</f>
        <v>12972.63</v>
      </c>
      <c r="F55" s="209">
        <f>'[1]COTA FINANCEIRA 2010 - MENSAL'!W58</f>
        <v>420246.37</v>
      </c>
      <c r="G55" s="232">
        <v>200277.62</v>
      </c>
      <c r="H55" s="31">
        <v>244574.1813783683</v>
      </c>
      <c r="I55" s="31">
        <v>271625.23195975664</v>
      </c>
      <c r="J55" s="31">
        <v>299746.084213354</v>
      </c>
      <c r="K55" s="31">
        <v>323595.7479590584</v>
      </c>
      <c r="L55" s="31">
        <v>352260.3220516781</v>
      </c>
      <c r="M55" s="31">
        <v>420246.3700000001</v>
      </c>
      <c r="O55" s="237"/>
    </row>
    <row r="56" spans="1:15" ht="15">
      <c r="A56" s="14" t="s">
        <v>257</v>
      </c>
      <c r="B56" s="15" t="s">
        <v>258</v>
      </c>
      <c r="C56" s="15" t="s">
        <v>15</v>
      </c>
      <c r="D56" s="50">
        <f>'[1]COTA FINANCEIRA 2010 - MENSAL'!K59</f>
        <v>0</v>
      </c>
      <c r="E56" s="206">
        <f>'[1]COTA FINANCEIRA 2010 - MENSAL'!U59</f>
        <v>0</v>
      </c>
      <c r="F56" s="47">
        <f>'[1]COTA FINANCEIRA 2010 - MENSAL'!W59</f>
        <v>0</v>
      </c>
      <c r="G56" s="126">
        <v>0</v>
      </c>
      <c r="H56" s="88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O56" s="237"/>
    </row>
    <row r="57" spans="1:15" ht="15">
      <c r="A57" s="16"/>
      <c r="B57" s="17"/>
      <c r="C57" s="18" t="s">
        <v>16</v>
      </c>
      <c r="D57" s="52">
        <f>'[1]COTA FINANCEIRA 2010 - MENSAL'!K60</f>
        <v>0</v>
      </c>
      <c r="E57" s="207">
        <f>'[1]COTA FINANCEIRA 2010 - MENSAL'!U60</f>
        <v>0</v>
      </c>
      <c r="F57" s="39">
        <f>'[1]COTA FINANCEIRA 2010 - MENSAL'!W60</f>
        <v>0</v>
      </c>
      <c r="G57" s="127"/>
      <c r="H57" s="8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O57" s="237"/>
    </row>
    <row r="58" spans="1:15" ht="15">
      <c r="A58" s="19" t="s">
        <v>259</v>
      </c>
      <c r="B58" s="20"/>
      <c r="C58" s="20"/>
      <c r="D58" s="53">
        <f>SUM(D56:D57)</f>
        <v>0</v>
      </c>
      <c r="E58" s="208">
        <f>SUM(E56:E57)</f>
        <v>0</v>
      </c>
      <c r="F58" s="209">
        <f>'[1]COTA FINANCEIRA 2010 - MENSAL'!W61</f>
        <v>0</v>
      </c>
      <c r="G58" s="232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O58" s="237"/>
    </row>
    <row r="59" spans="1:15" ht="15">
      <c r="A59" s="14" t="s">
        <v>62</v>
      </c>
      <c r="B59" s="15" t="s">
        <v>63</v>
      </c>
      <c r="C59" s="15" t="s">
        <v>15</v>
      </c>
      <c r="D59" s="50">
        <f>'[1]COTA FINANCEIRA 2010 - MENSAL'!K62</f>
        <v>29180592</v>
      </c>
      <c r="E59" s="206">
        <f>'[1]COTA FINANCEIRA 2010 - MENSAL'!U62</f>
        <v>280821.89</v>
      </c>
      <c r="F59" s="47">
        <f>'[1]COTA FINANCEIRA 2010 - MENSAL'!W62</f>
        <v>28899770.11</v>
      </c>
      <c r="G59" s="126">
        <v>4233772.46</v>
      </c>
      <c r="H59" s="88">
        <v>7397303.400860753</v>
      </c>
      <c r="I59" s="47">
        <v>10612965.276761455</v>
      </c>
      <c r="J59" s="47">
        <v>13947566.859537529</v>
      </c>
      <c r="K59" s="47">
        <v>16876924.483939655</v>
      </c>
      <c r="L59" s="47">
        <v>20341510.789280947</v>
      </c>
      <c r="M59" s="47">
        <v>28899770.110000007</v>
      </c>
      <c r="O59" s="237"/>
    </row>
    <row r="60" spans="1:15" ht="15">
      <c r="A60" s="16"/>
      <c r="B60" s="17"/>
      <c r="C60" s="18" t="s">
        <v>16</v>
      </c>
      <c r="D60" s="52">
        <f>'[1]COTA FINANCEIRA 2010 - MENSAL'!K63</f>
        <v>877129</v>
      </c>
      <c r="E60" s="207">
        <f>'[1]COTA FINANCEIRA 2010 - MENSAL'!U63</f>
        <v>0</v>
      </c>
      <c r="F60" s="39">
        <f>'[1]COTA FINANCEIRA 2010 - MENSAL'!W63</f>
        <v>877129</v>
      </c>
      <c r="G60" s="127"/>
      <c r="H60" s="89">
        <v>877129</v>
      </c>
      <c r="I60" s="39">
        <v>877129</v>
      </c>
      <c r="J60" s="39">
        <v>877129</v>
      </c>
      <c r="K60" s="39">
        <v>877129</v>
      </c>
      <c r="L60" s="39">
        <v>877129</v>
      </c>
      <c r="M60" s="39">
        <v>877129</v>
      </c>
      <c r="O60" s="237"/>
    </row>
    <row r="61" spans="1:15" ht="15">
      <c r="A61" s="19" t="s">
        <v>64</v>
      </c>
      <c r="B61" s="20"/>
      <c r="C61" s="20"/>
      <c r="D61" s="53">
        <f>SUM(D59:D60)</f>
        <v>30057721</v>
      </c>
      <c r="E61" s="208">
        <f>SUM(E59:E60)</f>
        <v>280821.89</v>
      </c>
      <c r="F61" s="209">
        <f>'[1]COTA FINANCEIRA 2010 - MENSAL'!W64</f>
        <v>29776899.11</v>
      </c>
      <c r="G61" s="232">
        <v>4233772.46</v>
      </c>
      <c r="H61" s="31">
        <v>8274432.400860753</v>
      </c>
      <c r="I61" s="31">
        <v>11490094.276761455</v>
      </c>
      <c r="J61" s="31">
        <v>14824695.859537529</v>
      </c>
      <c r="K61" s="31">
        <v>17754053.483939655</v>
      </c>
      <c r="L61" s="31">
        <v>21218639.789280947</v>
      </c>
      <c r="M61" s="31">
        <v>29776899.110000007</v>
      </c>
      <c r="O61" s="237"/>
    </row>
    <row r="62" spans="1:15" ht="15">
      <c r="A62" s="14" t="s">
        <v>65</v>
      </c>
      <c r="B62" s="15" t="s">
        <v>66</v>
      </c>
      <c r="C62" s="15" t="s">
        <v>15</v>
      </c>
      <c r="D62" s="50">
        <f>'[1]COTA FINANCEIRA 2010 - MENSAL'!K65</f>
        <v>35775463</v>
      </c>
      <c r="E62" s="206">
        <f>'[1]COTA FINANCEIRA 2010 - MENSAL'!U65</f>
        <v>4936011.779999999</v>
      </c>
      <c r="F62" s="47">
        <f>'[1]COTA FINANCEIRA 2010 - MENSAL'!W65</f>
        <v>30839451.22</v>
      </c>
      <c r="G62" s="126">
        <v>14481722.41</v>
      </c>
      <c r="H62" s="88">
        <v>16545210.866743393</v>
      </c>
      <c r="I62" s="47">
        <v>18662279.770377718</v>
      </c>
      <c r="J62" s="47">
        <v>20865077.389037535</v>
      </c>
      <c r="K62" s="47">
        <v>22708886.013528112</v>
      </c>
      <c r="L62" s="47">
        <v>24938473.855633393</v>
      </c>
      <c r="M62" s="47">
        <v>30839451.630000003</v>
      </c>
      <c r="O62" s="237"/>
    </row>
    <row r="63" spans="1:15" ht="15">
      <c r="A63" s="16"/>
      <c r="B63" s="17"/>
      <c r="C63" s="18" t="s">
        <v>16</v>
      </c>
      <c r="D63" s="52">
        <f>'[1]COTA FINANCEIRA 2010 - MENSAL'!K66</f>
        <v>20103488</v>
      </c>
      <c r="E63" s="207">
        <f>'[1]COTA FINANCEIRA 2010 - MENSAL'!U66</f>
        <v>3067696.57</v>
      </c>
      <c r="F63" s="39">
        <f>'[1]COTA FINANCEIRA 2010 - MENSAL'!W66</f>
        <v>17035791.43</v>
      </c>
      <c r="G63" s="127"/>
      <c r="H63" s="89">
        <v>9152999.311026864</v>
      </c>
      <c r="I63" s="39">
        <v>10320491.474149607</v>
      </c>
      <c r="J63" s="39">
        <v>11535260.134874778</v>
      </c>
      <c r="K63" s="39">
        <v>12552058.461889783</v>
      </c>
      <c r="L63" s="39">
        <v>13781601.028115712</v>
      </c>
      <c r="M63" s="39">
        <v>17035791.43</v>
      </c>
      <c r="O63" s="237"/>
    </row>
    <row r="64" spans="1:15" ht="15">
      <c r="A64" s="19" t="s">
        <v>67</v>
      </c>
      <c r="B64" s="20"/>
      <c r="C64" s="20"/>
      <c r="D64" s="53">
        <f>SUM(D62:D63)</f>
        <v>55878951</v>
      </c>
      <c r="E64" s="208">
        <f>SUM(E62:E63)</f>
        <v>8003708.35</v>
      </c>
      <c r="F64" s="209">
        <f>'[1]COTA FINANCEIRA 2010 - MENSAL'!W67</f>
        <v>47875242.65</v>
      </c>
      <c r="G64" s="232">
        <v>14481722.41</v>
      </c>
      <c r="H64" s="31">
        <v>25698210.177770257</v>
      </c>
      <c r="I64" s="31">
        <v>28982771.244527325</v>
      </c>
      <c r="J64" s="31">
        <v>32400337.52391231</v>
      </c>
      <c r="K64" s="31">
        <v>35260944.4754179</v>
      </c>
      <c r="L64" s="31">
        <v>38720074.883749105</v>
      </c>
      <c r="M64" s="31">
        <v>47875243.06</v>
      </c>
      <c r="O64" s="237"/>
    </row>
    <row r="65" spans="1:15" ht="15">
      <c r="A65" s="14" t="s">
        <v>68</v>
      </c>
      <c r="B65" s="15" t="s">
        <v>69</v>
      </c>
      <c r="C65" s="15" t="s">
        <v>15</v>
      </c>
      <c r="D65" s="50">
        <f>'[1]COTA FINANCEIRA 2010 - MENSAL'!K68</f>
        <v>5810377</v>
      </c>
      <c r="E65" s="206">
        <f>'[1]COTA FINANCEIRA 2010 - MENSAL'!U68</f>
        <v>196677.06</v>
      </c>
      <c r="F65" s="47">
        <f>'[1]COTA FINANCEIRA 2010 - MENSAL'!W68</f>
        <v>5613699.94</v>
      </c>
      <c r="G65" s="126">
        <v>2462993.39</v>
      </c>
      <c r="H65" s="88">
        <v>3190422.241047339</v>
      </c>
      <c r="I65" s="47">
        <v>3550444.9170998307</v>
      </c>
      <c r="J65" s="47">
        <v>3924639.2274154136</v>
      </c>
      <c r="K65" s="47">
        <v>4242841.303004301</v>
      </c>
      <c r="L65" s="47">
        <v>4624815.732777099</v>
      </c>
      <c r="M65" s="47">
        <v>5613699.939999999</v>
      </c>
      <c r="O65" s="237"/>
    </row>
    <row r="66" spans="1:15" ht="15">
      <c r="A66" s="16"/>
      <c r="B66" s="17"/>
      <c r="C66" s="18" t="s">
        <v>16</v>
      </c>
      <c r="D66" s="52">
        <f>'[1]COTA FINANCEIRA 2010 - MENSAL'!K69</f>
        <v>0</v>
      </c>
      <c r="E66" s="207">
        <f>'[1]COTA FINANCEIRA 2010 - MENSAL'!U69</f>
        <v>0</v>
      </c>
      <c r="F66" s="39">
        <f>'[1]COTA FINANCEIRA 2010 - MENSAL'!W69</f>
        <v>0</v>
      </c>
      <c r="G66" s="127"/>
      <c r="H66" s="8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O66" s="237"/>
    </row>
    <row r="67" spans="1:15" ht="15">
      <c r="A67" s="19" t="s">
        <v>70</v>
      </c>
      <c r="B67" s="20"/>
      <c r="C67" s="20"/>
      <c r="D67" s="53">
        <f>SUM(D65:D66)</f>
        <v>5810377</v>
      </c>
      <c r="E67" s="208">
        <f>SUM(E65:E66)</f>
        <v>196677.06</v>
      </c>
      <c r="F67" s="209">
        <f>'[1]COTA FINANCEIRA 2010 - MENSAL'!W70</f>
        <v>5613699.94</v>
      </c>
      <c r="G67" s="232">
        <v>2462993.39</v>
      </c>
      <c r="H67" s="31">
        <v>3190422.241047339</v>
      </c>
      <c r="I67" s="31">
        <v>3550444.9170998307</v>
      </c>
      <c r="J67" s="31">
        <v>3924639.2274154136</v>
      </c>
      <c r="K67" s="31">
        <v>4242841.303004301</v>
      </c>
      <c r="L67" s="31">
        <v>4624815.732777099</v>
      </c>
      <c r="M67" s="31">
        <v>5613699.939999999</v>
      </c>
      <c r="O67" s="237"/>
    </row>
    <row r="68" spans="1:15" ht="15">
      <c r="A68" s="14" t="s">
        <v>71</v>
      </c>
      <c r="B68" s="15" t="s">
        <v>72</v>
      </c>
      <c r="C68" s="15" t="s">
        <v>15</v>
      </c>
      <c r="D68" s="50">
        <f>'[1]COTA FINANCEIRA 2010 - MENSAL'!K71</f>
        <v>2405486</v>
      </c>
      <c r="E68" s="206">
        <f>'[1]COTA FINANCEIRA 2010 - MENSAL'!U71</f>
        <v>47461.79</v>
      </c>
      <c r="F68" s="47">
        <f>'[1]COTA FINANCEIRA 2010 - MENSAL'!W71</f>
        <v>2358024.21</v>
      </c>
      <c r="G68" s="126">
        <v>451156.45</v>
      </c>
      <c r="H68" s="88">
        <v>691175.4143313171</v>
      </c>
      <c r="I68" s="47">
        <v>939749.4894563761</v>
      </c>
      <c r="J68" s="47">
        <v>1197770.059630347</v>
      </c>
      <c r="K68" s="47">
        <v>1421331.1213703328</v>
      </c>
      <c r="L68" s="47">
        <v>1687401.4108304218</v>
      </c>
      <c r="M68" s="47">
        <v>2358024.21</v>
      </c>
      <c r="O68" s="237"/>
    </row>
    <row r="69" spans="1:15" ht="15">
      <c r="A69" s="16"/>
      <c r="B69" s="17"/>
      <c r="C69" s="18" t="s">
        <v>16</v>
      </c>
      <c r="D69" s="52">
        <f>'[1]COTA FINANCEIRA 2010 - MENSAL'!K72</f>
        <v>0</v>
      </c>
      <c r="E69" s="207">
        <f>'[1]COTA FINANCEIRA 2010 - MENSAL'!U72</f>
        <v>0</v>
      </c>
      <c r="F69" s="39">
        <f>'[1]COTA FINANCEIRA 2010 - MENSAL'!W72</f>
        <v>0</v>
      </c>
      <c r="G69" s="127"/>
      <c r="H69" s="8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O69" s="237"/>
    </row>
    <row r="70" spans="1:15" ht="15">
      <c r="A70" s="19" t="s">
        <v>73</v>
      </c>
      <c r="B70" s="20"/>
      <c r="C70" s="20"/>
      <c r="D70" s="53">
        <f>SUM(D68:D69)</f>
        <v>2405486</v>
      </c>
      <c r="E70" s="208">
        <f>SUM(E68:E69)</f>
        <v>47461.79</v>
      </c>
      <c r="F70" s="209">
        <f>'[1]COTA FINANCEIRA 2010 - MENSAL'!W73</f>
        <v>2358024.21</v>
      </c>
      <c r="G70" s="232">
        <v>451156.45</v>
      </c>
      <c r="H70" s="31">
        <v>691175.4143313171</v>
      </c>
      <c r="I70" s="31">
        <v>939749.4894563761</v>
      </c>
      <c r="J70" s="31">
        <v>1197770.059630347</v>
      </c>
      <c r="K70" s="31">
        <v>1421331.1213703328</v>
      </c>
      <c r="L70" s="31">
        <v>1687401.4108304218</v>
      </c>
      <c r="M70" s="31">
        <v>2358024.21</v>
      </c>
      <c r="O70" s="237"/>
    </row>
    <row r="71" spans="1:15" ht="15">
      <c r="A71" s="14" t="s">
        <v>74</v>
      </c>
      <c r="B71" s="15" t="s">
        <v>75</v>
      </c>
      <c r="C71" s="15" t="s">
        <v>15</v>
      </c>
      <c r="D71" s="50">
        <f>'[1]COTA FINANCEIRA 2010 - MENSAL'!K74</f>
        <v>17234072</v>
      </c>
      <c r="E71" s="206">
        <f>'[1]COTA FINANCEIRA 2010 - MENSAL'!U74</f>
        <v>332178.66</v>
      </c>
      <c r="F71" s="47">
        <f>'[1]COTA FINANCEIRA 2010 - MENSAL'!W74</f>
        <v>16901893.34</v>
      </c>
      <c r="G71" s="126">
        <v>10449180.33</v>
      </c>
      <c r="H71" s="88">
        <v>11084219.005696684</v>
      </c>
      <c r="I71" s="47">
        <v>11945854.00452203</v>
      </c>
      <c r="J71" s="47">
        <v>12842380.102613667</v>
      </c>
      <c r="K71" s="47">
        <v>13592799.722527705</v>
      </c>
      <c r="L71" s="47">
        <v>14500229.289140059</v>
      </c>
      <c r="M71" s="47">
        <v>16901893.669999998</v>
      </c>
      <c r="O71" s="237"/>
    </row>
    <row r="72" spans="1:15" ht="15">
      <c r="A72" s="16"/>
      <c r="B72" s="17"/>
      <c r="C72" s="18" t="s">
        <v>16</v>
      </c>
      <c r="D72" s="52">
        <f>'[1]COTA FINANCEIRA 2010 - MENSAL'!K75</f>
        <v>0</v>
      </c>
      <c r="E72" s="207">
        <f>'[1]COTA FINANCEIRA 2010 - MENSAL'!U75</f>
        <v>0</v>
      </c>
      <c r="F72" s="39">
        <f>'[1]COTA FINANCEIRA 2010 - MENSAL'!W75</f>
        <v>0</v>
      </c>
      <c r="G72" s="127"/>
      <c r="H72" s="8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O72" s="237"/>
    </row>
    <row r="73" spans="1:15" ht="15">
      <c r="A73" s="19" t="s">
        <v>76</v>
      </c>
      <c r="B73" s="20"/>
      <c r="C73" s="20"/>
      <c r="D73" s="53">
        <f>SUM(D71:D72)</f>
        <v>17234072</v>
      </c>
      <c r="E73" s="208">
        <f>SUM(E71:E72)</f>
        <v>332178.66</v>
      </c>
      <c r="F73" s="209">
        <f>'[1]COTA FINANCEIRA 2010 - MENSAL'!W76</f>
        <v>16901893.34</v>
      </c>
      <c r="G73" s="232">
        <v>10449180.33</v>
      </c>
      <c r="H73" s="31">
        <v>11084219.005696684</v>
      </c>
      <c r="I73" s="31">
        <v>11945854.00452203</v>
      </c>
      <c r="J73" s="31">
        <v>12842380.102613667</v>
      </c>
      <c r="K73" s="31">
        <v>13592799.722527705</v>
      </c>
      <c r="L73" s="31">
        <v>14500229.289140059</v>
      </c>
      <c r="M73" s="31">
        <v>16901893.669999998</v>
      </c>
      <c r="O73" s="237"/>
    </row>
    <row r="74" spans="1:15" ht="15">
      <c r="A74" s="14" t="s">
        <v>77</v>
      </c>
      <c r="B74" s="15" t="s">
        <v>78</v>
      </c>
      <c r="C74" s="15" t="s">
        <v>15</v>
      </c>
      <c r="D74" s="50">
        <f>'[1]COTA FINANCEIRA 2010 - MENSAL'!K77</f>
        <v>1439762</v>
      </c>
      <c r="E74" s="206">
        <f>'[1]COTA FINANCEIRA 2010 - MENSAL'!U77</f>
        <v>30047.77</v>
      </c>
      <c r="F74" s="47">
        <f>'[1]COTA FINANCEIRA 2010 - MENSAL'!W77</f>
        <v>1409714.23</v>
      </c>
      <c r="G74" s="126">
        <v>304649.22</v>
      </c>
      <c r="H74" s="88">
        <v>439547.72346591257</v>
      </c>
      <c r="I74" s="47">
        <v>584264.5796090935</v>
      </c>
      <c r="J74" s="47">
        <v>734467.4498572188</v>
      </c>
      <c r="K74" s="47">
        <v>864777.585207556</v>
      </c>
      <c r="L74" s="47">
        <v>1019774.784030143</v>
      </c>
      <c r="M74" s="47">
        <v>1409714.23</v>
      </c>
      <c r="O74" s="237"/>
    </row>
    <row r="75" spans="1:15" ht="15">
      <c r="A75" s="16"/>
      <c r="B75" s="17"/>
      <c r="C75" s="18" t="s">
        <v>16</v>
      </c>
      <c r="D75" s="52">
        <f>'[1]COTA FINANCEIRA 2010 - MENSAL'!K78</f>
        <v>26713</v>
      </c>
      <c r="E75" s="207">
        <f>'[1]COTA FINANCEIRA 2010 - MENSAL'!U78</f>
        <v>0</v>
      </c>
      <c r="F75" s="39">
        <f>'[1]COTA FINANCEIRA 2010 - MENSAL'!W78</f>
        <v>26713</v>
      </c>
      <c r="G75" s="127"/>
      <c r="H75" s="89">
        <v>0</v>
      </c>
      <c r="I75" s="39">
        <v>3956.366942422998</v>
      </c>
      <c r="J75" s="39">
        <v>8072.943244853597</v>
      </c>
      <c r="K75" s="39">
        <v>11518.642852252366</v>
      </c>
      <c r="L75" s="39">
        <v>15685.28457968534</v>
      </c>
      <c r="M75" s="39">
        <v>26713</v>
      </c>
      <c r="O75" s="237"/>
    </row>
    <row r="76" spans="1:15" ht="15">
      <c r="A76" s="19" t="s">
        <v>79</v>
      </c>
      <c r="B76" s="20"/>
      <c r="C76" s="20"/>
      <c r="D76" s="53">
        <f>SUM(D74:D75)</f>
        <v>1466475</v>
      </c>
      <c r="E76" s="208">
        <f>SUM(E74:E75)</f>
        <v>30047.77</v>
      </c>
      <c r="F76" s="209">
        <f>'[1]COTA FINANCEIRA 2010 - MENSAL'!W79</f>
        <v>1436427.23</v>
      </c>
      <c r="G76" s="232">
        <v>304649.22</v>
      </c>
      <c r="H76" s="31">
        <v>439547.72346591257</v>
      </c>
      <c r="I76" s="31">
        <v>588220.9465515165</v>
      </c>
      <c r="J76" s="31">
        <v>742540.3931020724</v>
      </c>
      <c r="K76" s="31">
        <v>876296.2280598084</v>
      </c>
      <c r="L76" s="31">
        <v>1035460.0686098284</v>
      </c>
      <c r="M76" s="31">
        <v>1436427.23</v>
      </c>
      <c r="O76" s="237"/>
    </row>
    <row r="77" spans="1:15" ht="15">
      <c r="A77" s="14" t="s">
        <v>80</v>
      </c>
      <c r="B77" s="15" t="s">
        <v>81</v>
      </c>
      <c r="C77" s="15" t="s">
        <v>15</v>
      </c>
      <c r="D77" s="50">
        <f>'[1]COTA FINANCEIRA 2010 - MENSAL'!K80</f>
        <v>50963189</v>
      </c>
      <c r="E77" s="206">
        <f>'[1]COTA FINANCEIRA 2010 - MENSAL'!U80</f>
        <v>475048.51</v>
      </c>
      <c r="F77" s="47">
        <f>'[1]COTA FINANCEIRA 2010 - MENSAL'!W80</f>
        <v>50488140.49</v>
      </c>
      <c r="G77" s="126">
        <v>29153693.59</v>
      </c>
      <c r="H77" s="88">
        <v>31844983.103563897</v>
      </c>
      <c r="I77" s="47">
        <v>34606154.51754666</v>
      </c>
      <c r="J77" s="47">
        <v>37479136.97219962</v>
      </c>
      <c r="K77" s="47">
        <v>39883910.69404615</v>
      </c>
      <c r="L77" s="47">
        <v>42791834.09890854</v>
      </c>
      <c r="M77" s="47">
        <v>50488140.59</v>
      </c>
      <c r="O77" s="237"/>
    </row>
    <row r="78" spans="1:15" ht="15">
      <c r="A78" s="16"/>
      <c r="B78" s="17"/>
      <c r="C78" s="18" t="s">
        <v>16</v>
      </c>
      <c r="D78" s="52">
        <f>'[1]COTA FINANCEIRA 2010 - MENSAL'!K81</f>
        <v>26134673</v>
      </c>
      <c r="E78" s="207">
        <f>'[1]COTA FINANCEIRA 2010 - MENSAL'!U81</f>
        <v>205144.9</v>
      </c>
      <c r="F78" s="39">
        <f>'[1]COTA FINANCEIRA 2010 - MENSAL'!W81</f>
        <v>25929528.1</v>
      </c>
      <c r="G78" s="127"/>
      <c r="H78" s="89">
        <v>10919098.079407105</v>
      </c>
      <c r="I78" s="39">
        <v>13142239.2138745</v>
      </c>
      <c r="J78" s="39">
        <v>15455404.358637933</v>
      </c>
      <c r="K78" s="39">
        <v>17391593.960286703</v>
      </c>
      <c r="L78" s="39">
        <v>19732891.608267646</v>
      </c>
      <c r="M78" s="39">
        <v>25929528.1</v>
      </c>
      <c r="O78" s="237"/>
    </row>
    <row r="79" spans="1:15" ht="15">
      <c r="A79" s="19" t="s">
        <v>82</v>
      </c>
      <c r="B79" s="20"/>
      <c r="C79" s="20"/>
      <c r="D79" s="53">
        <f>SUM(D77:D78)</f>
        <v>77097862</v>
      </c>
      <c r="E79" s="208">
        <f>SUM(E77:E78)</f>
        <v>680193.41</v>
      </c>
      <c r="F79" s="209">
        <f>'[1]COTA FINANCEIRA 2010 - MENSAL'!W82</f>
        <v>76417668.59</v>
      </c>
      <c r="G79" s="232">
        <v>29153693.59</v>
      </c>
      <c r="H79" s="31">
        <v>42764081.182971</v>
      </c>
      <c r="I79" s="31">
        <v>47748393.73142116</v>
      </c>
      <c r="J79" s="31">
        <v>52934541.33083755</v>
      </c>
      <c r="K79" s="31">
        <v>57275504.65433285</v>
      </c>
      <c r="L79" s="31">
        <v>62524725.70717619</v>
      </c>
      <c r="M79" s="31">
        <v>76417668.69</v>
      </c>
      <c r="O79" s="237"/>
    </row>
    <row r="80" spans="1:15" ht="15">
      <c r="A80" s="14" t="s">
        <v>83</v>
      </c>
      <c r="B80" s="15" t="s">
        <v>84</v>
      </c>
      <c r="C80" s="15" t="s">
        <v>15</v>
      </c>
      <c r="D80" s="50">
        <f>'[1]COTA FINANCEIRA 2010 - MENSAL'!K83</f>
        <v>13951853</v>
      </c>
      <c r="E80" s="206">
        <f>'[1]COTA FINANCEIRA 2010 - MENSAL'!U83</f>
        <v>753667.23</v>
      </c>
      <c r="F80" s="47">
        <f>'[1]COTA FINANCEIRA 2010 - MENSAL'!W83</f>
        <v>13198185.77</v>
      </c>
      <c r="G80" s="126">
        <v>6183008.04</v>
      </c>
      <c r="H80" s="88">
        <v>7124232.116487999</v>
      </c>
      <c r="I80" s="47">
        <v>8030148.745491348</v>
      </c>
      <c r="J80" s="47">
        <v>8970449.650519256</v>
      </c>
      <c r="K80" s="47">
        <v>9785698.93969432</v>
      </c>
      <c r="L80" s="47">
        <v>10755677.470979905</v>
      </c>
      <c r="M80" s="47">
        <v>13198185.77</v>
      </c>
      <c r="O80" s="237"/>
    </row>
    <row r="81" spans="1:15" ht="15">
      <c r="A81" s="16"/>
      <c r="B81" s="17"/>
      <c r="C81" s="18" t="s">
        <v>16</v>
      </c>
      <c r="D81" s="52">
        <f>'[1]COTA FINANCEIRA 2010 - MENSAL'!K84</f>
        <v>8301727</v>
      </c>
      <c r="E81" s="207">
        <f>'[1]COTA FINANCEIRA 2010 - MENSAL'!U84</f>
        <v>895226.3200000001</v>
      </c>
      <c r="F81" s="39">
        <f>'[1]COTA FINANCEIRA 2010 - MENSAL'!W84</f>
        <v>7406500.68</v>
      </c>
      <c r="G81" s="127"/>
      <c r="H81" s="89">
        <v>3397305.3533087717</v>
      </c>
      <c r="I81" s="39">
        <v>3991092.9419823745</v>
      </c>
      <c r="J81" s="39">
        <v>4608925.400847819</v>
      </c>
      <c r="K81" s="39">
        <v>5126069.965784926</v>
      </c>
      <c r="L81" s="39">
        <v>5751416.446585321</v>
      </c>
      <c r="M81" s="39">
        <v>7406500.68</v>
      </c>
      <c r="O81" s="237"/>
    </row>
    <row r="82" spans="1:15" ht="15">
      <c r="A82" s="19" t="s">
        <v>85</v>
      </c>
      <c r="B82" s="20"/>
      <c r="C82" s="20"/>
      <c r="D82" s="53">
        <f>SUM(D80:D81)</f>
        <v>22253580</v>
      </c>
      <c r="E82" s="208">
        <f>SUM(E80:E81)</f>
        <v>1648893.55</v>
      </c>
      <c r="F82" s="209">
        <f>'[1]COTA FINANCEIRA 2010 - MENSAL'!W85</f>
        <v>20604686.45</v>
      </c>
      <c r="G82" s="232">
        <v>6183008.04</v>
      </c>
      <c r="H82" s="31">
        <v>10521537.469796771</v>
      </c>
      <c r="I82" s="31">
        <v>12021241.687473722</v>
      </c>
      <c r="J82" s="31">
        <v>13579375.051367074</v>
      </c>
      <c r="K82" s="31">
        <v>14911768.905479247</v>
      </c>
      <c r="L82" s="31">
        <v>16507093.917565227</v>
      </c>
      <c r="M82" s="31">
        <v>20604686.45</v>
      </c>
      <c r="O82" s="237"/>
    </row>
    <row r="83" spans="1:15" ht="15">
      <c r="A83" s="14" t="s">
        <v>86</v>
      </c>
      <c r="B83" s="15" t="s">
        <v>87</v>
      </c>
      <c r="C83" s="15" t="s">
        <v>15</v>
      </c>
      <c r="D83" s="50">
        <f>'[1]COTA FINANCEIRA 2010 - MENSAL'!K86</f>
        <v>1325658</v>
      </c>
      <c r="E83" s="206">
        <f>'[1]COTA FINANCEIRA 2010 - MENSAL'!U86</f>
        <v>32359.61</v>
      </c>
      <c r="F83" s="47">
        <f>'[1]COTA FINANCEIRA 2010 - MENSAL'!W86</f>
        <v>1293298.39</v>
      </c>
      <c r="G83" s="126">
        <v>499927.82</v>
      </c>
      <c r="H83" s="88">
        <v>609448.5059217239</v>
      </c>
      <c r="I83" s="47">
        <v>711775.7798654374</v>
      </c>
      <c r="J83" s="47">
        <v>817866.8147603642</v>
      </c>
      <c r="K83" s="47">
        <v>911324.1915054185</v>
      </c>
      <c r="L83" s="47">
        <v>1021718.4925309328</v>
      </c>
      <c r="M83" s="47">
        <v>1293298.3899999997</v>
      </c>
      <c r="O83" s="237"/>
    </row>
    <row r="84" spans="1:15" ht="15">
      <c r="A84" s="16"/>
      <c r="B84" s="30"/>
      <c r="C84" s="18" t="s">
        <v>16</v>
      </c>
      <c r="D84" s="52">
        <f>'[1]COTA FINANCEIRA 2010 - MENSAL'!K87</f>
        <v>263841</v>
      </c>
      <c r="E84" s="207">
        <f>'[1]COTA FINANCEIRA 2010 - MENSAL'!U87</f>
        <v>326.34</v>
      </c>
      <c r="F84" s="39">
        <f>'[1]COTA FINANCEIRA 2010 - MENSAL'!W87</f>
        <v>263514.66</v>
      </c>
      <c r="G84" s="127"/>
      <c r="H84" s="89">
        <v>128579.66186619528</v>
      </c>
      <c r="I84" s="39">
        <v>148564.40210474932</v>
      </c>
      <c r="J84" s="39">
        <v>169358.40561188583</v>
      </c>
      <c r="K84" s="39">
        <v>186763.6191818332</v>
      </c>
      <c r="L84" s="39">
        <v>207810.51746040172</v>
      </c>
      <c r="M84" s="39">
        <v>263514.66</v>
      </c>
      <c r="O84" s="237"/>
    </row>
    <row r="85" spans="1:15" ht="15">
      <c r="A85" s="19" t="s">
        <v>88</v>
      </c>
      <c r="B85" s="20"/>
      <c r="C85" s="20"/>
      <c r="D85" s="53">
        <f>SUM(D83:D84)</f>
        <v>1589499</v>
      </c>
      <c r="E85" s="208">
        <f>SUM(E83:E84)</f>
        <v>32685.95</v>
      </c>
      <c r="F85" s="210">
        <f>'[1]COTA FINANCEIRA 2010 - MENSAL'!W88</f>
        <v>1556813.0499999998</v>
      </c>
      <c r="G85" s="232">
        <v>499927.82</v>
      </c>
      <c r="H85" s="31">
        <f>SUM(H83:H84)</f>
        <v>738028.1677879192</v>
      </c>
      <c r="I85" s="31">
        <v>862638.1904444055</v>
      </c>
      <c r="J85" s="31">
        <v>989107.5290720857</v>
      </c>
      <c r="K85" s="31">
        <v>1099622.1660287245</v>
      </c>
      <c r="L85" s="31">
        <v>1230642.6098557361</v>
      </c>
      <c r="M85" s="31">
        <v>1556813.0499999996</v>
      </c>
      <c r="O85" s="237"/>
    </row>
    <row r="86" spans="1:15" ht="15">
      <c r="A86" s="14" t="s">
        <v>89</v>
      </c>
      <c r="B86" s="15" t="s">
        <v>90</v>
      </c>
      <c r="C86" s="15" t="s">
        <v>15</v>
      </c>
      <c r="D86" s="50">
        <f>'[1]COTA FINANCEIRA 2010 - MENSAL'!K89</f>
        <v>530605307</v>
      </c>
      <c r="E86" s="206">
        <f>'[1]COTA FINANCEIRA 2010 - MENSAL'!U89</f>
        <v>67060360.230000004</v>
      </c>
      <c r="F86" s="39">
        <f>'[1]COTA FINANCEIRA 2010 - MENSAL'!W89</f>
        <v>463544946.77</v>
      </c>
      <c r="G86" s="126">
        <v>145147783.67</v>
      </c>
      <c r="H86" s="88">
        <v>184030481.52137348</v>
      </c>
      <c r="I86" s="47">
        <v>225434883.17909056</v>
      </c>
      <c r="J86" s="47">
        <v>268513548.72479993</v>
      </c>
      <c r="K86" s="47">
        <v>304600730.37829167</v>
      </c>
      <c r="L86" s="47">
        <v>348222099.52774864</v>
      </c>
      <c r="M86" s="47">
        <v>463544946.77</v>
      </c>
      <c r="O86" s="237"/>
    </row>
    <row r="87" spans="1:15" ht="15">
      <c r="A87" s="16"/>
      <c r="B87" s="32"/>
      <c r="C87" s="18" t="s">
        <v>16</v>
      </c>
      <c r="D87" s="52">
        <f>'[1]COTA FINANCEIRA 2010 - MENSAL'!K90</f>
        <v>557747237</v>
      </c>
      <c r="E87" s="207">
        <f>'[1]COTA FINANCEIRA 2010 - MENSAL'!U90</f>
        <v>101485678.10000001</v>
      </c>
      <c r="F87" s="39">
        <f>'[1]COTA FINANCEIRA 2010 - MENSAL'!W90</f>
        <v>456261558.9</v>
      </c>
      <c r="G87" s="127"/>
      <c r="H87" s="89">
        <v>233771342.41500628</v>
      </c>
      <c r="I87" s="39">
        <v>266723573.07100767</v>
      </c>
      <c r="J87" s="39">
        <v>301010173.3294878</v>
      </c>
      <c r="K87" s="39">
        <v>329709100.87758833</v>
      </c>
      <c r="L87" s="39">
        <v>364412691.636843</v>
      </c>
      <c r="M87" s="39">
        <v>456261558.9</v>
      </c>
      <c r="O87" s="237"/>
    </row>
    <row r="88" spans="1:15" ht="15">
      <c r="A88" s="19" t="s">
        <v>91</v>
      </c>
      <c r="B88" s="20"/>
      <c r="C88" s="20"/>
      <c r="D88" s="53">
        <f>SUM(D86:D87)</f>
        <v>1088352544</v>
      </c>
      <c r="E88" s="208">
        <f>SUM(E86:E87)</f>
        <v>168546038.33</v>
      </c>
      <c r="F88" s="209">
        <f>'[1]COTA FINANCEIRA 2010 - MENSAL'!W91</f>
        <v>919806505.67</v>
      </c>
      <c r="G88" s="232">
        <v>145147783.67</v>
      </c>
      <c r="H88" s="31">
        <f>SUM(H86:H87)</f>
        <v>417801823.9363798</v>
      </c>
      <c r="I88" s="31">
        <v>545963474.2806246</v>
      </c>
      <c r="J88" s="31">
        <v>613595645.4914305</v>
      </c>
      <c r="K88" s="31">
        <v>670234858.3997622</v>
      </c>
      <c r="L88" s="31">
        <v>738708350.7076185</v>
      </c>
      <c r="M88" s="31">
        <v>919806505.67</v>
      </c>
      <c r="O88" s="237"/>
    </row>
    <row r="89" spans="1:15" ht="15">
      <c r="A89" s="33">
        <v>1802</v>
      </c>
      <c r="B89" s="15" t="s">
        <v>92</v>
      </c>
      <c r="C89" s="15" t="s">
        <v>15</v>
      </c>
      <c r="D89" s="50">
        <f>'[1]COTA FINANCEIRA 2010 - MENSAL'!K92</f>
        <v>61247860</v>
      </c>
      <c r="E89" s="206">
        <f>'[1]COTA FINANCEIRA 2010 - MENSAL'!U92</f>
        <v>0</v>
      </c>
      <c r="F89" s="47">
        <f>'[1]COTA FINANCEIRA 2010 - MENSAL'!W92</f>
        <v>61247860</v>
      </c>
      <c r="G89" s="126">
        <v>14282321.86</v>
      </c>
      <c r="H89" s="88">
        <v>20288763.78584463</v>
      </c>
      <c r="I89" s="47">
        <v>26399641.46651653</v>
      </c>
      <c r="J89" s="47">
        <v>32741765.67123531</v>
      </c>
      <c r="K89" s="47">
        <v>38248961.52067443</v>
      </c>
      <c r="L89" s="47">
        <v>44796766.72832453</v>
      </c>
      <c r="M89" s="47">
        <v>61247860</v>
      </c>
      <c r="O89" s="237"/>
    </row>
    <row r="90" spans="1:15" ht="15">
      <c r="A90" s="16"/>
      <c r="B90" s="32"/>
      <c r="C90" s="18" t="s">
        <v>16</v>
      </c>
      <c r="D90" s="52">
        <f>'[1]COTA FINANCEIRA 2010 - MENSAL'!K93</f>
        <v>14484072</v>
      </c>
      <c r="E90" s="207">
        <f>'[1]COTA FINANCEIRA 2010 - MENSAL'!U93</f>
        <v>0</v>
      </c>
      <c r="F90" s="39">
        <f>'[1]COTA FINANCEIRA 2010 - MENSAL'!W93</f>
        <v>14484072</v>
      </c>
      <c r="G90" s="127"/>
      <c r="H90" s="89">
        <v>6046941.577579537</v>
      </c>
      <c r="I90" s="39">
        <v>7296534.805302957</v>
      </c>
      <c r="J90" s="39">
        <v>8596729.136057734</v>
      </c>
      <c r="K90" s="39">
        <v>9685031.347868703</v>
      </c>
      <c r="L90" s="39">
        <v>11001038.52332078</v>
      </c>
      <c r="M90" s="39">
        <v>14484072.000000002</v>
      </c>
      <c r="O90" s="237"/>
    </row>
    <row r="91" spans="1:15" ht="15">
      <c r="A91" s="19" t="s">
        <v>93</v>
      </c>
      <c r="B91" s="20"/>
      <c r="C91" s="20"/>
      <c r="D91" s="53">
        <f>SUM(D89:D90)</f>
        <v>75731932</v>
      </c>
      <c r="E91" s="208">
        <f>SUM(E89:E90)</f>
        <v>0</v>
      </c>
      <c r="F91" s="209">
        <f>'[1]COTA FINANCEIRA 2010 - MENSAL'!W94</f>
        <v>75731932</v>
      </c>
      <c r="G91" s="232">
        <v>14282321.86</v>
      </c>
      <c r="H91" s="31">
        <v>26335705.363424167</v>
      </c>
      <c r="I91" s="31">
        <v>33696176.27181949</v>
      </c>
      <c r="J91" s="31">
        <v>41338494.80729304</v>
      </c>
      <c r="K91" s="31">
        <v>47933992.86854313</v>
      </c>
      <c r="L91" s="31">
        <v>55797805.25164531</v>
      </c>
      <c r="M91" s="31">
        <v>75731932</v>
      </c>
      <c r="O91" s="237"/>
    </row>
    <row r="92" spans="1:15" ht="15">
      <c r="A92" s="14" t="s">
        <v>94</v>
      </c>
      <c r="B92" s="15" t="s">
        <v>95</v>
      </c>
      <c r="C92" s="15" t="s">
        <v>15</v>
      </c>
      <c r="D92" s="50">
        <f>'[1]COTA FINANCEIRA 2010 - MENSAL'!K95</f>
        <v>1304126</v>
      </c>
      <c r="E92" s="206">
        <f>'[1]COTA FINANCEIRA 2010 - MENSAL'!U95</f>
        <v>356843.68</v>
      </c>
      <c r="F92" s="47">
        <f>'[1]COTA FINANCEIRA 2010 - MENSAL'!W95</f>
        <v>947282.3200000001</v>
      </c>
      <c r="G92" s="126">
        <v>70303.13</v>
      </c>
      <c r="H92" s="88">
        <v>184737.09759069057</v>
      </c>
      <c r="I92" s="47">
        <v>298862.34825181414</v>
      </c>
      <c r="J92" s="47">
        <v>417177.2213333306</v>
      </c>
      <c r="K92" s="47">
        <v>521502.25344611844</v>
      </c>
      <c r="L92" s="47">
        <v>644680.5864506743</v>
      </c>
      <c r="M92" s="47">
        <v>947282.3200000001</v>
      </c>
      <c r="O92" s="237"/>
    </row>
    <row r="93" spans="1:15" ht="15">
      <c r="A93" s="16"/>
      <c r="B93" s="17"/>
      <c r="C93" s="18" t="s">
        <v>16</v>
      </c>
      <c r="D93" s="52">
        <f>'[1]COTA FINANCEIRA 2010 - MENSAL'!K96</f>
        <v>1000000</v>
      </c>
      <c r="E93" s="207">
        <f>'[1]COTA FINANCEIRA 2010 - MENSAL'!U96</f>
        <v>75684</v>
      </c>
      <c r="F93" s="39">
        <f>'[1]COTA FINANCEIRA 2010 - MENSAL'!W96</f>
        <v>924316</v>
      </c>
      <c r="G93" s="127"/>
      <c r="H93" s="89">
        <v>438395.98114227783</v>
      </c>
      <c r="I93" s="39">
        <v>510363.8581785617</v>
      </c>
      <c r="J93" s="39">
        <v>585246.0067394245</v>
      </c>
      <c r="K93" s="39">
        <v>647924.6432911131</v>
      </c>
      <c r="L93" s="39">
        <v>723717.5017034068</v>
      </c>
      <c r="M93" s="39">
        <v>924316</v>
      </c>
      <c r="O93" s="237"/>
    </row>
    <row r="94" spans="1:15" ht="15">
      <c r="A94" s="19" t="s">
        <v>96</v>
      </c>
      <c r="B94" s="20"/>
      <c r="C94" s="20"/>
      <c r="D94" s="53">
        <f>SUM(D92:D93)</f>
        <v>2304126</v>
      </c>
      <c r="E94" s="208">
        <f>SUM(E92:E93)</f>
        <v>432527.68</v>
      </c>
      <c r="F94" s="209">
        <f>'[1]COTA FINANCEIRA 2010 - MENSAL'!W97</f>
        <v>1871598.32</v>
      </c>
      <c r="G94" s="232">
        <v>70303.13</v>
      </c>
      <c r="H94" s="31">
        <v>623133.0787329684</v>
      </c>
      <c r="I94" s="31">
        <v>809226.2064303758</v>
      </c>
      <c r="J94" s="31">
        <v>1002423.2280727552</v>
      </c>
      <c r="K94" s="31">
        <v>1169426.8967372314</v>
      </c>
      <c r="L94" s="31">
        <v>1368398.0881540813</v>
      </c>
      <c r="M94" s="31">
        <v>1871598.32</v>
      </c>
      <c r="O94" s="237"/>
    </row>
    <row r="95" spans="1:15" ht="15">
      <c r="A95" s="14" t="s">
        <v>97</v>
      </c>
      <c r="B95" s="15" t="s">
        <v>98</v>
      </c>
      <c r="C95" s="15" t="s">
        <v>15</v>
      </c>
      <c r="D95" s="50">
        <f>'[1]COTA FINANCEIRA 2010 - MENSAL'!K98</f>
        <v>3944474</v>
      </c>
      <c r="E95" s="206">
        <f>'[1]COTA FINANCEIRA 2010 - MENSAL'!U98</f>
        <v>166409.9</v>
      </c>
      <c r="F95" s="47">
        <f>'[1]COTA FINANCEIRA 2010 - MENSAL'!W98</f>
        <v>3778064.1</v>
      </c>
      <c r="G95" s="126">
        <v>469029</v>
      </c>
      <c r="H95" s="88">
        <v>1304101.138567282</v>
      </c>
      <c r="I95" s="47">
        <v>2226476.888567282</v>
      </c>
      <c r="J95" s="47">
        <v>2649284.638567282</v>
      </c>
      <c r="K95" s="47">
        <v>2863067.9719006154</v>
      </c>
      <c r="L95" s="47">
        <v>3033351.305233949</v>
      </c>
      <c r="M95" s="47">
        <v>3778063.6385672824</v>
      </c>
      <c r="O95" s="237"/>
    </row>
    <row r="96" spans="1:15" ht="15">
      <c r="A96" s="16"/>
      <c r="B96" s="17"/>
      <c r="C96" s="18" t="s">
        <v>16</v>
      </c>
      <c r="D96" s="52">
        <f>'[1]COTA FINANCEIRA 2010 - MENSAL'!K99</f>
        <v>4056579</v>
      </c>
      <c r="E96" s="207">
        <f>'[1]COTA FINANCEIRA 2010 - MENSAL'!U99</f>
        <v>124614.97999999998</v>
      </c>
      <c r="F96" s="39">
        <f>'[1]COTA FINANCEIRA 2010 - MENSAL'!W99</f>
        <v>3931964.02</v>
      </c>
      <c r="G96" s="127"/>
      <c r="H96" s="89">
        <v>1842764.1140670073</v>
      </c>
      <c r="I96" s="39">
        <v>2152188.0441365065</v>
      </c>
      <c r="J96" s="39">
        <v>2474141.805369015</v>
      </c>
      <c r="K96" s="39">
        <v>2743626.898606422</v>
      </c>
      <c r="L96" s="39">
        <v>3069496.2320773704</v>
      </c>
      <c r="M96" s="39">
        <v>3931964.0199999996</v>
      </c>
      <c r="O96" s="237"/>
    </row>
    <row r="97" spans="1:15" ht="15">
      <c r="A97" s="19" t="s">
        <v>99</v>
      </c>
      <c r="B97" s="20"/>
      <c r="C97" s="20"/>
      <c r="D97" s="53">
        <f>SUM(D95:D96)</f>
        <v>8001053</v>
      </c>
      <c r="E97" s="208">
        <f>SUM(E95:E96)</f>
        <v>291024.88</v>
      </c>
      <c r="F97" s="209">
        <f>'[1]COTA FINANCEIRA 2010 - MENSAL'!W100</f>
        <v>7710028.12</v>
      </c>
      <c r="G97" s="232">
        <v>469029</v>
      </c>
      <c r="H97" s="31">
        <v>3146865.252634289</v>
      </c>
      <c r="I97" s="31">
        <v>4378664.932703788</v>
      </c>
      <c r="J97" s="31">
        <v>5123426.443936297</v>
      </c>
      <c r="K97" s="31">
        <v>5606694.870507037</v>
      </c>
      <c r="L97" s="31">
        <v>6102847.537311319</v>
      </c>
      <c r="M97" s="31">
        <v>7710027.658567281</v>
      </c>
      <c r="O97" s="237"/>
    </row>
    <row r="98" spans="1:15" ht="15">
      <c r="A98" s="14" t="s">
        <v>100</v>
      </c>
      <c r="B98" s="15" t="s">
        <v>101</v>
      </c>
      <c r="C98" s="15" t="s">
        <v>15</v>
      </c>
      <c r="D98" s="50">
        <f>'[1]COTA FINANCEIRA 2010 - MENSAL'!K101</f>
        <v>158510144</v>
      </c>
      <c r="E98" s="206">
        <f>'[1]COTA FINANCEIRA 2010 - MENSAL'!U101</f>
        <v>8422760.09</v>
      </c>
      <c r="F98" s="47">
        <f>'[1]COTA FINANCEIRA 2010 - MENSAL'!W101</f>
        <v>150087383.91</v>
      </c>
      <c r="G98" s="126">
        <v>52304858.79</v>
      </c>
      <c r="H98" s="88">
        <v>64603438.324290246</v>
      </c>
      <c r="I98" s="47">
        <v>77265308.4377299</v>
      </c>
      <c r="J98" s="47">
        <v>90439491.45173801</v>
      </c>
      <c r="K98" s="47">
        <v>101471801.95336565</v>
      </c>
      <c r="L98" s="47">
        <v>114809520.50755142</v>
      </c>
      <c r="M98" s="47">
        <v>150087383.91</v>
      </c>
      <c r="O98" s="237"/>
    </row>
    <row r="99" spans="1:15" ht="15">
      <c r="A99" s="16"/>
      <c r="B99" s="17"/>
      <c r="C99" s="18" t="s">
        <v>16</v>
      </c>
      <c r="D99" s="52">
        <f>'[1]COTA FINANCEIRA 2010 - MENSAL'!K102</f>
        <v>96553943</v>
      </c>
      <c r="E99" s="207">
        <f>'[1]COTA FINANCEIRA 2010 - MENSAL'!U102</f>
        <v>4822639.61</v>
      </c>
      <c r="F99" s="39">
        <f>'[1]COTA FINANCEIRA 2010 - MENSAL'!W102</f>
        <v>91731303.39</v>
      </c>
      <c r="G99" s="127"/>
      <c r="H99" s="89">
        <v>14046243.312231697</v>
      </c>
      <c r="I99" s="39">
        <v>14046243.312231697</v>
      </c>
      <c r="J99" s="39">
        <v>14046243.312231697</v>
      </c>
      <c r="K99" s="39">
        <v>14046243.312231697</v>
      </c>
      <c r="L99" s="39">
        <v>14046243.312231697</v>
      </c>
      <c r="M99" s="39">
        <v>91731303.38999999</v>
      </c>
      <c r="O99" s="237"/>
    </row>
    <row r="100" spans="1:15" ht="15">
      <c r="A100" s="19" t="s">
        <v>102</v>
      </c>
      <c r="B100" s="20"/>
      <c r="C100" s="20"/>
      <c r="D100" s="53">
        <f>SUM(D98:D99)</f>
        <v>255064087</v>
      </c>
      <c r="E100" s="208">
        <f>SUM(E98:E99)</f>
        <v>13245399.7</v>
      </c>
      <c r="F100" s="209">
        <f>'[1]COTA FINANCEIRA 2010 - MENSAL'!W103</f>
        <v>241818687.3</v>
      </c>
      <c r="G100" s="232">
        <v>52304858.79</v>
      </c>
      <c r="H100" s="31">
        <v>78649681.63652194</v>
      </c>
      <c r="I100" s="31">
        <v>91311551.74996158</v>
      </c>
      <c r="J100" s="31">
        <v>104485734.76396972</v>
      </c>
      <c r="K100" s="31">
        <v>115518045.26559734</v>
      </c>
      <c r="L100" s="31">
        <v>128855763.81978312</v>
      </c>
      <c r="M100" s="31">
        <v>241818687.29999998</v>
      </c>
      <c r="O100" s="237"/>
    </row>
    <row r="101" spans="1:15" ht="15">
      <c r="A101" s="14" t="s">
        <v>103</v>
      </c>
      <c r="B101" s="15" t="s">
        <v>272</v>
      </c>
      <c r="C101" s="15" t="s">
        <v>15</v>
      </c>
      <c r="D101" s="50">
        <f>'[1]COTA FINANCEIRA 2010 - MENSAL'!K104</f>
        <v>77305049</v>
      </c>
      <c r="E101" s="206">
        <f>'[1]COTA FINANCEIRA 2010 - MENSAL'!U104</f>
        <v>3060458.8</v>
      </c>
      <c r="F101" s="47">
        <f>'[1]COTA FINANCEIRA 2010 - MENSAL'!W104</f>
        <v>74244590.2</v>
      </c>
      <c r="G101" s="126">
        <v>18751609.19</v>
      </c>
      <c r="H101" s="88">
        <v>25264465.91772218</v>
      </c>
      <c r="I101" s="47">
        <v>32521174.268278528</v>
      </c>
      <c r="J101" s="47">
        <v>40070849.959649526</v>
      </c>
      <c r="K101" s="47">
        <v>46401020.153442524</v>
      </c>
      <c r="L101" s="47">
        <v>54049543.380901426</v>
      </c>
      <c r="M101" s="47">
        <v>74244590.20000002</v>
      </c>
      <c r="O101" s="237"/>
    </row>
    <row r="102" spans="1:15" ht="15">
      <c r="A102" s="16"/>
      <c r="B102" s="17"/>
      <c r="C102" s="18" t="s">
        <v>16</v>
      </c>
      <c r="D102" s="52">
        <f>'[1]COTA FINANCEIRA 2010 - MENSAL'!K105</f>
        <v>13750775</v>
      </c>
      <c r="E102" s="207">
        <f>'[1]COTA FINANCEIRA 2010 - MENSAL'!U105</f>
        <v>760165.33</v>
      </c>
      <c r="F102" s="39">
        <f>'[1]COTA FINANCEIRA 2010 - MENSAL'!W105</f>
        <v>12990609.67</v>
      </c>
      <c r="G102" s="127"/>
      <c r="H102" s="89">
        <v>6018671.457835909</v>
      </c>
      <c r="I102" s="39">
        <v>7051260.304735236</v>
      </c>
      <c r="J102" s="39">
        <v>8125662.866267264</v>
      </c>
      <c r="K102" s="39">
        <v>9024970.497774854</v>
      </c>
      <c r="L102" s="39">
        <v>10112439.845129602</v>
      </c>
      <c r="M102" s="39">
        <v>12990609.67</v>
      </c>
      <c r="O102" s="237"/>
    </row>
    <row r="103" spans="1:15" ht="15">
      <c r="A103" s="19" t="s">
        <v>105</v>
      </c>
      <c r="B103" s="20"/>
      <c r="C103" s="20"/>
      <c r="D103" s="53">
        <f>SUM(D101:D102)</f>
        <v>91055824</v>
      </c>
      <c r="E103" s="208">
        <f>SUM(E101:E102)</f>
        <v>3820624.13</v>
      </c>
      <c r="F103" s="209">
        <f>'[1]COTA FINANCEIRA 2010 - MENSAL'!W106</f>
        <v>87235199.87</v>
      </c>
      <c r="G103" s="232">
        <v>18751609.19</v>
      </c>
      <c r="H103" s="31">
        <v>31283137.37555809</v>
      </c>
      <c r="I103" s="31">
        <v>39572434.57301377</v>
      </c>
      <c r="J103" s="31">
        <v>48196512.82591679</v>
      </c>
      <c r="K103" s="31">
        <v>55425990.65121738</v>
      </c>
      <c r="L103" s="31">
        <v>64161983.22603103</v>
      </c>
      <c r="M103" s="31">
        <v>87235199.87000002</v>
      </c>
      <c r="O103" s="237"/>
    </row>
    <row r="104" spans="1:15" ht="15">
      <c r="A104" s="14" t="s">
        <v>106</v>
      </c>
      <c r="B104" s="15" t="s">
        <v>107</v>
      </c>
      <c r="C104" s="15" t="s">
        <v>15</v>
      </c>
      <c r="D104" s="50">
        <f>'[1]COTA FINANCEIRA 2010 - MENSAL'!K107</f>
        <v>21111336</v>
      </c>
      <c r="E104" s="206">
        <f>'[1]COTA FINANCEIRA 2010 - MENSAL'!U107</f>
        <v>687117.8099999999</v>
      </c>
      <c r="F104" s="47">
        <f>'[1]COTA FINANCEIRA 2010 - MENSAL'!W107</f>
        <v>20424218.19</v>
      </c>
      <c r="G104" s="126">
        <v>4627067.98</v>
      </c>
      <c r="H104" s="88">
        <v>6630460.722054195</v>
      </c>
      <c r="I104" s="47">
        <v>8689092.112410817</v>
      </c>
      <c r="J104" s="47">
        <v>10825381.523234112</v>
      </c>
      <c r="K104" s="47">
        <v>12683434.015853219</v>
      </c>
      <c r="L104" s="47">
        <v>14890947.60057235</v>
      </c>
      <c r="M104" s="47">
        <v>20424218.19</v>
      </c>
      <c r="O104" s="237"/>
    </row>
    <row r="105" spans="1:15" ht="15">
      <c r="A105" s="16"/>
      <c r="B105" s="17"/>
      <c r="C105" s="18" t="s">
        <v>16</v>
      </c>
      <c r="D105" s="52">
        <f>'[1]COTA FINANCEIRA 2010 - MENSAL'!K108</f>
        <v>938171</v>
      </c>
      <c r="E105" s="207">
        <f>'[1]COTA FINANCEIRA 2010 - MENSAL'!U108</f>
        <v>43865.12</v>
      </c>
      <c r="F105" s="39">
        <f>'[1]COTA FINANCEIRA 2010 - MENSAL'!W108</f>
        <v>894305.88</v>
      </c>
      <c r="G105" s="127"/>
      <c r="H105" s="89">
        <v>388146.859173532</v>
      </c>
      <c r="I105" s="39">
        <v>463112.2624456105</v>
      </c>
      <c r="J105" s="39">
        <v>541113.3192492535</v>
      </c>
      <c r="K105" s="39">
        <v>606402.5768894701</v>
      </c>
      <c r="L105" s="39">
        <v>685352.275421727</v>
      </c>
      <c r="M105" s="39">
        <v>894305.8800000001</v>
      </c>
      <c r="O105" s="237"/>
    </row>
    <row r="106" spans="1:15" ht="15">
      <c r="A106" s="19" t="s">
        <v>108</v>
      </c>
      <c r="B106" s="20"/>
      <c r="C106" s="20"/>
      <c r="D106" s="53">
        <f>SUM(D104:D105)</f>
        <v>22049507</v>
      </c>
      <c r="E106" s="208">
        <f>SUM(E104:E105)</f>
        <v>730982.9299999999</v>
      </c>
      <c r="F106" s="209">
        <f>'[1]COTA FINANCEIRA 2010 - MENSAL'!W109</f>
        <v>21318524.07</v>
      </c>
      <c r="G106" s="232">
        <v>4627067.98</v>
      </c>
      <c r="H106" s="31">
        <v>7018607.581227726</v>
      </c>
      <c r="I106" s="31">
        <v>9152204.374856427</v>
      </c>
      <c r="J106" s="31">
        <v>11366494.842483366</v>
      </c>
      <c r="K106" s="31">
        <v>13289836.592742689</v>
      </c>
      <c r="L106" s="31">
        <v>15576299.875994077</v>
      </c>
      <c r="M106" s="31">
        <v>21318524.07</v>
      </c>
      <c r="O106" s="237"/>
    </row>
    <row r="107" spans="1:15" ht="15">
      <c r="A107" s="14" t="s">
        <v>109</v>
      </c>
      <c r="B107" s="15" t="s">
        <v>110</v>
      </c>
      <c r="C107" s="15" t="s">
        <v>15</v>
      </c>
      <c r="D107" s="50">
        <f>'[1]COTA FINANCEIRA 2010 - MENSAL'!K110</f>
        <v>111136958</v>
      </c>
      <c r="E107" s="206">
        <f>'[1]COTA FINANCEIRA 2010 - MENSAL'!U110</f>
        <v>9488637.77</v>
      </c>
      <c r="F107" s="47">
        <f>'[1]COTA FINANCEIRA 2010 - MENSAL'!W110</f>
        <v>101648320.23</v>
      </c>
      <c r="G107" s="126">
        <v>76089485.88</v>
      </c>
      <c r="H107" s="88">
        <v>93578357.19336191</v>
      </c>
      <c r="I107" s="47">
        <v>95009031.08386996</v>
      </c>
      <c r="J107" s="47">
        <v>96492802.3981148</v>
      </c>
      <c r="K107" s="47">
        <v>97794039.96303843</v>
      </c>
      <c r="L107" s="47">
        <v>99334215.93007484</v>
      </c>
      <c r="M107" s="47">
        <v>101648320.23</v>
      </c>
      <c r="O107" s="237"/>
    </row>
    <row r="108" spans="1:15" ht="15">
      <c r="A108" s="16"/>
      <c r="B108" s="17"/>
      <c r="C108" s="18" t="s">
        <v>16</v>
      </c>
      <c r="D108" s="52">
        <f>'[1]COTA FINANCEIRA 2010 - MENSAL'!K111</f>
        <v>18000000</v>
      </c>
      <c r="E108" s="207">
        <f>'[1]COTA FINANCEIRA 2010 - MENSAL'!U111</f>
        <v>0</v>
      </c>
      <c r="F108" s="39">
        <f>'[1]COTA FINANCEIRA 2010 - MENSAL'!W111</f>
        <v>18000000</v>
      </c>
      <c r="G108" s="127"/>
      <c r="H108" s="89">
        <v>18000000.296922386</v>
      </c>
      <c r="I108" s="39">
        <v>18000000.252946272</v>
      </c>
      <c r="J108" s="39">
        <v>18000000.20718939</v>
      </c>
      <c r="K108" s="39">
        <v>18000000.168889485</v>
      </c>
      <c r="L108" s="39">
        <v>18000000.12257611</v>
      </c>
      <c r="M108" s="39">
        <v>18000000.000000004</v>
      </c>
      <c r="O108" s="237"/>
    </row>
    <row r="109" spans="1:15" ht="15">
      <c r="A109" s="19" t="s">
        <v>111</v>
      </c>
      <c r="B109" s="20"/>
      <c r="C109" s="20"/>
      <c r="D109" s="53">
        <f>SUM(D107:D108)</f>
        <v>129136958</v>
      </c>
      <c r="E109" s="208">
        <f>SUM(E107:E108)</f>
        <v>9488637.77</v>
      </c>
      <c r="F109" s="209">
        <f>'[1]COTA FINANCEIRA 2010 - MENSAL'!W112</f>
        <v>119648320.23</v>
      </c>
      <c r="G109" s="232">
        <v>76089485.88</v>
      </c>
      <c r="H109" s="31">
        <v>111578357.4902843</v>
      </c>
      <c r="I109" s="31">
        <v>113009031.33681624</v>
      </c>
      <c r="J109" s="31">
        <v>114492802.60530418</v>
      </c>
      <c r="K109" s="31">
        <v>115794040.13192791</v>
      </c>
      <c r="L109" s="31">
        <v>117334216.05265096</v>
      </c>
      <c r="M109" s="31">
        <v>119648320.23</v>
      </c>
      <c r="O109" s="237"/>
    </row>
    <row r="110" spans="1:15" ht="15">
      <c r="A110" s="14" t="s">
        <v>112</v>
      </c>
      <c r="B110" s="15" t="s">
        <v>113</v>
      </c>
      <c r="C110" s="15" t="s">
        <v>15</v>
      </c>
      <c r="D110" s="50">
        <f>'[1]COTA FINANCEIRA 2010 - MENSAL'!K113</f>
        <v>20928798</v>
      </c>
      <c r="E110" s="206">
        <f>'[1]COTA FINANCEIRA 2010 - MENSAL'!U113</f>
        <v>345036.19</v>
      </c>
      <c r="F110" s="47">
        <f>'[1]COTA FINANCEIRA 2010 - MENSAL'!W113</f>
        <v>20583761.81</v>
      </c>
      <c r="G110" s="126">
        <v>6255491.89</v>
      </c>
      <c r="H110" s="88">
        <v>7558237.324491048</v>
      </c>
      <c r="I110" s="47">
        <v>13009745.869454576</v>
      </c>
      <c r="J110" s="47">
        <v>14445694.311782021</v>
      </c>
      <c r="K110" s="47">
        <v>15712652.236941833</v>
      </c>
      <c r="L110" s="47">
        <v>17218966.095179375</v>
      </c>
      <c r="M110" s="47">
        <v>20583761.81</v>
      </c>
      <c r="O110" s="237"/>
    </row>
    <row r="111" spans="1:15" ht="15">
      <c r="A111" s="16"/>
      <c r="B111" s="17"/>
      <c r="C111" s="18" t="s">
        <v>16</v>
      </c>
      <c r="D111" s="52">
        <f>'[1]COTA FINANCEIRA 2010 - MENSAL'!K114</f>
        <v>0</v>
      </c>
      <c r="E111" s="207">
        <f>'[1]COTA FINANCEIRA 2010 - MENSAL'!U114</f>
        <v>0</v>
      </c>
      <c r="F111" s="39">
        <f>'[1]COTA FINANCEIRA 2010 - MENSAL'!W114</f>
        <v>0</v>
      </c>
      <c r="G111" s="127"/>
      <c r="H111" s="8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O111" s="237"/>
    </row>
    <row r="112" spans="1:15" ht="15">
      <c r="A112" s="19" t="s">
        <v>114</v>
      </c>
      <c r="B112" s="20"/>
      <c r="C112" s="20"/>
      <c r="D112" s="53">
        <f>SUM(D110:D111)</f>
        <v>20928798</v>
      </c>
      <c r="E112" s="208">
        <f>SUM(E110:E111)</f>
        <v>345036.19</v>
      </c>
      <c r="F112" s="209">
        <f>'[1]COTA FINANCEIRA 2010 - MENSAL'!W115</f>
        <v>20583761.81</v>
      </c>
      <c r="G112" s="232">
        <v>6255491.89</v>
      </c>
      <c r="H112" s="31">
        <v>7558237.324491048</v>
      </c>
      <c r="I112" s="31">
        <v>13009745.869454576</v>
      </c>
      <c r="J112" s="31">
        <v>14445694.311782021</v>
      </c>
      <c r="K112" s="31">
        <v>15712652.236941833</v>
      </c>
      <c r="L112" s="31">
        <v>17218966.095179375</v>
      </c>
      <c r="M112" s="31">
        <v>20583761.81</v>
      </c>
      <c r="O112" s="237"/>
    </row>
    <row r="113" spans="1:15" ht="15">
      <c r="A113" s="14" t="s">
        <v>115</v>
      </c>
      <c r="B113" s="15" t="s">
        <v>116</v>
      </c>
      <c r="C113" s="15" t="s">
        <v>15</v>
      </c>
      <c r="D113" s="50">
        <f>'[1]COTA FINANCEIRA 2010 - MENSAL'!K116</f>
        <v>0</v>
      </c>
      <c r="E113" s="206">
        <f>'[1]COTA FINANCEIRA 2010 - MENSAL'!U116</f>
        <v>0</v>
      </c>
      <c r="F113" s="47">
        <f>'[1]COTA FINANCEIRA 2010 - MENSAL'!W116</f>
        <v>0</v>
      </c>
      <c r="G113" s="126">
        <v>0</v>
      </c>
      <c r="H113" s="88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O113" s="237"/>
    </row>
    <row r="114" spans="1:15" ht="15">
      <c r="A114" s="16"/>
      <c r="B114" s="17"/>
      <c r="C114" s="18" t="s">
        <v>16</v>
      </c>
      <c r="D114" s="52">
        <f>'[1]COTA FINANCEIRA 2010 - MENSAL'!K117</f>
        <v>6961864</v>
      </c>
      <c r="E114" s="207">
        <f>'[1]COTA FINANCEIRA 2010 - MENSAL'!U117</f>
        <v>323442.84</v>
      </c>
      <c r="F114" s="39">
        <f>'[1]COTA FINANCEIRA 2010 - MENSAL'!W117</f>
        <v>6638421.16</v>
      </c>
      <c r="G114" s="127"/>
      <c r="H114" s="89">
        <v>5185398.030705931</v>
      </c>
      <c r="I114" s="39">
        <v>5400600.092447969</v>
      </c>
      <c r="J114" s="39">
        <v>5624516.559371771</v>
      </c>
      <c r="K114" s="39">
        <v>5811941.454596939</v>
      </c>
      <c r="L114" s="39">
        <v>6038581.1731400415</v>
      </c>
      <c r="M114" s="39">
        <v>6638421.16</v>
      </c>
      <c r="O114" s="237"/>
    </row>
    <row r="115" spans="1:15" ht="15">
      <c r="A115" s="19" t="s">
        <v>114</v>
      </c>
      <c r="B115" s="20"/>
      <c r="C115" s="20"/>
      <c r="D115" s="53">
        <f>SUM(D113:D114)</f>
        <v>6961864</v>
      </c>
      <c r="E115" s="208">
        <f>SUM(E113:E114)</f>
        <v>323442.84</v>
      </c>
      <c r="F115" s="209">
        <f>'[1]COTA FINANCEIRA 2010 - MENSAL'!W118</f>
        <v>6638421.16</v>
      </c>
      <c r="G115" s="232">
        <v>0</v>
      </c>
      <c r="H115" s="31">
        <v>5185398.030705931</v>
      </c>
      <c r="I115" s="31">
        <v>5400600.092447969</v>
      </c>
      <c r="J115" s="31">
        <v>5624516.559371771</v>
      </c>
      <c r="K115" s="31">
        <v>5811941.454596939</v>
      </c>
      <c r="L115" s="31">
        <v>6038581.1731400415</v>
      </c>
      <c r="M115" s="31">
        <v>6638421.16</v>
      </c>
      <c r="O115" s="237"/>
    </row>
    <row r="116" spans="1:15" ht="15">
      <c r="A116" s="14" t="s">
        <v>117</v>
      </c>
      <c r="B116" s="15" t="s">
        <v>118</v>
      </c>
      <c r="C116" s="15" t="s">
        <v>15</v>
      </c>
      <c r="D116" s="50">
        <f>'[1]COTA FINANCEIRA 2010 - MENSAL'!K119</f>
        <v>0</v>
      </c>
      <c r="E116" s="206">
        <f>'[1]COTA FINANCEIRA 2010 - MENSAL'!U119</f>
        <v>0</v>
      </c>
      <c r="F116" s="47">
        <f>'[1]COTA FINANCEIRA 2010 - MENSAL'!W119</f>
        <v>0</v>
      </c>
      <c r="G116" s="126">
        <v>0</v>
      </c>
      <c r="H116" s="88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O116" s="237"/>
    </row>
    <row r="117" spans="1:15" ht="15">
      <c r="A117" s="16"/>
      <c r="B117" s="17"/>
      <c r="C117" s="18" t="s">
        <v>16</v>
      </c>
      <c r="D117" s="52">
        <f>'[1]COTA FINANCEIRA 2010 - MENSAL'!K120</f>
        <v>9645573</v>
      </c>
      <c r="E117" s="207">
        <f>'[1]COTA FINANCEIRA 2010 - MENSAL'!U120</f>
        <v>0</v>
      </c>
      <c r="F117" s="39">
        <f>'[1]COTA FINANCEIRA 2010 - MENSAL'!W120</f>
        <v>9645573</v>
      </c>
      <c r="G117" s="127"/>
      <c r="H117" s="89">
        <v>4964304.716904942</v>
      </c>
      <c r="I117" s="39">
        <v>5657630.628777459</v>
      </c>
      <c r="J117" s="39">
        <v>6379032.121665158</v>
      </c>
      <c r="K117" s="39">
        <v>6982867.119051784</v>
      </c>
      <c r="L117" s="39">
        <v>7713042.231006727</v>
      </c>
      <c r="M117" s="39">
        <v>9645573</v>
      </c>
      <c r="O117" s="237"/>
    </row>
    <row r="118" spans="1:15" ht="15">
      <c r="A118" s="19" t="s">
        <v>114</v>
      </c>
      <c r="B118" s="20"/>
      <c r="C118" s="20"/>
      <c r="D118" s="53">
        <f>SUM(D116:D117)</f>
        <v>9645573</v>
      </c>
      <c r="E118" s="208">
        <f>SUM(E116:E117)</f>
        <v>0</v>
      </c>
      <c r="F118" s="209">
        <f>'[1]COTA FINANCEIRA 2010 - MENSAL'!W121</f>
        <v>9645573</v>
      </c>
      <c r="G118" s="232">
        <v>0</v>
      </c>
      <c r="H118" s="31">
        <v>4964304.716904942</v>
      </c>
      <c r="I118" s="31">
        <v>5657630.628777459</v>
      </c>
      <c r="J118" s="31">
        <v>6379032.121665158</v>
      </c>
      <c r="K118" s="31">
        <v>6982867.119051784</v>
      </c>
      <c r="L118" s="31">
        <v>7713042.231006727</v>
      </c>
      <c r="M118" s="31">
        <v>9645573</v>
      </c>
      <c r="O118" s="237"/>
    </row>
    <row r="119" spans="1:15" ht="15">
      <c r="A119" s="14" t="s">
        <v>119</v>
      </c>
      <c r="B119" s="15" t="s">
        <v>120</v>
      </c>
      <c r="C119" s="15" t="s">
        <v>15</v>
      </c>
      <c r="D119" s="50">
        <f>'[1]COTA FINANCEIRA 2010 - MENSAL'!K122</f>
        <v>10994190</v>
      </c>
      <c r="E119" s="206">
        <f>'[1]COTA FINANCEIRA 2010 - MENSAL'!U122</f>
        <v>197155.48</v>
      </c>
      <c r="F119" s="47">
        <f>'[1]COTA FINANCEIRA 2010 - MENSAL'!W122</f>
        <v>10797034.52</v>
      </c>
      <c r="G119" s="126">
        <v>5988845</v>
      </c>
      <c r="H119" s="88">
        <v>7119885.981800347</v>
      </c>
      <c r="I119" s="47">
        <v>7664495.307556052</v>
      </c>
      <c r="J119" s="47">
        <v>8231158.075978544</v>
      </c>
      <c r="K119" s="47">
        <v>8705472.05323387</v>
      </c>
      <c r="L119" s="47">
        <v>9279026.522489732</v>
      </c>
      <c r="M119" s="47">
        <v>10797034.520000001</v>
      </c>
      <c r="O119" s="237"/>
    </row>
    <row r="120" spans="1:15" ht="15">
      <c r="A120" s="16"/>
      <c r="B120" s="17"/>
      <c r="C120" s="18" t="s">
        <v>16</v>
      </c>
      <c r="D120" s="52">
        <f>'[1]COTA FINANCEIRA 2010 - MENSAL'!K123</f>
        <v>0</v>
      </c>
      <c r="E120" s="207">
        <f>'[1]COTA FINANCEIRA 2010 - MENSAL'!U123</f>
        <v>0</v>
      </c>
      <c r="F120" s="39">
        <f>'[1]COTA FINANCEIRA 2010 - MENSAL'!W123</f>
        <v>0</v>
      </c>
      <c r="G120" s="127"/>
      <c r="H120" s="8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O120" s="237"/>
    </row>
    <row r="121" spans="1:15" ht="15">
      <c r="A121" s="19" t="s">
        <v>121</v>
      </c>
      <c r="B121" s="20"/>
      <c r="C121" s="20"/>
      <c r="D121" s="53">
        <f>SUM(D119:D120)</f>
        <v>10994190</v>
      </c>
      <c r="E121" s="208">
        <f>SUM(E119:E120)</f>
        <v>197155.48</v>
      </c>
      <c r="F121" s="209">
        <f>'[1]COTA FINANCEIRA 2010 - MENSAL'!W124</f>
        <v>10797034.52</v>
      </c>
      <c r="G121" s="232">
        <v>5988845</v>
      </c>
      <c r="H121" s="31">
        <v>7119885.981800347</v>
      </c>
      <c r="I121" s="31">
        <v>7664495.307556052</v>
      </c>
      <c r="J121" s="31">
        <v>8231158.075978544</v>
      </c>
      <c r="K121" s="31">
        <v>8705472.05323387</v>
      </c>
      <c r="L121" s="31">
        <v>9279026.522489732</v>
      </c>
      <c r="M121" s="31">
        <v>10797034.520000001</v>
      </c>
      <c r="O121" s="237"/>
    </row>
    <row r="122" spans="1:15" ht="15">
      <c r="A122" s="14" t="s">
        <v>122</v>
      </c>
      <c r="B122" s="15" t="s">
        <v>123</v>
      </c>
      <c r="C122" s="15" t="s">
        <v>15</v>
      </c>
      <c r="D122" s="50">
        <f>'[1]COTA FINANCEIRA 2010 - MENSAL'!K125</f>
        <v>176403</v>
      </c>
      <c r="E122" s="206">
        <f>'[1]COTA FINANCEIRA 2010 - MENSAL'!U125</f>
        <v>10799.71</v>
      </c>
      <c r="F122" s="47">
        <f>'[1]COTA FINANCEIRA 2010 - MENSAL'!W125</f>
        <v>165603.29</v>
      </c>
      <c r="G122" s="126">
        <v>58020.49</v>
      </c>
      <c r="H122" s="88">
        <v>71571.09505073834</v>
      </c>
      <c r="I122" s="47">
        <v>85570.45424235976</v>
      </c>
      <c r="J122" s="47">
        <v>100110.30973879686</v>
      </c>
      <c r="K122" s="47">
        <v>112604.1082088183</v>
      </c>
      <c r="L122" s="47">
        <v>127530.14005051031</v>
      </c>
      <c r="M122" s="47">
        <v>165603.29</v>
      </c>
      <c r="O122" s="237"/>
    </row>
    <row r="123" spans="1:15" ht="15">
      <c r="A123" s="16"/>
      <c r="B123" s="17"/>
      <c r="C123" s="18" t="s">
        <v>16</v>
      </c>
      <c r="D123" s="52">
        <f>'[1]COTA FINANCEIRA 2010 - MENSAL'!K126</f>
        <v>0</v>
      </c>
      <c r="E123" s="207">
        <f>'[1]COTA FINANCEIRA 2010 - MENSAL'!U126</f>
        <v>0</v>
      </c>
      <c r="F123" s="39">
        <f>'[1]COTA FINANCEIRA 2010 - MENSAL'!W126</f>
        <v>0</v>
      </c>
      <c r="G123" s="127"/>
      <c r="H123" s="8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O123" s="237"/>
    </row>
    <row r="124" spans="1:15" ht="15">
      <c r="A124" s="19" t="s">
        <v>124</v>
      </c>
      <c r="B124" s="20"/>
      <c r="C124" s="20"/>
      <c r="D124" s="53">
        <f>SUM(D122:D123)</f>
        <v>176403</v>
      </c>
      <c r="E124" s="208">
        <f>SUM(E122:E123)</f>
        <v>10799.71</v>
      </c>
      <c r="F124" s="209">
        <f>'[1]COTA FINANCEIRA 2010 - MENSAL'!W127</f>
        <v>165603.29</v>
      </c>
      <c r="G124" s="232">
        <v>58020.49</v>
      </c>
      <c r="H124" s="31">
        <v>71571.09505073834</v>
      </c>
      <c r="I124" s="31">
        <v>85570.45424235976</v>
      </c>
      <c r="J124" s="31">
        <v>100110.30973879686</v>
      </c>
      <c r="K124" s="31">
        <v>112604.1082088183</v>
      </c>
      <c r="L124" s="31">
        <v>127530.14005051031</v>
      </c>
      <c r="M124" s="31">
        <v>165603.29</v>
      </c>
      <c r="O124" s="237"/>
    </row>
    <row r="125" spans="1:15" ht="15">
      <c r="A125" s="14" t="s">
        <v>260</v>
      </c>
      <c r="B125" s="15" t="s">
        <v>261</v>
      </c>
      <c r="C125" s="15" t="s">
        <v>15</v>
      </c>
      <c r="D125" s="50">
        <f>'[1]COTA FINANCEIRA 2010 - MENSAL'!K128</f>
        <v>0</v>
      </c>
      <c r="E125" s="206">
        <f>'[1]COTA FINANCEIRA 2010 - MENSAL'!U128</f>
        <v>0</v>
      </c>
      <c r="F125" s="47">
        <f>'[1]COTA FINANCEIRA 2010 - MENSAL'!W128</f>
        <v>0</v>
      </c>
      <c r="G125" s="126">
        <v>0</v>
      </c>
      <c r="H125" s="88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O125" s="237"/>
    </row>
    <row r="126" spans="1:15" ht="15">
      <c r="A126" s="16"/>
      <c r="B126" s="17"/>
      <c r="C126" s="18" t="s">
        <v>16</v>
      </c>
      <c r="D126" s="52">
        <f>'[1]COTA FINANCEIRA 2010 - MENSAL'!K129</f>
        <v>0</v>
      </c>
      <c r="E126" s="207">
        <f>'[1]COTA FINANCEIRA 2010 - MENSAL'!U129</f>
        <v>0</v>
      </c>
      <c r="F126" s="39">
        <f>'[1]COTA FINANCEIRA 2010 - MENSAL'!W129</f>
        <v>0</v>
      </c>
      <c r="G126" s="127"/>
      <c r="H126" s="8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O126" s="237"/>
    </row>
    <row r="127" spans="1:15" ht="15">
      <c r="A127" s="19" t="s">
        <v>262</v>
      </c>
      <c r="B127" s="20"/>
      <c r="C127" s="20"/>
      <c r="D127" s="53">
        <f>SUM(D125:D126)</f>
        <v>0</v>
      </c>
      <c r="E127" s="208">
        <f>SUM(E125:E126)</f>
        <v>0</v>
      </c>
      <c r="F127" s="209">
        <f>'[1]COTA FINANCEIRA 2010 - MENSAL'!W130</f>
        <v>0</v>
      </c>
      <c r="G127" s="232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O127" s="237"/>
    </row>
    <row r="128" spans="1:15" ht="15">
      <c r="A128" s="14" t="s">
        <v>125</v>
      </c>
      <c r="B128" s="15" t="s">
        <v>126</v>
      </c>
      <c r="C128" s="15" t="s">
        <v>15</v>
      </c>
      <c r="D128" s="50">
        <f>'[1]COTA FINANCEIRA 2010 - MENSAL'!K131</f>
        <v>19784552</v>
      </c>
      <c r="E128" s="206">
        <f>'[1]COTA FINANCEIRA 2010 - MENSAL'!U131</f>
        <v>0</v>
      </c>
      <c r="F128" s="47">
        <f>'[1]COTA FINANCEIRA 2010 - MENSAL'!W131</f>
        <v>19784552</v>
      </c>
      <c r="G128" s="126">
        <v>9317097.35</v>
      </c>
      <c r="H128" s="88">
        <v>10641751.306900557</v>
      </c>
      <c r="I128" s="47">
        <v>11996921.539444797</v>
      </c>
      <c r="J128" s="47">
        <v>13406581.688598745</v>
      </c>
      <c r="K128" s="47">
        <v>14591246.255699532</v>
      </c>
      <c r="L128" s="47">
        <v>16021115.447544014</v>
      </c>
      <c r="M128" s="47">
        <v>19784552</v>
      </c>
      <c r="O128" s="237"/>
    </row>
    <row r="129" spans="1:15" ht="15">
      <c r="A129" s="16"/>
      <c r="B129" s="30"/>
      <c r="C129" s="18" t="s">
        <v>16</v>
      </c>
      <c r="D129" s="52">
        <f>'[1]COTA FINANCEIRA 2010 - MENSAL'!K132</f>
        <v>0</v>
      </c>
      <c r="E129" s="207">
        <f>'[1]COTA FINANCEIRA 2010 - MENSAL'!U132</f>
        <v>0</v>
      </c>
      <c r="F129" s="39">
        <f>'[1]COTA FINANCEIRA 2010 - MENSAL'!W132</f>
        <v>0</v>
      </c>
      <c r="G129" s="127"/>
      <c r="H129" s="8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O129" s="237"/>
    </row>
    <row r="130" spans="1:15" ht="15">
      <c r="A130" s="19" t="s">
        <v>127</v>
      </c>
      <c r="B130" s="20"/>
      <c r="C130" s="20"/>
      <c r="D130" s="53">
        <f>SUM(D128:D129)</f>
        <v>19784552</v>
      </c>
      <c r="E130" s="208">
        <f>SUM(E128:E129)</f>
        <v>0</v>
      </c>
      <c r="F130" s="209">
        <f>'[1]COTA FINANCEIRA 2010 - MENSAL'!W133</f>
        <v>19784552</v>
      </c>
      <c r="G130" s="232">
        <v>9317097.35</v>
      </c>
      <c r="H130" s="31">
        <v>10641751.306900557</v>
      </c>
      <c r="I130" s="31">
        <v>11996921.539444797</v>
      </c>
      <c r="J130" s="31">
        <v>13406581.688598745</v>
      </c>
      <c r="K130" s="31">
        <v>14591246.255699532</v>
      </c>
      <c r="L130" s="31">
        <v>16021115.447544014</v>
      </c>
      <c r="M130" s="31">
        <v>19784552</v>
      </c>
      <c r="O130" s="237"/>
    </row>
    <row r="131" spans="1:15" ht="15">
      <c r="A131" s="14" t="s">
        <v>128</v>
      </c>
      <c r="B131" s="15" t="s">
        <v>129</v>
      </c>
      <c r="C131" s="15" t="s">
        <v>15</v>
      </c>
      <c r="D131" s="50">
        <f>'[1]COTA FINANCEIRA 2010 - MENSAL'!K134</f>
        <v>506528</v>
      </c>
      <c r="E131" s="206">
        <f>'[1]COTA FINANCEIRA 2010 - MENSAL'!U134</f>
        <v>4496.88</v>
      </c>
      <c r="F131" s="47">
        <f>'[1]COTA FINANCEIRA 2010 - MENSAL'!W134</f>
        <v>502031.12</v>
      </c>
      <c r="G131" s="126">
        <v>291765</v>
      </c>
      <c r="H131" s="88">
        <v>329264.79234586656</v>
      </c>
      <c r="I131" s="47">
        <v>366764.5955688155</v>
      </c>
      <c r="J131" s="47">
        <v>404264.7236501404</v>
      </c>
      <c r="K131" s="47">
        <v>441764.2884467307</v>
      </c>
      <c r="L131" s="47">
        <v>479263.83792087215</v>
      </c>
      <c r="M131" s="47">
        <v>502031.12000000005</v>
      </c>
      <c r="O131" s="237"/>
    </row>
    <row r="132" spans="1:15" ht="15">
      <c r="A132" s="16"/>
      <c r="B132" s="17"/>
      <c r="C132" s="18" t="s">
        <v>16</v>
      </c>
      <c r="D132" s="52">
        <f>'[1]COTA FINANCEIRA 2010 - MENSAL'!K135</f>
        <v>0</v>
      </c>
      <c r="E132" s="207">
        <f>'[1]COTA FINANCEIRA 2010 - MENSAL'!U135</f>
        <v>0</v>
      </c>
      <c r="F132" s="39">
        <f>'[1]COTA FINANCEIRA 2010 - MENSAL'!W135</f>
        <v>0</v>
      </c>
      <c r="G132" s="127"/>
      <c r="H132" s="8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O132" s="237"/>
    </row>
    <row r="133" spans="1:15" ht="15">
      <c r="A133" s="19" t="s">
        <v>130</v>
      </c>
      <c r="B133" s="20"/>
      <c r="C133" s="20"/>
      <c r="D133" s="53">
        <f>SUM(D131:D132)</f>
        <v>506528</v>
      </c>
      <c r="E133" s="208">
        <f>SUM(E131:E132)</f>
        <v>4496.88</v>
      </c>
      <c r="F133" s="209">
        <f>'[1]COTA FINANCEIRA 2010 - MENSAL'!W136</f>
        <v>502031.12</v>
      </c>
      <c r="G133" s="232">
        <v>291765</v>
      </c>
      <c r="H133" s="31">
        <v>329264.79234586656</v>
      </c>
      <c r="I133" s="31">
        <v>366764.5955688155</v>
      </c>
      <c r="J133" s="31">
        <v>404264.7236501404</v>
      </c>
      <c r="K133" s="31">
        <v>441764.2884467307</v>
      </c>
      <c r="L133" s="31">
        <v>479263.83792087215</v>
      </c>
      <c r="M133" s="31">
        <v>502031.12000000005</v>
      </c>
      <c r="O133" s="237"/>
    </row>
    <row r="134" spans="1:15" ht="15">
      <c r="A134" s="14" t="s">
        <v>131</v>
      </c>
      <c r="B134" s="15" t="s">
        <v>132</v>
      </c>
      <c r="C134" s="15" t="s">
        <v>15</v>
      </c>
      <c r="D134" s="50">
        <f>'[1]COTA FINANCEIRA 2010 - MENSAL'!K137</f>
        <v>1457184</v>
      </c>
      <c r="E134" s="206">
        <f>'[1]COTA FINANCEIRA 2010 - MENSAL'!U137</f>
        <v>0</v>
      </c>
      <c r="F134" s="47">
        <f>'[1]COTA FINANCEIRA 2010 - MENSAL'!W137</f>
        <v>1457184</v>
      </c>
      <c r="G134" s="126">
        <v>401690.16</v>
      </c>
      <c r="H134" s="88">
        <v>536058.2687674362</v>
      </c>
      <c r="I134" s="47">
        <v>673352.9033495456</v>
      </c>
      <c r="J134" s="47">
        <v>815890.8011188331</v>
      </c>
      <c r="K134" s="47">
        <v>939076.6526251456</v>
      </c>
      <c r="L134" s="47">
        <v>1085857.1884737597</v>
      </c>
      <c r="M134" s="47">
        <v>1457184.0000000002</v>
      </c>
      <c r="O134" s="237"/>
    </row>
    <row r="135" spans="1:15" ht="15">
      <c r="A135" s="16"/>
      <c r="B135" s="17"/>
      <c r="C135" s="18" t="s">
        <v>16</v>
      </c>
      <c r="D135" s="52">
        <f>'[1]COTA FINANCEIRA 2010 - MENSAL'!K138</f>
        <v>0</v>
      </c>
      <c r="E135" s="207">
        <f>'[1]COTA FINANCEIRA 2010 - MENSAL'!U138</f>
        <v>0</v>
      </c>
      <c r="F135" s="39">
        <f>'[1]COTA FINANCEIRA 2010 - MENSAL'!W138</f>
        <v>0</v>
      </c>
      <c r="G135" s="127"/>
      <c r="H135" s="8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O135" s="237"/>
    </row>
    <row r="136" spans="1:15" ht="15">
      <c r="A136" s="19" t="s">
        <v>133</v>
      </c>
      <c r="B136" s="20"/>
      <c r="C136" s="20"/>
      <c r="D136" s="53">
        <f>SUM(D134:D135)</f>
        <v>1457184</v>
      </c>
      <c r="E136" s="208">
        <f>SUM(E134:E135)</f>
        <v>0</v>
      </c>
      <c r="F136" s="209">
        <f>'[1]COTA FINANCEIRA 2010 - MENSAL'!W139</f>
        <v>1457184</v>
      </c>
      <c r="G136" s="232">
        <v>401690.16</v>
      </c>
      <c r="H136" s="31">
        <v>536058.2687674362</v>
      </c>
      <c r="I136" s="31">
        <v>673352.9033495456</v>
      </c>
      <c r="J136" s="31">
        <v>815890.8011188331</v>
      </c>
      <c r="K136" s="31">
        <v>939076.6526251456</v>
      </c>
      <c r="L136" s="31">
        <v>1085857.1884737597</v>
      </c>
      <c r="M136" s="31">
        <v>1457184.0000000002</v>
      </c>
      <c r="O136" s="237"/>
    </row>
    <row r="137" spans="1:15" ht="15">
      <c r="A137" s="14" t="s">
        <v>134</v>
      </c>
      <c r="B137" s="15" t="s">
        <v>135</v>
      </c>
      <c r="C137" s="15" t="s">
        <v>15</v>
      </c>
      <c r="D137" s="50">
        <f>'[1]COTA FINANCEIRA 2010 - MENSAL'!K140</f>
        <v>2333544</v>
      </c>
      <c r="E137" s="206">
        <f>'[1]COTA FINANCEIRA 2010 - MENSAL'!U140</f>
        <v>10318.85</v>
      </c>
      <c r="F137" s="47">
        <f>'[1]COTA FINANCEIRA 2010 - MENSAL'!W140</f>
        <v>2323225.15</v>
      </c>
      <c r="G137" s="126">
        <v>1089934.73</v>
      </c>
      <c r="H137" s="88">
        <v>1308636.7551205216</v>
      </c>
      <c r="I137" s="47">
        <v>1505613.8193239665</v>
      </c>
      <c r="J137" s="47">
        <v>1702630.1690831794</v>
      </c>
      <c r="K137" s="47">
        <v>1899481.0051771037</v>
      </c>
      <c r="L137" s="47">
        <v>2096510.4029401983</v>
      </c>
      <c r="M137" s="47">
        <v>2323225.1499999994</v>
      </c>
      <c r="O137" s="237"/>
    </row>
    <row r="138" spans="1:15" ht="15">
      <c r="A138" s="16"/>
      <c r="B138" s="17"/>
      <c r="C138" s="18" t="s">
        <v>16</v>
      </c>
      <c r="D138" s="52">
        <f>'[1]COTA FINANCEIRA 2010 - MENSAL'!K141</f>
        <v>0</v>
      </c>
      <c r="E138" s="207">
        <f>'[1]COTA FINANCEIRA 2010 - MENSAL'!U141</f>
        <v>0</v>
      </c>
      <c r="F138" s="39">
        <f>'[1]COTA FINANCEIRA 2010 - MENSAL'!W141</f>
        <v>0</v>
      </c>
      <c r="G138" s="127"/>
      <c r="H138" s="8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O138" s="237"/>
    </row>
    <row r="139" spans="1:15" ht="15">
      <c r="A139" s="19" t="s">
        <v>136</v>
      </c>
      <c r="B139" s="20"/>
      <c r="C139" s="20"/>
      <c r="D139" s="53">
        <f>SUM(D137:D138)</f>
        <v>2333544</v>
      </c>
      <c r="E139" s="208">
        <f>SUM(E137:E138)</f>
        <v>10318.85</v>
      </c>
      <c r="F139" s="209">
        <f>'[1]COTA FINANCEIRA 2010 - MENSAL'!W142</f>
        <v>2323225.15</v>
      </c>
      <c r="G139" s="232">
        <v>1089934.73</v>
      </c>
      <c r="H139" s="31">
        <v>1308636.7551205216</v>
      </c>
      <c r="I139" s="31">
        <v>1505613.8193239665</v>
      </c>
      <c r="J139" s="31">
        <v>1702630.1690831794</v>
      </c>
      <c r="K139" s="31">
        <v>1899481.0051771037</v>
      </c>
      <c r="L139" s="31">
        <v>2096510.4029401983</v>
      </c>
      <c r="M139" s="31">
        <v>2323225.1499999994</v>
      </c>
      <c r="O139" s="237"/>
    </row>
    <row r="140" spans="1:15" ht="15">
      <c r="A140" s="14" t="s">
        <v>137</v>
      </c>
      <c r="B140" s="15" t="s">
        <v>138</v>
      </c>
      <c r="C140" s="15" t="s">
        <v>15</v>
      </c>
      <c r="D140" s="50">
        <f>'[1]COTA FINANCEIRA 2010 - MENSAL'!K143</f>
        <v>723472</v>
      </c>
      <c r="E140" s="206">
        <f>'[1]COTA FINANCEIRA 2010 - MENSAL'!U143</f>
        <v>14716.649999999994</v>
      </c>
      <c r="F140" s="47">
        <f>'[1]COTA FINANCEIRA 2010 - MENSAL'!W143</f>
        <v>708755.35</v>
      </c>
      <c r="G140" s="126">
        <v>151725.14</v>
      </c>
      <c r="H140" s="88">
        <v>222756.2940425467</v>
      </c>
      <c r="I140" s="47">
        <v>295245.91046159726</v>
      </c>
      <c r="J140" s="47">
        <v>370485.4636652926</v>
      </c>
      <c r="K140" s="47">
        <v>435736.31741662126</v>
      </c>
      <c r="L140" s="47">
        <v>513361.8866988514</v>
      </c>
      <c r="M140" s="47">
        <v>708755.3499999999</v>
      </c>
      <c r="O140" s="237"/>
    </row>
    <row r="141" spans="1:15" ht="15">
      <c r="A141" s="16"/>
      <c r="B141" s="17"/>
      <c r="C141" s="18" t="s">
        <v>16</v>
      </c>
      <c r="D141" s="52">
        <f>'[1]COTA FINANCEIRA 2010 - MENSAL'!K144</f>
        <v>52200</v>
      </c>
      <c r="E141" s="207">
        <f>'[1]COTA FINANCEIRA 2010 - MENSAL'!U144</f>
        <v>0</v>
      </c>
      <c r="F141" s="39">
        <f>'[1]COTA FINANCEIRA 2010 - MENSAL'!W144</f>
        <v>52200</v>
      </c>
      <c r="G141" s="127"/>
      <c r="H141" s="89">
        <v>21692.01096648408</v>
      </c>
      <c r="I141" s="39">
        <v>26210.440169194582</v>
      </c>
      <c r="J141" s="39">
        <v>30911.838914756077</v>
      </c>
      <c r="K141" s="39">
        <v>34847.05269962905</v>
      </c>
      <c r="L141" s="39">
        <v>39605.62942733148</v>
      </c>
      <c r="M141" s="39">
        <v>52199.99999999999</v>
      </c>
      <c r="O141" s="237"/>
    </row>
    <row r="142" spans="1:15" ht="15">
      <c r="A142" s="19" t="s">
        <v>139</v>
      </c>
      <c r="B142" s="20"/>
      <c r="C142" s="20"/>
      <c r="D142" s="53">
        <f>SUM(D140:D141)</f>
        <v>775672</v>
      </c>
      <c r="E142" s="208">
        <f>SUM(E140:E141)</f>
        <v>14716.649999999994</v>
      </c>
      <c r="F142" s="209">
        <f>'[1]COTA FINANCEIRA 2010 - MENSAL'!W145</f>
        <v>760955.35</v>
      </c>
      <c r="G142" s="232">
        <v>151725.14</v>
      </c>
      <c r="H142" s="31">
        <v>244448.3050090308</v>
      </c>
      <c r="I142" s="31">
        <v>321456.35063079186</v>
      </c>
      <c r="J142" s="31">
        <v>401397.3025800487</v>
      </c>
      <c r="K142" s="31">
        <v>470583.3701162503</v>
      </c>
      <c r="L142" s="31">
        <v>552967.5161261829</v>
      </c>
      <c r="M142" s="31">
        <v>760955.3499999999</v>
      </c>
      <c r="O142" s="237"/>
    </row>
    <row r="143" spans="1:15" ht="15">
      <c r="A143" s="14" t="s">
        <v>140</v>
      </c>
      <c r="B143" s="15" t="s">
        <v>141</v>
      </c>
      <c r="C143" s="15" t="s">
        <v>15</v>
      </c>
      <c r="D143" s="50">
        <f>'[1]COTA FINANCEIRA 2010 - MENSAL'!K146</f>
        <v>0</v>
      </c>
      <c r="E143" s="206">
        <f>'[1]COTA FINANCEIRA 2010 - MENSAL'!U146</f>
        <v>0</v>
      </c>
      <c r="F143" s="47">
        <f>'[1]COTA FINANCEIRA 2010 - MENSAL'!W146</f>
        <v>0</v>
      </c>
      <c r="G143" s="126">
        <v>0</v>
      </c>
      <c r="H143" s="88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O143" s="237"/>
    </row>
    <row r="144" spans="1:15" ht="15">
      <c r="A144" s="16"/>
      <c r="B144" s="17"/>
      <c r="C144" s="18" t="s">
        <v>16</v>
      </c>
      <c r="D144" s="52">
        <f>'[1]COTA FINANCEIRA 2010 - MENSAL'!K147</f>
        <v>7748265</v>
      </c>
      <c r="E144" s="207">
        <f>'[1]COTA FINANCEIRA 2010 - MENSAL'!U147</f>
        <v>264867.35</v>
      </c>
      <c r="F144" s="39">
        <f>'[1]COTA FINANCEIRA 2010 - MENSAL'!W147</f>
        <v>7483397.65</v>
      </c>
      <c r="G144" s="127"/>
      <c r="H144" s="89">
        <v>3618596</v>
      </c>
      <c r="I144" s="39">
        <v>3618596</v>
      </c>
      <c r="J144" s="39">
        <v>3618596</v>
      </c>
      <c r="K144" s="39">
        <v>3618596</v>
      </c>
      <c r="L144" s="39">
        <v>3618596</v>
      </c>
      <c r="M144" s="39">
        <v>3618596</v>
      </c>
      <c r="O144" s="237"/>
    </row>
    <row r="145" spans="1:15" ht="15">
      <c r="A145" s="19" t="s">
        <v>142</v>
      </c>
      <c r="B145" s="20"/>
      <c r="C145" s="20"/>
      <c r="D145" s="53">
        <f>SUM(D143:D144)</f>
        <v>7748265</v>
      </c>
      <c r="E145" s="208">
        <f>SUM(E143:E144)</f>
        <v>264867.35</v>
      </c>
      <c r="F145" s="209">
        <f>'[1]COTA FINANCEIRA 2010 - MENSAL'!W148</f>
        <v>7483397.65</v>
      </c>
      <c r="G145" s="232">
        <v>0</v>
      </c>
      <c r="H145" s="31">
        <v>3618596</v>
      </c>
      <c r="I145" s="31">
        <v>3618596</v>
      </c>
      <c r="J145" s="31">
        <v>3618596</v>
      </c>
      <c r="K145" s="31">
        <v>3618596</v>
      </c>
      <c r="L145" s="31">
        <v>3618596</v>
      </c>
      <c r="M145" s="31">
        <v>3618596</v>
      </c>
      <c r="O145" s="237"/>
    </row>
    <row r="146" spans="1:15" ht="15">
      <c r="A146" s="14" t="s">
        <v>143</v>
      </c>
      <c r="B146" s="15" t="s">
        <v>144</v>
      </c>
      <c r="C146" s="15" t="s">
        <v>15</v>
      </c>
      <c r="D146" s="50">
        <f>'[1]COTA FINANCEIRA 2010 - MENSAL'!K149</f>
        <v>2240639</v>
      </c>
      <c r="E146" s="206">
        <f>'[1]COTA FINANCEIRA 2010 - MENSAL'!U149</f>
        <v>183949.8</v>
      </c>
      <c r="F146" s="47">
        <f>'[1]COTA FINANCEIRA 2010 - MENSAL'!W149</f>
        <v>2056689.2</v>
      </c>
      <c r="G146" s="126">
        <v>686579.26</v>
      </c>
      <c r="H146" s="88">
        <v>862746.4808454602</v>
      </c>
      <c r="I146" s="47">
        <v>1040500.7252098352</v>
      </c>
      <c r="J146" s="47">
        <v>1225117.0940550568</v>
      </c>
      <c r="K146" s="47">
        <v>1383763.0558034005</v>
      </c>
      <c r="L146" s="47">
        <v>1573288.577715553</v>
      </c>
      <c r="M146" s="47">
        <v>2056689.2000000004</v>
      </c>
      <c r="O146" s="237"/>
    </row>
    <row r="147" spans="1:15" ht="15">
      <c r="A147" s="16"/>
      <c r="B147" s="17"/>
      <c r="C147" s="18" t="s">
        <v>16</v>
      </c>
      <c r="D147" s="52">
        <f>'[1]COTA FINANCEIRA 2010 - MENSAL'!K150</f>
        <v>0</v>
      </c>
      <c r="E147" s="207">
        <f>'[1]COTA FINANCEIRA 2010 - MENSAL'!U150</f>
        <v>0</v>
      </c>
      <c r="F147" s="39">
        <f>'[1]COTA FINANCEIRA 2010 - MENSAL'!W150</f>
        <v>0</v>
      </c>
      <c r="G147" s="127"/>
      <c r="H147" s="8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O147" s="237"/>
    </row>
    <row r="148" spans="1:15" ht="15">
      <c r="A148" s="19" t="s">
        <v>145</v>
      </c>
      <c r="B148" s="20"/>
      <c r="C148" s="20"/>
      <c r="D148" s="53">
        <f>SUM(D146:D147)</f>
        <v>2240639</v>
      </c>
      <c r="E148" s="208">
        <f>SUM(E146:E147)</f>
        <v>183949.8</v>
      </c>
      <c r="F148" s="209">
        <f>'[1]COTA FINANCEIRA 2010 - MENSAL'!W151</f>
        <v>2056689.2</v>
      </c>
      <c r="G148" s="232">
        <v>686579.26</v>
      </c>
      <c r="H148" s="31">
        <v>862746.4808454602</v>
      </c>
      <c r="I148" s="31">
        <v>1040500.7252098352</v>
      </c>
      <c r="J148" s="31">
        <v>1225117.0940550568</v>
      </c>
      <c r="K148" s="31">
        <v>1383763.0558034005</v>
      </c>
      <c r="L148" s="31">
        <v>1573288.577715553</v>
      </c>
      <c r="M148" s="31">
        <v>2056689.2000000004</v>
      </c>
      <c r="O148" s="237"/>
    </row>
    <row r="149" spans="1:15" ht="15">
      <c r="A149" s="14" t="s">
        <v>146</v>
      </c>
      <c r="B149" s="15" t="s">
        <v>147</v>
      </c>
      <c r="C149" s="15" t="s">
        <v>15</v>
      </c>
      <c r="D149" s="50">
        <f>'[1]COTA FINANCEIRA 2010 - MENSAL'!K152</f>
        <v>2904672</v>
      </c>
      <c r="E149" s="206">
        <f>'[1]COTA FINANCEIRA 2010 - MENSAL'!U152</f>
        <v>25261.23000000001</v>
      </c>
      <c r="F149" s="47">
        <f>'[1]COTA FINANCEIRA 2010 - MENSAL'!W152</f>
        <v>2879410.77</v>
      </c>
      <c r="G149" s="126">
        <v>569690.13</v>
      </c>
      <c r="H149" s="88">
        <v>869173.647975397</v>
      </c>
      <c r="I149" s="47">
        <v>1169517.043669503</v>
      </c>
      <c r="J149" s="47">
        <v>1481071.9097457903</v>
      </c>
      <c r="K149" s="47">
        <v>1753504.1965133606</v>
      </c>
      <c r="L149" s="47">
        <v>2076388.1000007463</v>
      </c>
      <c r="M149" s="47">
        <v>2879410.7699999996</v>
      </c>
      <c r="O149" s="237"/>
    </row>
    <row r="150" spans="1:15" ht="15">
      <c r="A150" s="16"/>
      <c r="B150" s="17"/>
      <c r="C150" s="18" t="s">
        <v>16</v>
      </c>
      <c r="D150" s="52">
        <f>'[1]COTA FINANCEIRA 2010 - MENSAL'!K153</f>
        <v>1194000</v>
      </c>
      <c r="E150" s="207">
        <f>'[1]COTA FINANCEIRA 2010 - MENSAL'!U153</f>
        <v>0</v>
      </c>
      <c r="F150" s="39">
        <f>'[1]COTA FINANCEIRA 2010 - MENSAL'!W153</f>
        <v>1194000</v>
      </c>
      <c r="G150" s="127"/>
      <c r="H150" s="89">
        <v>566305.0314869371</v>
      </c>
      <c r="I150" s="39">
        <v>659270.6895317215</v>
      </c>
      <c r="J150" s="39">
        <v>756000.9045033008</v>
      </c>
      <c r="K150" s="39">
        <v>836967.0373439268</v>
      </c>
      <c r="L150" s="39">
        <v>934873.6763551295</v>
      </c>
      <c r="M150" s="39">
        <v>1194000</v>
      </c>
      <c r="O150" s="237"/>
    </row>
    <row r="151" spans="1:15" ht="15">
      <c r="A151" s="19" t="s">
        <v>148</v>
      </c>
      <c r="B151" s="20"/>
      <c r="C151" s="20"/>
      <c r="D151" s="53">
        <f>SUM(D149:D150)</f>
        <v>4098672</v>
      </c>
      <c r="E151" s="208">
        <f>SUM(E149:E150)</f>
        <v>25261.23000000001</v>
      </c>
      <c r="F151" s="209">
        <f>'[1]COTA FINANCEIRA 2010 - MENSAL'!W154</f>
        <v>4073410.77</v>
      </c>
      <c r="G151" s="232">
        <v>569690.13</v>
      </c>
      <c r="H151" s="31">
        <v>1435478.6794623341</v>
      </c>
      <c r="I151" s="31">
        <v>1828787.7332012244</v>
      </c>
      <c r="J151" s="31">
        <v>2237072.814249091</v>
      </c>
      <c r="K151" s="31">
        <v>2590471.2338572876</v>
      </c>
      <c r="L151" s="31">
        <v>3011261.7763558757</v>
      </c>
      <c r="M151" s="31">
        <v>4073410.7699999996</v>
      </c>
      <c r="O151" s="237"/>
    </row>
    <row r="152" spans="1:15" ht="15">
      <c r="A152" s="24" t="s">
        <v>149</v>
      </c>
      <c r="B152" s="25" t="s">
        <v>150</v>
      </c>
      <c r="C152" s="26" t="s">
        <v>15</v>
      </c>
      <c r="D152" s="50">
        <f>'[1]COTA FINANCEIRA 2010 - MENSAL'!K155</f>
        <v>353473213</v>
      </c>
      <c r="E152" s="206">
        <f>'[1]COTA FINANCEIRA 2010 - MENSAL'!U155</f>
        <v>49100169.03</v>
      </c>
      <c r="F152" s="47">
        <f>'[1]COTA FINANCEIRA 2010 - MENSAL'!W155</f>
        <v>304373043.97</v>
      </c>
      <c r="G152" s="126">
        <v>61198298.46</v>
      </c>
      <c r="H152" s="88">
        <v>91585455.02095352</v>
      </c>
      <c r="I152" s="47">
        <v>123250607.4681468</v>
      </c>
      <c r="J152" s="47">
        <v>156143487.0317044</v>
      </c>
      <c r="K152" s="47">
        <v>184344077.913403</v>
      </c>
      <c r="L152" s="47">
        <v>218069440.81874114</v>
      </c>
      <c r="M152" s="47">
        <v>304373043.97</v>
      </c>
      <c r="O152" s="237"/>
    </row>
    <row r="153" spans="1:15" ht="15">
      <c r="A153" s="16"/>
      <c r="B153" s="27"/>
      <c r="C153" s="1" t="s">
        <v>16</v>
      </c>
      <c r="D153" s="52">
        <f>'[1]COTA FINANCEIRA 2010 - MENSAL'!K156</f>
        <v>400000</v>
      </c>
      <c r="E153" s="207">
        <f>'[1]COTA FINANCEIRA 2010 - MENSAL'!U156</f>
        <v>0</v>
      </c>
      <c r="F153" s="39">
        <f>'[1]COTA FINANCEIRA 2010 - MENSAL'!W156</f>
        <v>400000</v>
      </c>
      <c r="G153" s="127"/>
      <c r="H153" s="89">
        <v>-0.06160803469538223</v>
      </c>
      <c r="I153" s="39">
        <v>-0.06160803469538223</v>
      </c>
      <c r="J153" s="39">
        <v>-0.06160803469538223</v>
      </c>
      <c r="K153" s="39">
        <v>-0.06160803469538223</v>
      </c>
      <c r="L153" s="39">
        <v>-0.06160803469538223</v>
      </c>
      <c r="M153" s="39">
        <v>-0.06160803469538223</v>
      </c>
      <c r="O153" s="237"/>
    </row>
    <row r="154" spans="1:15" ht="15">
      <c r="A154" s="34" t="s">
        <v>151</v>
      </c>
      <c r="B154" s="35"/>
      <c r="C154" s="3"/>
      <c r="D154" s="53">
        <f>SUM(D152:D153)</f>
        <v>353873213</v>
      </c>
      <c r="E154" s="208">
        <f>SUM(E152:E153)</f>
        <v>49100169.03</v>
      </c>
      <c r="F154" s="211">
        <f>'[1]COTA FINANCEIRA 2010 - MENSAL'!W157</f>
        <v>304773043.97</v>
      </c>
      <c r="G154" s="232">
        <v>61198298.46</v>
      </c>
      <c r="H154" s="31">
        <v>91585454.95934549</v>
      </c>
      <c r="I154" s="31">
        <v>123250607.40653877</v>
      </c>
      <c r="J154" s="31">
        <v>156143486.97009635</v>
      </c>
      <c r="K154" s="31">
        <v>184344077.85179496</v>
      </c>
      <c r="L154" s="31">
        <v>218069440.7571331</v>
      </c>
      <c r="M154" s="31">
        <v>304373043.908392</v>
      </c>
      <c r="O154" s="237"/>
    </row>
    <row r="155" spans="1:15" ht="15">
      <c r="A155" s="36">
        <v>2432</v>
      </c>
      <c r="B155" s="37" t="s">
        <v>152</v>
      </c>
      <c r="C155" s="38" t="s">
        <v>15</v>
      </c>
      <c r="D155" s="50">
        <f>'[1]COTA FINANCEIRA 2010 - MENSAL'!K158</f>
        <v>55453283</v>
      </c>
      <c r="E155" s="206">
        <f>'[1]COTA FINANCEIRA 2010 - MENSAL'!U158</f>
        <v>270609.94999999925</v>
      </c>
      <c r="F155" s="39">
        <f>'[1]COTA FINANCEIRA 2010 - MENSAL'!W158</f>
        <v>55182673.05</v>
      </c>
      <c r="G155" s="126">
        <v>1717196.65</v>
      </c>
      <c r="H155" s="88">
        <v>8449564.884275457</v>
      </c>
      <c r="I155" s="47">
        <v>15371078.690134063</v>
      </c>
      <c r="J155" s="47">
        <v>22572858.070614316</v>
      </c>
      <c r="K155" s="47">
        <v>28601145.705283094</v>
      </c>
      <c r="L155" s="47">
        <v>35890628.42574928</v>
      </c>
      <c r="M155" s="47">
        <v>55182673.05</v>
      </c>
      <c r="O155" s="237"/>
    </row>
    <row r="156" spans="1:15" ht="15">
      <c r="A156" s="40"/>
      <c r="B156" s="41"/>
      <c r="C156" s="38" t="s">
        <v>16</v>
      </c>
      <c r="D156" s="52">
        <f>'[1]COTA FINANCEIRA 2010 - MENSAL'!K159</f>
        <v>98579783</v>
      </c>
      <c r="E156" s="207">
        <f>'[1]COTA FINANCEIRA 2010 - MENSAL'!U159</f>
        <v>9369810.18</v>
      </c>
      <c r="F156" s="39">
        <f>'[1]COTA FINANCEIRA 2010 - MENSAL'!W159</f>
        <v>89209972.82</v>
      </c>
      <c r="G156" s="127"/>
      <c r="H156" s="89">
        <v>48098158.253774524</v>
      </c>
      <c r="I156" s="39">
        <v>54187082.15198284</v>
      </c>
      <c r="J156" s="39">
        <v>60522571.299335994</v>
      </c>
      <c r="K156" s="39">
        <v>65825568.465895124</v>
      </c>
      <c r="L156" s="39">
        <v>72238109.25360605</v>
      </c>
      <c r="M156" s="39">
        <v>89209972.82</v>
      </c>
      <c r="O156" s="237"/>
    </row>
    <row r="157" spans="1:15" ht="15">
      <c r="A157" s="34" t="s">
        <v>153</v>
      </c>
      <c r="B157" s="42"/>
      <c r="C157" s="34"/>
      <c r="D157" s="53">
        <f>SUM(D155:D156)</f>
        <v>154033066</v>
      </c>
      <c r="E157" s="208">
        <f>SUM(E155:E156)</f>
        <v>9640420.129999999</v>
      </c>
      <c r="F157" s="211">
        <f>'[1]COTA FINANCEIRA 2010 - MENSAL'!W160</f>
        <v>144392645.87</v>
      </c>
      <c r="G157" s="232">
        <v>1717196.65</v>
      </c>
      <c r="H157" s="31">
        <v>56547723.13804998</v>
      </c>
      <c r="I157" s="31">
        <v>69558160.84211689</v>
      </c>
      <c r="J157" s="31">
        <v>83095429.36995031</v>
      </c>
      <c r="K157" s="31">
        <v>94426714.17117822</v>
      </c>
      <c r="L157" s="31">
        <v>108128737.67935532</v>
      </c>
      <c r="M157" s="31">
        <v>144392645.87</v>
      </c>
      <c r="O157" s="237"/>
    </row>
    <row r="158" spans="1:15" ht="15">
      <c r="A158" s="36" t="s">
        <v>154</v>
      </c>
      <c r="B158" s="37" t="s">
        <v>155</v>
      </c>
      <c r="C158" s="38" t="s">
        <v>15</v>
      </c>
      <c r="D158" s="50">
        <f>'[1]COTA FINANCEIRA 2010 - MENSAL'!K161</f>
        <v>0</v>
      </c>
      <c r="E158" s="206">
        <f>'[1]COTA FINANCEIRA 2010 - MENSAL'!U161</f>
        <v>0</v>
      </c>
      <c r="F158" s="39">
        <f>'[1]COTA FINANCEIRA 2010 - MENSAL'!W161</f>
        <v>0</v>
      </c>
      <c r="G158" s="126">
        <v>0</v>
      </c>
      <c r="H158" s="88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O158" s="237"/>
    </row>
    <row r="159" spans="1:15" ht="15">
      <c r="A159" s="40"/>
      <c r="B159" s="41"/>
      <c r="C159" s="38" t="s">
        <v>16</v>
      </c>
      <c r="D159" s="52">
        <f>'[1]COTA FINANCEIRA 2010 - MENSAL'!K162</f>
        <v>773458</v>
      </c>
      <c r="E159" s="207">
        <f>'[1]COTA FINANCEIRA 2010 - MENSAL'!U162</f>
        <v>0</v>
      </c>
      <c r="F159" s="39">
        <f>'[1]COTA FINANCEIRA 2010 - MENSAL'!W162</f>
        <v>773458</v>
      </c>
      <c r="G159" s="127"/>
      <c r="H159" s="89">
        <v>366845.19015395595</v>
      </c>
      <c r="I159" s="39">
        <v>427067.15995295334</v>
      </c>
      <c r="J159" s="39">
        <v>489727.7618051206</v>
      </c>
      <c r="K159" s="39">
        <v>542176.591934639</v>
      </c>
      <c r="L159" s="39">
        <v>605599.2663034219</v>
      </c>
      <c r="M159" s="39">
        <v>773458.0000000001</v>
      </c>
      <c r="O159" s="237"/>
    </row>
    <row r="160" spans="1:15" ht="15">
      <c r="A160" s="34" t="s">
        <v>153</v>
      </c>
      <c r="B160" s="42"/>
      <c r="C160" s="34"/>
      <c r="D160" s="53">
        <f>SUM(D158:D159)</f>
        <v>773458</v>
      </c>
      <c r="E160" s="208">
        <f>SUM(E158:E159)</f>
        <v>0</v>
      </c>
      <c r="F160" s="209">
        <f>'[1]COTA FINANCEIRA 2010 - MENSAL'!W163</f>
        <v>773458</v>
      </c>
      <c r="G160" s="232">
        <v>0</v>
      </c>
      <c r="H160" s="31">
        <v>366845.19015395595</v>
      </c>
      <c r="I160" s="31">
        <v>427067.15995295334</v>
      </c>
      <c r="J160" s="31">
        <v>489727.7618051206</v>
      </c>
      <c r="K160" s="31">
        <v>542176.591934639</v>
      </c>
      <c r="L160" s="31">
        <v>605599.2663034219</v>
      </c>
      <c r="M160" s="31">
        <v>773458.0000000001</v>
      </c>
      <c r="O160" s="237"/>
    </row>
    <row r="161" spans="1:15" ht="15">
      <c r="A161" s="14" t="s">
        <v>156</v>
      </c>
      <c r="B161" s="15" t="s">
        <v>157</v>
      </c>
      <c r="C161" s="15" t="s">
        <v>15</v>
      </c>
      <c r="D161" s="50">
        <f>'[1]COTA FINANCEIRA 2010 - MENSAL'!K164</f>
        <v>75978182</v>
      </c>
      <c r="E161" s="206">
        <f>'[1]COTA FINANCEIRA 2010 - MENSAL'!U164</f>
        <v>555884.35</v>
      </c>
      <c r="F161" s="47">
        <f>'[1]COTA FINANCEIRA 2010 - MENSAL'!W164</f>
        <v>75422297.65</v>
      </c>
      <c r="G161" s="126">
        <v>45829314.41</v>
      </c>
      <c r="H161" s="88">
        <v>50630876.20963138</v>
      </c>
      <c r="I161" s="47">
        <v>55589160.579705104</v>
      </c>
      <c r="J161" s="47">
        <v>60547444.949778825</v>
      </c>
      <c r="K161" s="47">
        <v>65505729.319852546</v>
      </c>
      <c r="L161" s="47">
        <v>70464013.68992627</v>
      </c>
      <c r="M161" s="47">
        <v>75422298.05999999</v>
      </c>
      <c r="O161" s="237"/>
    </row>
    <row r="162" spans="1:15" ht="15">
      <c r="A162" s="16"/>
      <c r="B162" s="17"/>
      <c r="C162" s="18" t="s">
        <v>16</v>
      </c>
      <c r="D162" s="52">
        <f>'[1]COTA FINANCEIRA 2010 - MENSAL'!K165</f>
        <v>111931260</v>
      </c>
      <c r="E162" s="207">
        <f>'[1]COTA FINANCEIRA 2010 - MENSAL'!U165</f>
        <v>2205661.73</v>
      </c>
      <c r="F162" s="39">
        <f>'[1]COTA FINANCEIRA 2010 - MENSAL'!W165</f>
        <v>109725598.27</v>
      </c>
      <c r="G162" s="127"/>
      <c r="H162" s="89">
        <v>45872751.720342405</v>
      </c>
      <c r="I162" s="39">
        <v>55329768.57613073</v>
      </c>
      <c r="J162" s="39">
        <v>65169738.439083524</v>
      </c>
      <c r="K162" s="39">
        <v>73406092.58453514</v>
      </c>
      <c r="L162" s="39">
        <v>83365735.26222682</v>
      </c>
      <c r="M162" s="39">
        <v>109725598.27</v>
      </c>
      <c r="O162" s="237"/>
    </row>
    <row r="163" spans="1:15" ht="15">
      <c r="A163" s="19" t="s">
        <v>158</v>
      </c>
      <c r="B163" s="20"/>
      <c r="C163" s="20"/>
      <c r="D163" s="53">
        <f>SUM(D161:D162)</f>
        <v>187909442</v>
      </c>
      <c r="E163" s="208">
        <f>SUM(E161:E162)</f>
        <v>2761546.08</v>
      </c>
      <c r="F163" s="209">
        <f>'[1]COTA FINANCEIRA 2010 - MENSAL'!W166</f>
        <v>185147895.92000002</v>
      </c>
      <c r="G163" s="232">
        <v>45829314.41</v>
      </c>
      <c r="H163" s="31">
        <v>96503627.92997378</v>
      </c>
      <c r="I163" s="31">
        <v>110918929.15583584</v>
      </c>
      <c r="J163" s="31">
        <v>125717183.38886234</v>
      </c>
      <c r="K163" s="31">
        <v>138911821.90438768</v>
      </c>
      <c r="L163" s="31">
        <v>153829748.9521531</v>
      </c>
      <c r="M163" s="31">
        <v>185147896.32999998</v>
      </c>
      <c r="O163" s="237"/>
    </row>
    <row r="164" spans="1:15" ht="15">
      <c r="A164" s="24" t="s">
        <v>159</v>
      </c>
      <c r="B164" s="25" t="s">
        <v>160</v>
      </c>
      <c r="C164" s="15" t="s">
        <v>15</v>
      </c>
      <c r="D164" s="50">
        <f>'[1]COTA FINANCEIRA 2010 - MENSAL'!K167</f>
        <v>6561167</v>
      </c>
      <c r="E164" s="206">
        <f>'[1]COTA FINANCEIRA 2010 - MENSAL'!U167</f>
        <v>2897604.35</v>
      </c>
      <c r="F164" s="47">
        <f>'[1]COTA FINANCEIRA 2010 - MENSAL'!W167</f>
        <v>3663562.65</v>
      </c>
      <c r="G164" s="126">
        <v>374421.55</v>
      </c>
      <c r="H164" s="88">
        <v>800500.0222800099</v>
      </c>
      <c r="I164" s="47">
        <v>1229343.7476919717</v>
      </c>
      <c r="J164" s="47">
        <v>1673805.5934280963</v>
      </c>
      <c r="K164" s="47">
        <v>2067251.4123901234</v>
      </c>
      <c r="L164" s="47">
        <v>2530978.772810882</v>
      </c>
      <c r="M164" s="47">
        <v>3663562.65</v>
      </c>
      <c r="O164" s="237"/>
    </row>
    <row r="165" spans="1:15" ht="15">
      <c r="A165" s="16"/>
      <c r="B165" s="27"/>
      <c r="C165" s="18" t="s">
        <v>16</v>
      </c>
      <c r="D165" s="52">
        <f>'[1]COTA FINANCEIRA 2010 - MENSAL'!K168</f>
        <v>0</v>
      </c>
      <c r="E165" s="207">
        <f>'[1]COTA FINANCEIRA 2010 - MENSAL'!U168</f>
        <v>0</v>
      </c>
      <c r="F165" s="39">
        <f>'[1]COTA FINANCEIRA 2010 - MENSAL'!W168</f>
        <v>0</v>
      </c>
      <c r="G165" s="127"/>
      <c r="H165" s="8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O165" s="237"/>
    </row>
    <row r="166" spans="1:15" ht="15">
      <c r="A166" s="19" t="s">
        <v>161</v>
      </c>
      <c r="B166" s="20"/>
      <c r="C166" s="20"/>
      <c r="D166" s="53">
        <f>SUM(D164:D165)</f>
        <v>6561167</v>
      </c>
      <c r="E166" s="208">
        <f>SUM(E164:E165)</f>
        <v>2897604.35</v>
      </c>
      <c r="F166" s="209">
        <f>'[1]COTA FINANCEIRA 2010 - MENSAL'!W169</f>
        <v>3663562.65</v>
      </c>
      <c r="G166" s="232">
        <v>374421.55</v>
      </c>
      <c r="H166" s="31">
        <v>800500.0222800099</v>
      </c>
      <c r="I166" s="31">
        <v>1229343.7476919717</v>
      </c>
      <c r="J166" s="31">
        <v>1673805.5934280963</v>
      </c>
      <c r="K166" s="31">
        <v>2067251.4123901234</v>
      </c>
      <c r="L166" s="31">
        <v>2530978.772810882</v>
      </c>
      <c r="M166" s="31">
        <v>3663562.65</v>
      </c>
      <c r="O166" s="237"/>
    </row>
    <row r="167" spans="1:15" ht="15">
      <c r="A167" s="24" t="s">
        <v>162</v>
      </c>
      <c r="B167" s="25" t="s">
        <v>163</v>
      </c>
      <c r="C167" s="15" t="s">
        <v>15</v>
      </c>
      <c r="D167" s="50">
        <f>'[1]COTA FINANCEIRA 2010 - MENSAL'!K170</f>
        <v>1317452</v>
      </c>
      <c r="E167" s="206">
        <f>'[1]COTA FINANCEIRA 2010 - MENSAL'!U170</f>
        <v>4280.7</v>
      </c>
      <c r="F167" s="47">
        <f>'[1]COTA FINANCEIRA 2010 - MENSAL'!W170</f>
        <v>1313171.3</v>
      </c>
      <c r="G167" s="126">
        <v>305761.33</v>
      </c>
      <c r="H167" s="88">
        <v>434659.4049701477</v>
      </c>
      <c r="I167" s="47">
        <v>566146.6761432375</v>
      </c>
      <c r="J167" s="47">
        <v>702458.7715270079</v>
      </c>
      <c r="K167" s="47">
        <v>822679.69344522</v>
      </c>
      <c r="L167" s="47">
        <v>964612.3243114948</v>
      </c>
      <c r="M167" s="47">
        <v>1313171.3</v>
      </c>
      <c r="O167" s="237"/>
    </row>
    <row r="168" spans="1:15" ht="15">
      <c r="A168" s="16"/>
      <c r="B168" s="27"/>
      <c r="C168" s="18" t="s">
        <v>16</v>
      </c>
      <c r="D168" s="52">
        <f>'[1]COTA FINANCEIRA 2010 - MENSAL'!K171</f>
        <v>43758961</v>
      </c>
      <c r="E168" s="207">
        <f>'[1]COTA FINANCEIRA 2010 - MENSAL'!U171</f>
        <v>1161263.55</v>
      </c>
      <c r="F168" s="39">
        <f>'[1]COTA FINANCEIRA 2010 - MENSAL'!W171</f>
        <v>42597697.45</v>
      </c>
      <c r="G168" s="127"/>
      <c r="H168" s="89">
        <v>6447643.599532606</v>
      </c>
      <c r="I168" s="39">
        <v>8047643.599532606</v>
      </c>
      <c r="J168" s="39">
        <v>9647643.599532606</v>
      </c>
      <c r="K168" s="39">
        <v>11247643.599532606</v>
      </c>
      <c r="L168" s="39">
        <v>12847643.599532606</v>
      </c>
      <c r="M168" s="39">
        <v>14447643.599532606</v>
      </c>
      <c r="O168" s="237"/>
    </row>
    <row r="169" spans="1:15" ht="15">
      <c r="A169" s="19" t="s">
        <v>164</v>
      </c>
      <c r="B169" s="20"/>
      <c r="C169" s="20"/>
      <c r="D169" s="53">
        <f>SUM(D167:D168)</f>
        <v>45076413</v>
      </c>
      <c r="E169" s="208">
        <f>SUM(E167:E168)</f>
        <v>1165544.25</v>
      </c>
      <c r="F169" s="209">
        <f>'[1]COTA FINANCEIRA 2010 - MENSAL'!W172</f>
        <v>43910868.75</v>
      </c>
      <c r="G169" s="232">
        <v>305761.33</v>
      </c>
      <c r="H169" s="31">
        <v>6882303.004502754</v>
      </c>
      <c r="I169" s="31">
        <v>8613790.275675844</v>
      </c>
      <c r="J169" s="31">
        <v>10350102.371059613</v>
      </c>
      <c r="K169" s="31">
        <v>12070323.292977827</v>
      </c>
      <c r="L169" s="31">
        <v>13812255.9238441</v>
      </c>
      <c r="M169" s="31">
        <v>15760814.899532607</v>
      </c>
      <c r="O169" s="237"/>
    </row>
    <row r="170" spans="1:15" ht="15">
      <c r="A170" s="14" t="s">
        <v>165</v>
      </c>
      <c r="B170" s="15" t="s">
        <v>166</v>
      </c>
      <c r="C170" s="15" t="s">
        <v>15</v>
      </c>
      <c r="D170" s="50">
        <f>'[1]COTA FINANCEIRA 2010 - MENSAL'!K173</f>
        <v>130128476</v>
      </c>
      <c r="E170" s="206">
        <f>'[1]COTA FINANCEIRA 2010 - MENSAL'!U173</f>
        <v>346088.00000000006</v>
      </c>
      <c r="F170" s="47">
        <f>'[1]COTA FINANCEIRA 2010 - MENSAL'!W173</f>
        <v>129782388</v>
      </c>
      <c r="G170" s="126">
        <v>34523879.09</v>
      </c>
      <c r="H170" s="88">
        <v>46112833.35660998</v>
      </c>
      <c r="I170" s="47">
        <v>58559488.93288515</v>
      </c>
      <c r="J170" s="47">
        <v>71490285.37843135</v>
      </c>
      <c r="K170" s="47">
        <v>82557344.09682176</v>
      </c>
      <c r="L170" s="47">
        <v>95803036.72693183</v>
      </c>
      <c r="M170" s="47">
        <v>129782388.00000003</v>
      </c>
      <c r="O170" s="237"/>
    </row>
    <row r="171" spans="1:15" ht="15">
      <c r="A171" s="16"/>
      <c r="B171" s="43"/>
      <c r="C171" s="18" t="s">
        <v>16</v>
      </c>
      <c r="D171" s="52">
        <f>'[1]COTA FINANCEIRA 2010 - MENSAL'!K174</f>
        <v>227445394</v>
      </c>
      <c r="E171" s="207">
        <f>'[1]COTA FINANCEIRA 2010 - MENSAL'!U174</f>
        <v>2668551.75</v>
      </c>
      <c r="F171" s="39">
        <f>'[1]COTA FINANCEIRA 2010 - MENSAL'!W174</f>
        <v>224776842.25</v>
      </c>
      <c r="G171" s="127"/>
      <c r="H171" s="89">
        <v>84384409.9896954</v>
      </c>
      <c r="I171" s="39">
        <v>105177431.28872693</v>
      </c>
      <c r="J171" s="39">
        <v>126812446.43803114</v>
      </c>
      <c r="K171" s="39">
        <v>144921612.3393185</v>
      </c>
      <c r="L171" s="39">
        <v>166819750.56683293</v>
      </c>
      <c r="M171" s="39">
        <v>224776842.25</v>
      </c>
      <c r="O171" s="237"/>
    </row>
    <row r="172" spans="1:15" ht="15">
      <c r="A172" s="19" t="s">
        <v>167</v>
      </c>
      <c r="B172" s="20"/>
      <c r="C172" s="20"/>
      <c r="D172" s="53">
        <f>SUM(D170:D171)</f>
        <v>357573870</v>
      </c>
      <c r="E172" s="208">
        <f>SUM(E170:E171)</f>
        <v>3014639.75</v>
      </c>
      <c r="F172" s="209">
        <f>'[1]COTA FINANCEIRA 2010 - MENSAL'!W175</f>
        <v>354559230.25</v>
      </c>
      <c r="G172" s="232">
        <v>34523879.09</v>
      </c>
      <c r="H172" s="31">
        <v>130497243.34630537</v>
      </c>
      <c r="I172" s="31">
        <v>163736920.22161207</v>
      </c>
      <c r="J172" s="31">
        <v>198302731.8164625</v>
      </c>
      <c r="K172" s="31">
        <v>227478956.43614027</v>
      </c>
      <c r="L172" s="31">
        <v>262622787.29376477</v>
      </c>
      <c r="M172" s="31">
        <v>354559230.25</v>
      </c>
      <c r="O172" s="237"/>
    </row>
    <row r="173" spans="1:15" ht="15">
      <c r="A173" s="14" t="s">
        <v>168</v>
      </c>
      <c r="B173" s="15" t="s">
        <v>169</v>
      </c>
      <c r="C173" s="15" t="s">
        <v>15</v>
      </c>
      <c r="D173" s="50">
        <f>'[1]COTA FINANCEIRA 2010 - MENSAL'!K176</f>
        <v>97005243</v>
      </c>
      <c r="E173" s="206">
        <f>'[1]COTA FINANCEIRA 2010 - MENSAL'!U176</f>
        <v>3019151.4699999997</v>
      </c>
      <c r="F173" s="47">
        <f>'[1]COTA FINANCEIRA 2010 - MENSAL'!W176</f>
        <v>93986091.53</v>
      </c>
      <c r="G173" s="126">
        <v>40787926.35</v>
      </c>
      <c r="H173" s="88">
        <v>47504688.9354587</v>
      </c>
      <c r="I173" s="47">
        <v>54389479.93663738</v>
      </c>
      <c r="J173" s="47">
        <v>61552847.131957665</v>
      </c>
      <c r="K173" s="47">
        <v>67551462.33306</v>
      </c>
      <c r="L173" s="47">
        <v>74803670.40779954</v>
      </c>
      <c r="M173" s="47">
        <v>93986091.53000002</v>
      </c>
      <c r="O173" s="237"/>
    </row>
    <row r="174" spans="1:15" ht="15">
      <c r="A174" s="16"/>
      <c r="B174" s="17"/>
      <c r="C174" s="18" t="s">
        <v>16</v>
      </c>
      <c r="D174" s="52">
        <f>'[1]COTA FINANCEIRA 2010 - MENSAL'!K177</f>
        <v>63000000</v>
      </c>
      <c r="E174" s="207">
        <f>'[1]COTA FINANCEIRA 2010 - MENSAL'!U177</f>
        <v>1825952.22</v>
      </c>
      <c r="F174" s="39">
        <f>'[1]COTA FINANCEIRA 2010 - MENSAL'!W177</f>
        <v>61174047.78</v>
      </c>
      <c r="G174" s="127"/>
      <c r="H174" s="89">
        <v>21138290.529345594</v>
      </c>
      <c r="I174" s="39">
        <v>27067843.424990445</v>
      </c>
      <c r="J174" s="39">
        <v>33237507.99085381</v>
      </c>
      <c r="K174" s="39">
        <v>38401704.93767716</v>
      </c>
      <c r="L174" s="39">
        <v>44646404.4004838</v>
      </c>
      <c r="M174" s="39">
        <v>61174047.779999994</v>
      </c>
      <c r="O174" s="237"/>
    </row>
    <row r="175" spans="1:15" ht="15">
      <c r="A175" s="19" t="s">
        <v>170</v>
      </c>
      <c r="B175" s="20"/>
      <c r="C175" s="20"/>
      <c r="D175" s="53">
        <f>SUM(D173:D174)</f>
        <v>160005243</v>
      </c>
      <c r="E175" s="208">
        <f>SUM(E173:E174)</f>
        <v>4845103.6899999995</v>
      </c>
      <c r="F175" s="209">
        <f>'[1]COTA FINANCEIRA 2010 - MENSAL'!W178</f>
        <v>155160139.31</v>
      </c>
      <c r="G175" s="232">
        <v>40787926.35</v>
      </c>
      <c r="H175" s="31">
        <v>68642979.46480429</v>
      </c>
      <c r="I175" s="31">
        <v>81457323.36162782</v>
      </c>
      <c r="J175" s="31">
        <v>94790355.12281147</v>
      </c>
      <c r="K175" s="31">
        <v>105953167.27073716</v>
      </c>
      <c r="L175" s="31">
        <v>119450074.80828334</v>
      </c>
      <c r="M175" s="31">
        <v>155160139.31</v>
      </c>
      <c r="O175" s="237"/>
    </row>
    <row r="176" spans="1:15" ht="15">
      <c r="A176" s="14" t="s">
        <v>171</v>
      </c>
      <c r="B176" s="15" t="s">
        <v>172</v>
      </c>
      <c r="C176" s="15" t="s">
        <v>15</v>
      </c>
      <c r="D176" s="50">
        <f>'[1]COTA FINANCEIRA 2010 - MENSAL'!K179</f>
        <v>175565547</v>
      </c>
      <c r="E176" s="206">
        <f>'[1]COTA FINANCEIRA 2010 - MENSAL'!U179</f>
        <v>4501118.5200000005</v>
      </c>
      <c r="F176" s="47">
        <f>'[1]COTA FINANCEIRA 2010 - MENSAL'!W179</f>
        <v>171064428.48</v>
      </c>
      <c r="G176" s="126">
        <v>68305404.89</v>
      </c>
      <c r="H176" s="88">
        <v>85041879.51995152</v>
      </c>
      <c r="I176" s="47">
        <v>97782384.65805513</v>
      </c>
      <c r="J176" s="47">
        <v>111038799.88174765</v>
      </c>
      <c r="K176" s="47">
        <v>122134880.25161986</v>
      </c>
      <c r="L176" s="47">
        <v>135552556.00664228</v>
      </c>
      <c r="M176" s="47">
        <v>171064428.48000002</v>
      </c>
      <c r="O176" s="237"/>
    </row>
    <row r="177" spans="1:15" ht="15">
      <c r="A177" s="16"/>
      <c r="B177" s="17"/>
      <c r="C177" s="18" t="s">
        <v>16</v>
      </c>
      <c r="D177" s="52">
        <f>'[1]COTA FINANCEIRA 2010 - MENSAL'!K180</f>
        <v>77360000</v>
      </c>
      <c r="E177" s="207">
        <f>'[1]COTA FINANCEIRA 2010 - MENSAL'!U180</f>
        <v>10471888.25</v>
      </c>
      <c r="F177" s="39">
        <f>'[1]COTA FINANCEIRA 2010 - MENSAL'!W180</f>
        <v>66888111.75</v>
      </c>
      <c r="G177" s="127"/>
      <c r="H177" s="89">
        <v>21574515.299999997</v>
      </c>
      <c r="I177" s="39">
        <v>25896210.299999997</v>
      </c>
      <c r="J177" s="39">
        <v>30217905.299999997</v>
      </c>
      <c r="K177" s="39">
        <v>34539600.3</v>
      </c>
      <c r="L177" s="39">
        <v>38861295.3</v>
      </c>
      <c r="M177" s="39">
        <v>43182990.3</v>
      </c>
      <c r="O177" s="237"/>
    </row>
    <row r="178" spans="1:15" ht="15">
      <c r="A178" s="19" t="s">
        <v>173</v>
      </c>
      <c r="B178" s="20"/>
      <c r="C178" s="20"/>
      <c r="D178" s="53">
        <f>SUM(D176:D177)</f>
        <v>252925547</v>
      </c>
      <c r="E178" s="208">
        <f>SUM(E176:E177)</f>
        <v>14973006.77</v>
      </c>
      <c r="F178" s="209">
        <f>'[1]COTA FINANCEIRA 2010 - MENSAL'!W181</f>
        <v>237952540.23</v>
      </c>
      <c r="G178" s="232">
        <v>68305404.89</v>
      </c>
      <c r="H178" s="31">
        <v>106616394.81995152</v>
      </c>
      <c r="I178" s="31">
        <v>123678594.95805512</v>
      </c>
      <c r="J178" s="31">
        <v>141256705.18174765</v>
      </c>
      <c r="K178" s="31">
        <v>156674480.55161986</v>
      </c>
      <c r="L178" s="31">
        <v>174413851.3066423</v>
      </c>
      <c r="M178" s="31">
        <v>214247418.78000003</v>
      </c>
      <c r="O178" s="237"/>
    </row>
    <row r="179" spans="1:15" ht="15">
      <c r="A179" s="24" t="s">
        <v>174</v>
      </c>
      <c r="B179" s="25" t="s">
        <v>175</v>
      </c>
      <c r="C179" s="15" t="s">
        <v>15</v>
      </c>
      <c r="D179" s="50">
        <f>'[1]COTA FINANCEIRA 2010 - MENSAL'!K182</f>
        <v>409622</v>
      </c>
      <c r="E179" s="206">
        <f>'[1]COTA FINANCEIRA 2010 - MENSAL'!U182</f>
        <v>11246.12</v>
      </c>
      <c r="F179" s="47">
        <f>'[1]COTA FINANCEIRA 2010 - MENSAL'!W182</f>
        <v>398375.88</v>
      </c>
      <c r="G179" s="126">
        <v>155255.5</v>
      </c>
      <c r="H179" s="88">
        <v>189661.29357426486</v>
      </c>
      <c r="I179" s="47">
        <v>224048.30421069535</v>
      </c>
      <c r="J179" s="47">
        <v>258435.1564490649</v>
      </c>
      <c r="K179" s="47">
        <v>292828.7142793578</v>
      </c>
      <c r="L179" s="47">
        <v>327222.1968662346</v>
      </c>
      <c r="M179" s="47">
        <v>398375.88000000006</v>
      </c>
      <c r="O179" s="237"/>
    </row>
    <row r="180" spans="1:15" ht="15">
      <c r="A180" s="16"/>
      <c r="B180" s="27"/>
      <c r="C180" s="18" t="s">
        <v>16</v>
      </c>
      <c r="D180" s="52">
        <f>'[1]COTA FINANCEIRA 2010 - MENSAL'!K183</f>
        <v>0</v>
      </c>
      <c r="E180" s="207">
        <f>'[1]COTA FINANCEIRA 2010 - MENSAL'!U183</f>
        <v>0</v>
      </c>
      <c r="F180" s="39">
        <f>'[1]COTA FINANCEIRA 2010 - MENSAL'!W183</f>
        <v>0</v>
      </c>
      <c r="G180" s="127"/>
      <c r="H180" s="8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O180" s="237"/>
    </row>
    <row r="181" spans="1:15" ht="15">
      <c r="A181" s="34" t="s">
        <v>176</v>
      </c>
      <c r="B181" s="44"/>
      <c r="C181" s="35"/>
      <c r="D181" s="53">
        <f>SUM(D179:D180)</f>
        <v>409622</v>
      </c>
      <c r="E181" s="208">
        <f>SUM(E179:E180)</f>
        <v>11246.12</v>
      </c>
      <c r="F181" s="209">
        <f>'[1]COTA FINANCEIRA 2010 - MENSAL'!W184</f>
        <v>398375.88</v>
      </c>
      <c r="G181" s="232">
        <v>155255.5</v>
      </c>
      <c r="H181" s="31">
        <v>189661.29357426486</v>
      </c>
      <c r="I181" s="31">
        <v>224048.30421069535</v>
      </c>
      <c r="J181" s="31">
        <v>258435.1564490649</v>
      </c>
      <c r="K181" s="31">
        <v>292828.7142793578</v>
      </c>
      <c r="L181" s="31">
        <v>327222.1968662346</v>
      </c>
      <c r="M181" s="31">
        <v>398375.88000000006</v>
      </c>
      <c r="O181" s="237"/>
    </row>
    <row r="182" spans="1:15" ht="15">
      <c r="A182" s="76">
        <v>2664</v>
      </c>
      <c r="B182" s="25" t="s">
        <v>263</v>
      </c>
      <c r="C182" s="15" t="s">
        <v>15</v>
      </c>
      <c r="D182" s="50">
        <f>'[1]COTA FINANCEIRA 2010 - MENSAL'!K185</f>
        <v>0</v>
      </c>
      <c r="E182" s="206">
        <f>'[1]COTA FINANCEIRA 2010 - MENSAL'!U185</f>
        <v>0</v>
      </c>
      <c r="F182" s="47">
        <f>'[1]COTA FINANCEIRA 2010 - MENSAL'!W185</f>
        <v>0</v>
      </c>
      <c r="G182" s="126">
        <v>0</v>
      </c>
      <c r="H182" s="88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O182" s="237"/>
    </row>
    <row r="183" spans="1:15" ht="15">
      <c r="A183" s="16"/>
      <c r="B183" s="27"/>
      <c r="C183" s="18" t="s">
        <v>16</v>
      </c>
      <c r="D183" s="52">
        <f>'[1]COTA FINANCEIRA 2010 - MENSAL'!K186</f>
        <v>0</v>
      </c>
      <c r="E183" s="207">
        <f>'[1]COTA FINANCEIRA 2010 - MENSAL'!U186</f>
        <v>0</v>
      </c>
      <c r="F183" s="39">
        <f>'[1]COTA FINANCEIRA 2010 - MENSAL'!W186</f>
        <v>0</v>
      </c>
      <c r="G183" s="127"/>
      <c r="H183" s="8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O183" s="237"/>
    </row>
    <row r="184" spans="1:15" ht="15">
      <c r="A184" s="34" t="s">
        <v>264</v>
      </c>
      <c r="B184" s="44"/>
      <c r="C184" s="35"/>
      <c r="D184" s="53">
        <f>SUM(D182:D183)</f>
        <v>0</v>
      </c>
      <c r="E184" s="208">
        <f>SUM(E182:E183)</f>
        <v>0</v>
      </c>
      <c r="F184" s="209">
        <f>'[1]COTA FINANCEIRA 2010 - MENSAL'!W187</f>
        <v>0</v>
      </c>
      <c r="G184" s="232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O184" s="237"/>
    </row>
    <row r="185" spans="1:15" ht="15">
      <c r="A185" s="24" t="s">
        <v>177</v>
      </c>
      <c r="B185" s="25" t="s">
        <v>178</v>
      </c>
      <c r="C185" s="15" t="s">
        <v>15</v>
      </c>
      <c r="D185" s="50">
        <f>'[1]COTA FINANCEIRA 2010 - MENSAL'!K188</f>
        <v>289597</v>
      </c>
      <c r="E185" s="206">
        <f>'[1]COTA FINANCEIRA 2010 - MENSAL'!U188</f>
        <v>19302</v>
      </c>
      <c r="F185" s="47">
        <f>'[1]COTA FINANCEIRA 2010 - MENSAL'!W188</f>
        <v>270295</v>
      </c>
      <c r="G185" s="126">
        <v>24427.5</v>
      </c>
      <c r="H185" s="88">
        <v>54896.886750193014</v>
      </c>
      <c r="I185" s="47">
        <v>87084.7980254756</v>
      </c>
      <c r="J185" s="47">
        <v>120472.10686115833</v>
      </c>
      <c r="K185" s="47">
        <v>149693.20924599876</v>
      </c>
      <c r="L185" s="47">
        <v>184311.6006526399</v>
      </c>
      <c r="M185" s="47">
        <v>270295</v>
      </c>
      <c r="O185" s="237"/>
    </row>
    <row r="186" spans="1:15" ht="15">
      <c r="A186" s="16"/>
      <c r="B186" s="27"/>
      <c r="C186" s="18" t="s">
        <v>16</v>
      </c>
      <c r="D186" s="52">
        <f>'[1]COTA FINANCEIRA 2010 - MENSAL'!K189</f>
        <v>0</v>
      </c>
      <c r="E186" s="207">
        <f>'[1]COTA FINANCEIRA 2010 - MENSAL'!U189</f>
        <v>0</v>
      </c>
      <c r="F186" s="39">
        <f>'[1]COTA FINANCEIRA 2010 - MENSAL'!W189</f>
        <v>0</v>
      </c>
      <c r="G186" s="127"/>
      <c r="H186" s="8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O186" s="237"/>
    </row>
    <row r="187" spans="1:15" ht="15">
      <c r="A187" s="19" t="s">
        <v>179</v>
      </c>
      <c r="B187" s="20"/>
      <c r="C187" s="20"/>
      <c r="D187" s="53">
        <f>SUM(D185:D186)</f>
        <v>289597</v>
      </c>
      <c r="E187" s="208">
        <f>SUM(E185:E186)</f>
        <v>19302</v>
      </c>
      <c r="F187" s="209">
        <f>'[1]COTA FINANCEIRA 2010 - MENSAL'!W190</f>
        <v>270295</v>
      </c>
      <c r="G187" s="232">
        <v>24427.5</v>
      </c>
      <c r="H187" s="31">
        <v>54896.886750193014</v>
      </c>
      <c r="I187" s="31">
        <v>87084.7980254756</v>
      </c>
      <c r="J187" s="31">
        <v>120472.10686115833</v>
      </c>
      <c r="K187" s="31">
        <v>149693.20924599876</v>
      </c>
      <c r="L187" s="31">
        <v>184311.6006526399</v>
      </c>
      <c r="M187" s="31">
        <v>270295</v>
      </c>
      <c r="O187" s="237"/>
    </row>
    <row r="188" spans="1:15" ht="15">
      <c r="A188" s="24" t="s">
        <v>180</v>
      </c>
      <c r="B188" s="25" t="s">
        <v>181</v>
      </c>
      <c r="C188" s="15" t="s">
        <v>15</v>
      </c>
      <c r="D188" s="50">
        <f>'[1]COTA FINANCEIRA 2010 - MENSAL'!K191</f>
        <v>605784</v>
      </c>
      <c r="E188" s="206">
        <f>'[1]COTA FINANCEIRA 2010 - MENSAL'!U191</f>
        <v>0</v>
      </c>
      <c r="F188" s="47">
        <f>'[1]COTA FINANCEIRA 2010 - MENSAL'!W191</f>
        <v>605784</v>
      </c>
      <c r="G188" s="126">
        <v>179527.68</v>
      </c>
      <c r="H188" s="88">
        <v>255399.65734475947</v>
      </c>
      <c r="I188" s="47">
        <v>311201.6419373862</v>
      </c>
      <c r="J188" s="47">
        <v>369188.99402310135</v>
      </c>
      <c r="K188" s="47">
        <v>418637.96904945123</v>
      </c>
      <c r="L188" s="47">
        <v>477920.0191751791</v>
      </c>
      <c r="M188" s="47">
        <v>605783.9999999999</v>
      </c>
      <c r="O188" s="237"/>
    </row>
    <row r="189" spans="1:15" ht="15">
      <c r="A189" s="16"/>
      <c r="B189" s="27"/>
      <c r="C189" s="18" t="s">
        <v>16</v>
      </c>
      <c r="D189" s="52">
        <f>'[1]COTA FINANCEIRA 2010 - MENSAL'!K192</f>
        <v>0</v>
      </c>
      <c r="E189" s="207">
        <f>'[1]COTA FINANCEIRA 2010 - MENSAL'!U192</f>
        <v>0</v>
      </c>
      <c r="F189" s="39">
        <f>'[1]COTA FINANCEIRA 2010 - MENSAL'!W192</f>
        <v>0</v>
      </c>
      <c r="G189" s="127"/>
      <c r="H189" s="8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O189" s="237"/>
    </row>
    <row r="190" spans="1:15" ht="15">
      <c r="A190" s="19" t="s">
        <v>182</v>
      </c>
      <c r="B190" s="20"/>
      <c r="C190" s="20"/>
      <c r="D190" s="53">
        <f>SUM(D188:D189)</f>
        <v>605784</v>
      </c>
      <c r="E190" s="208">
        <f>SUM(E188:E189)</f>
        <v>0</v>
      </c>
      <c r="F190" s="209">
        <f>'[1]COTA FINANCEIRA 2010 - MENSAL'!W193</f>
        <v>605784</v>
      </c>
      <c r="G190" s="232">
        <v>179527.68</v>
      </c>
      <c r="H190" s="31">
        <f aca="true" t="shared" si="0" ref="H190:M190">SUM(H188:H189)</f>
        <v>255399.65734475947</v>
      </c>
      <c r="I190" s="31">
        <f t="shared" si="0"/>
        <v>311201.6419373862</v>
      </c>
      <c r="J190" s="31">
        <f t="shared" si="0"/>
        <v>369188.99402310135</v>
      </c>
      <c r="K190" s="31">
        <f t="shared" si="0"/>
        <v>418637.96904945123</v>
      </c>
      <c r="L190" s="31">
        <f t="shared" si="0"/>
        <v>477920.0191751791</v>
      </c>
      <c r="M190" s="31">
        <f t="shared" si="0"/>
        <v>605783.9999999999</v>
      </c>
      <c r="O190" s="237"/>
    </row>
    <row r="191" spans="1:15" ht="15">
      <c r="A191" s="24" t="s">
        <v>183</v>
      </c>
      <c r="B191" s="25" t="s">
        <v>184</v>
      </c>
      <c r="C191" s="15" t="s">
        <v>15</v>
      </c>
      <c r="D191" s="50">
        <f>'[1]COTA FINANCEIRA 2010 - MENSAL'!K194</f>
        <v>16449472</v>
      </c>
      <c r="E191" s="206">
        <f>'[1]COTA FINANCEIRA 2010 - MENSAL'!U194</f>
        <v>127444.56</v>
      </c>
      <c r="F191" s="47">
        <f>'[1]COTA FINANCEIRA 2010 - MENSAL'!W194</f>
        <v>16322027.44</v>
      </c>
      <c r="G191" s="126">
        <v>1358759.2</v>
      </c>
      <c r="H191" s="88">
        <v>3304080.2176798712</v>
      </c>
      <c r="I191" s="47">
        <v>5255185.691043276</v>
      </c>
      <c r="J191" s="47">
        <v>7276912.703594991</v>
      </c>
      <c r="K191" s="47">
        <v>9071948.012462325</v>
      </c>
      <c r="L191" s="47">
        <v>11184780.247677052</v>
      </c>
      <c r="M191" s="47">
        <v>16322027.44</v>
      </c>
      <c r="O191" s="237"/>
    </row>
    <row r="192" spans="1:15" ht="15">
      <c r="A192" s="16"/>
      <c r="B192" s="27"/>
      <c r="C192" s="18" t="s">
        <v>16</v>
      </c>
      <c r="D192" s="52">
        <f>'[1]COTA FINANCEIRA 2010 - MENSAL'!K195</f>
        <v>0</v>
      </c>
      <c r="E192" s="207">
        <f>'[1]COTA FINANCEIRA 2010 - MENSAL'!U195</f>
        <v>0</v>
      </c>
      <c r="F192" s="39">
        <f>'[1]COTA FINANCEIRA 2010 - MENSAL'!W195</f>
        <v>0</v>
      </c>
      <c r="G192" s="127"/>
      <c r="H192" s="8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O192" s="237"/>
    </row>
    <row r="193" spans="1:15" ht="15">
      <c r="A193" s="19" t="s">
        <v>185</v>
      </c>
      <c r="B193" s="20"/>
      <c r="C193" s="20"/>
      <c r="D193" s="53">
        <f>SUM(D191:D192)</f>
        <v>16449472</v>
      </c>
      <c r="E193" s="208">
        <f>SUM(E191:E192)</f>
        <v>127444.56</v>
      </c>
      <c r="F193" s="209">
        <f>'[1]COTA FINANCEIRA 2010 - MENSAL'!W196</f>
        <v>16322027.44</v>
      </c>
      <c r="G193" s="232">
        <v>1358759.2</v>
      </c>
      <c r="H193" s="31">
        <v>3304080.2176798712</v>
      </c>
      <c r="I193" s="31">
        <v>5255185.691043276</v>
      </c>
      <c r="J193" s="31">
        <v>7276912.703594991</v>
      </c>
      <c r="K193" s="31">
        <v>9071948.012462325</v>
      </c>
      <c r="L193" s="31">
        <v>11184780.247677052</v>
      </c>
      <c r="M193" s="31">
        <v>16322027.44</v>
      </c>
      <c r="O193" s="237"/>
    </row>
    <row r="194" spans="1:15" ht="15">
      <c r="A194" s="14" t="s">
        <v>186</v>
      </c>
      <c r="B194" s="15" t="s">
        <v>187</v>
      </c>
      <c r="C194" s="15" t="s">
        <v>15</v>
      </c>
      <c r="D194" s="50">
        <f>'[1]COTA FINANCEIRA 2010 - MENSAL'!K197</f>
        <v>1506421782</v>
      </c>
      <c r="E194" s="206">
        <f>'[1]COTA FINANCEIRA 2010 - MENSAL'!U197</f>
        <v>207286973.55</v>
      </c>
      <c r="F194" s="47">
        <f>'[1]COTA FINANCEIRA 2010 - MENSAL'!W197</f>
        <v>1299134808.45</v>
      </c>
      <c r="G194" s="126">
        <v>499336841.05</v>
      </c>
      <c r="H194" s="88">
        <v>670538640.9662273</v>
      </c>
      <c r="I194" s="47">
        <v>804257874.4729818</v>
      </c>
      <c r="J194" s="47">
        <v>937977107.9797363</v>
      </c>
      <c r="K194" s="47">
        <v>1071696341.4864908</v>
      </c>
      <c r="L194" s="47">
        <v>1205415574.9932454</v>
      </c>
      <c r="M194" s="47">
        <v>1299134808.5</v>
      </c>
      <c r="O194" s="237"/>
    </row>
    <row r="195" spans="1:15" ht="15">
      <c r="A195" s="16"/>
      <c r="B195" s="17"/>
      <c r="C195" s="18" t="s">
        <v>16</v>
      </c>
      <c r="D195" s="52">
        <f>'[1]COTA FINANCEIRA 2010 - MENSAL'!K198</f>
        <v>934712218</v>
      </c>
      <c r="E195" s="207">
        <f>'[1]COTA FINANCEIRA 2010 - MENSAL'!U198</f>
        <v>190075972.75</v>
      </c>
      <c r="F195" s="39">
        <f>'[1]COTA FINANCEIRA 2010 - MENSAL'!W198</f>
        <v>744636245.25</v>
      </c>
      <c r="G195" s="127"/>
      <c r="H195" s="89">
        <v>351187111.47303534</v>
      </c>
      <c r="I195" s="39">
        <v>409459456.2639666</v>
      </c>
      <c r="J195" s="39">
        <v>470091484.8761816</v>
      </c>
      <c r="K195" s="39">
        <v>520842337.4867709</v>
      </c>
      <c r="L195" s="39">
        <v>582211767.2931371</v>
      </c>
      <c r="M195" s="39">
        <v>744636245.25</v>
      </c>
      <c r="O195" s="237"/>
    </row>
    <row r="196" spans="1:15" ht="15">
      <c r="A196" s="19" t="s">
        <v>188</v>
      </c>
      <c r="B196" s="20"/>
      <c r="C196" s="20"/>
      <c r="D196" s="53">
        <f>SUM(D194:D195)</f>
        <v>2441134000</v>
      </c>
      <c r="E196" s="208">
        <f>SUM(E194:E195)</f>
        <v>397362946.3</v>
      </c>
      <c r="F196" s="209">
        <f>'[1]COTA FINANCEIRA 2010 - MENSAL'!W199</f>
        <v>2043771053.7</v>
      </c>
      <c r="G196" s="232">
        <v>499336841.05</v>
      </c>
      <c r="H196" s="31">
        <f aca="true" t="shared" si="1" ref="H196:M196">SUM(H194:H195)</f>
        <v>1021725752.4392626</v>
      </c>
      <c r="I196" s="31">
        <f t="shared" si="1"/>
        <v>1213717330.7369485</v>
      </c>
      <c r="J196" s="31">
        <f t="shared" si="1"/>
        <v>1408068592.855918</v>
      </c>
      <c r="K196" s="31">
        <f t="shared" si="1"/>
        <v>1592538678.9732618</v>
      </c>
      <c r="L196" s="31">
        <f t="shared" si="1"/>
        <v>1787627342.2863824</v>
      </c>
      <c r="M196" s="31">
        <f t="shared" si="1"/>
        <v>2043771053.75</v>
      </c>
      <c r="O196" s="237"/>
    </row>
    <row r="197" spans="1:15" ht="15">
      <c r="A197" s="24" t="s">
        <v>189</v>
      </c>
      <c r="B197" s="25" t="s">
        <v>190</v>
      </c>
      <c r="C197" s="15" t="s">
        <v>15</v>
      </c>
      <c r="D197" s="50">
        <f>'[1]COTA FINANCEIRA 2010 - MENSAL'!K200</f>
        <v>0</v>
      </c>
      <c r="E197" s="206">
        <f>'[1]COTA FINANCEIRA 2010 - MENSAL'!U200</f>
        <v>0</v>
      </c>
      <c r="F197" s="47">
        <f>'[1]COTA FINANCEIRA 2010 - MENSAL'!W200</f>
        <v>0</v>
      </c>
      <c r="G197" s="126">
        <v>0</v>
      </c>
      <c r="H197" s="88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O197" s="237"/>
    </row>
    <row r="198" spans="1:15" ht="15">
      <c r="A198" s="16"/>
      <c r="B198" s="27"/>
      <c r="C198" s="18" t="s">
        <v>16</v>
      </c>
      <c r="D198" s="52">
        <f>'[1]COTA FINANCEIRA 2010 - MENSAL'!K201</f>
        <v>7736274</v>
      </c>
      <c r="E198" s="207">
        <f>'[1]COTA FINANCEIRA 2010 - MENSAL'!U201</f>
        <v>590993.12</v>
      </c>
      <c r="F198" s="39">
        <f>'[1]COTA FINANCEIRA 2010 - MENSAL'!W201</f>
        <v>7145280.88</v>
      </c>
      <c r="G198" s="127"/>
      <c r="H198" s="89">
        <v>3731814.833202106</v>
      </c>
      <c r="I198" s="39">
        <v>4237371.087708695</v>
      </c>
      <c r="J198" s="39">
        <v>4763399.367475089</v>
      </c>
      <c r="K198" s="39">
        <v>5203701.041466049</v>
      </c>
      <c r="L198" s="39">
        <v>5736126.829126132</v>
      </c>
      <c r="M198" s="39">
        <v>7145280.880000001</v>
      </c>
      <c r="O198" s="237"/>
    </row>
    <row r="199" spans="1:15" ht="15">
      <c r="A199" s="19" t="s">
        <v>191</v>
      </c>
      <c r="B199" s="20"/>
      <c r="C199" s="20"/>
      <c r="D199" s="53">
        <f>SUM(D197:D198)</f>
        <v>7736274</v>
      </c>
      <c r="E199" s="208">
        <f>SUM(E197:E198)</f>
        <v>590993.12</v>
      </c>
      <c r="F199" s="209">
        <f>'[1]COTA FINANCEIRA 2010 - MENSAL'!W202</f>
        <v>7145280.88</v>
      </c>
      <c r="G199" s="232">
        <v>0</v>
      </c>
      <c r="H199" s="31">
        <v>3731814.833202106</v>
      </c>
      <c r="I199" s="31">
        <v>4237371.087708695</v>
      </c>
      <c r="J199" s="31">
        <v>4763399.367475089</v>
      </c>
      <c r="K199" s="31">
        <v>5203701.041466049</v>
      </c>
      <c r="L199" s="31">
        <v>5736126.829126132</v>
      </c>
      <c r="M199" s="31">
        <v>7145280.880000001</v>
      </c>
      <c r="O199" s="237"/>
    </row>
    <row r="200" spans="1:15" ht="15">
      <c r="A200" s="24" t="s">
        <v>192</v>
      </c>
      <c r="B200" s="25" t="s">
        <v>193</v>
      </c>
      <c r="C200" s="15" t="s">
        <v>15</v>
      </c>
      <c r="D200" s="50">
        <f>'[1]COTA FINANCEIRA 2010 - MENSAL'!K203</f>
        <v>8818884</v>
      </c>
      <c r="E200" s="206">
        <f>'[1]COTA FINANCEIRA 2010 - MENSAL'!U203</f>
        <v>127356.12</v>
      </c>
      <c r="F200" s="47">
        <f>'[1]COTA FINANCEIRA 2010 - MENSAL'!W203</f>
        <v>8691527.88</v>
      </c>
      <c r="G200" s="126">
        <v>4648888.19</v>
      </c>
      <c r="H200" s="88">
        <v>5338869.622194164</v>
      </c>
      <c r="I200" s="47">
        <v>6038513.826455898</v>
      </c>
      <c r="J200" s="47">
        <v>6738548.26493491</v>
      </c>
      <c r="K200" s="47">
        <v>7436955.992569931</v>
      </c>
      <c r="L200" s="47">
        <v>8137118.092707413</v>
      </c>
      <c r="M200" s="47">
        <v>8691527.88</v>
      </c>
      <c r="O200" s="237"/>
    </row>
    <row r="201" spans="1:15" ht="15">
      <c r="A201" s="16"/>
      <c r="B201" s="27"/>
      <c r="C201" s="18" t="s">
        <v>16</v>
      </c>
      <c r="D201" s="52">
        <f>'[1]COTA FINANCEIRA 2010 - MENSAL'!K204</f>
        <v>11145193</v>
      </c>
      <c r="E201" s="207">
        <f>'[1]COTA FINANCEIRA 2010 - MENSAL'!U204</f>
        <v>361148.94</v>
      </c>
      <c r="F201" s="39">
        <f>'[1]COTA FINANCEIRA 2010 - MENSAL'!W204</f>
        <v>10784044.06</v>
      </c>
      <c r="G201" s="127"/>
      <c r="H201" s="89">
        <v>5149533.574530419</v>
      </c>
      <c r="I201" s="39">
        <v>5984040.781562487</v>
      </c>
      <c r="J201" s="39">
        <v>6852340.57343464</v>
      </c>
      <c r="K201" s="39">
        <v>7579133.916288935</v>
      </c>
      <c r="L201" s="39">
        <v>8457993.890923614</v>
      </c>
      <c r="M201" s="39">
        <v>10784044.06</v>
      </c>
      <c r="O201" s="237"/>
    </row>
    <row r="202" spans="1:15" ht="15">
      <c r="A202" s="19" t="s">
        <v>194</v>
      </c>
      <c r="B202" s="20"/>
      <c r="C202" s="20"/>
      <c r="D202" s="53">
        <f>SUM(D200:D201)</f>
        <v>19964077</v>
      </c>
      <c r="E202" s="208">
        <f>SUM(E200:E201)</f>
        <v>488505.06</v>
      </c>
      <c r="F202" s="209">
        <f>'[1]COTA FINANCEIRA 2010 - MENSAL'!W205</f>
        <v>19475571.94</v>
      </c>
      <c r="G202" s="232">
        <v>4648888.19</v>
      </c>
      <c r="H202" s="31">
        <v>10488403.196724582</v>
      </c>
      <c r="I202" s="31">
        <v>12022554.608018383</v>
      </c>
      <c r="J202" s="31">
        <v>13590888.83836955</v>
      </c>
      <c r="K202" s="31">
        <v>15016089.908858865</v>
      </c>
      <c r="L202" s="31">
        <v>16595111.983631026</v>
      </c>
      <c r="M202" s="31">
        <v>19475571.94</v>
      </c>
      <c r="O202" s="237"/>
    </row>
    <row r="203" spans="1:15" ht="15">
      <c r="A203" s="14" t="s">
        <v>195</v>
      </c>
      <c r="B203" s="15" t="s">
        <v>196</v>
      </c>
      <c r="C203" s="15" t="s">
        <v>15</v>
      </c>
      <c r="D203" s="50">
        <f>'[1]COTA FINANCEIRA 2010 - MENSAL'!K206</f>
        <v>7581087</v>
      </c>
      <c r="E203" s="206">
        <f>'[1]COTA FINANCEIRA 2010 - MENSAL'!U206</f>
        <v>1089181.89</v>
      </c>
      <c r="F203" s="47">
        <f>'[1]COTA FINANCEIRA 2010 - MENSAL'!W206</f>
        <v>6491905.11</v>
      </c>
      <c r="G203" s="126">
        <v>607468.16</v>
      </c>
      <c r="H203" s="88">
        <v>1361186.8322946439</v>
      </c>
      <c r="I203" s="47">
        <v>2128844.6722631273</v>
      </c>
      <c r="J203" s="47">
        <v>2924764.3486353187</v>
      </c>
      <c r="K203" s="47">
        <v>3625581.703400317</v>
      </c>
      <c r="L203" s="47">
        <v>4453577.321982001</v>
      </c>
      <c r="M203" s="47">
        <v>6491905.110000001</v>
      </c>
      <c r="O203" s="237"/>
    </row>
    <row r="204" spans="1:15" ht="15">
      <c r="A204" s="16"/>
      <c r="B204" s="17"/>
      <c r="C204" s="18" t="s">
        <v>16</v>
      </c>
      <c r="D204" s="52">
        <f>'[1]COTA FINANCEIRA 2010 - MENSAL'!K207</f>
        <v>45018485</v>
      </c>
      <c r="E204" s="207">
        <f>'[1]COTA FINANCEIRA 2010 - MENSAL'!U207</f>
        <v>2009234.57</v>
      </c>
      <c r="F204" s="39">
        <f>'[1]COTA FINANCEIRA 2010 - MENSAL'!W207</f>
        <v>43009250.43</v>
      </c>
      <c r="G204" s="127"/>
      <c r="H204" s="89">
        <v>19957798.88673822</v>
      </c>
      <c r="I204" s="39">
        <v>23371866.97570713</v>
      </c>
      <c r="J204" s="39">
        <v>26924184.542420667</v>
      </c>
      <c r="K204" s="39">
        <v>29897582.42107858</v>
      </c>
      <c r="L204" s="39">
        <v>33493102.949587315</v>
      </c>
      <c r="M204" s="39">
        <v>43009250.43</v>
      </c>
      <c r="O204" s="237"/>
    </row>
    <row r="205" spans="1:15" ht="15">
      <c r="A205" s="19" t="s">
        <v>197</v>
      </c>
      <c r="B205" s="20"/>
      <c r="C205" s="20"/>
      <c r="D205" s="53">
        <f>SUM(D203:D204)</f>
        <v>52599572</v>
      </c>
      <c r="E205" s="208">
        <f>SUM(E203:E204)</f>
        <v>3098416.46</v>
      </c>
      <c r="F205" s="209">
        <f>'[1]COTA FINANCEIRA 2010 - MENSAL'!W208</f>
        <v>49501155.54</v>
      </c>
      <c r="G205" s="232">
        <v>607468.16</v>
      </c>
      <c r="H205" s="31">
        <v>21318985.71903286</v>
      </c>
      <c r="I205" s="31">
        <v>25500711.647970255</v>
      </c>
      <c r="J205" s="31">
        <v>29848948.891055986</v>
      </c>
      <c r="K205" s="31">
        <v>33523164.1244789</v>
      </c>
      <c r="L205" s="31">
        <v>37946680.27156932</v>
      </c>
      <c r="M205" s="31">
        <v>49501155.54</v>
      </c>
      <c r="O205" s="237"/>
    </row>
    <row r="206" spans="1:15" ht="15">
      <c r="A206" s="14" t="s">
        <v>198</v>
      </c>
      <c r="B206" s="15" t="s">
        <v>199</v>
      </c>
      <c r="C206" s="15" t="s">
        <v>15</v>
      </c>
      <c r="D206" s="50">
        <f>'[1]COTA FINANCEIRA 2010 - MENSAL'!K209</f>
        <v>36337810</v>
      </c>
      <c r="E206" s="206">
        <f>'[1]COTA FINANCEIRA 2010 - MENSAL'!U209</f>
        <v>151593.55</v>
      </c>
      <c r="F206" s="47">
        <f>'[1]COTA FINANCEIRA 2010 - MENSAL'!W209</f>
        <v>36186216.45</v>
      </c>
      <c r="G206" s="126">
        <v>30417396.87</v>
      </c>
      <c r="H206" s="88">
        <v>31168173.242205378</v>
      </c>
      <c r="I206" s="47">
        <v>31919989.62881334</v>
      </c>
      <c r="J206" s="47">
        <v>32699118.575307954</v>
      </c>
      <c r="K206" s="47">
        <v>33389653.9326939</v>
      </c>
      <c r="L206" s="47">
        <v>34203095.80956975</v>
      </c>
      <c r="M206" s="47">
        <v>36186216.45</v>
      </c>
      <c r="O206" s="237"/>
    </row>
    <row r="207" spans="1:15" ht="15">
      <c r="A207" s="16"/>
      <c r="B207" s="17"/>
      <c r="C207" s="18" t="s">
        <v>16</v>
      </c>
      <c r="D207" s="52">
        <f>'[1]COTA FINANCEIRA 2010 - MENSAL'!K210</f>
        <v>57079784</v>
      </c>
      <c r="E207" s="207">
        <f>'[1]COTA FINANCEIRA 2010 - MENSAL'!U210</f>
        <v>2152270</v>
      </c>
      <c r="F207" s="39">
        <f>'[1]COTA FINANCEIRA 2010 - MENSAL'!W210</f>
        <v>54927514</v>
      </c>
      <c r="G207" s="127"/>
      <c r="H207" s="89">
        <v>13302055.25</v>
      </c>
      <c r="I207" s="39">
        <v>13302055.25</v>
      </c>
      <c r="J207" s="39">
        <v>13302055.25</v>
      </c>
      <c r="K207" s="39">
        <v>13302055.25</v>
      </c>
      <c r="L207" s="39">
        <v>13302055.25</v>
      </c>
      <c r="M207" s="39">
        <v>13302055.25</v>
      </c>
      <c r="O207" s="237"/>
    </row>
    <row r="208" spans="1:15" ht="15">
      <c r="A208" s="19" t="s">
        <v>200</v>
      </c>
      <c r="B208" s="20"/>
      <c r="C208" s="20"/>
      <c r="D208" s="53">
        <f>SUM(D206:D207)</f>
        <v>93417594</v>
      </c>
      <c r="E208" s="208">
        <f>SUM(E206:E207)</f>
        <v>2303863.55</v>
      </c>
      <c r="F208" s="209">
        <f>'[1]COTA FINANCEIRA 2010 - MENSAL'!W211</f>
        <v>91113730.45</v>
      </c>
      <c r="G208" s="232">
        <v>30417396.87</v>
      </c>
      <c r="H208" s="31">
        <v>44470228.49220538</v>
      </c>
      <c r="I208" s="31">
        <v>45222044.87881334</v>
      </c>
      <c r="J208" s="31">
        <v>46001173.82530795</v>
      </c>
      <c r="K208" s="31">
        <v>46691709.1826939</v>
      </c>
      <c r="L208" s="31">
        <v>47505151.05956975</v>
      </c>
      <c r="M208" s="31">
        <v>49488271.7</v>
      </c>
      <c r="O208" s="237"/>
    </row>
    <row r="209" spans="1:15" ht="15">
      <c r="A209" s="22">
        <v>3161</v>
      </c>
      <c r="B209" s="15" t="s">
        <v>201</v>
      </c>
      <c r="C209" s="15" t="s">
        <v>15</v>
      </c>
      <c r="D209" s="50">
        <f>'[1]COTA FINANCEIRA 2010 - MENSAL'!K212</f>
        <v>140000000</v>
      </c>
      <c r="E209" s="206">
        <f>'[1]COTA FINANCEIRA 2010 - MENSAL'!U212</f>
        <v>0</v>
      </c>
      <c r="F209" s="47">
        <f>'[1]COTA FINANCEIRA 2010 - MENSAL'!W212</f>
        <v>140000000</v>
      </c>
      <c r="G209" s="126">
        <v>49133853</v>
      </c>
      <c r="H209" s="88">
        <v>65833853.4996923</v>
      </c>
      <c r="I209" s="47">
        <v>81833853.34552461</v>
      </c>
      <c r="J209" s="47">
        <v>97833853.20768167</v>
      </c>
      <c r="K209" s="47">
        <v>113833852.98578654</v>
      </c>
      <c r="L209" s="47">
        <v>129833853.50444089</v>
      </c>
      <c r="M209" s="47">
        <v>140000000</v>
      </c>
      <c r="O209" s="237"/>
    </row>
    <row r="210" spans="1:15" ht="15">
      <c r="A210" s="17"/>
      <c r="B210" s="32"/>
      <c r="C210" s="18" t="s">
        <v>16</v>
      </c>
      <c r="D210" s="52">
        <f>'[1]COTA FINANCEIRA 2010 - MENSAL'!K213</f>
        <v>0</v>
      </c>
      <c r="E210" s="207">
        <f>'[1]COTA FINANCEIRA 2010 - MENSAL'!U213</f>
        <v>0</v>
      </c>
      <c r="F210" s="39">
        <f>'[1]COTA FINANCEIRA 2010 - MENSAL'!W213</f>
        <v>0</v>
      </c>
      <c r="G210" s="127"/>
      <c r="H210" s="8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O210" s="237"/>
    </row>
    <row r="211" spans="1:15" ht="15">
      <c r="A211" s="23" t="s">
        <v>202</v>
      </c>
      <c r="B211" s="20"/>
      <c r="C211" s="20"/>
      <c r="D211" s="53">
        <f>SUM(D209:D210)</f>
        <v>140000000</v>
      </c>
      <c r="E211" s="208">
        <f>SUM(E209:E210)</f>
        <v>0</v>
      </c>
      <c r="F211" s="209">
        <f>'[1]COTA FINANCEIRA 2010 - MENSAL'!W214</f>
        <v>140000000</v>
      </c>
      <c r="G211" s="232">
        <v>49133853</v>
      </c>
      <c r="H211" s="31">
        <f aca="true" t="shared" si="2" ref="H211:M211">SUM(H209:H210)</f>
        <v>65833853.4996923</v>
      </c>
      <c r="I211" s="31">
        <f t="shared" si="2"/>
        <v>81833853.34552461</v>
      </c>
      <c r="J211" s="31">
        <f t="shared" si="2"/>
        <v>97833853.20768167</v>
      </c>
      <c r="K211" s="31">
        <f t="shared" si="2"/>
        <v>113833852.98578654</v>
      </c>
      <c r="L211" s="31">
        <f t="shared" si="2"/>
        <v>129833853.50444089</v>
      </c>
      <c r="M211" s="31">
        <f t="shared" si="2"/>
        <v>140000000</v>
      </c>
      <c r="O211" s="237"/>
    </row>
    <row r="212" spans="1:15" ht="15">
      <c r="A212" s="14" t="s">
        <v>265</v>
      </c>
      <c r="B212" s="15" t="s">
        <v>266</v>
      </c>
      <c r="C212" s="15" t="s">
        <v>15</v>
      </c>
      <c r="D212" s="50">
        <f>'[1]COTA FINANCEIRA 2010 - MENSAL'!K215</f>
        <v>0</v>
      </c>
      <c r="E212" s="206">
        <f>'[1]COTA FINANCEIRA 2010 - MENSAL'!U215</f>
        <v>0</v>
      </c>
      <c r="F212" s="47">
        <f>'[1]COTA FINANCEIRA 2010 - MENSAL'!W215</f>
        <v>0</v>
      </c>
      <c r="G212" s="126">
        <v>0</v>
      </c>
      <c r="H212" s="88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O212" s="237"/>
    </row>
    <row r="213" spans="1:15" ht="15">
      <c r="A213" s="16"/>
      <c r="B213" s="17"/>
      <c r="C213" s="18" t="s">
        <v>16</v>
      </c>
      <c r="D213" s="52">
        <f>'[1]COTA FINANCEIRA 2010 - MENSAL'!K216</f>
        <v>0</v>
      </c>
      <c r="E213" s="207">
        <f>'[1]COTA FINANCEIRA 2010 - MENSAL'!U216</f>
        <v>0</v>
      </c>
      <c r="F213" s="39">
        <f>'[1]COTA FINANCEIRA 2010 - MENSAL'!W216</f>
        <v>0</v>
      </c>
      <c r="G213" s="127"/>
      <c r="H213" s="8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O213" s="237"/>
    </row>
    <row r="214" spans="1:15" ht="15">
      <c r="A214" s="19" t="s">
        <v>267</v>
      </c>
      <c r="B214" s="20"/>
      <c r="C214" s="20"/>
      <c r="D214" s="53">
        <f>SUM(D212:D213)</f>
        <v>0</v>
      </c>
      <c r="E214" s="208">
        <f>SUM(E212:E213)</f>
        <v>0</v>
      </c>
      <c r="F214" s="209">
        <f>'[1]COTA FINANCEIRA 2010 - MENSAL'!W217</f>
        <v>0</v>
      </c>
      <c r="G214" s="232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O214" s="237"/>
    </row>
    <row r="215" spans="1:15" ht="15">
      <c r="A215" s="24" t="s">
        <v>203</v>
      </c>
      <c r="B215" s="25" t="s">
        <v>204</v>
      </c>
      <c r="C215" s="15" t="s">
        <v>15</v>
      </c>
      <c r="D215" s="50">
        <f>'[1]COTA FINANCEIRA 2010 - MENSAL'!K218</f>
        <v>39350091</v>
      </c>
      <c r="E215" s="206">
        <f>'[1]COTA FINANCEIRA 2010 - MENSAL'!U218</f>
        <v>4105634.16</v>
      </c>
      <c r="F215" s="47">
        <f>'[1]COTA FINANCEIRA 2010 - MENSAL'!W218</f>
        <v>35244456.84</v>
      </c>
      <c r="G215" s="126">
        <v>7445761.06</v>
      </c>
      <c r="H215" s="88">
        <v>11088645.466720978</v>
      </c>
      <c r="I215" s="47">
        <v>14686365.25982058</v>
      </c>
      <c r="J215" s="47">
        <v>18422466.455468137</v>
      </c>
      <c r="K215" s="47">
        <v>21639226.80252947</v>
      </c>
      <c r="L215" s="47">
        <v>25478703.461056594</v>
      </c>
      <c r="M215" s="47">
        <v>35244456.84000001</v>
      </c>
      <c r="O215" s="237"/>
    </row>
    <row r="216" spans="1:15" ht="15">
      <c r="A216" s="16"/>
      <c r="B216" s="27"/>
      <c r="C216" s="18" t="s">
        <v>16</v>
      </c>
      <c r="D216" s="52">
        <f>'[1]COTA FINANCEIRA 2010 - MENSAL'!K219</f>
        <v>169935060</v>
      </c>
      <c r="E216" s="207">
        <f>'[1]COTA FINANCEIRA 2010 - MENSAL'!U219</f>
        <v>34156739.03</v>
      </c>
      <c r="F216" s="39">
        <f>'[1]COTA FINANCEIRA 2010 - MENSAL'!W219</f>
        <v>135778320.97</v>
      </c>
      <c r="G216" s="127"/>
      <c r="H216" s="89">
        <v>64398615.01855888</v>
      </c>
      <c r="I216" s="39">
        <v>74970408.1150346</v>
      </c>
      <c r="J216" s="39">
        <v>85970296.03455569</v>
      </c>
      <c r="K216" s="39">
        <v>95177536.88257426</v>
      </c>
      <c r="L216" s="39">
        <v>106311204.43429703</v>
      </c>
      <c r="M216" s="39">
        <v>135778320.96999997</v>
      </c>
      <c r="O216" s="237"/>
    </row>
    <row r="217" spans="1:15" ht="15">
      <c r="A217" s="19" t="s">
        <v>205</v>
      </c>
      <c r="B217" s="20"/>
      <c r="C217" s="20"/>
      <c r="D217" s="53">
        <f>SUM(D215:D216)</f>
        <v>209285151</v>
      </c>
      <c r="E217" s="208">
        <f>SUM(E215:E216)</f>
        <v>38262373.19</v>
      </c>
      <c r="F217" s="209">
        <f>'[1]COTA FINANCEIRA 2010 - MENSAL'!W220</f>
        <v>171022777.81</v>
      </c>
      <c r="G217" s="232">
        <v>7445761.06</v>
      </c>
      <c r="H217" s="31">
        <v>75487260.48527986</v>
      </c>
      <c r="I217" s="31">
        <v>89656773.37485518</v>
      </c>
      <c r="J217" s="31">
        <v>104392762.49002382</v>
      </c>
      <c r="K217" s="31">
        <v>116816763.68510373</v>
      </c>
      <c r="L217" s="31">
        <v>131789907.89535362</v>
      </c>
      <c r="M217" s="31">
        <v>171022777.80999997</v>
      </c>
      <c r="O217" s="237"/>
    </row>
    <row r="218" spans="1:15" ht="15">
      <c r="A218" s="24" t="s">
        <v>206</v>
      </c>
      <c r="B218" s="25" t="s">
        <v>207</v>
      </c>
      <c r="C218" s="15" t="s">
        <v>15</v>
      </c>
      <c r="D218" s="50">
        <f>'[1]COTA FINANCEIRA 2010 - MENSAL'!K221</f>
        <v>198507050</v>
      </c>
      <c r="E218" s="206">
        <f>'[1]COTA FINANCEIRA 2010 - MENSAL'!U221</f>
        <v>397641.3200000003</v>
      </c>
      <c r="F218" s="47">
        <f>'[1]COTA FINANCEIRA 2010 - MENSAL'!W221</f>
        <v>198109408.68</v>
      </c>
      <c r="G218" s="126">
        <v>95937996.59</v>
      </c>
      <c r="H218" s="88">
        <v>108826676.09621523</v>
      </c>
      <c r="I218" s="47">
        <v>122050022.41080245</v>
      </c>
      <c r="J218" s="47">
        <v>135808835.70331398</v>
      </c>
      <c r="K218" s="47">
        <v>147325381.02576745</v>
      </c>
      <c r="L218" s="47">
        <v>161251527.74888033</v>
      </c>
      <c r="M218" s="47">
        <v>198109408.27</v>
      </c>
      <c r="O218" s="237"/>
    </row>
    <row r="219" spans="1:15" ht="15">
      <c r="A219" s="16"/>
      <c r="B219" s="30"/>
      <c r="C219" s="18" t="s">
        <v>16</v>
      </c>
      <c r="D219" s="52">
        <f>'[1]COTA FINANCEIRA 2010 - MENSAL'!K222</f>
        <v>16240283</v>
      </c>
      <c r="E219" s="207">
        <f>'[1]COTA FINANCEIRA 2010 - MENSAL'!U222</f>
        <v>242017.85</v>
      </c>
      <c r="F219" s="39">
        <f>'[1]COTA FINANCEIRA 2010 - MENSAL'!W222</f>
        <v>15998265.15</v>
      </c>
      <c r="G219" s="127"/>
      <c r="H219" s="89">
        <v>1607823.183520814</v>
      </c>
      <c r="I219" s="39">
        <v>1607823.183520814</v>
      </c>
      <c r="J219" s="39">
        <v>1607823.183520814</v>
      </c>
      <c r="K219" s="39">
        <v>1607823.183520814</v>
      </c>
      <c r="L219" s="39">
        <v>1607823.183520814</v>
      </c>
      <c r="M219" s="39">
        <v>1607823.183520814</v>
      </c>
      <c r="O219" s="237"/>
    </row>
    <row r="220" spans="1:15" ht="15">
      <c r="A220" s="19" t="s">
        <v>208</v>
      </c>
      <c r="B220" s="20"/>
      <c r="C220" s="20"/>
      <c r="D220" s="53">
        <f>SUM(D218:D219)</f>
        <v>214747333</v>
      </c>
      <c r="E220" s="208">
        <f>SUM(E218:E219)</f>
        <v>639659.1700000003</v>
      </c>
      <c r="F220" s="209">
        <f>'[1]COTA FINANCEIRA 2010 - MENSAL'!W223</f>
        <v>214107673.83</v>
      </c>
      <c r="G220" s="232">
        <v>95937996.59</v>
      </c>
      <c r="H220" s="31">
        <v>110434499.27973604</v>
      </c>
      <c r="I220" s="31">
        <v>123657845.59432326</v>
      </c>
      <c r="J220" s="31">
        <v>137416658.8868348</v>
      </c>
      <c r="K220" s="31">
        <v>148933204.20928827</v>
      </c>
      <c r="L220" s="31">
        <v>162859350.93240115</v>
      </c>
      <c r="M220" s="31">
        <v>199717231.45352083</v>
      </c>
      <c r="O220" s="237"/>
    </row>
    <row r="221" spans="1:15" ht="15">
      <c r="A221" s="14" t="s">
        <v>209</v>
      </c>
      <c r="B221" s="15" t="s">
        <v>210</v>
      </c>
      <c r="C221" s="15" t="s">
        <v>15</v>
      </c>
      <c r="D221" s="50">
        <f>'[1]COTA FINANCEIRA 2010 - MENSAL'!K224</f>
        <v>13620716</v>
      </c>
      <c r="E221" s="206">
        <f>'[1]COTA FINANCEIRA 2010 - MENSAL'!U224</f>
        <v>1109426.1099999999</v>
      </c>
      <c r="F221" s="47">
        <f>'[1]COTA FINANCEIRA 2010 - MENSAL'!W224</f>
        <v>12511289.89</v>
      </c>
      <c r="G221" s="126">
        <v>3516387.81</v>
      </c>
      <c r="H221" s="88">
        <v>7178657.581337851</v>
      </c>
      <c r="I221" s="47">
        <v>8341845.133623938</v>
      </c>
      <c r="J221" s="47">
        <v>9550998.651255304</v>
      </c>
      <c r="K221" s="47">
        <v>10577021.345026627</v>
      </c>
      <c r="L221" s="47">
        <v>11809891.408272887</v>
      </c>
      <c r="M221" s="47">
        <v>12511289.889999999</v>
      </c>
      <c r="O221" s="237"/>
    </row>
    <row r="222" spans="1:15" ht="15">
      <c r="A222" s="16"/>
      <c r="B222" s="17"/>
      <c r="C222" s="18" t="s">
        <v>16</v>
      </c>
      <c r="D222" s="52">
        <f>'[1]COTA FINANCEIRA 2010 - MENSAL'!K225</f>
        <v>8618397</v>
      </c>
      <c r="E222" s="207">
        <f>'[1]COTA FINANCEIRA 2010 - MENSAL'!U225</f>
        <v>161024.76000000004</v>
      </c>
      <c r="F222" s="39">
        <f>'[1]COTA FINANCEIRA 2010 - MENSAL'!W225</f>
        <v>8457372.24</v>
      </c>
      <c r="G222" s="127"/>
      <c r="H222" s="89">
        <v>12999353</v>
      </c>
      <c r="I222" s="39">
        <v>12999353</v>
      </c>
      <c r="J222" s="39">
        <v>12999353</v>
      </c>
      <c r="K222" s="39">
        <v>12999353</v>
      </c>
      <c r="L222" s="39">
        <v>12999353</v>
      </c>
      <c r="M222" s="39">
        <v>12999353</v>
      </c>
      <c r="O222" s="237"/>
    </row>
    <row r="223" spans="1:15" ht="15">
      <c r="A223" s="19" t="s">
        <v>211</v>
      </c>
      <c r="B223" s="20"/>
      <c r="C223" s="20"/>
      <c r="D223" s="53">
        <f>SUM(D221:D222)</f>
        <v>22239113</v>
      </c>
      <c r="E223" s="208">
        <f>SUM(E221:E222)</f>
        <v>1270450.8699999999</v>
      </c>
      <c r="F223" s="209">
        <f>'[1]COTA FINANCEIRA 2010 - MENSAL'!W226</f>
        <v>20968662.130000003</v>
      </c>
      <c r="G223" s="232">
        <v>3516387.81</v>
      </c>
      <c r="H223" s="31">
        <f aca="true" t="shared" si="3" ref="H223:M223">SUM(H221:H222)</f>
        <v>20178010.58133785</v>
      </c>
      <c r="I223" s="31">
        <f t="shared" si="3"/>
        <v>21341198.13362394</v>
      </c>
      <c r="J223" s="31">
        <f t="shared" si="3"/>
        <v>22550351.651255302</v>
      </c>
      <c r="K223" s="31">
        <f t="shared" si="3"/>
        <v>23576374.345026627</v>
      </c>
      <c r="L223" s="31">
        <f t="shared" si="3"/>
        <v>24809244.408272885</v>
      </c>
      <c r="M223" s="31">
        <f t="shared" si="3"/>
        <v>25510642.89</v>
      </c>
      <c r="O223" s="237"/>
    </row>
    <row r="224" spans="1:15" ht="15">
      <c r="A224" s="24" t="s">
        <v>212</v>
      </c>
      <c r="B224" s="25" t="s">
        <v>213</v>
      </c>
      <c r="C224" s="15" t="s">
        <v>15</v>
      </c>
      <c r="D224" s="50">
        <f>'[1]COTA FINANCEIRA 2010 - MENSAL'!K227</f>
        <v>9665126</v>
      </c>
      <c r="E224" s="206">
        <f>'[1]COTA FINANCEIRA 2010 - MENSAL'!U227</f>
        <v>711225.36</v>
      </c>
      <c r="F224" s="47">
        <f>'[1]COTA FINANCEIRA 2010 - MENSAL'!W227</f>
        <v>8953900.64</v>
      </c>
      <c r="G224" s="126">
        <v>3936514.39</v>
      </c>
      <c r="H224" s="88">
        <v>4954227.743665351</v>
      </c>
      <c r="I224" s="47">
        <v>5929905.644915351</v>
      </c>
      <c r="J224" s="47">
        <v>6842781.546165351</v>
      </c>
      <c r="K224" s="47">
        <v>7756422.681165351</v>
      </c>
      <c r="L224" s="47">
        <v>8362048.764332675</v>
      </c>
      <c r="M224" s="47">
        <v>8953900.8475</v>
      </c>
      <c r="O224" s="237"/>
    </row>
    <row r="225" spans="1:15" ht="15">
      <c r="A225" s="16"/>
      <c r="B225" s="27"/>
      <c r="C225" s="18" t="s">
        <v>16</v>
      </c>
      <c r="D225" s="52">
        <f>'[1]COTA FINANCEIRA 2010 - MENSAL'!K228</f>
        <v>0</v>
      </c>
      <c r="E225" s="207">
        <f>'[1]COTA FINANCEIRA 2010 - MENSAL'!U228</f>
        <v>0</v>
      </c>
      <c r="F225" s="39">
        <f>'[1]COTA FINANCEIRA 2010 - MENSAL'!W228</f>
        <v>0</v>
      </c>
      <c r="G225" s="127"/>
      <c r="H225" s="8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O225" s="237"/>
    </row>
    <row r="226" spans="1:15" ht="15">
      <c r="A226" s="19" t="s">
        <v>214</v>
      </c>
      <c r="B226" s="20"/>
      <c r="C226" s="20"/>
      <c r="D226" s="53">
        <f>SUM(D224:D225)</f>
        <v>9665126</v>
      </c>
      <c r="E226" s="208">
        <f>SUM(E224:E225)</f>
        <v>711225.36</v>
      </c>
      <c r="F226" s="209">
        <f>'[1]COTA FINANCEIRA 2010 - MENSAL'!W229</f>
        <v>8953900.64</v>
      </c>
      <c r="G226" s="232">
        <v>3936514.39</v>
      </c>
      <c r="H226" s="31">
        <v>4954227.743665351</v>
      </c>
      <c r="I226" s="31">
        <v>5929905.644915351</v>
      </c>
      <c r="J226" s="31">
        <v>6842781.546165351</v>
      </c>
      <c r="K226" s="31">
        <v>7756422.681165351</v>
      </c>
      <c r="L226" s="31">
        <v>8362048.764332675</v>
      </c>
      <c r="M226" s="31">
        <v>8953900.8475</v>
      </c>
      <c r="O226" s="237"/>
    </row>
    <row r="227" spans="1:15" ht="15">
      <c r="A227" s="24" t="s">
        <v>215</v>
      </c>
      <c r="B227" s="25" t="s">
        <v>216</v>
      </c>
      <c r="C227" s="15" t="s">
        <v>15</v>
      </c>
      <c r="D227" s="50">
        <f>'[1]COTA FINANCEIRA 2010 - MENSAL'!K230</f>
        <v>3783993</v>
      </c>
      <c r="E227" s="206">
        <f>'[1]COTA FINANCEIRA 2010 - MENSAL'!U230</f>
        <v>85009.04</v>
      </c>
      <c r="F227" s="47">
        <f>'[1]COTA FINANCEIRA 2010 - MENSAL'!W230</f>
        <v>3698983.96</v>
      </c>
      <c r="G227" s="126">
        <v>1171520.86</v>
      </c>
      <c r="H227" s="88">
        <v>1495700.6304684803</v>
      </c>
      <c r="I227" s="47">
        <v>1822868.0935660105</v>
      </c>
      <c r="J227" s="47">
        <v>2162975.8868642044</v>
      </c>
      <c r="K227" s="47">
        <v>2451431.469947119</v>
      </c>
      <c r="L227" s="47">
        <v>2798118.53893302</v>
      </c>
      <c r="M227" s="47">
        <v>3698983.96</v>
      </c>
      <c r="O227" s="237"/>
    </row>
    <row r="228" spans="1:15" ht="15">
      <c r="A228" s="16"/>
      <c r="B228" s="27"/>
      <c r="C228" s="18" t="s">
        <v>16</v>
      </c>
      <c r="D228" s="52">
        <f>'[1]COTA FINANCEIRA 2010 - MENSAL'!K231</f>
        <v>0</v>
      </c>
      <c r="E228" s="207">
        <f>'[1]COTA FINANCEIRA 2010 - MENSAL'!U231</f>
        <v>0</v>
      </c>
      <c r="F228" s="39">
        <f>'[1]COTA FINANCEIRA 2010 - MENSAL'!W231</f>
        <v>0</v>
      </c>
      <c r="G228" s="127"/>
      <c r="H228" s="8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O228" s="237"/>
    </row>
    <row r="229" spans="1:15" ht="15">
      <c r="A229" s="19" t="s">
        <v>217</v>
      </c>
      <c r="B229" s="20"/>
      <c r="C229" s="20"/>
      <c r="D229" s="53">
        <f>SUM(D227:D228)</f>
        <v>3783993</v>
      </c>
      <c r="E229" s="208">
        <f>SUM(E227:E228)</f>
        <v>85009.04</v>
      </c>
      <c r="F229" s="209">
        <f>'[1]COTA FINANCEIRA 2010 - MENSAL'!W232</f>
        <v>3698983.96</v>
      </c>
      <c r="G229" s="232">
        <v>1171520.86</v>
      </c>
      <c r="H229" s="31">
        <v>1495700.6304684803</v>
      </c>
      <c r="I229" s="31">
        <v>1822868.0935660105</v>
      </c>
      <c r="J229" s="31">
        <v>2162975.8868642044</v>
      </c>
      <c r="K229" s="31">
        <v>2451431.469947119</v>
      </c>
      <c r="L229" s="31">
        <v>2798118.53893302</v>
      </c>
      <c r="M229" s="31">
        <v>3698983.96</v>
      </c>
      <c r="O229" s="237"/>
    </row>
    <row r="230" spans="1:15" ht="15">
      <c r="A230" s="24" t="s">
        <v>218</v>
      </c>
      <c r="B230" s="25" t="s">
        <v>219</v>
      </c>
      <c r="C230" s="15" t="s">
        <v>15</v>
      </c>
      <c r="D230" s="50">
        <f>'[1]COTA FINANCEIRA 2010 - MENSAL'!K233</f>
        <v>106973495</v>
      </c>
      <c r="E230" s="206">
        <f>'[1]COTA FINANCEIRA 2010 - MENSAL'!U233</f>
        <v>2474636.1799999997</v>
      </c>
      <c r="F230" s="47">
        <f>'[1]COTA FINANCEIRA 2010 - MENSAL'!W233</f>
        <v>104498858.82</v>
      </c>
      <c r="G230" s="126">
        <v>35507933.63</v>
      </c>
      <c r="H230" s="88">
        <v>48081635.514190115</v>
      </c>
      <c r="I230" s="47">
        <v>56511933.82841517</v>
      </c>
      <c r="J230" s="47">
        <v>65256502.53850923</v>
      </c>
      <c r="K230" s="47">
        <v>72908196.35631852</v>
      </c>
      <c r="L230" s="47">
        <v>81974106.9555383</v>
      </c>
      <c r="M230" s="47">
        <v>104498858.82</v>
      </c>
      <c r="O230" s="237"/>
    </row>
    <row r="231" spans="1:15" ht="15">
      <c r="A231" s="16"/>
      <c r="B231" s="27"/>
      <c r="C231" s="18" t="s">
        <v>16</v>
      </c>
      <c r="D231" s="52">
        <f>'[1]COTA FINANCEIRA 2010 - MENSAL'!K234</f>
        <v>62629856</v>
      </c>
      <c r="E231" s="207">
        <f>'[1]COTA FINANCEIRA 2010 - MENSAL'!U234</f>
        <v>403864</v>
      </c>
      <c r="F231" s="39">
        <f>'[1]COTA FINANCEIRA 2010 - MENSAL'!W234</f>
        <v>62225992</v>
      </c>
      <c r="G231" s="127"/>
      <c r="H231" s="89">
        <v>19709051</v>
      </c>
      <c r="I231" s="39">
        <v>19709051</v>
      </c>
      <c r="J231" s="39">
        <v>19709051</v>
      </c>
      <c r="K231" s="39">
        <v>19709051</v>
      </c>
      <c r="L231" s="39">
        <v>19709051</v>
      </c>
      <c r="M231" s="39">
        <v>19709051</v>
      </c>
      <c r="O231" s="237"/>
    </row>
    <row r="232" spans="1:15" ht="15">
      <c r="A232" s="19" t="s">
        <v>220</v>
      </c>
      <c r="B232" s="20"/>
      <c r="C232" s="20"/>
      <c r="D232" s="53">
        <f>SUM(D230:D231)</f>
        <v>169603351</v>
      </c>
      <c r="E232" s="208">
        <f>SUM(E230:E231)</f>
        <v>2878500.1799999997</v>
      </c>
      <c r="F232" s="209">
        <f>'[1]COTA FINANCEIRA 2010 - MENSAL'!W235</f>
        <v>166724850.82</v>
      </c>
      <c r="G232" s="232">
        <v>35507933.63</v>
      </c>
      <c r="H232" s="31">
        <v>67790686.51419011</v>
      </c>
      <c r="I232" s="31">
        <v>76220984.82841517</v>
      </c>
      <c r="J232" s="31">
        <v>84965553.53850922</v>
      </c>
      <c r="K232" s="31">
        <v>92617247.35631852</v>
      </c>
      <c r="L232" s="31">
        <v>101683157.9555383</v>
      </c>
      <c r="M232" s="31">
        <v>124207909.82</v>
      </c>
      <c r="O232" s="237"/>
    </row>
    <row r="233" spans="1:15" ht="15">
      <c r="A233" s="14" t="s">
        <v>221</v>
      </c>
      <c r="B233" s="15" t="s">
        <v>222</v>
      </c>
      <c r="C233" s="15" t="s">
        <v>15</v>
      </c>
      <c r="D233" s="50">
        <f>'[1]COTA FINANCEIRA 2010 - MENSAL'!K236</f>
        <v>2117102</v>
      </c>
      <c r="E233" s="206">
        <f>'[1]COTA FINANCEIRA 2010 - MENSAL'!U236</f>
        <v>29006.81</v>
      </c>
      <c r="F233" s="47">
        <f>'[1]COTA FINANCEIRA 2010 - MENSAL'!W236</f>
        <v>2088095.19</v>
      </c>
      <c r="G233" s="126">
        <v>402261.44</v>
      </c>
      <c r="H233" s="88">
        <v>612973.4596927617</v>
      </c>
      <c r="I233" s="47">
        <v>832124.326657605</v>
      </c>
      <c r="J233" s="47">
        <v>1059903.740675291</v>
      </c>
      <c r="K233" s="47">
        <v>1253574.1372425326</v>
      </c>
      <c r="L233" s="47">
        <v>1486072.995547565</v>
      </c>
      <c r="M233" s="47">
        <v>2088095.1899999997</v>
      </c>
      <c r="O233" s="237"/>
    </row>
    <row r="234" spans="1:15" ht="15">
      <c r="A234" s="16"/>
      <c r="B234" s="32"/>
      <c r="C234" s="18" t="s">
        <v>16</v>
      </c>
      <c r="D234" s="52">
        <f>'[1]COTA FINANCEIRA 2010 - MENSAL'!K237</f>
        <v>0</v>
      </c>
      <c r="E234" s="207">
        <f>'[1]COTA FINANCEIRA 2010 - MENSAL'!U237</f>
        <v>0</v>
      </c>
      <c r="F234" s="39">
        <f>'[1]COTA FINANCEIRA 2010 - MENSAL'!W237</f>
        <v>0</v>
      </c>
      <c r="G234" s="127"/>
      <c r="H234" s="8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O234" s="237"/>
    </row>
    <row r="235" spans="1:15" ht="15">
      <c r="A235" s="19" t="s">
        <v>223</v>
      </c>
      <c r="B235" s="20"/>
      <c r="C235" s="20"/>
      <c r="D235" s="53">
        <f>SUM(D233:D234)</f>
        <v>2117102</v>
      </c>
      <c r="E235" s="208">
        <f>SUM(E233:E234)</f>
        <v>29006.81</v>
      </c>
      <c r="F235" s="209">
        <f>'[1]COTA FINANCEIRA 2010 - MENSAL'!W238</f>
        <v>2088095.19</v>
      </c>
      <c r="G235" s="232">
        <v>402261.44</v>
      </c>
      <c r="H235" s="31">
        <v>612973.4596927617</v>
      </c>
      <c r="I235" s="31">
        <v>832124.326657605</v>
      </c>
      <c r="J235" s="31">
        <v>1059903.740675291</v>
      </c>
      <c r="K235" s="31">
        <v>1253574.1372425326</v>
      </c>
      <c r="L235" s="31">
        <v>1486072.995547565</v>
      </c>
      <c r="M235" s="31">
        <v>2088095.1899999997</v>
      </c>
      <c r="O235" s="237"/>
    </row>
    <row r="236" spans="1:15" ht="15">
      <c r="A236" s="24" t="s">
        <v>224</v>
      </c>
      <c r="B236" s="25" t="s">
        <v>225</v>
      </c>
      <c r="C236" s="15" t="s">
        <v>15</v>
      </c>
      <c r="D236" s="50">
        <f>'[1]COTA FINANCEIRA 2010 - MENSAL'!K239</f>
        <v>280566363</v>
      </c>
      <c r="E236" s="206">
        <f>'[1]COTA FINANCEIRA 2010 - MENSAL'!U239</f>
        <v>24590243.73</v>
      </c>
      <c r="F236" s="47">
        <f>'[1]COTA FINANCEIRA 2010 - MENSAL'!W239</f>
        <v>255976119.27</v>
      </c>
      <c r="G236" s="126">
        <v>145529874.78</v>
      </c>
      <c r="H236" s="88">
        <v>159462189.35638937</v>
      </c>
      <c r="I236" s="47">
        <v>173756522.4871923</v>
      </c>
      <c r="J236" s="47">
        <v>188629691.2002223</v>
      </c>
      <c r="K236" s="47">
        <v>201078985.91267642</v>
      </c>
      <c r="L236" s="47">
        <v>216133040.74515238</v>
      </c>
      <c r="M236" s="47">
        <v>255976119.05</v>
      </c>
      <c r="O236" s="237"/>
    </row>
    <row r="237" spans="1:15" ht="15">
      <c r="A237" s="16"/>
      <c r="B237" s="27"/>
      <c r="C237" s="18" t="s">
        <v>16</v>
      </c>
      <c r="D237" s="52">
        <f>'[1]COTA FINANCEIRA 2010 - MENSAL'!K240</f>
        <v>35629237</v>
      </c>
      <c r="E237" s="207">
        <f>'[1]COTA FINANCEIRA 2010 - MENSAL'!U240</f>
        <v>1251996.35</v>
      </c>
      <c r="F237" s="39">
        <f>'[1]COTA FINANCEIRA 2010 - MENSAL'!W240</f>
        <v>34377240.65</v>
      </c>
      <c r="G237" s="127"/>
      <c r="H237" s="89">
        <v>16304861.263594862</v>
      </c>
      <c r="I237" s="39">
        <v>18981496.773470208</v>
      </c>
      <c r="J237" s="39">
        <v>21766520.12204995</v>
      </c>
      <c r="K237" s="39">
        <v>24097669.39605503</v>
      </c>
      <c r="L237" s="39">
        <v>26916563.944229897</v>
      </c>
      <c r="M237" s="39">
        <v>34377240.65</v>
      </c>
      <c r="O237" s="237"/>
    </row>
    <row r="238" spans="1:15" ht="15">
      <c r="A238" s="19" t="s">
        <v>226</v>
      </c>
      <c r="B238" s="20"/>
      <c r="C238" s="20"/>
      <c r="D238" s="53">
        <f>SUM(D236:D237)</f>
        <v>316195600</v>
      </c>
      <c r="E238" s="208">
        <f>SUM(E236:E237)</f>
        <v>25842240.080000002</v>
      </c>
      <c r="F238" s="209">
        <f>'[1]COTA FINANCEIRA 2010 - MENSAL'!W241</f>
        <v>290353359.92</v>
      </c>
      <c r="G238" s="232">
        <v>145529874.78</v>
      </c>
      <c r="H238" s="31">
        <v>175767050.61998424</v>
      </c>
      <c r="I238" s="31">
        <v>192738019.2606625</v>
      </c>
      <c r="J238" s="31">
        <v>210396211.32227227</v>
      </c>
      <c r="K238" s="31">
        <v>225176655.30873147</v>
      </c>
      <c r="L238" s="31">
        <v>243049604.68938228</v>
      </c>
      <c r="M238" s="31">
        <v>290353359.7</v>
      </c>
      <c r="O238" s="237"/>
    </row>
    <row r="239" spans="1:15" ht="15">
      <c r="A239" s="24" t="s">
        <v>227</v>
      </c>
      <c r="B239" s="25" t="s">
        <v>228</v>
      </c>
      <c r="C239" s="15" t="s">
        <v>15</v>
      </c>
      <c r="D239" s="50">
        <f>'[1]COTA FINANCEIRA 2010 - MENSAL'!K242</f>
        <v>1683178</v>
      </c>
      <c r="E239" s="206">
        <f>'[1]COTA FINANCEIRA 2010 - MENSAL'!U242</f>
        <v>26098.71</v>
      </c>
      <c r="F239" s="47">
        <f>'[1]COTA FINANCEIRA 2010 - MENSAL'!W242</f>
        <v>1657079.29</v>
      </c>
      <c r="G239" s="126">
        <v>252850.2</v>
      </c>
      <c r="H239" s="88">
        <v>429633.78760314785</v>
      </c>
      <c r="I239" s="47">
        <v>611497.7193527973</v>
      </c>
      <c r="J239" s="47">
        <v>800700.1094325872</v>
      </c>
      <c r="K239" s="47">
        <v>959386.3219215804</v>
      </c>
      <c r="L239" s="47">
        <v>1151095.5968962058</v>
      </c>
      <c r="M239" s="47">
        <v>1657079.2899999998</v>
      </c>
      <c r="O239" s="237"/>
    </row>
    <row r="240" spans="1:15" ht="15">
      <c r="A240" s="16"/>
      <c r="B240" s="27"/>
      <c r="C240" s="18" t="s">
        <v>16</v>
      </c>
      <c r="D240" s="52">
        <f>'[1]COTA FINANCEIRA 2010 - MENSAL'!K243</f>
        <v>1361686</v>
      </c>
      <c r="E240" s="207">
        <f>'[1]COTA FINANCEIRA 2010 - MENSAL'!U243</f>
        <v>0</v>
      </c>
      <c r="F240" s="39">
        <f>'[1]COTA FINANCEIRA 2010 - MENSAL'!W243</f>
        <v>1361686</v>
      </c>
      <c r="G240" s="127"/>
      <c r="H240" s="8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O240" s="237"/>
    </row>
    <row r="241" spans="1:15" ht="15">
      <c r="A241" s="19" t="s">
        <v>229</v>
      </c>
      <c r="B241" s="20"/>
      <c r="C241" s="20"/>
      <c r="D241" s="53">
        <f>SUM(D239:D240)</f>
        <v>3044864</v>
      </c>
      <c r="E241" s="208">
        <f>SUM(E239:E240)</f>
        <v>26098.71</v>
      </c>
      <c r="F241" s="209">
        <f>'[1]COTA FINANCEIRA 2010 - MENSAL'!W244</f>
        <v>3018765.29</v>
      </c>
      <c r="G241" s="232">
        <v>252850.2</v>
      </c>
      <c r="H241" s="31">
        <v>429633.78760314785</v>
      </c>
      <c r="I241" s="31">
        <v>611497.7193527973</v>
      </c>
      <c r="J241" s="31">
        <v>800700.1094325872</v>
      </c>
      <c r="K241" s="31">
        <v>959386.3219215804</v>
      </c>
      <c r="L241" s="31">
        <v>1151095.5968962058</v>
      </c>
      <c r="M241" s="31">
        <v>1657079.2899999998</v>
      </c>
      <c r="O241" s="237"/>
    </row>
    <row r="242" spans="1:15" s="11" customFormat="1" ht="15">
      <c r="A242" s="14" t="s">
        <v>230</v>
      </c>
      <c r="B242" s="15" t="s">
        <v>231</v>
      </c>
      <c r="C242" s="15" t="s">
        <v>15</v>
      </c>
      <c r="D242" s="50">
        <f>'[1]COTA FINANCEIRA 2010 - MENSAL'!K245</f>
        <v>123180747</v>
      </c>
      <c r="E242" s="206">
        <f>'[1]COTA FINANCEIRA 2010 - MENSAL'!U245</f>
        <v>13951960.36</v>
      </c>
      <c r="F242" s="47">
        <f>'[1]COTA FINANCEIRA 2010 - MENSAL'!W245</f>
        <v>109228786.64</v>
      </c>
      <c r="G242" s="126">
        <v>55060783.89</v>
      </c>
      <c r="H242" s="88">
        <v>65341457.49851476</v>
      </c>
      <c r="I242" s="47">
        <v>75607023.3048118</v>
      </c>
      <c r="J242" s="47">
        <v>84785893.11110885</v>
      </c>
      <c r="K242" s="47">
        <v>94065989.25073923</v>
      </c>
      <c r="L242" s="47">
        <v>102333926.89036961</v>
      </c>
      <c r="M242" s="47">
        <v>109228786.52999999</v>
      </c>
      <c r="N242" s="237"/>
      <c r="O242" s="238"/>
    </row>
    <row r="243" spans="1:15" s="11" customFormat="1" ht="15">
      <c r="A243" s="16"/>
      <c r="B243" s="17"/>
      <c r="C243" s="18" t="s">
        <v>16</v>
      </c>
      <c r="D243" s="52">
        <f>'[1]COTA FINANCEIRA 2010 - MENSAL'!K246</f>
        <v>90019483</v>
      </c>
      <c r="E243" s="207">
        <f>'[1]COTA FINANCEIRA 2010 - MENSAL'!U246</f>
        <v>4092380.4800000004</v>
      </c>
      <c r="F243" s="39">
        <f>'[1]COTA FINANCEIRA 2010 - MENSAL'!W246</f>
        <v>85927102.52</v>
      </c>
      <c r="G243" s="127"/>
      <c r="H243" s="89">
        <v>40650891.87263203</v>
      </c>
      <c r="I243" s="39">
        <v>47356589.58847925</v>
      </c>
      <c r="J243" s="39">
        <v>54333828.22939607</v>
      </c>
      <c r="K243" s="39">
        <v>60173989.246583946</v>
      </c>
      <c r="L243" s="39">
        <v>67236084.42658502</v>
      </c>
      <c r="M243" s="39">
        <v>85927102.52000001</v>
      </c>
      <c r="N243" s="237"/>
      <c r="O243" s="238"/>
    </row>
    <row r="244" spans="1:15" s="11" customFormat="1" ht="15">
      <c r="A244" s="19" t="s">
        <v>232</v>
      </c>
      <c r="B244" s="20"/>
      <c r="C244" s="20"/>
      <c r="D244" s="53">
        <f>SUM(D242:D243)</f>
        <v>213200230</v>
      </c>
      <c r="E244" s="208">
        <f>SUM(E242:E243)</f>
        <v>18044340.84</v>
      </c>
      <c r="F244" s="209">
        <f>'[1]COTA FINANCEIRA 2010 - MENSAL'!W247</f>
        <v>195155889.16</v>
      </c>
      <c r="G244" s="232">
        <v>55060783.89</v>
      </c>
      <c r="H244" s="31">
        <v>105992349.37114678</v>
      </c>
      <c r="I244" s="31">
        <v>122963612.89329106</v>
      </c>
      <c r="J244" s="31">
        <v>139119721.3405049</v>
      </c>
      <c r="K244" s="31">
        <v>154239978.4973232</v>
      </c>
      <c r="L244" s="31">
        <v>169570011.3169546</v>
      </c>
      <c r="M244" s="31">
        <v>195155889.05</v>
      </c>
      <c r="N244" s="237"/>
      <c r="O244" s="238"/>
    </row>
    <row r="245" spans="1:15" ht="15">
      <c r="A245" s="14" t="s">
        <v>233</v>
      </c>
      <c r="B245" s="15" t="s">
        <v>234</v>
      </c>
      <c r="C245" s="15" t="s">
        <v>15</v>
      </c>
      <c r="D245" s="50">
        <f>'[1]COTA FINANCEIRA 2010 - MENSAL'!K248</f>
        <v>88479388</v>
      </c>
      <c r="E245" s="206">
        <f>'[1]COTA FINANCEIRA 2010 - MENSAL'!U248</f>
        <v>6384988.42</v>
      </c>
      <c r="F245" s="47">
        <f>'[1]COTA FINANCEIRA 2010 - MENSAL'!W248</f>
        <v>82094399.58</v>
      </c>
      <c r="G245" s="126">
        <v>27692882.95</v>
      </c>
      <c r="H245" s="88">
        <v>37755436.05801061</v>
      </c>
      <c r="I245" s="47">
        <v>44796331.622451626</v>
      </c>
      <c r="J245" s="47">
        <v>52122315.81331165</v>
      </c>
      <c r="K245" s="47">
        <v>58254696.258509755</v>
      </c>
      <c r="L245" s="47">
        <v>65669978.4465752</v>
      </c>
      <c r="M245" s="47">
        <v>82094399.58</v>
      </c>
      <c r="O245" s="237"/>
    </row>
    <row r="246" spans="1:15" ht="15">
      <c r="A246" s="16"/>
      <c r="B246" s="17"/>
      <c r="C246" s="18" t="s">
        <v>16</v>
      </c>
      <c r="D246" s="52">
        <f>'[1]COTA FINANCEIRA 2010 - MENSAL'!K249</f>
        <v>25868901</v>
      </c>
      <c r="E246" s="207">
        <f>'[1]COTA FINANCEIRA 2010 - MENSAL'!U249</f>
        <v>552093.8</v>
      </c>
      <c r="F246" s="39">
        <f>'[1]COTA FINANCEIRA 2010 - MENSAL'!W249</f>
        <v>25316807.2</v>
      </c>
      <c r="G246" s="127"/>
      <c r="H246" s="8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O246" s="237"/>
    </row>
    <row r="247" spans="1:15" ht="15">
      <c r="A247" s="19" t="s">
        <v>235</v>
      </c>
      <c r="B247" s="20"/>
      <c r="C247" s="20"/>
      <c r="D247" s="53">
        <f>SUM(D245:D246)</f>
        <v>114348289</v>
      </c>
      <c r="E247" s="208">
        <f>SUM(E245:E246)</f>
        <v>6937082.22</v>
      </c>
      <c r="F247" s="209">
        <f>'[1]COTA FINANCEIRA 2010 - MENSAL'!W250</f>
        <v>107411206.78</v>
      </c>
      <c r="G247" s="232">
        <v>27692882.95</v>
      </c>
      <c r="H247" s="31">
        <v>37755436.05801061</v>
      </c>
      <c r="I247" s="31">
        <v>44796331.622451626</v>
      </c>
      <c r="J247" s="31">
        <v>52122315.81331165</v>
      </c>
      <c r="K247" s="31">
        <v>58254696.258509755</v>
      </c>
      <c r="L247" s="31">
        <v>65669978.4465752</v>
      </c>
      <c r="M247" s="31">
        <v>82094399.58</v>
      </c>
      <c r="O247" s="237"/>
    </row>
    <row r="248" spans="1:15" ht="15">
      <c r="A248" s="24" t="s">
        <v>236</v>
      </c>
      <c r="B248" s="25" t="s">
        <v>237</v>
      </c>
      <c r="C248" s="15" t="s">
        <v>15</v>
      </c>
      <c r="D248" s="50">
        <f>'[1]COTA FINANCEIRA 2010 - MENSAL'!K251</f>
        <v>27695260</v>
      </c>
      <c r="E248" s="206">
        <f>'[1]COTA FINANCEIRA 2010 - MENSAL'!U251</f>
        <v>1685426.47</v>
      </c>
      <c r="F248" s="47">
        <f>'[1]COTA FINANCEIRA 2010 - MENSAL'!W251</f>
        <v>26009833.53</v>
      </c>
      <c r="G248" s="126">
        <v>6783529.23</v>
      </c>
      <c r="H248" s="88">
        <v>9248387.01864677</v>
      </c>
      <c r="I248" s="47">
        <v>11737159.217513142</v>
      </c>
      <c r="J248" s="47">
        <v>14324423.138254358</v>
      </c>
      <c r="K248" s="47">
        <v>16518093.339061331</v>
      </c>
      <c r="L248" s="47">
        <v>19154976.288305104</v>
      </c>
      <c r="M248" s="47">
        <v>26009833.53</v>
      </c>
      <c r="O248" s="237"/>
    </row>
    <row r="249" spans="1:15" ht="15">
      <c r="A249" s="16"/>
      <c r="B249" s="27"/>
      <c r="C249" s="18" t="s">
        <v>16</v>
      </c>
      <c r="D249" s="52">
        <f>'[1]COTA FINANCEIRA 2010 - MENSAL'!K252</f>
        <v>27232225</v>
      </c>
      <c r="E249" s="207">
        <f>'[1]COTA FINANCEIRA 2010 - MENSAL'!U252</f>
        <v>521503.27999999997</v>
      </c>
      <c r="F249" s="39">
        <f>'[1]COTA FINANCEIRA 2010 - MENSAL'!W252</f>
        <v>26710721.72</v>
      </c>
      <c r="G249" s="127"/>
      <c r="H249" s="89">
        <v>9128441.523122774</v>
      </c>
      <c r="I249" s="39">
        <v>11732490.193932626</v>
      </c>
      <c r="J249" s="39">
        <v>14441987.3676368</v>
      </c>
      <c r="K249" s="39">
        <v>16709918.935471</v>
      </c>
      <c r="L249" s="39">
        <v>19452368.76632965</v>
      </c>
      <c r="M249" s="39">
        <v>26710721.72</v>
      </c>
      <c r="O249" s="237"/>
    </row>
    <row r="250" spans="1:15" ht="15">
      <c r="A250" s="19" t="s">
        <v>238</v>
      </c>
      <c r="B250" s="20"/>
      <c r="C250" s="20"/>
      <c r="D250" s="53">
        <f>SUM(D248:D249)</f>
        <v>54927485</v>
      </c>
      <c r="E250" s="208">
        <f>SUM(E248:E249)</f>
        <v>2206929.75</v>
      </c>
      <c r="F250" s="209">
        <f>'[1]COTA FINANCEIRA 2010 - MENSAL'!W253</f>
        <v>52720555.25</v>
      </c>
      <c r="G250" s="232">
        <v>6783529.23</v>
      </c>
      <c r="H250" s="31">
        <v>18376828.54176954</v>
      </c>
      <c r="I250" s="31">
        <v>23469649.411445767</v>
      </c>
      <c r="J250" s="31">
        <v>28766410.50589116</v>
      </c>
      <c r="K250" s="31">
        <v>33228012.274532333</v>
      </c>
      <c r="L250" s="31">
        <v>38607345.05463475</v>
      </c>
      <c r="M250" s="31">
        <v>52720555.25</v>
      </c>
      <c r="O250" s="237"/>
    </row>
    <row r="251" spans="1:15" ht="15">
      <c r="A251" s="24" t="s">
        <v>239</v>
      </c>
      <c r="B251" s="25" t="s">
        <v>240</v>
      </c>
      <c r="C251" s="15" t="s">
        <v>15</v>
      </c>
      <c r="D251" s="50">
        <f>'[1]COTA FINANCEIRA 2010 - MENSAL'!K254</f>
        <v>6598850</v>
      </c>
      <c r="E251" s="206">
        <f>'[1]COTA FINANCEIRA 2010 - MENSAL'!U254</f>
        <v>1371768.49</v>
      </c>
      <c r="F251" s="47">
        <f>'[1]COTA FINANCEIRA 2010 - MENSAL'!W254</f>
        <v>5227081.51</v>
      </c>
      <c r="G251" s="126">
        <v>1403971.91</v>
      </c>
      <c r="H251" s="88">
        <v>1970844.8237274552</v>
      </c>
      <c r="I251" s="47">
        <v>2454988.273043308</v>
      </c>
      <c r="J251" s="47">
        <v>2958055.2647317993</v>
      </c>
      <c r="K251" s="47">
        <v>3387488.905651534</v>
      </c>
      <c r="L251" s="47">
        <v>3902078.4872481413</v>
      </c>
      <c r="M251" s="47">
        <v>5227081.51</v>
      </c>
      <c r="O251" s="237"/>
    </row>
    <row r="252" spans="1:15" ht="15">
      <c r="A252" s="16"/>
      <c r="B252" s="27"/>
      <c r="C252" s="18" t="s">
        <v>16</v>
      </c>
      <c r="D252" s="52">
        <f>'[1]COTA FINANCEIRA 2010 - MENSAL'!K255</f>
        <v>6341744</v>
      </c>
      <c r="E252" s="207">
        <f>'[1]COTA FINANCEIRA 2010 - MENSAL'!U255</f>
        <v>104566.02000000002</v>
      </c>
      <c r="F252" s="39">
        <f>'[1]COTA FINANCEIRA 2010 - MENSAL'!W255</f>
        <v>6237177.98</v>
      </c>
      <c r="G252" s="127"/>
      <c r="H252" s="89">
        <v>2760448.64456484</v>
      </c>
      <c r="I252" s="39">
        <v>3275374.5986122307</v>
      </c>
      <c r="J252" s="39">
        <v>3811151.9950940064</v>
      </c>
      <c r="K252" s="39">
        <v>4259613.9763817955</v>
      </c>
      <c r="L252" s="39">
        <v>4801907.448624317</v>
      </c>
      <c r="M252" s="39">
        <v>6237177.98</v>
      </c>
      <c r="O252" s="237"/>
    </row>
    <row r="253" spans="1:15" ht="15">
      <c r="A253" s="34" t="s">
        <v>241</v>
      </c>
      <c r="B253" s="44"/>
      <c r="C253" s="44"/>
      <c r="D253" s="53">
        <f>SUM(D251:D252)</f>
        <v>12940594</v>
      </c>
      <c r="E253" s="208">
        <f>SUM(E251:E252)</f>
        <v>1476334.51</v>
      </c>
      <c r="F253" s="211">
        <f>'[1]COTA FINANCEIRA 2010 - MENSAL'!W256</f>
        <v>11464259.49</v>
      </c>
      <c r="G253" s="232">
        <v>1403971.91</v>
      </c>
      <c r="H253" s="31">
        <v>4731293.468292295</v>
      </c>
      <c r="I253" s="31">
        <v>5730362.871655539</v>
      </c>
      <c r="J253" s="31">
        <v>6769207.259825805</v>
      </c>
      <c r="K253" s="31">
        <v>7647102.882033329</v>
      </c>
      <c r="L253" s="31">
        <v>8703985.935872458</v>
      </c>
      <c r="M253" s="31">
        <v>11464259.49</v>
      </c>
      <c r="O253" s="237"/>
    </row>
    <row r="254" spans="1:15" ht="15">
      <c r="A254" s="45" t="s">
        <v>242</v>
      </c>
      <c r="B254" s="46" t="s">
        <v>243</v>
      </c>
      <c r="C254" s="18" t="s">
        <v>15</v>
      </c>
      <c r="D254" s="50">
        <f>'[1]COTA FINANCEIRA 2010 - MENSAL'!K257</f>
        <v>998258</v>
      </c>
      <c r="E254" s="206">
        <f>'[1]COTA FINANCEIRA 2010 - MENSAL'!U257</f>
        <v>0</v>
      </c>
      <c r="F254" s="39">
        <f>'[1]COTA FINANCEIRA 2010 - MENSAL'!W257</f>
        <v>998258</v>
      </c>
      <c r="G254" s="126">
        <v>315786.86</v>
      </c>
      <c r="H254" s="88">
        <v>401876.31890913396</v>
      </c>
      <c r="I254" s="47">
        <v>490279.56017275323</v>
      </c>
      <c r="J254" s="47">
        <v>582235.2328915311</v>
      </c>
      <c r="K254" s="47">
        <v>659540.438058499</v>
      </c>
      <c r="L254" s="47">
        <v>752831.5847736805</v>
      </c>
      <c r="M254" s="47">
        <v>998258.0000000001</v>
      </c>
      <c r="O254" s="237"/>
    </row>
    <row r="255" spans="1:15" ht="15">
      <c r="A255" s="16"/>
      <c r="B255" s="27"/>
      <c r="C255" s="18" t="s">
        <v>16</v>
      </c>
      <c r="D255" s="52">
        <f>'[1]COTA FINANCEIRA 2010 - MENSAL'!K258</f>
        <v>0</v>
      </c>
      <c r="E255" s="207">
        <f>'[1]COTA FINANCEIRA 2010 - MENSAL'!U258</f>
        <v>0</v>
      </c>
      <c r="F255" s="39">
        <f>'[1]COTA FINANCEIRA 2010 - MENSAL'!W258</f>
        <v>0</v>
      </c>
      <c r="G255" s="127"/>
      <c r="H255" s="8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O255" s="237"/>
    </row>
    <row r="256" spans="1:15" ht="15">
      <c r="A256" s="19" t="s">
        <v>244</v>
      </c>
      <c r="B256" s="20"/>
      <c r="C256" s="20"/>
      <c r="D256" s="53">
        <f>SUM(D254:D255)</f>
        <v>998258</v>
      </c>
      <c r="E256" s="208">
        <f>SUM(E254:E255)</f>
        <v>0</v>
      </c>
      <c r="F256" s="209">
        <f>'[1]COTA FINANCEIRA 2010 - MENSAL'!W259</f>
        <v>998258</v>
      </c>
      <c r="G256" s="232">
        <v>315786.86</v>
      </c>
      <c r="H256" s="31">
        <v>401876.31890913396</v>
      </c>
      <c r="I256" s="31">
        <v>490279.56017275323</v>
      </c>
      <c r="J256" s="31">
        <v>582235.2328915311</v>
      </c>
      <c r="K256" s="31">
        <v>659540.438058499</v>
      </c>
      <c r="L256" s="31">
        <v>752831.5847736805</v>
      </c>
      <c r="M256" s="31">
        <v>998258.0000000001</v>
      </c>
      <c r="O256" s="237"/>
    </row>
    <row r="257" spans="1:15" s="11" customFormat="1" ht="15">
      <c r="A257" s="247" t="s">
        <v>245</v>
      </c>
      <c r="B257" s="264"/>
      <c r="C257" s="4" t="s">
        <v>15</v>
      </c>
      <c r="D257" s="53">
        <f>D8+D11+D14+D17+D20+D23+D26+D29+D32+D35+D38+D41+D44+D47+D50+D53+D56+D59+D62+D65+D68+D71+D74+D77+D80+D83+D86+D89+D92+D95+D98+D101+D104+D107+D110+D113+D116+D119+D122+D125+D128+D131+D134+D137+D140+D143+D146+D149+D152+D155+D158+D161+D164+D167+D170+D173+D176+D179+D182+D185+D188+D191+D194+D197+D200+D203+D206+D209+D212+D215+D218+D221+D224+D227+D230+D233+D236+D239+D242+D245+D248+D251+D254</f>
        <v>6043143253</v>
      </c>
      <c r="E257" s="212">
        <f aca="true" t="shared" si="4" ref="E257:M257">E8+E11+E14+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E203+E206+E209+E212+E215+E218+E221+E224+E227+E230+E233+E236+E239+E242+E245+E248+E251+E254</f>
        <v>511584765.4900002</v>
      </c>
      <c r="F257" s="77">
        <f t="shared" si="4"/>
        <v>5531558487.510001</v>
      </c>
      <c r="G257" s="166">
        <f t="shared" si="4"/>
        <v>2208676563.43</v>
      </c>
      <c r="H257" s="79">
        <f t="shared" si="4"/>
        <v>2824239951.5887556</v>
      </c>
      <c r="I257" s="77">
        <f t="shared" si="4"/>
        <v>3330275781.3732834</v>
      </c>
      <c r="J257" s="77">
        <f t="shared" si="4"/>
        <v>3830295840.8700204</v>
      </c>
      <c r="K257" s="77">
        <f t="shared" si="4"/>
        <v>4290515639.7674885</v>
      </c>
      <c r="L257" s="77">
        <f t="shared" si="4"/>
        <v>4779377780.514455</v>
      </c>
      <c r="M257" s="54">
        <f t="shared" si="4"/>
        <v>5531558487.246067</v>
      </c>
      <c r="N257" s="237"/>
      <c r="O257" s="238"/>
    </row>
    <row r="258" spans="1:15" s="11" customFormat="1" ht="15">
      <c r="A258" s="249"/>
      <c r="B258" s="265"/>
      <c r="C258" s="6" t="s">
        <v>16</v>
      </c>
      <c r="D258" s="55">
        <f>D9+D12+D15+D18+D21+D24+D27+D30+D33+D36+D39+D42+D45+D48+D51+D54+D57+D60+D63+D66+D69+D72+D75+D78+D81+D84+D87+D90+D93+D96+D99+D102+D105+D108+D111+D114+D117+D120+D123+D126+D129+D132+D135+D138+D141+D144+D147+D150+D153+D156+D159+D162+D165+D168+D171+D174+D177+D180+D183+D186+D189+D192+D195+D198+D201+D204+D207+D210+D213+D216+D219+D222+D225+D228+D231+D234+D237+D240+D243+D246+D249+D252+D255</f>
        <v>5516745656</v>
      </c>
      <c r="E258" s="213">
        <f aca="true" t="shared" si="5" ref="E258:M258">E9+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+E216+E219+E222+E225+E228+E231+E234+E237+E240+E243+E246+E249+E252+E255</f>
        <v>454808378.69</v>
      </c>
      <c r="F258" s="78">
        <f t="shared" si="5"/>
        <v>5061937277.31</v>
      </c>
      <c r="G258" s="169">
        <f t="shared" si="5"/>
        <v>0</v>
      </c>
      <c r="H258" s="7">
        <f t="shared" si="5"/>
        <v>2120620766.7236757</v>
      </c>
      <c r="I258" s="78">
        <f t="shared" si="5"/>
        <v>2492856489.2176247</v>
      </c>
      <c r="J258" s="78">
        <f t="shared" si="5"/>
        <v>2879830862.3219194</v>
      </c>
      <c r="K258" s="78">
        <f t="shared" si="5"/>
        <v>3205087135.995393</v>
      </c>
      <c r="L258" s="78">
        <f t="shared" si="5"/>
        <v>3596667337.4154196</v>
      </c>
      <c r="M258" s="55">
        <f t="shared" si="5"/>
        <v>4697125233.141447</v>
      </c>
      <c r="N258" s="237"/>
      <c r="O258" s="238"/>
    </row>
    <row r="259" spans="1:15" s="11" customFormat="1" ht="15">
      <c r="A259" s="251"/>
      <c r="B259" s="266"/>
      <c r="C259" s="8" t="s">
        <v>246</v>
      </c>
      <c r="D259" s="56">
        <f>SUM(D257:D258)</f>
        <v>11559888909</v>
      </c>
      <c r="E259" s="56">
        <f aca="true" t="shared" si="6" ref="E259:M259">SUM(E257:E258)</f>
        <v>966393144.1800002</v>
      </c>
      <c r="F259" s="56">
        <f t="shared" si="6"/>
        <v>10593495764.820002</v>
      </c>
      <c r="G259" s="56">
        <f t="shared" si="6"/>
        <v>2208676563.43</v>
      </c>
      <c r="H259" s="56">
        <f t="shared" si="6"/>
        <v>4944860718.312431</v>
      </c>
      <c r="I259" s="56">
        <f t="shared" si="6"/>
        <v>5823132270.590908</v>
      </c>
      <c r="J259" s="56">
        <f t="shared" si="6"/>
        <v>6710126703.19194</v>
      </c>
      <c r="K259" s="56">
        <f t="shared" si="6"/>
        <v>7495602775.762881</v>
      </c>
      <c r="L259" s="56">
        <f t="shared" si="6"/>
        <v>8376045117.929874</v>
      </c>
      <c r="M259" s="56">
        <f t="shared" si="6"/>
        <v>10228683720.387514</v>
      </c>
      <c r="N259" s="237"/>
      <c r="O259" s="238"/>
    </row>
    <row r="260" spans="1:8" ht="15">
      <c r="A260" s="98" t="s">
        <v>274</v>
      </c>
      <c r="G260" s="212"/>
      <c r="H260" s="12"/>
    </row>
    <row r="261" spans="1:8" ht="15">
      <c r="A261" s="98" t="s">
        <v>275</v>
      </c>
      <c r="G261" s="213"/>
      <c r="H261" s="12"/>
    </row>
    <row r="262" ht="15">
      <c r="G262" s="213"/>
    </row>
    <row r="263" ht="15">
      <c r="G263" s="1"/>
    </row>
    <row r="264" ht="15">
      <c r="G264" s="1"/>
    </row>
  </sheetData>
  <sheetProtection/>
  <mergeCells count="2">
    <mergeCell ref="A7:B7"/>
    <mergeCell ref="A257:B259"/>
  </mergeCell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H196:M196 H190:M190 H223:M223 H211:M2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dafaria</dc:creator>
  <cp:keywords/>
  <dc:description/>
  <cp:lastModifiedBy>Daniela de Melo Faria</cp:lastModifiedBy>
  <dcterms:created xsi:type="dcterms:W3CDTF">2010-04-09T14:51:49Z</dcterms:created>
  <dcterms:modified xsi:type="dcterms:W3CDTF">2013-12-17T18:01:01Z</dcterms:modified>
  <cp:category/>
  <cp:version/>
  <cp:contentType/>
  <cp:contentStatus/>
</cp:coreProperties>
</file>