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ANEXO I" sheetId="1" r:id="rId1"/>
    <sheet name="ANEXO II" sheetId="2" r:id="rId2"/>
    <sheet name="ANEXO III" sheetId="3" r:id="rId3"/>
  </sheets>
  <calcPr calcId="145621"/>
</workbook>
</file>

<file path=xl/calcChain.xml><?xml version="1.0" encoding="utf-8"?>
<calcChain xmlns="http://schemas.openxmlformats.org/spreadsheetml/2006/main">
  <c r="H58" i="3" l="1"/>
  <c r="C58" i="3"/>
  <c r="B58" i="3"/>
  <c r="H56" i="3"/>
  <c r="C56" i="3"/>
  <c r="H49" i="3"/>
  <c r="C49" i="3"/>
  <c r="B49" i="3"/>
  <c r="B56" i="3" s="1"/>
  <c r="H32" i="3"/>
  <c r="C32" i="3"/>
  <c r="B32" i="3"/>
  <c r="H24" i="3"/>
  <c r="H23" i="3" s="1"/>
  <c r="C24" i="3"/>
  <c r="C23" i="3" s="1"/>
  <c r="B24" i="3"/>
  <c r="B23" i="3"/>
  <c r="H19" i="3"/>
  <c r="C19" i="3"/>
  <c r="B19" i="3"/>
  <c r="B47" i="3" s="1"/>
  <c r="H13" i="3"/>
  <c r="C13" i="3"/>
  <c r="C47" i="3" s="1"/>
  <c r="C59" i="3" s="1"/>
  <c r="B13" i="3"/>
  <c r="H47" i="3" l="1"/>
  <c r="H59" i="3" s="1"/>
  <c r="B59" i="3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6" i="1"/>
</calcChain>
</file>

<file path=xl/sharedStrings.xml><?xml version="1.0" encoding="utf-8"?>
<sst xmlns="http://schemas.openxmlformats.org/spreadsheetml/2006/main" count="318" uniqueCount="241">
  <si>
    <t>UO</t>
  </si>
  <si>
    <t>07010</t>
  </si>
  <si>
    <t>07310</t>
  </si>
  <si>
    <t>07510</t>
  </si>
  <si>
    <t>08010</t>
  </si>
  <si>
    <t>13010</t>
  </si>
  <si>
    <t>13410</t>
  </si>
  <si>
    <t>13530</t>
  </si>
  <si>
    <t>13540</t>
  </si>
  <si>
    <t>13710</t>
  </si>
  <si>
    <t>13720</t>
  </si>
  <si>
    <t>14010</t>
  </si>
  <si>
    <t>14310</t>
  </si>
  <si>
    <t>15010</t>
  </si>
  <si>
    <t>15410</t>
  </si>
  <si>
    <t>15430</t>
  </si>
  <si>
    <t>15440</t>
  </si>
  <si>
    <t>15610</t>
  </si>
  <si>
    <t>16010</t>
  </si>
  <si>
    <t>17010</t>
  </si>
  <si>
    <t>17310</t>
  </si>
  <si>
    <t>18010</t>
  </si>
  <si>
    <t>18020</t>
  </si>
  <si>
    <t>18030</t>
  </si>
  <si>
    <t>20010</t>
  </si>
  <si>
    <t>20610</t>
  </si>
  <si>
    <t>21010</t>
  </si>
  <si>
    <t>21020</t>
  </si>
  <si>
    <t>21060</t>
  </si>
  <si>
    <t>21530</t>
  </si>
  <si>
    <t>21710</t>
  </si>
  <si>
    <t>21720</t>
  </si>
  <si>
    <t>21730</t>
  </si>
  <si>
    <t>24010</t>
  </si>
  <si>
    <t>24040</t>
  </si>
  <si>
    <t>24320</t>
  </si>
  <si>
    <t>24330</t>
  </si>
  <si>
    <t>25010</t>
  </si>
  <si>
    <t>25410</t>
  </si>
  <si>
    <t>25610</t>
  </si>
  <si>
    <t>26010</t>
  </si>
  <si>
    <t>29010</t>
  </si>
  <si>
    <t>29310</t>
  </si>
  <si>
    <t>29610</t>
  </si>
  <si>
    <t>30010</t>
  </si>
  <si>
    <t>31010</t>
  </si>
  <si>
    <t>31610</t>
  </si>
  <si>
    <t>31720</t>
  </si>
  <si>
    <t>31730</t>
  </si>
  <si>
    <t>40010</t>
  </si>
  <si>
    <t>40410</t>
  </si>
  <si>
    <t>40430</t>
  </si>
  <si>
    <t>40440</t>
  </si>
  <si>
    <t>40450</t>
  </si>
  <si>
    <t>40460</t>
  </si>
  <si>
    <t>40470</t>
  </si>
  <si>
    <t>43010</t>
  </si>
  <si>
    <t>43710</t>
  </si>
  <si>
    <t>49010</t>
  </si>
  <si>
    <t>49610</t>
  </si>
  <si>
    <t>AGO</t>
  </si>
  <si>
    <t>SET</t>
  </si>
  <si>
    <t>OUT</t>
  </si>
  <si>
    <t>NOV</t>
  </si>
  <si>
    <t>DEZ</t>
  </si>
  <si>
    <t>COTA FINANCEIRA FR TESOURO</t>
  </si>
  <si>
    <t>COTA FINANCEIRA OUTRAS FONTES</t>
  </si>
  <si>
    <t>29420</t>
  </si>
  <si>
    <t>FR: 100; 101; 102; 104; 107; 108; 120; 122; 132 e 133</t>
  </si>
  <si>
    <t>24630</t>
  </si>
  <si>
    <t>ANEXO I</t>
  </si>
  <si>
    <t>ANEXO II</t>
  </si>
  <si>
    <t>COTA ANUAL</t>
  </si>
  <si>
    <t>09010</t>
  </si>
  <si>
    <t>24020</t>
  </si>
  <si>
    <t>16610</t>
  </si>
  <si>
    <t>FR: 103;105; 126; 195; 212; 214; 215; 218; 223; 224; 225 e 297.</t>
  </si>
  <si>
    <t>08320</t>
  </si>
  <si>
    <t>08410</t>
  </si>
  <si>
    <t>08411</t>
  </si>
  <si>
    <t>21350</t>
  </si>
  <si>
    <t>21410</t>
  </si>
  <si>
    <t>24370</t>
  </si>
  <si>
    <t>30380</t>
  </si>
  <si>
    <t>30750</t>
  </si>
  <si>
    <t>49412</t>
  </si>
  <si>
    <t>49641</t>
  </si>
  <si>
    <t>49650</t>
  </si>
  <si>
    <t>50010</t>
  </si>
  <si>
    <t>50610</t>
  </si>
  <si>
    <t>51010</t>
  </si>
  <si>
    <t>51640</t>
  </si>
  <si>
    <t>52010</t>
  </si>
  <si>
    <t>53610</t>
  </si>
  <si>
    <t>53720</t>
  </si>
  <si>
    <t>TOTAL</t>
  </si>
  <si>
    <t>08330</t>
  </si>
  <si>
    <t>51650</t>
  </si>
  <si>
    <t>51660</t>
  </si>
  <si>
    <t>53010</t>
  </si>
  <si>
    <t>SEINFRA</t>
  </si>
  <si>
    <t>IEEA</t>
  </si>
  <si>
    <t>EMOP</t>
  </si>
  <si>
    <t>VICE-GOV</t>
  </si>
  <si>
    <t>RIOSEGURANCA</t>
  </si>
  <si>
    <t>DER-RJ</t>
  </si>
  <si>
    <t>FLXIII</t>
  </si>
  <si>
    <t>PGE</t>
  </si>
  <si>
    <t>SEAPPA</t>
  </si>
  <si>
    <t>FIPERJ</t>
  </si>
  <si>
    <t>EMATER</t>
  </si>
  <si>
    <t>PESAGRO</t>
  </si>
  <si>
    <t>CASERJ</t>
  </si>
  <si>
    <t>CEASA</t>
  </si>
  <si>
    <t>SEGOV</t>
  </si>
  <si>
    <t>PROCON-RJ</t>
  </si>
  <si>
    <t>SEC</t>
  </si>
  <si>
    <t>FUNARJ</t>
  </si>
  <si>
    <t>FTMRJ</t>
  </si>
  <si>
    <t>FMIS</t>
  </si>
  <si>
    <t>FEC</t>
  </si>
  <si>
    <t>SEDEC</t>
  </si>
  <si>
    <t>FUNESBOM</t>
  </si>
  <si>
    <t>SEELJE</t>
  </si>
  <si>
    <t>SUDERJ</t>
  </si>
  <si>
    <t>SEEDUC</t>
  </si>
  <si>
    <t>NOVO DEGASE</t>
  </si>
  <si>
    <t>CEE</t>
  </si>
  <si>
    <t>SEFAZ</t>
  </si>
  <si>
    <t>FAF</t>
  </si>
  <si>
    <t>SECCG</t>
  </si>
  <si>
    <t>SSCS</t>
  </si>
  <si>
    <t>SSMCC</t>
  </si>
  <si>
    <t>PRODERJ</t>
  </si>
  <si>
    <t>CEPERJ</t>
  </si>
  <si>
    <t>SERVE</t>
  </si>
  <si>
    <t>METRO</t>
  </si>
  <si>
    <t>CTC-RJ</t>
  </si>
  <si>
    <t>FLUMITRENS</t>
  </si>
  <si>
    <t>SEAS</t>
  </si>
  <si>
    <t>UEPSAM</t>
  </si>
  <si>
    <t>FECAM</t>
  </si>
  <si>
    <t>INEA</t>
  </si>
  <si>
    <t>ITERJ</t>
  </si>
  <si>
    <t>DRM</t>
  </si>
  <si>
    <t>SEAP</t>
  </si>
  <si>
    <t>FSCABRINI</t>
  </si>
  <si>
    <t>FUESP</t>
  </si>
  <si>
    <t>SESEG</t>
  </si>
  <si>
    <t>SES</t>
  </si>
  <si>
    <t>IASERJ</t>
  </si>
  <si>
    <t>SEDEGER</t>
  </si>
  <si>
    <t>IPEM-RJ</t>
  </si>
  <si>
    <t>CODIN</t>
  </si>
  <si>
    <t>SETRANS</t>
  </si>
  <si>
    <t>FET</t>
  </si>
  <si>
    <t>CENTRAL</t>
  </si>
  <si>
    <t>RIOTRILHOS</t>
  </si>
  <si>
    <t>SECTIDS</t>
  </si>
  <si>
    <t>FAPERJ</t>
  </si>
  <si>
    <t>UERJ</t>
  </si>
  <si>
    <t>FAETEC</t>
  </si>
  <si>
    <t>UENF</t>
  </si>
  <si>
    <t>CECIERJ</t>
  </si>
  <si>
    <t>UEZO</t>
  </si>
  <si>
    <t>SETUR</t>
  </si>
  <si>
    <t>TURISRIO</t>
  </si>
  <si>
    <t>SEDHMI</t>
  </si>
  <si>
    <t>FIA-RJ</t>
  </si>
  <si>
    <t>FFIA</t>
  </si>
  <si>
    <t>FUPDE</t>
  </si>
  <si>
    <t>FEAS</t>
  </si>
  <si>
    <t>CGE</t>
  </si>
  <si>
    <t>FACI-RJ</t>
  </si>
  <si>
    <t>SEPM</t>
  </si>
  <si>
    <t>FUNESSP</t>
  </si>
  <si>
    <t>SEPOL</t>
  </si>
  <si>
    <t>SECID</t>
  </si>
  <si>
    <t>FEHIS</t>
  </si>
  <si>
    <t>CEHAB-RJ</t>
  </si>
  <si>
    <t>JAN - JUL</t>
  </si>
  <si>
    <t>DETRAN</t>
  </si>
  <si>
    <t>FUNDRHI</t>
  </si>
  <si>
    <t>FEHUE</t>
  </si>
  <si>
    <t>FES</t>
  </si>
  <si>
    <t>FUNESPOM</t>
  </si>
  <si>
    <t>FISED</t>
  </si>
  <si>
    <t>RELATÓRIO DE PROGRAMAÇÃO FINANCEIRA</t>
  </si>
  <si>
    <t xml:space="preserve">UNIDADE ORÇAMENTÁRIA: </t>
  </si>
  <si>
    <t>ENVIAR PARA O E-MAIL: supof@fazenda.rj.gov.br</t>
  </si>
  <si>
    <t>Em caso de necessidade, inclua ou exclua linhas adequação às despesas do órgão</t>
  </si>
  <si>
    <r>
      <t xml:space="preserve">DEPESAS FINANCIADAS COM RECURSOS DO TESOURO (FRs 100; 101; 102; 104; 107; 108; 109; 120; 122; 132 e 133)- </t>
    </r>
    <r>
      <rPr>
        <b/>
        <sz val="10"/>
        <rFont val="Arial"/>
        <family val="2"/>
      </rPr>
      <t>EXCLUI GRUPO DE PESPESA 1 (Pessoal)</t>
    </r>
  </si>
  <si>
    <t>DESPESAS</t>
  </si>
  <si>
    <t>PDS EMITIDAS (JAN-JUL)</t>
  </si>
  <si>
    <t>PDS PENDENTES DE EMISSÃO                        SEM COBERTURA DE COTA FINANCEIRA (JAN - JUL)</t>
  </si>
  <si>
    <t>TOTAL GERAL</t>
  </si>
  <si>
    <t>1.1 - Despesas de Custeio Relacionadas a Pessoal</t>
  </si>
  <si>
    <t>Vale Refeição/Alimentação</t>
  </si>
  <si>
    <t>Vale Transporte</t>
  </si>
  <si>
    <t>Auxílios</t>
  </si>
  <si>
    <t>Etapas Alimentação</t>
  </si>
  <si>
    <t>Outros</t>
  </si>
  <si>
    <t>1.2 - Material de Consumo</t>
  </si>
  <si>
    <t>Medicamentos</t>
  </si>
  <si>
    <t>Combustíveis</t>
  </si>
  <si>
    <t>1.3 - Serviços</t>
  </si>
  <si>
    <t>1.3.1 - Concessionárias</t>
  </si>
  <si>
    <t>Correio</t>
  </si>
  <si>
    <t>Telefonia Fixa e Móvel</t>
  </si>
  <si>
    <t>Luz</t>
  </si>
  <si>
    <t>Gás</t>
  </si>
  <si>
    <t>Água</t>
  </si>
  <si>
    <t>Transmissão de Dados</t>
  </si>
  <si>
    <t xml:space="preserve"> 1.3.2 - Publicidade e Propaganda</t>
  </si>
  <si>
    <t xml:space="preserve"> 1.3.3 - Serviços de Terceiros</t>
  </si>
  <si>
    <t>Serviço de Preparo e Distrib. Alimentação</t>
  </si>
  <si>
    <t xml:space="preserve">Serviço de Asseio e Higiene </t>
  </si>
  <si>
    <t>Locação de Veículos</t>
  </si>
  <si>
    <t>Manutenção de Veículos</t>
  </si>
  <si>
    <t>Locação de Bens Móveis</t>
  </si>
  <si>
    <t>Locação de Bens Imóveis</t>
  </si>
  <si>
    <t>Serviço de Vigilância</t>
  </si>
  <si>
    <t>Cooperativas de Saúde</t>
  </si>
  <si>
    <t>Pessoal de Apoio Adm. à Ativ. Educ.</t>
  </si>
  <si>
    <t>Descentralização - Merenda Escolar</t>
  </si>
  <si>
    <t>Descentralização - Manutenção Escolar</t>
  </si>
  <si>
    <t>Descentralização - REDE/FES</t>
  </si>
  <si>
    <r>
      <t xml:space="preserve">Convênios </t>
    </r>
    <r>
      <rPr>
        <b/>
        <vertAlign val="superscript"/>
        <sz val="10"/>
        <rFont val="Arial"/>
        <family val="2"/>
      </rPr>
      <t>(1)</t>
    </r>
  </si>
  <si>
    <t>TOTAL CUSTEIO</t>
  </si>
  <si>
    <t>2.1 - Equipamentos</t>
  </si>
  <si>
    <t>2.2 - Obras e Instalações</t>
  </si>
  <si>
    <t>Título do Projeto I</t>
  </si>
  <si>
    <t>Título do Projeto II</t>
  </si>
  <si>
    <t>Título do Projeto III</t>
  </si>
  <si>
    <t>2.3 - Outros Investimentos</t>
  </si>
  <si>
    <t>2.4 - Inversões Financeiras</t>
  </si>
  <si>
    <t>TOTAL INVESTIMENTOS / INVERSÕES FINANCEIRAS</t>
  </si>
  <si>
    <t>3. JUROS E AMORTIZAÇÃO DA DÍVIDA</t>
  </si>
  <si>
    <t>TOTAL JUROS E AMORTIZAÇÃO DA DÍVIDA</t>
  </si>
  <si>
    <t>TOTAL GERAL (A)</t>
  </si>
  <si>
    <r>
      <t>(1)</t>
    </r>
    <r>
      <rPr>
        <sz val="10"/>
        <rFont val="Arial"/>
        <family val="2"/>
      </rPr>
      <t xml:space="preserve"> Repasse de recursos do Tesouro para outras entidades/outras esferas governamentais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</si>
</sst>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2" xfId="0" applyBorder="1"/>
    <xf numFmtId="0" fontId="0" fillId="0" borderId="4" xfId="0" applyBorder="1"/>
    <xf numFmtId="43" fontId="0" fillId="0" borderId="0" xfId="1" applyFont="1"/>
    <xf numFmtId="0" fontId="2" fillId="2" borderId="7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2" xfId="0" quotePrefix="1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164" fontId="2" fillId="0" borderId="0" xfId="1" applyNumberFormat="1" applyFont="1" applyBorder="1" applyAlignment="1"/>
    <xf numFmtId="0" fontId="0" fillId="0" borderId="12" xfId="0" applyBorder="1"/>
    <xf numFmtId="0" fontId="0" fillId="0" borderId="12" xfId="0" quotePrefix="1" applyBorder="1"/>
    <xf numFmtId="0" fontId="0" fillId="0" borderId="13" xfId="0" applyBorder="1"/>
    <xf numFmtId="0" fontId="0" fillId="0" borderId="14" xfId="0" applyBorder="1"/>
    <xf numFmtId="164" fontId="0" fillId="0" borderId="13" xfId="1" applyNumberFormat="1" applyFont="1" applyBorder="1"/>
    <xf numFmtId="164" fontId="0" fillId="0" borderId="10" xfId="1" applyNumberFormat="1" applyFont="1" applyBorder="1"/>
    <xf numFmtId="164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13" xfId="0" quotePrefix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NumberFormat="1" applyFont="1" applyFill="1" applyBorder="1"/>
    <xf numFmtId="164" fontId="0" fillId="0" borderId="0" xfId="0" applyNumberFormat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0" fillId="0" borderId="17" xfId="0" applyBorder="1"/>
    <xf numFmtId="0" fontId="3" fillId="3" borderId="18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/>
    <xf numFmtId="0" fontId="4" fillId="3" borderId="19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6"/>
  <sheetViews>
    <sheetView showGridLines="0" tabSelected="1" zoomScale="80" zoomScaleNormal="80" workbookViewId="0">
      <selection activeCell="L1" sqref="L1:P1048576"/>
    </sheetView>
  </sheetViews>
  <sheetFormatPr defaultRowHeight="15" x14ac:dyDescent="0.25"/>
  <cols>
    <col min="1" max="1" width="7.5703125" customWidth="1"/>
    <col min="3" max="3" width="16" bestFit="1" customWidth="1"/>
    <col min="4" max="4" width="17.85546875" style="11" bestFit="1" customWidth="1"/>
    <col min="5" max="5" width="17.85546875" bestFit="1" customWidth="1"/>
    <col min="6" max="9" width="16.28515625" customWidth="1"/>
    <col min="10" max="10" width="17.85546875" bestFit="1" customWidth="1"/>
    <col min="12" max="13" width="15.140625" style="3" bestFit="1" customWidth="1"/>
  </cols>
  <sheetData>
    <row r="2" spans="1:10" x14ac:dyDescent="0.25">
      <c r="B2" s="10" t="s">
        <v>70</v>
      </c>
    </row>
    <row r="3" spans="1:10" x14ac:dyDescent="0.25">
      <c r="B3" s="5" t="s">
        <v>65</v>
      </c>
      <c r="C3" s="5"/>
      <c r="D3" s="12"/>
    </row>
    <row r="4" spans="1:10" x14ac:dyDescent="0.25">
      <c r="B4" s="6" t="s">
        <v>68</v>
      </c>
      <c r="C4" s="6"/>
      <c r="D4" s="13"/>
    </row>
    <row r="5" spans="1:10" x14ac:dyDescent="0.25">
      <c r="B5" s="28" t="s">
        <v>0</v>
      </c>
      <c r="C5" s="28"/>
      <c r="D5" s="20" t="s">
        <v>72</v>
      </c>
      <c r="E5" s="27" t="s">
        <v>180</v>
      </c>
      <c r="F5" s="27" t="s">
        <v>60</v>
      </c>
      <c r="G5" s="27" t="s">
        <v>61</v>
      </c>
      <c r="H5" s="27" t="s">
        <v>62</v>
      </c>
      <c r="I5" s="27" t="s">
        <v>63</v>
      </c>
      <c r="J5" s="27" t="s">
        <v>64</v>
      </c>
    </row>
    <row r="6" spans="1:10" x14ac:dyDescent="0.25">
      <c r="A6" s="3"/>
      <c r="B6" s="16" t="s">
        <v>1</v>
      </c>
      <c r="C6" s="17" t="s">
        <v>100</v>
      </c>
      <c r="D6" s="18">
        <v>5644257.5</v>
      </c>
      <c r="E6" s="19">
        <v>968760.43000000017</v>
      </c>
      <c r="F6" s="19">
        <v>265608.58277420414</v>
      </c>
      <c r="G6" s="19">
        <v>238581.49081315153</v>
      </c>
      <c r="H6" s="19">
        <v>275713.38859667163</v>
      </c>
      <c r="I6" s="19">
        <v>264694.87002034287</v>
      </c>
      <c r="J6" s="23">
        <f>D6-SUM(E6:I6)</f>
        <v>3630898.7377956295</v>
      </c>
    </row>
    <row r="7" spans="1:10" x14ac:dyDescent="0.25">
      <c r="A7" s="3"/>
      <c r="B7" s="1" t="s">
        <v>2</v>
      </c>
      <c r="C7" s="17" t="s">
        <v>101</v>
      </c>
      <c r="D7" s="18">
        <v>281847.59999999998</v>
      </c>
      <c r="E7" s="19">
        <v>79605.56</v>
      </c>
      <c r="F7" s="19">
        <v>35450.613333333327</v>
      </c>
      <c r="G7" s="19">
        <v>41697.856666666659</v>
      </c>
      <c r="H7" s="19">
        <v>41697.856666666667</v>
      </c>
      <c r="I7" s="19">
        <v>41697.856666666674</v>
      </c>
      <c r="J7" s="23">
        <f t="shared" ref="J7:J70" si="0">D7-SUM(E7:I7)</f>
        <v>41697.856666666688</v>
      </c>
    </row>
    <row r="8" spans="1:10" x14ac:dyDescent="0.25">
      <c r="A8" s="3"/>
      <c r="B8" s="1" t="s">
        <v>3</v>
      </c>
      <c r="C8" s="17" t="s">
        <v>102</v>
      </c>
      <c r="D8" s="18">
        <v>9193506.6699999999</v>
      </c>
      <c r="E8" s="19">
        <v>4489180.0500000007</v>
      </c>
      <c r="F8" s="19">
        <v>561049.83353271964</v>
      </c>
      <c r="G8" s="19">
        <v>511157.40339700645</v>
      </c>
      <c r="H8" s="19">
        <v>527074.38046520902</v>
      </c>
      <c r="I8" s="19">
        <v>497979.26686265587</v>
      </c>
      <c r="J8" s="23">
        <f t="shared" si="0"/>
        <v>2607065.7357424079</v>
      </c>
    </row>
    <row r="9" spans="1:10" x14ac:dyDescent="0.25">
      <c r="A9" s="3"/>
      <c r="B9" s="1" t="s">
        <v>4</v>
      </c>
      <c r="C9" s="17" t="s">
        <v>103</v>
      </c>
      <c r="D9" s="18">
        <v>67230.709999999992</v>
      </c>
      <c r="E9" s="19">
        <v>22794.968333333331</v>
      </c>
      <c r="F9" s="19">
        <v>8887.1483333333326</v>
      </c>
      <c r="G9" s="19">
        <v>8887.1483333333326</v>
      </c>
      <c r="H9" s="19">
        <v>8887.1483333333326</v>
      </c>
      <c r="I9" s="19">
        <v>8887.1483333333344</v>
      </c>
      <c r="J9" s="23">
        <f t="shared" si="0"/>
        <v>8887.1483333333308</v>
      </c>
    </row>
    <row r="10" spans="1:10" x14ac:dyDescent="0.25">
      <c r="A10" s="3"/>
      <c r="B10" s="1" t="s">
        <v>77</v>
      </c>
      <c r="C10" s="17" t="s">
        <v>104</v>
      </c>
      <c r="D10" s="18">
        <v>322564</v>
      </c>
      <c r="E10" s="19">
        <v>142770.23333333331</v>
      </c>
      <c r="F10" s="19">
        <v>35958.753333333341</v>
      </c>
      <c r="G10" s="19">
        <v>35958.753333333341</v>
      </c>
      <c r="H10" s="19">
        <v>35958.753333333334</v>
      </c>
      <c r="I10" s="19">
        <v>35958.753333333341</v>
      </c>
      <c r="J10" s="23">
        <f t="shared" si="0"/>
        <v>35958.753333333356</v>
      </c>
    </row>
    <row r="11" spans="1:10" x14ac:dyDescent="0.25">
      <c r="A11" s="3"/>
      <c r="B11" s="1" t="s">
        <v>78</v>
      </c>
      <c r="C11" s="17" t="s">
        <v>105</v>
      </c>
      <c r="D11" s="18">
        <v>57715867.909999996</v>
      </c>
      <c r="E11" s="19">
        <v>6901352.1399999997</v>
      </c>
      <c r="F11" s="19">
        <v>3150529.9080005493</v>
      </c>
      <c r="G11" s="19">
        <v>2834194.3756162776</v>
      </c>
      <c r="H11" s="19">
        <v>3218643.9338886775</v>
      </c>
      <c r="I11" s="19">
        <v>3082865.2461796775</v>
      </c>
      <c r="J11" s="23">
        <f t="shared" si="0"/>
        <v>38528282.306314811</v>
      </c>
    </row>
    <row r="12" spans="1:10" x14ac:dyDescent="0.25">
      <c r="A12" s="3"/>
      <c r="B12" s="1" t="s">
        <v>79</v>
      </c>
      <c r="C12" s="17" t="s">
        <v>106</v>
      </c>
      <c r="D12" s="18">
        <v>28162347</v>
      </c>
      <c r="E12" s="19">
        <v>6276533.9299999997</v>
      </c>
      <c r="F12" s="19">
        <v>1800000</v>
      </c>
      <c r="G12" s="19">
        <v>1800000</v>
      </c>
      <c r="H12" s="19">
        <v>1800000</v>
      </c>
      <c r="I12" s="19">
        <v>1800000</v>
      </c>
      <c r="J12" s="23">
        <f t="shared" si="0"/>
        <v>14685813.07</v>
      </c>
    </row>
    <row r="13" spans="1:10" x14ac:dyDescent="0.25">
      <c r="A13" s="3"/>
      <c r="B13" s="1" t="s">
        <v>73</v>
      </c>
      <c r="C13" s="17" t="s">
        <v>107</v>
      </c>
      <c r="D13" s="18">
        <v>1000000</v>
      </c>
      <c r="E13" s="19">
        <v>43565.03</v>
      </c>
      <c r="F13" s="19">
        <v>52990.647141607209</v>
      </c>
      <c r="G13" s="19">
        <v>48877.674353582173</v>
      </c>
      <c r="H13" s="19">
        <v>56484.805995721064</v>
      </c>
      <c r="I13" s="19">
        <v>54227.465910381114</v>
      </c>
      <c r="J13" s="23">
        <f t="shared" si="0"/>
        <v>743854.37659870845</v>
      </c>
    </row>
    <row r="14" spans="1:10" x14ac:dyDescent="0.25">
      <c r="A14" s="3"/>
      <c r="B14" s="1" t="s">
        <v>5</v>
      </c>
      <c r="C14" s="17" t="s">
        <v>108</v>
      </c>
      <c r="D14" s="18">
        <v>6436604.5</v>
      </c>
      <c r="E14" s="19">
        <v>1088092.21</v>
      </c>
      <c r="F14" s="19">
        <v>371757.21229282988</v>
      </c>
      <c r="G14" s="19">
        <v>344249.81193759217</v>
      </c>
      <c r="H14" s="19">
        <v>381197.48812918691</v>
      </c>
      <c r="I14" s="19">
        <v>363864.66939498973</v>
      </c>
      <c r="J14" s="23">
        <f t="shared" si="0"/>
        <v>3887443.1082454016</v>
      </c>
    </row>
    <row r="15" spans="1:10" x14ac:dyDescent="0.25">
      <c r="A15" s="3"/>
      <c r="B15" s="1" t="s">
        <v>6</v>
      </c>
      <c r="C15" s="17" t="s">
        <v>109</v>
      </c>
      <c r="D15" s="18">
        <v>764836.5</v>
      </c>
      <c r="E15" s="19">
        <v>407599.45</v>
      </c>
      <c r="F15" s="19">
        <v>70521.470149647357</v>
      </c>
      <c r="G15" s="19">
        <v>65222.417015165898</v>
      </c>
      <c r="H15" s="19">
        <v>64350.846865877575</v>
      </c>
      <c r="I15" s="19">
        <v>60388.068117882154</v>
      </c>
      <c r="J15" s="23">
        <f t="shared" si="0"/>
        <v>96754.247851426946</v>
      </c>
    </row>
    <row r="16" spans="1:10" x14ac:dyDescent="0.25">
      <c r="A16" s="3"/>
      <c r="B16" s="1" t="s">
        <v>7</v>
      </c>
      <c r="C16" s="17" t="s">
        <v>110</v>
      </c>
      <c r="D16" s="18">
        <v>5997165.1600000001</v>
      </c>
      <c r="E16" s="19">
        <v>2826312.1500000004</v>
      </c>
      <c r="F16" s="19">
        <v>474717.56103261875</v>
      </c>
      <c r="G16" s="19">
        <v>435864.916247232</v>
      </c>
      <c r="H16" s="19">
        <v>439398.46150317439</v>
      </c>
      <c r="I16" s="19">
        <v>413723.24855637713</v>
      </c>
      <c r="J16" s="23">
        <f t="shared" si="0"/>
        <v>1407148.822660597</v>
      </c>
    </row>
    <row r="17" spans="1:10" x14ac:dyDescent="0.25">
      <c r="A17" s="3"/>
      <c r="B17" s="1" t="s">
        <v>8</v>
      </c>
      <c r="C17" s="17" t="s">
        <v>111</v>
      </c>
      <c r="D17" s="18">
        <v>1825675.18</v>
      </c>
      <c r="E17" s="19">
        <v>1083309.19</v>
      </c>
      <c r="F17" s="19">
        <v>131546.41811963572</v>
      </c>
      <c r="G17" s="19">
        <v>121346.24243882985</v>
      </c>
      <c r="H17" s="19">
        <v>120653.01319324669</v>
      </c>
      <c r="I17" s="19">
        <v>113360.32597299974</v>
      </c>
      <c r="J17" s="23">
        <f t="shared" si="0"/>
        <v>255459.99027528823</v>
      </c>
    </row>
    <row r="18" spans="1:10" x14ac:dyDescent="0.25">
      <c r="A18" s="3"/>
      <c r="B18" s="1" t="s">
        <v>9</v>
      </c>
      <c r="C18" s="17" t="s">
        <v>112</v>
      </c>
      <c r="D18" s="18">
        <v>13277.5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3">
        <f t="shared" si="0"/>
        <v>13277.5</v>
      </c>
    </row>
    <row r="19" spans="1:10" x14ac:dyDescent="0.25">
      <c r="A19" s="3"/>
      <c r="B19" s="1" t="s">
        <v>10</v>
      </c>
      <c r="C19" s="17" t="s">
        <v>113</v>
      </c>
      <c r="D19" s="18">
        <v>3060000</v>
      </c>
      <c r="E19" s="19">
        <v>1073357.71</v>
      </c>
      <c r="F19" s="19">
        <v>159800</v>
      </c>
      <c r="G19" s="19">
        <v>160300</v>
      </c>
      <c r="H19" s="19">
        <v>160900</v>
      </c>
      <c r="I19" s="19">
        <v>161600</v>
      </c>
      <c r="J19" s="23">
        <f t="shared" si="0"/>
        <v>1344042.29</v>
      </c>
    </row>
    <row r="20" spans="1:10" x14ac:dyDescent="0.25">
      <c r="A20" s="3"/>
      <c r="B20" s="1" t="s">
        <v>11</v>
      </c>
      <c r="C20" s="17" t="s">
        <v>114</v>
      </c>
      <c r="D20" s="18">
        <v>12280328.559999999</v>
      </c>
      <c r="E20" s="19">
        <v>8097022.25</v>
      </c>
      <c r="F20" s="19">
        <v>680000</v>
      </c>
      <c r="G20" s="19">
        <v>680000</v>
      </c>
      <c r="H20" s="19">
        <v>680000</v>
      </c>
      <c r="I20" s="19">
        <v>680000</v>
      </c>
      <c r="J20" s="23">
        <f t="shared" si="0"/>
        <v>1463306.3099999987</v>
      </c>
    </row>
    <row r="21" spans="1:10" x14ac:dyDescent="0.25">
      <c r="A21" s="3"/>
      <c r="B21" s="1" t="s">
        <v>12</v>
      </c>
      <c r="C21" s="17" t="s">
        <v>115</v>
      </c>
      <c r="D21" s="18">
        <v>1172774.1000000001</v>
      </c>
      <c r="E21" s="19">
        <v>184437.86304925036</v>
      </c>
      <c r="F21" s="19">
        <v>57575.377538455767</v>
      </c>
      <c r="G21" s="19">
        <v>50355.539391158571</v>
      </c>
      <c r="H21" s="19">
        <v>58192.680215175285</v>
      </c>
      <c r="I21" s="19">
        <v>55867.08720998669</v>
      </c>
      <c r="J21" s="23">
        <f t="shared" si="0"/>
        <v>766345.55259597348</v>
      </c>
    </row>
    <row r="22" spans="1:10" x14ac:dyDescent="0.25">
      <c r="A22" s="3"/>
      <c r="B22" s="1" t="s">
        <v>13</v>
      </c>
      <c r="C22" s="17" t="s">
        <v>116</v>
      </c>
      <c r="D22" s="18">
        <v>10111853.789999999</v>
      </c>
      <c r="E22" s="19">
        <v>3946715.9200000004</v>
      </c>
      <c r="F22" s="19">
        <v>739707.0134247978</v>
      </c>
      <c r="G22" s="19">
        <v>695795.37531123718</v>
      </c>
      <c r="H22" s="19">
        <v>714889.10243014665</v>
      </c>
      <c r="I22" s="19">
        <v>675062.51305682317</v>
      </c>
      <c r="J22" s="23">
        <f t="shared" si="0"/>
        <v>3339683.8657769943</v>
      </c>
    </row>
    <row r="23" spans="1:10" x14ac:dyDescent="0.25">
      <c r="A23" s="3"/>
      <c r="B23" s="1" t="s">
        <v>14</v>
      </c>
      <c r="C23" s="17" t="s">
        <v>117</v>
      </c>
      <c r="D23" s="18">
        <v>4414306.01</v>
      </c>
      <c r="E23" s="19">
        <v>1772476.0799999998</v>
      </c>
      <c r="F23" s="19">
        <v>296296.95303259778</v>
      </c>
      <c r="G23" s="19">
        <v>271601.46385735332</v>
      </c>
      <c r="H23" s="19">
        <v>281786.55919580499</v>
      </c>
      <c r="I23" s="19">
        <v>266475.97995549615</v>
      </c>
      <c r="J23" s="23">
        <f t="shared" si="0"/>
        <v>1525668.9739587479</v>
      </c>
    </row>
    <row r="24" spans="1:10" x14ac:dyDescent="0.25">
      <c r="A24" s="3"/>
      <c r="B24" s="1" t="s">
        <v>15</v>
      </c>
      <c r="C24" s="17" t="s">
        <v>118</v>
      </c>
      <c r="D24" s="18">
        <v>9670015.2100000009</v>
      </c>
      <c r="E24" s="19">
        <v>2792867.1099999994</v>
      </c>
      <c r="F24" s="19">
        <v>671998.91403766815</v>
      </c>
      <c r="G24" s="19">
        <v>610939.4203871825</v>
      </c>
      <c r="H24" s="19">
        <v>644995.51915178658</v>
      </c>
      <c r="I24" s="19">
        <v>611517.16421363247</v>
      </c>
      <c r="J24" s="23">
        <f t="shared" si="0"/>
        <v>4337697.0822097324</v>
      </c>
    </row>
    <row r="25" spans="1:10" x14ac:dyDescent="0.25">
      <c r="A25" s="3"/>
      <c r="B25" s="1" t="s">
        <v>16</v>
      </c>
      <c r="C25" s="17" t="s">
        <v>119</v>
      </c>
      <c r="D25" s="18">
        <v>458844</v>
      </c>
      <c r="E25" s="19">
        <v>213138.01</v>
      </c>
      <c r="F25" s="19">
        <v>45095.853999999992</v>
      </c>
      <c r="G25" s="19">
        <v>50152.534</v>
      </c>
      <c r="H25" s="19">
        <v>50152.534000000007</v>
      </c>
      <c r="I25" s="19">
        <v>50152.534000000014</v>
      </c>
      <c r="J25" s="23">
        <f t="shared" si="0"/>
        <v>50152.533999999985</v>
      </c>
    </row>
    <row r="26" spans="1:10" x14ac:dyDescent="0.25">
      <c r="A26" s="3"/>
      <c r="B26" s="1" t="s">
        <v>17</v>
      </c>
      <c r="C26" s="17" t="s">
        <v>120</v>
      </c>
      <c r="D26" s="18">
        <v>15940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3">
        <f t="shared" si="0"/>
        <v>15940</v>
      </c>
    </row>
    <row r="27" spans="1:10" x14ac:dyDescent="0.25">
      <c r="A27" s="3"/>
      <c r="B27" s="1" t="s">
        <v>18</v>
      </c>
      <c r="C27" s="17" t="s">
        <v>121</v>
      </c>
      <c r="D27" s="18">
        <v>15740382.4</v>
      </c>
      <c r="E27" s="19">
        <v>8509084.8100000005</v>
      </c>
      <c r="F27" s="19">
        <v>1488396.9640114924</v>
      </c>
      <c r="G27" s="19">
        <v>1377838.2394771723</v>
      </c>
      <c r="H27" s="19">
        <v>1355658.9752069744</v>
      </c>
      <c r="I27" s="19">
        <v>1271619.5038156242</v>
      </c>
      <c r="J27" s="23">
        <f t="shared" si="0"/>
        <v>1737783.9074887354</v>
      </c>
    </row>
    <row r="28" spans="1:10" x14ac:dyDescent="0.25">
      <c r="A28" s="3"/>
      <c r="B28" s="1" t="s">
        <v>75</v>
      </c>
      <c r="C28" s="17" t="s">
        <v>122</v>
      </c>
      <c r="D28" s="18">
        <v>1742606</v>
      </c>
      <c r="E28" s="19">
        <v>37680.410000000047</v>
      </c>
      <c r="F28" s="19">
        <v>92734.983695696894</v>
      </c>
      <c r="G28" s="19">
        <v>87221.89675345071</v>
      </c>
      <c r="H28" s="19">
        <v>100796.77443442857</v>
      </c>
      <c r="I28" s="19">
        <v>96768.565513589914</v>
      </c>
      <c r="J28" s="23">
        <f t="shared" si="0"/>
        <v>1327403.3696028339</v>
      </c>
    </row>
    <row r="29" spans="1:10" x14ac:dyDescent="0.25">
      <c r="A29" s="3"/>
      <c r="B29" s="1" t="s">
        <v>19</v>
      </c>
      <c r="C29" s="17" t="s">
        <v>123</v>
      </c>
      <c r="D29" s="18">
        <v>6956749.7200000007</v>
      </c>
      <c r="E29" s="19">
        <v>1213988.3599999999</v>
      </c>
      <c r="F29" s="19">
        <v>333829.58454083098</v>
      </c>
      <c r="G29" s="19">
        <v>292631.21061537188</v>
      </c>
      <c r="H29" s="19">
        <v>338175.19713253021</v>
      </c>
      <c r="I29" s="19">
        <v>324660.47552026471</v>
      </c>
      <c r="J29" s="23">
        <f t="shared" si="0"/>
        <v>4453464.8921910031</v>
      </c>
    </row>
    <row r="30" spans="1:10" x14ac:dyDescent="0.25">
      <c r="A30" s="3"/>
      <c r="B30" s="1" t="s">
        <v>20</v>
      </c>
      <c r="C30" s="17" t="s">
        <v>124</v>
      </c>
      <c r="D30" s="18">
        <v>2845944.7199999997</v>
      </c>
      <c r="E30" s="19">
        <v>2120477.89</v>
      </c>
      <c r="F30" s="19">
        <v>51971.259109396786</v>
      </c>
      <c r="G30" s="19">
        <v>47228.896703398423</v>
      </c>
      <c r="H30" s="19">
        <v>52186.515215338841</v>
      </c>
      <c r="I30" s="19">
        <v>49798.957676689075</v>
      </c>
      <c r="J30" s="23">
        <f t="shared" si="0"/>
        <v>524281.20129517652</v>
      </c>
    </row>
    <row r="31" spans="1:10" x14ac:dyDescent="0.25">
      <c r="A31" s="3"/>
      <c r="B31" s="1" t="s">
        <v>21</v>
      </c>
      <c r="C31" s="17" t="s">
        <v>125</v>
      </c>
      <c r="D31" s="18">
        <v>713052948.40999997</v>
      </c>
      <c r="E31" s="19">
        <v>177930994.69</v>
      </c>
      <c r="F31" s="19">
        <v>52000000</v>
      </c>
      <c r="G31" s="19">
        <v>52000000</v>
      </c>
      <c r="H31" s="19">
        <v>73000000</v>
      </c>
      <c r="I31" s="19">
        <v>85000000</v>
      </c>
      <c r="J31" s="23">
        <f t="shared" si="0"/>
        <v>273121953.71999997</v>
      </c>
    </row>
    <row r="32" spans="1:10" x14ac:dyDescent="0.25">
      <c r="A32" s="3"/>
      <c r="B32" s="1" t="s">
        <v>22</v>
      </c>
      <c r="C32" s="17" t="s">
        <v>126</v>
      </c>
      <c r="D32" s="18">
        <v>111450719.66</v>
      </c>
      <c r="E32" s="19">
        <v>34763124.68</v>
      </c>
      <c r="F32" s="19">
        <v>5500000</v>
      </c>
      <c r="G32" s="19">
        <v>5500000</v>
      </c>
      <c r="H32" s="19">
        <v>5500000</v>
      </c>
      <c r="I32" s="19">
        <v>5500000</v>
      </c>
      <c r="J32" s="23">
        <f t="shared" si="0"/>
        <v>54687594.979999997</v>
      </c>
    </row>
    <row r="33" spans="1:10" x14ac:dyDescent="0.25">
      <c r="A33" s="3"/>
      <c r="B33" s="1" t="s">
        <v>23</v>
      </c>
      <c r="C33" s="17" t="s">
        <v>127</v>
      </c>
      <c r="D33" s="18">
        <v>113783.39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3">
        <f t="shared" si="0"/>
        <v>113783.39</v>
      </c>
    </row>
    <row r="34" spans="1:10" x14ac:dyDescent="0.25">
      <c r="A34" s="3"/>
      <c r="B34" s="1" t="s">
        <v>24</v>
      </c>
      <c r="C34" s="17" t="s">
        <v>128</v>
      </c>
      <c r="D34" s="18">
        <v>68116199</v>
      </c>
      <c r="E34" s="19">
        <v>16769767.120000001</v>
      </c>
      <c r="F34" s="19">
        <v>2995356.9244305054</v>
      </c>
      <c r="G34" s="19">
        <v>2627746.682005859</v>
      </c>
      <c r="H34" s="19">
        <v>3034084.3425904517</v>
      </c>
      <c r="I34" s="19">
        <v>2912498.6995716696</v>
      </c>
      <c r="J34" s="23">
        <f t="shared" si="0"/>
        <v>39776745.231401518</v>
      </c>
    </row>
    <row r="35" spans="1:10" x14ac:dyDescent="0.25">
      <c r="A35" s="3"/>
      <c r="B35" s="1" t="s">
        <v>25</v>
      </c>
      <c r="C35" s="17" t="s">
        <v>129</v>
      </c>
      <c r="D35" s="18">
        <v>124099848.31</v>
      </c>
      <c r="E35" s="19">
        <v>25986441.610000007</v>
      </c>
      <c r="F35" s="19">
        <v>7863328.335459264</v>
      </c>
      <c r="G35" s="19">
        <v>7486093.308635937</v>
      </c>
      <c r="H35" s="19">
        <v>8073931.4828887824</v>
      </c>
      <c r="I35" s="19">
        <v>7678414.2499454785</v>
      </c>
      <c r="J35" s="23">
        <f t="shared" si="0"/>
        <v>67011639.323070541</v>
      </c>
    </row>
    <row r="36" spans="1:10" x14ac:dyDescent="0.25">
      <c r="A36" s="3"/>
      <c r="B36" s="1" t="s">
        <v>26</v>
      </c>
      <c r="C36" s="17" t="s">
        <v>130</v>
      </c>
      <c r="D36" s="18">
        <v>8423997.3500000015</v>
      </c>
      <c r="E36" s="19">
        <v>2926950.6607221738</v>
      </c>
      <c r="F36" s="19">
        <v>580229.62090123247</v>
      </c>
      <c r="G36" s="19">
        <v>526007.07696506754</v>
      </c>
      <c r="H36" s="19">
        <v>550222.01014150353</v>
      </c>
      <c r="I36" s="19">
        <v>520957.389000825</v>
      </c>
      <c r="J36" s="23">
        <f t="shared" si="0"/>
        <v>3319630.5922691999</v>
      </c>
    </row>
    <row r="37" spans="1:10" x14ac:dyDescent="0.25">
      <c r="A37" s="3"/>
      <c r="B37" s="1" t="s">
        <v>27</v>
      </c>
      <c r="C37" s="17" t="s">
        <v>131</v>
      </c>
      <c r="D37" s="18">
        <v>780097.5</v>
      </c>
      <c r="E37" s="19">
        <v>180850.41999999998</v>
      </c>
      <c r="F37" s="19">
        <v>34909.047730824517</v>
      </c>
      <c r="G37" s="19">
        <v>30531.522384603653</v>
      </c>
      <c r="H37" s="19">
        <v>35283.330098171115</v>
      </c>
      <c r="I37" s="19">
        <v>33873.278776034735</v>
      </c>
      <c r="J37" s="23">
        <f t="shared" si="0"/>
        <v>464649.90101036604</v>
      </c>
    </row>
    <row r="38" spans="1:10" x14ac:dyDescent="0.25">
      <c r="A38" s="3"/>
      <c r="B38" s="1" t="s">
        <v>28</v>
      </c>
      <c r="C38" s="17" t="s">
        <v>132</v>
      </c>
      <c r="D38" s="18">
        <v>7220979</v>
      </c>
      <c r="E38" s="19">
        <v>3527190.8000000003</v>
      </c>
      <c r="F38" s="19">
        <v>650000</v>
      </c>
      <c r="G38" s="19">
        <v>650000</v>
      </c>
      <c r="H38" s="19">
        <v>650000</v>
      </c>
      <c r="I38" s="19">
        <v>650000</v>
      </c>
      <c r="J38" s="23">
        <f t="shared" si="0"/>
        <v>1093788.1999999993</v>
      </c>
    </row>
    <row r="39" spans="1:10" x14ac:dyDescent="0.25">
      <c r="A39" s="3"/>
      <c r="B39" s="1" t="s">
        <v>80</v>
      </c>
      <c r="C39" s="17" t="s">
        <v>133</v>
      </c>
      <c r="D39" s="18">
        <v>11110371</v>
      </c>
      <c r="E39" s="19">
        <v>1512218.6983869988</v>
      </c>
      <c r="F39" s="19">
        <v>595138.90614991623</v>
      </c>
      <c r="G39" s="19">
        <v>523076.34306907514</v>
      </c>
      <c r="H39" s="19">
        <v>596503.5020948468</v>
      </c>
      <c r="I39" s="19">
        <v>571657.62473882339</v>
      </c>
      <c r="J39" s="23">
        <f t="shared" si="0"/>
        <v>7311775.9255603394</v>
      </c>
    </row>
    <row r="40" spans="1:10" x14ac:dyDescent="0.25">
      <c r="A40" s="3"/>
      <c r="B40" s="1" t="s">
        <v>81</v>
      </c>
      <c r="C40" s="17" t="s">
        <v>134</v>
      </c>
      <c r="D40" s="18">
        <v>902283.8</v>
      </c>
      <c r="E40" s="19">
        <v>287010.45</v>
      </c>
      <c r="F40" s="19">
        <v>60658.655658254182</v>
      </c>
      <c r="G40" s="19">
        <v>54821.475418761765</v>
      </c>
      <c r="H40" s="19">
        <v>57851.133138223311</v>
      </c>
      <c r="I40" s="19">
        <v>54844.749076549619</v>
      </c>
      <c r="J40" s="23">
        <f t="shared" si="0"/>
        <v>387097.33670821117</v>
      </c>
    </row>
    <row r="41" spans="1:10" x14ac:dyDescent="0.25">
      <c r="A41" s="3"/>
      <c r="B41" s="1" t="s">
        <v>29</v>
      </c>
      <c r="C41" s="17" t="s">
        <v>135</v>
      </c>
      <c r="D41" s="18">
        <v>9978</v>
      </c>
      <c r="E41" s="19">
        <v>1986.0250000000001</v>
      </c>
      <c r="F41" s="19">
        <v>1598.395</v>
      </c>
      <c r="G41" s="19">
        <v>1598.395</v>
      </c>
      <c r="H41" s="19">
        <v>1598.3949999999998</v>
      </c>
      <c r="I41" s="19">
        <v>1598.395</v>
      </c>
      <c r="J41" s="23">
        <f t="shared" si="0"/>
        <v>1598.3950000000004</v>
      </c>
    </row>
    <row r="42" spans="1:10" x14ac:dyDescent="0.25">
      <c r="A42" s="3"/>
      <c r="B42" s="1" t="s">
        <v>30</v>
      </c>
      <c r="C42" s="17" t="s">
        <v>136</v>
      </c>
      <c r="D42" s="18">
        <v>682848.5</v>
      </c>
      <c r="E42" s="19">
        <v>44411.87999999999</v>
      </c>
      <c r="F42" s="19">
        <v>37192.028437896217</v>
      </c>
      <c r="G42" s="19">
        <v>32528.221839113005</v>
      </c>
      <c r="H42" s="19">
        <v>37590.788110674868</v>
      </c>
      <c r="I42" s="19">
        <v>36088.522300499746</v>
      </c>
      <c r="J42" s="23">
        <f t="shared" si="0"/>
        <v>495037.05931181618</v>
      </c>
    </row>
    <row r="43" spans="1:10" x14ac:dyDescent="0.25">
      <c r="A43" s="3"/>
      <c r="B43" s="1" t="s">
        <v>31</v>
      </c>
      <c r="C43" s="17" t="s">
        <v>137</v>
      </c>
      <c r="D43" s="18">
        <v>11089.5</v>
      </c>
      <c r="E43" s="19">
        <v>3968.87</v>
      </c>
      <c r="F43" s="19">
        <v>1424.126</v>
      </c>
      <c r="G43" s="19">
        <v>1424.126</v>
      </c>
      <c r="H43" s="19">
        <v>1424.126</v>
      </c>
      <c r="I43" s="19">
        <v>1424.1260000000002</v>
      </c>
      <c r="J43" s="23">
        <f t="shared" si="0"/>
        <v>1424.1260000000002</v>
      </c>
    </row>
    <row r="44" spans="1:10" x14ac:dyDescent="0.25">
      <c r="A44" s="3"/>
      <c r="B44" s="1" t="s">
        <v>32</v>
      </c>
      <c r="C44" s="17" t="s">
        <v>138</v>
      </c>
      <c r="D44" s="18">
        <v>4573819</v>
      </c>
      <c r="E44" s="19">
        <v>1553368.6</v>
      </c>
      <c r="F44" s="19">
        <v>227900.85</v>
      </c>
      <c r="G44" s="19">
        <v>228990.89</v>
      </c>
      <c r="H44" s="19">
        <v>229995.95</v>
      </c>
      <c r="I44" s="19">
        <v>230998.96</v>
      </c>
      <c r="J44" s="23">
        <f t="shared" si="0"/>
        <v>2102563.7499999995</v>
      </c>
    </row>
    <row r="45" spans="1:10" x14ac:dyDescent="0.25">
      <c r="A45" s="3"/>
      <c r="B45" s="1" t="s">
        <v>33</v>
      </c>
      <c r="C45" s="17" t="s">
        <v>139</v>
      </c>
      <c r="D45" s="18">
        <v>245771.5</v>
      </c>
      <c r="E45" s="19">
        <v>55162.139999999992</v>
      </c>
      <c r="F45" s="19">
        <v>18064.591428571432</v>
      </c>
      <c r="G45" s="19">
        <v>18064.591428571432</v>
      </c>
      <c r="H45" s="19">
        <v>18064.591428571428</v>
      </c>
      <c r="I45" s="19">
        <v>18064.591428571424</v>
      </c>
      <c r="J45" s="23">
        <f t="shared" si="0"/>
        <v>118350.99428571429</v>
      </c>
    </row>
    <row r="46" spans="1:10" x14ac:dyDescent="0.25">
      <c r="A46" s="3"/>
      <c r="B46" s="1" t="s">
        <v>74</v>
      </c>
      <c r="C46" s="17" t="s">
        <v>140</v>
      </c>
      <c r="D46" s="18">
        <v>105000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23">
        <f t="shared" si="0"/>
        <v>105000</v>
      </c>
    </row>
    <row r="47" spans="1:10" x14ac:dyDescent="0.25">
      <c r="A47" s="3"/>
      <c r="B47" s="1" t="s">
        <v>34</v>
      </c>
      <c r="C47" s="17" t="s">
        <v>141</v>
      </c>
      <c r="D47" s="18">
        <v>666289477.79999995</v>
      </c>
      <c r="E47" s="19">
        <v>37059037.019999996</v>
      </c>
      <c r="F47" s="19">
        <v>20775820.1199314</v>
      </c>
      <c r="G47" s="19">
        <v>32918295.079282563</v>
      </c>
      <c r="H47" s="19">
        <v>38041570.836868256</v>
      </c>
      <c r="I47" s="19">
        <v>36521290.095072545</v>
      </c>
      <c r="J47" s="23">
        <f t="shared" si="0"/>
        <v>500973464.6488452</v>
      </c>
    </row>
    <row r="48" spans="1:10" x14ac:dyDescent="0.25">
      <c r="A48" s="3"/>
      <c r="B48" s="1" t="s">
        <v>35</v>
      </c>
      <c r="C48" s="17" t="s">
        <v>142</v>
      </c>
      <c r="D48" s="18">
        <v>2466958</v>
      </c>
      <c r="E48" s="19">
        <v>712936.66999999993</v>
      </c>
      <c r="F48" s="19">
        <v>267556.90740434028</v>
      </c>
      <c r="G48" s="19">
        <v>247086.92422504188</v>
      </c>
      <c r="H48" s="19">
        <v>248586.88029653649</v>
      </c>
      <c r="I48" s="19">
        <v>233988.49712493399</v>
      </c>
      <c r="J48" s="23">
        <f t="shared" si="0"/>
        <v>756802.12094914727</v>
      </c>
    </row>
    <row r="49" spans="1:10" x14ac:dyDescent="0.25">
      <c r="A49" s="3"/>
      <c r="B49" s="1" t="s">
        <v>36</v>
      </c>
      <c r="C49" s="17" t="s">
        <v>143</v>
      </c>
      <c r="D49" s="18">
        <v>804178.5</v>
      </c>
      <c r="E49" s="19">
        <v>153422.29867690348</v>
      </c>
      <c r="F49" s="19">
        <v>37909.703778811941</v>
      </c>
      <c r="G49" s="19">
        <v>33155.902115727891</v>
      </c>
      <c r="H49" s="19">
        <v>38316.158110799151</v>
      </c>
      <c r="I49" s="19">
        <v>36784.903854100769</v>
      </c>
      <c r="J49" s="23">
        <f t="shared" si="0"/>
        <v>504589.53346365673</v>
      </c>
    </row>
    <row r="50" spans="1:10" x14ac:dyDescent="0.25">
      <c r="A50" s="3"/>
      <c r="B50" s="1" t="s">
        <v>82</v>
      </c>
      <c r="C50" s="17" t="s">
        <v>144</v>
      </c>
      <c r="D50" s="18">
        <v>215698.5</v>
      </c>
      <c r="E50" s="19">
        <v>93818.37</v>
      </c>
      <c r="F50" s="19">
        <v>24376.026000000002</v>
      </c>
      <c r="G50" s="19">
        <v>24376.026000000002</v>
      </c>
      <c r="H50" s="19">
        <v>24376.026000000002</v>
      </c>
      <c r="I50" s="19">
        <v>24376.025999999998</v>
      </c>
      <c r="J50" s="23">
        <f t="shared" si="0"/>
        <v>24376.026000000013</v>
      </c>
    </row>
    <row r="51" spans="1:10" x14ac:dyDescent="0.25">
      <c r="A51" s="3"/>
      <c r="B51" s="1" t="s">
        <v>37</v>
      </c>
      <c r="C51" s="17" t="s">
        <v>145</v>
      </c>
      <c r="D51" s="18">
        <v>410120551.46000004</v>
      </c>
      <c r="E51" s="19">
        <v>147134796.22999999</v>
      </c>
      <c r="F51" s="19">
        <v>26000000</v>
      </c>
      <c r="G51" s="19">
        <v>26000000</v>
      </c>
      <c r="H51" s="19">
        <v>26000000</v>
      </c>
      <c r="I51" s="19">
        <v>26000000</v>
      </c>
      <c r="J51" s="23">
        <f t="shared" si="0"/>
        <v>158985755.23000005</v>
      </c>
    </row>
    <row r="52" spans="1:10" x14ac:dyDescent="0.25">
      <c r="A52" s="3"/>
      <c r="B52" s="1" t="s">
        <v>38</v>
      </c>
      <c r="C52" s="17" t="s">
        <v>146</v>
      </c>
      <c r="D52" s="18">
        <v>1631528.5</v>
      </c>
      <c r="E52" s="19">
        <v>736288.07378207729</v>
      </c>
      <c r="F52" s="19">
        <v>225652.09520821553</v>
      </c>
      <c r="G52" s="19">
        <v>209725.71924576792</v>
      </c>
      <c r="H52" s="19">
        <v>203895.81576886858</v>
      </c>
      <c r="I52" s="19">
        <v>190892.23969859217</v>
      </c>
      <c r="J52" s="23">
        <f t="shared" si="0"/>
        <v>65074.556296478491</v>
      </c>
    </row>
    <row r="53" spans="1:10" x14ac:dyDescent="0.25">
      <c r="A53" s="3"/>
      <c r="B53" s="1" t="s">
        <v>39</v>
      </c>
      <c r="C53" s="17" t="s">
        <v>147</v>
      </c>
      <c r="D53" s="18">
        <v>194460.44</v>
      </c>
      <c r="E53" s="19">
        <v>161479.09</v>
      </c>
      <c r="F53" s="19">
        <v>6596.2700000000013</v>
      </c>
      <c r="G53" s="19">
        <v>6596.2700000000041</v>
      </c>
      <c r="H53" s="19">
        <v>6596.2699999999995</v>
      </c>
      <c r="I53" s="19">
        <v>6596.2700000000041</v>
      </c>
      <c r="J53" s="23">
        <f t="shared" si="0"/>
        <v>6596.2700000000186</v>
      </c>
    </row>
    <row r="54" spans="1:10" x14ac:dyDescent="0.25">
      <c r="A54" s="3"/>
      <c r="B54" s="1" t="s">
        <v>40</v>
      </c>
      <c r="C54" s="17" t="s">
        <v>148</v>
      </c>
      <c r="D54" s="18">
        <v>26169943.289999995</v>
      </c>
      <c r="E54" s="19">
        <v>2099992.36</v>
      </c>
      <c r="F54" s="19">
        <v>1490734.9000227933</v>
      </c>
      <c r="G54" s="19">
        <v>1320582.2391997818</v>
      </c>
      <c r="H54" s="19">
        <v>1504157.959903084</v>
      </c>
      <c r="I54" s="19">
        <v>1441275.543962646</v>
      </c>
      <c r="J54" s="23">
        <f t="shared" si="0"/>
        <v>18313200.286911689</v>
      </c>
    </row>
    <row r="55" spans="1:10" x14ac:dyDescent="0.25">
      <c r="A55" s="3"/>
      <c r="B55" s="1" t="s">
        <v>41</v>
      </c>
      <c r="C55" s="17" t="s">
        <v>149</v>
      </c>
      <c r="D55" s="18">
        <v>51500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23">
        <f t="shared" si="0"/>
        <v>51500</v>
      </c>
    </row>
    <row r="56" spans="1:10" x14ac:dyDescent="0.25">
      <c r="A56" s="3"/>
      <c r="B56" s="1" t="s">
        <v>42</v>
      </c>
      <c r="C56" s="17" t="s">
        <v>150</v>
      </c>
      <c r="D56" s="18">
        <v>1139777.99</v>
      </c>
      <c r="E56" s="19">
        <v>4403.0200000000004</v>
      </c>
      <c r="F56" s="19">
        <v>0</v>
      </c>
      <c r="G56" s="19">
        <v>0</v>
      </c>
      <c r="H56" s="19">
        <v>0</v>
      </c>
      <c r="I56" s="19">
        <v>0</v>
      </c>
      <c r="J56" s="23">
        <f t="shared" si="0"/>
        <v>1135374.97</v>
      </c>
    </row>
    <row r="57" spans="1:10" x14ac:dyDescent="0.25">
      <c r="A57" s="3"/>
      <c r="B57" s="1" t="s">
        <v>44</v>
      </c>
      <c r="C57" s="17" t="s">
        <v>151</v>
      </c>
      <c r="D57" s="18">
        <v>5767072.6099999994</v>
      </c>
      <c r="E57" s="19">
        <v>659253.12</v>
      </c>
      <c r="F57" s="19">
        <v>292372.65050902066</v>
      </c>
      <c r="G57" s="19">
        <v>260522.79762293494</v>
      </c>
      <c r="H57" s="19">
        <v>301069.55528900889</v>
      </c>
      <c r="I57" s="19">
        <v>289037.71126212424</v>
      </c>
      <c r="J57" s="23">
        <f t="shared" si="0"/>
        <v>3964816.7753169108</v>
      </c>
    </row>
    <row r="58" spans="1:10" x14ac:dyDescent="0.25">
      <c r="A58" s="3"/>
      <c r="B58" s="1" t="s">
        <v>83</v>
      </c>
      <c r="C58" s="17" t="s">
        <v>152</v>
      </c>
      <c r="D58" s="18">
        <v>155000</v>
      </c>
      <c r="E58" s="19">
        <v>139.98999999999944</v>
      </c>
      <c r="F58" s="19">
        <v>0</v>
      </c>
      <c r="G58" s="19">
        <v>0</v>
      </c>
      <c r="H58" s="19">
        <v>0</v>
      </c>
      <c r="I58" s="19">
        <v>0</v>
      </c>
      <c r="J58" s="23">
        <f t="shared" si="0"/>
        <v>154860.01</v>
      </c>
    </row>
    <row r="59" spans="1:10" x14ac:dyDescent="0.25">
      <c r="A59" s="3"/>
      <c r="B59" s="1" t="s">
        <v>84</v>
      </c>
      <c r="C59" s="17" t="s">
        <v>153</v>
      </c>
      <c r="D59" s="18">
        <v>6345408</v>
      </c>
      <c r="E59" s="19">
        <v>364359.61</v>
      </c>
      <c r="F59" s="19">
        <v>329344.51533917146</v>
      </c>
      <c r="G59" s="19">
        <v>305765.54032079433</v>
      </c>
      <c r="H59" s="19">
        <v>353353.70296584326</v>
      </c>
      <c r="I59" s="19">
        <v>339232.39257188485</v>
      </c>
      <c r="J59" s="23">
        <f t="shared" si="0"/>
        <v>4653352.2388023064</v>
      </c>
    </row>
    <row r="60" spans="1:10" x14ac:dyDescent="0.25">
      <c r="A60" s="3"/>
      <c r="B60" s="1" t="s">
        <v>45</v>
      </c>
      <c r="C60" s="17" t="s">
        <v>154</v>
      </c>
      <c r="D60" s="18">
        <v>29705808.5</v>
      </c>
      <c r="E60" s="19">
        <v>1374419.5999999996</v>
      </c>
      <c r="F60" s="19">
        <v>1079553.03688097</v>
      </c>
      <c r="G60" s="19">
        <v>974364.63449179754</v>
      </c>
      <c r="H60" s="19">
        <v>1236877.8280829384</v>
      </c>
      <c r="I60" s="19">
        <v>1201439.442269061</v>
      </c>
      <c r="J60" s="23">
        <f t="shared" si="0"/>
        <v>23839153.958275232</v>
      </c>
    </row>
    <row r="61" spans="1:10" x14ac:dyDescent="0.25">
      <c r="A61" s="3"/>
      <c r="B61" s="1" t="s">
        <v>46</v>
      </c>
      <c r="C61" s="17" t="s">
        <v>155</v>
      </c>
      <c r="D61" s="18">
        <v>223659500</v>
      </c>
      <c r="E61" s="19">
        <v>175877497.84</v>
      </c>
      <c r="F61" s="19">
        <v>26000000</v>
      </c>
      <c r="G61" s="19">
        <v>32500000</v>
      </c>
      <c r="H61" s="19">
        <v>26000000</v>
      </c>
      <c r="I61" s="19">
        <v>26000000</v>
      </c>
      <c r="J61" s="23">
        <f t="shared" si="0"/>
        <v>-62717997.840000033</v>
      </c>
    </row>
    <row r="62" spans="1:10" x14ac:dyDescent="0.25">
      <c r="A62" s="3"/>
      <c r="B62" s="1" t="s">
        <v>47</v>
      </c>
      <c r="C62" s="17" t="s">
        <v>156</v>
      </c>
      <c r="D62" s="18">
        <v>26802113</v>
      </c>
      <c r="E62" s="19">
        <v>3908426.2800000003</v>
      </c>
      <c r="F62" s="19">
        <v>1396369.5554504918</v>
      </c>
      <c r="G62" s="19">
        <v>1248202.3101010979</v>
      </c>
      <c r="H62" s="19">
        <v>1423583.5792975919</v>
      </c>
      <c r="I62" s="19">
        <v>1364308.7166541289</v>
      </c>
      <c r="J62" s="23">
        <f t="shared" si="0"/>
        <v>17461222.558496691</v>
      </c>
    </row>
    <row r="63" spans="1:10" x14ac:dyDescent="0.25">
      <c r="A63" s="3"/>
      <c r="B63" s="1" t="s">
        <v>48</v>
      </c>
      <c r="C63" s="17" t="s">
        <v>157</v>
      </c>
      <c r="D63" s="18">
        <v>37724946.960000001</v>
      </c>
      <c r="E63" s="19">
        <v>7800636.7999999989</v>
      </c>
      <c r="F63" s="19">
        <v>1652198.360292746</v>
      </c>
      <c r="G63" s="19">
        <v>1531750.1619799836</v>
      </c>
      <c r="H63" s="19">
        <v>1769660.8639942869</v>
      </c>
      <c r="I63" s="19">
        <v>1698877.5205312653</v>
      </c>
      <c r="J63" s="23">
        <f t="shared" si="0"/>
        <v>23271823.253201719</v>
      </c>
    </row>
    <row r="64" spans="1:10" x14ac:dyDescent="0.25">
      <c r="A64" s="3"/>
      <c r="B64" s="1" t="s">
        <v>49</v>
      </c>
      <c r="C64" s="17" t="s">
        <v>158</v>
      </c>
      <c r="D64" s="18">
        <v>1512005.5600000024</v>
      </c>
      <c r="E64" s="19">
        <v>491589.91</v>
      </c>
      <c r="F64" s="19">
        <v>150530.11000000002</v>
      </c>
      <c r="G64" s="19">
        <v>177230.11000000002</v>
      </c>
      <c r="H64" s="19">
        <v>172678.31</v>
      </c>
      <c r="I64" s="19">
        <v>151735.51</v>
      </c>
      <c r="J64" s="23">
        <f t="shared" si="0"/>
        <v>368241.61000000243</v>
      </c>
    </row>
    <row r="65" spans="1:10" x14ac:dyDescent="0.25">
      <c r="A65" s="3"/>
      <c r="B65" s="1" t="s">
        <v>50</v>
      </c>
      <c r="C65" s="17" t="s">
        <v>159</v>
      </c>
      <c r="D65" s="18">
        <v>339800776.74000001</v>
      </c>
      <c r="E65" s="19">
        <v>140616450.53</v>
      </c>
      <c r="F65" s="19">
        <v>19088252.790906314</v>
      </c>
      <c r="G65" s="19">
        <v>17440295.992431365</v>
      </c>
      <c r="H65" s="19">
        <v>18447988.797545545</v>
      </c>
      <c r="I65" s="19">
        <v>17495354.564191543</v>
      </c>
      <c r="J65" s="23">
        <f t="shared" si="0"/>
        <v>126712434.06492522</v>
      </c>
    </row>
    <row r="66" spans="1:10" x14ac:dyDescent="0.25">
      <c r="A66" s="3"/>
      <c r="B66" s="1" t="s">
        <v>51</v>
      </c>
      <c r="C66" s="17" t="s">
        <v>160</v>
      </c>
      <c r="D66" s="18">
        <v>422242368.63999999</v>
      </c>
      <c r="E66" s="19">
        <v>142442771.02763489</v>
      </c>
      <c r="F66" s="19">
        <v>23698071.989203546</v>
      </c>
      <c r="G66" s="19">
        <v>21253860.273367207</v>
      </c>
      <c r="H66" s="19">
        <v>22921256.334563997</v>
      </c>
      <c r="I66" s="19">
        <v>21798205.425446592</v>
      </c>
      <c r="J66" s="23">
        <f t="shared" si="0"/>
        <v>190128203.58978376</v>
      </c>
    </row>
    <row r="67" spans="1:10" x14ac:dyDescent="0.25">
      <c r="A67" s="3"/>
      <c r="B67" s="1" t="s">
        <v>52</v>
      </c>
      <c r="C67" s="17" t="s">
        <v>161</v>
      </c>
      <c r="D67" s="18">
        <v>212185173.30999997</v>
      </c>
      <c r="E67" s="19">
        <v>43913683.353467174</v>
      </c>
      <c r="F67" s="19">
        <v>10758358.078163549</v>
      </c>
      <c r="G67" s="19">
        <v>9477421.4075889215</v>
      </c>
      <c r="H67" s="19">
        <v>10740533.39443966</v>
      </c>
      <c r="I67" s="19">
        <v>10284557.583739005</v>
      </c>
      <c r="J67" s="23">
        <f t="shared" si="0"/>
        <v>127010619.49260166</v>
      </c>
    </row>
    <row r="68" spans="1:10" x14ac:dyDescent="0.25">
      <c r="A68" s="3"/>
      <c r="B68" s="1" t="s">
        <v>53</v>
      </c>
      <c r="C68" s="17" t="s">
        <v>162</v>
      </c>
      <c r="D68" s="18">
        <v>94729901.620000005</v>
      </c>
      <c r="E68" s="19">
        <v>26713466</v>
      </c>
      <c r="F68" s="19">
        <v>5015057.8597119283</v>
      </c>
      <c r="G68" s="19">
        <v>4547820.3262868747</v>
      </c>
      <c r="H68" s="19">
        <v>5002992.5497341761</v>
      </c>
      <c r="I68" s="19">
        <v>4771171.4471232807</v>
      </c>
      <c r="J68" s="23">
        <f t="shared" si="0"/>
        <v>48679393.437143743</v>
      </c>
    </row>
    <row r="69" spans="1:10" x14ac:dyDescent="0.25">
      <c r="A69" s="3"/>
      <c r="B69" s="1" t="s">
        <v>54</v>
      </c>
      <c r="C69" s="17" t="s">
        <v>163</v>
      </c>
      <c r="D69" s="18">
        <v>46034527.029999994</v>
      </c>
      <c r="E69" s="19">
        <v>11631923.702526184</v>
      </c>
      <c r="F69" s="19">
        <v>2504118.4374622325</v>
      </c>
      <c r="G69" s="19">
        <v>2225755.2207464883</v>
      </c>
      <c r="H69" s="19">
        <v>2461296.2683067778</v>
      </c>
      <c r="I69" s="19">
        <v>2348942.0489556706</v>
      </c>
      <c r="J69" s="23">
        <f t="shared" si="0"/>
        <v>24862491.352002639</v>
      </c>
    </row>
    <row r="70" spans="1:10" x14ac:dyDescent="0.25">
      <c r="A70" s="3"/>
      <c r="B70" s="1" t="s">
        <v>55</v>
      </c>
      <c r="C70" s="17" t="s">
        <v>164</v>
      </c>
      <c r="D70" s="18">
        <v>15432061.050000001</v>
      </c>
      <c r="E70" s="19">
        <v>3796265.3099999996</v>
      </c>
      <c r="F70" s="19">
        <v>905600.52211662661</v>
      </c>
      <c r="G70" s="19">
        <v>824827.62472367589</v>
      </c>
      <c r="H70" s="19">
        <v>899029.23229068611</v>
      </c>
      <c r="I70" s="19">
        <v>856264.10783660924</v>
      </c>
      <c r="J70" s="23">
        <f t="shared" si="0"/>
        <v>8150074.2530324031</v>
      </c>
    </row>
    <row r="71" spans="1:10" x14ac:dyDescent="0.25">
      <c r="A71" s="3"/>
      <c r="B71" s="1" t="s">
        <v>56</v>
      </c>
      <c r="C71" s="17" t="s">
        <v>165</v>
      </c>
      <c r="D71" s="18">
        <v>19678972.600000001</v>
      </c>
      <c r="E71" s="19">
        <v>1156802.4099999999</v>
      </c>
      <c r="F71" s="19">
        <v>1036809.427965884</v>
      </c>
      <c r="G71" s="19">
        <v>945983.88374129531</v>
      </c>
      <c r="H71" s="19">
        <v>1093213.1459787781</v>
      </c>
      <c r="I71" s="19">
        <v>1049524.337763248</v>
      </c>
      <c r="J71" s="23">
        <f t="shared" ref="J71:J86" si="1">D71-SUM(E71:I71)</f>
        <v>14396639.394550797</v>
      </c>
    </row>
    <row r="72" spans="1:10" x14ac:dyDescent="0.25">
      <c r="A72" s="3"/>
      <c r="B72" s="1" t="s">
        <v>57</v>
      </c>
      <c r="C72" s="17" t="s">
        <v>166</v>
      </c>
      <c r="D72" s="18">
        <v>867502.8</v>
      </c>
      <c r="E72" s="19">
        <v>526850.13</v>
      </c>
      <c r="F72" s="19">
        <v>89307.555829811085</v>
      </c>
      <c r="G72" s="19">
        <v>83598.142497487395</v>
      </c>
      <c r="H72" s="19">
        <v>81087.672527216506</v>
      </c>
      <c r="I72" s="19">
        <v>75888.261002725165</v>
      </c>
      <c r="J72" s="23">
        <f t="shared" si="1"/>
        <v>10771.038142760051</v>
      </c>
    </row>
    <row r="73" spans="1:10" x14ac:dyDescent="0.25">
      <c r="A73" s="3"/>
      <c r="B73" s="1" t="s">
        <v>58</v>
      </c>
      <c r="C73" s="17" t="s">
        <v>167</v>
      </c>
      <c r="D73" s="18">
        <v>54508416.590000004</v>
      </c>
      <c r="E73" s="19">
        <v>2527686.4999999995</v>
      </c>
      <c r="F73" s="19">
        <v>1884244.2143345</v>
      </c>
      <c r="G73" s="19">
        <v>1710293.9948114594</v>
      </c>
      <c r="H73" s="19">
        <v>2198211.2408010606</v>
      </c>
      <c r="I73" s="19">
        <v>2138346.2349593421</v>
      </c>
      <c r="J73" s="23">
        <f t="shared" si="1"/>
        <v>44049634.40509364</v>
      </c>
    </row>
    <row r="74" spans="1:10" x14ac:dyDescent="0.25">
      <c r="A74" s="3"/>
      <c r="B74" s="1" t="s">
        <v>85</v>
      </c>
      <c r="C74" s="17" t="s">
        <v>168</v>
      </c>
      <c r="D74" s="18">
        <v>754045.82000000007</v>
      </c>
      <c r="E74" s="19">
        <v>281368.71699190489</v>
      </c>
      <c r="F74" s="19">
        <v>53717.682923683911</v>
      </c>
      <c r="G74" s="19">
        <v>48848.274403325966</v>
      </c>
      <c r="H74" s="19">
        <v>50645.409107873755</v>
      </c>
      <c r="I74" s="19">
        <v>47888.76804399192</v>
      </c>
      <c r="J74" s="23">
        <f t="shared" si="1"/>
        <v>271576.96852921962</v>
      </c>
    </row>
    <row r="75" spans="1:10" x14ac:dyDescent="0.25">
      <c r="A75" s="3"/>
      <c r="B75" s="1" t="s">
        <v>59</v>
      </c>
      <c r="C75" s="17" t="s">
        <v>169</v>
      </c>
      <c r="D75" s="18">
        <v>7434.5</v>
      </c>
      <c r="E75" s="19">
        <v>5.6843418860808015E-14</v>
      </c>
      <c r="F75" s="19">
        <v>0</v>
      </c>
      <c r="G75" s="19">
        <v>0</v>
      </c>
      <c r="H75" s="19">
        <v>0</v>
      </c>
      <c r="I75" s="19">
        <v>0</v>
      </c>
      <c r="J75" s="23">
        <f t="shared" si="1"/>
        <v>7434.5</v>
      </c>
    </row>
    <row r="76" spans="1:10" x14ac:dyDescent="0.25">
      <c r="A76" s="3"/>
      <c r="B76" s="1" t="s">
        <v>86</v>
      </c>
      <c r="C76" s="17" t="s">
        <v>170</v>
      </c>
      <c r="D76" s="18">
        <v>2500</v>
      </c>
      <c r="E76" s="19">
        <v>1.5987211554602254E-14</v>
      </c>
      <c r="F76" s="19">
        <v>0</v>
      </c>
      <c r="G76" s="19">
        <v>0</v>
      </c>
      <c r="H76" s="19">
        <v>0</v>
      </c>
      <c r="I76" s="19">
        <v>0</v>
      </c>
      <c r="J76" s="23">
        <f t="shared" si="1"/>
        <v>2500</v>
      </c>
    </row>
    <row r="77" spans="1:10" x14ac:dyDescent="0.25">
      <c r="A77" s="3"/>
      <c r="B77" s="14" t="s">
        <v>87</v>
      </c>
      <c r="C77" s="17" t="s">
        <v>171</v>
      </c>
      <c r="D77" s="18">
        <v>59238162.929999992</v>
      </c>
      <c r="E77" s="19">
        <v>11993832.359999999</v>
      </c>
      <c r="F77" s="19">
        <v>2752211.3096971307</v>
      </c>
      <c r="G77" s="19">
        <v>2407089.4702458452</v>
      </c>
      <c r="H77" s="19">
        <v>2781719.538405471</v>
      </c>
      <c r="I77" s="19">
        <v>2670551.8197681499</v>
      </c>
      <c r="J77" s="23">
        <f t="shared" si="1"/>
        <v>36632758.431883395</v>
      </c>
    </row>
    <row r="78" spans="1:10" x14ac:dyDescent="0.25">
      <c r="A78" s="3"/>
      <c r="B78" s="15" t="s">
        <v>88</v>
      </c>
      <c r="C78" s="17" t="s">
        <v>172</v>
      </c>
      <c r="D78" s="18">
        <v>1603626</v>
      </c>
      <c r="E78" s="19">
        <v>252958.2</v>
      </c>
      <c r="F78" s="19">
        <v>78682.947772874817</v>
      </c>
      <c r="G78" s="19">
        <v>68816.262183310711</v>
      </c>
      <c r="H78" s="19">
        <v>79526.558294402625</v>
      </c>
      <c r="I78" s="19">
        <v>76348.38524905876</v>
      </c>
      <c r="J78" s="23">
        <f t="shared" si="1"/>
        <v>1047293.6465003531</v>
      </c>
    </row>
    <row r="79" spans="1:10" x14ac:dyDescent="0.25">
      <c r="A79" s="3"/>
      <c r="B79" s="15" t="s">
        <v>89</v>
      </c>
      <c r="C79" s="17" t="s">
        <v>173</v>
      </c>
      <c r="D79" s="18">
        <v>5000</v>
      </c>
      <c r="E79" s="19">
        <v>81.989999999999981</v>
      </c>
      <c r="F79" s="19">
        <v>272.16898755036647</v>
      </c>
      <c r="G79" s="19">
        <v>251.34687147801384</v>
      </c>
      <c r="H79" s="19">
        <v>290.46552359188809</v>
      </c>
      <c r="I79" s="19">
        <v>278.85745557687375</v>
      </c>
      <c r="J79" s="23">
        <f t="shared" si="1"/>
        <v>3825.171161802858</v>
      </c>
    </row>
    <row r="80" spans="1:10" x14ac:dyDescent="0.25">
      <c r="A80" s="3"/>
      <c r="B80" s="14" t="s">
        <v>90</v>
      </c>
      <c r="C80" s="17" t="s">
        <v>174</v>
      </c>
      <c r="D80" s="18">
        <v>314816051.39999998</v>
      </c>
      <c r="E80" s="19">
        <v>129555562.5</v>
      </c>
      <c r="F80" s="19">
        <v>20000000</v>
      </c>
      <c r="G80" s="19">
        <v>20000000</v>
      </c>
      <c r="H80" s="19">
        <v>20000000</v>
      </c>
      <c r="I80" s="19">
        <v>20000000</v>
      </c>
      <c r="J80" s="23">
        <f t="shared" si="1"/>
        <v>105260488.89999998</v>
      </c>
    </row>
    <row r="81" spans="1:10" x14ac:dyDescent="0.25">
      <c r="A81" s="3"/>
      <c r="B81" s="14" t="s">
        <v>91</v>
      </c>
      <c r="C81" s="17" t="s">
        <v>175</v>
      </c>
      <c r="D81" s="18">
        <v>2500</v>
      </c>
      <c r="E81" s="19">
        <v>1.5987211554602254E-14</v>
      </c>
      <c r="F81" s="19">
        <v>0</v>
      </c>
      <c r="G81" s="19">
        <v>0</v>
      </c>
      <c r="H81" s="19">
        <v>0</v>
      </c>
      <c r="I81" s="19">
        <v>0</v>
      </c>
      <c r="J81" s="23">
        <f t="shared" si="1"/>
        <v>2500</v>
      </c>
    </row>
    <row r="82" spans="1:10" x14ac:dyDescent="0.25">
      <c r="A82" s="3"/>
      <c r="B82" s="14" t="s">
        <v>92</v>
      </c>
      <c r="C82" s="17" t="s">
        <v>176</v>
      </c>
      <c r="D82" s="18">
        <v>81144904.060000002</v>
      </c>
      <c r="E82" s="19">
        <v>20565040.920000002</v>
      </c>
      <c r="F82" s="19">
        <v>2500000</v>
      </c>
      <c r="G82" s="19">
        <v>2500000</v>
      </c>
      <c r="H82" s="19">
        <v>2500000</v>
      </c>
      <c r="I82" s="19">
        <v>2500000</v>
      </c>
      <c r="J82" s="23">
        <f t="shared" si="1"/>
        <v>50579863.140000001</v>
      </c>
    </row>
    <row r="83" spans="1:10" x14ac:dyDescent="0.25">
      <c r="A83" s="3"/>
      <c r="B83" s="15" t="s">
        <v>99</v>
      </c>
      <c r="C83" s="17" t="s">
        <v>177</v>
      </c>
      <c r="D83" s="18">
        <v>202100</v>
      </c>
      <c r="E83" s="19">
        <v>36928.35</v>
      </c>
      <c r="F83" s="19">
        <v>33216.67</v>
      </c>
      <c r="G83" s="19">
        <v>22216.67</v>
      </c>
      <c r="H83" s="19">
        <v>22216.67</v>
      </c>
      <c r="I83" s="19">
        <v>23216.67</v>
      </c>
      <c r="J83" s="23">
        <f t="shared" si="1"/>
        <v>64304.97000000003</v>
      </c>
    </row>
    <row r="84" spans="1:10" x14ac:dyDescent="0.25">
      <c r="A84" s="3"/>
      <c r="B84" s="14" t="s">
        <v>93</v>
      </c>
      <c r="C84" s="17" t="s">
        <v>178</v>
      </c>
      <c r="D84" s="18">
        <v>163609141.27999997</v>
      </c>
      <c r="E84" s="19">
        <v>22095906.415000003</v>
      </c>
      <c r="F84" s="19">
        <v>10700000</v>
      </c>
      <c r="G84" s="19">
        <v>10700000</v>
      </c>
      <c r="H84" s="19">
        <v>10700000</v>
      </c>
      <c r="I84" s="19">
        <v>10700000</v>
      </c>
      <c r="J84" s="23">
        <f t="shared" si="1"/>
        <v>98713234.864999965</v>
      </c>
    </row>
    <row r="85" spans="1:10" x14ac:dyDescent="0.25">
      <c r="B85" s="2" t="s">
        <v>94</v>
      </c>
      <c r="C85" s="17" t="s">
        <v>179</v>
      </c>
      <c r="D85" s="18">
        <v>5525090.0999999996</v>
      </c>
      <c r="E85" s="19">
        <v>1717017.2700000003</v>
      </c>
      <c r="F85" s="19">
        <v>530837.56147515576</v>
      </c>
      <c r="G85" s="19">
        <v>494282.09612024762</v>
      </c>
      <c r="H85" s="19">
        <v>500925.35045901686</v>
      </c>
      <c r="I85" s="19">
        <v>472036.33331472718</v>
      </c>
      <c r="J85" s="23">
        <f t="shared" si="1"/>
        <v>1809991.4886308522</v>
      </c>
    </row>
    <row r="86" spans="1:10" x14ac:dyDescent="0.25">
      <c r="B86" s="28" t="s">
        <v>95</v>
      </c>
      <c r="C86" s="28"/>
      <c r="D86" s="21">
        <v>4509940844.2399998</v>
      </c>
      <c r="E86" s="21">
        <v>1258291660.366904</v>
      </c>
      <c r="F86" s="21">
        <v>263499999.99999988</v>
      </c>
      <c r="G86" s="21">
        <v>272999999.99999988</v>
      </c>
      <c r="H86" s="21">
        <v>301000000.00000012</v>
      </c>
      <c r="I86" s="21">
        <v>307000000</v>
      </c>
      <c r="J86" s="21">
        <f t="shared" si="1"/>
        <v>2107149183.873096</v>
      </c>
    </row>
  </sheetData>
  <mergeCells count="2">
    <mergeCell ref="B5:C5"/>
    <mergeCell ref="B86:C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zoomScale="80" zoomScaleNormal="80" workbookViewId="0">
      <selection activeCell="B5" sqref="B5:F44"/>
    </sheetView>
  </sheetViews>
  <sheetFormatPr defaultRowHeight="15" x14ac:dyDescent="0.25"/>
  <cols>
    <col min="3" max="3" width="15.140625" bestFit="1" customWidth="1"/>
    <col min="4" max="6" width="21.42578125" customWidth="1"/>
  </cols>
  <sheetData>
    <row r="2" spans="2:8" x14ac:dyDescent="0.25">
      <c r="B2" s="10" t="s">
        <v>71</v>
      </c>
    </row>
    <row r="3" spans="2:8" x14ac:dyDescent="0.25">
      <c r="B3" s="5" t="s">
        <v>66</v>
      </c>
      <c r="C3" s="5"/>
    </row>
    <row r="4" spans="2:8" x14ac:dyDescent="0.25">
      <c r="B4" s="6" t="s">
        <v>76</v>
      </c>
      <c r="C4" s="6"/>
    </row>
    <row r="5" spans="2:8" x14ac:dyDescent="0.25">
      <c r="B5" s="28" t="s">
        <v>0</v>
      </c>
      <c r="C5" s="28"/>
      <c r="D5" s="4" t="s">
        <v>72</v>
      </c>
      <c r="E5" s="27" t="s">
        <v>180</v>
      </c>
      <c r="F5" s="27" t="s">
        <v>60</v>
      </c>
    </row>
    <row r="6" spans="2:8" x14ac:dyDescent="0.25">
      <c r="B6" s="22" t="s">
        <v>1</v>
      </c>
      <c r="C6" s="17" t="s">
        <v>100</v>
      </c>
      <c r="D6" s="8">
        <v>101909341</v>
      </c>
      <c r="E6" s="19">
        <v>1993729.8400000003</v>
      </c>
      <c r="F6" s="23">
        <v>463070.36</v>
      </c>
      <c r="H6" s="32"/>
    </row>
    <row r="7" spans="2:8" x14ac:dyDescent="0.25">
      <c r="B7" s="7" t="s">
        <v>96</v>
      </c>
      <c r="C7" s="17" t="s">
        <v>181</v>
      </c>
      <c r="D7" s="9">
        <v>2453843</v>
      </c>
      <c r="E7" s="19">
        <v>831948.53</v>
      </c>
      <c r="F7" s="24">
        <v>0</v>
      </c>
      <c r="H7" s="32"/>
    </row>
    <row r="8" spans="2:8" x14ac:dyDescent="0.25">
      <c r="B8" s="7" t="s">
        <v>78</v>
      </c>
      <c r="C8" s="17" t="s">
        <v>105</v>
      </c>
      <c r="D8" s="9">
        <v>27922095</v>
      </c>
      <c r="E8" s="19">
        <v>15562111.34</v>
      </c>
      <c r="F8" s="24">
        <v>5876888.9899999984</v>
      </c>
      <c r="H8" s="32"/>
    </row>
    <row r="9" spans="2:8" x14ac:dyDescent="0.25">
      <c r="B9" s="7" t="s">
        <v>5</v>
      </c>
      <c r="C9" s="17" t="s">
        <v>108</v>
      </c>
      <c r="D9" s="9">
        <v>6008292</v>
      </c>
      <c r="E9" s="19">
        <v>1486318.72</v>
      </c>
      <c r="F9" s="24">
        <v>246948.75</v>
      </c>
      <c r="H9" s="32"/>
    </row>
    <row r="10" spans="2:8" x14ac:dyDescent="0.25">
      <c r="B10" s="7" t="s">
        <v>8</v>
      </c>
      <c r="C10" s="17" t="s">
        <v>111</v>
      </c>
      <c r="D10" s="9">
        <v>4196752.29</v>
      </c>
      <c r="E10" s="19">
        <v>3997098.52</v>
      </c>
      <c r="F10" s="24">
        <v>211.35</v>
      </c>
      <c r="H10" s="32"/>
    </row>
    <row r="11" spans="2:8" x14ac:dyDescent="0.25">
      <c r="B11" s="7" t="s">
        <v>11</v>
      </c>
      <c r="C11" s="17" t="s">
        <v>114</v>
      </c>
      <c r="D11" s="9">
        <v>6873051.21</v>
      </c>
      <c r="E11" s="19">
        <v>436666.67</v>
      </c>
      <c r="F11" s="24">
        <v>2548.7800000000002</v>
      </c>
      <c r="H11" s="32"/>
    </row>
    <row r="12" spans="2:8" x14ac:dyDescent="0.25">
      <c r="B12" s="7" t="s">
        <v>13</v>
      </c>
      <c r="C12" s="17" t="s">
        <v>116</v>
      </c>
      <c r="D12" s="9">
        <v>10751152</v>
      </c>
      <c r="E12" s="19">
        <v>724307.49000000022</v>
      </c>
      <c r="F12" s="24">
        <v>131693.41999999981</v>
      </c>
      <c r="H12" s="32"/>
    </row>
    <row r="13" spans="2:8" x14ac:dyDescent="0.25">
      <c r="B13" s="7" t="s">
        <v>18</v>
      </c>
      <c r="C13" s="17" t="s">
        <v>121</v>
      </c>
      <c r="D13" s="9">
        <v>775842.02</v>
      </c>
      <c r="E13" s="19">
        <v>0</v>
      </c>
      <c r="F13" s="24">
        <v>0</v>
      </c>
      <c r="H13" s="32"/>
    </row>
    <row r="14" spans="2:8" x14ac:dyDescent="0.25">
      <c r="B14" s="7" t="s">
        <v>75</v>
      </c>
      <c r="C14" s="17" t="s">
        <v>122</v>
      </c>
      <c r="D14" s="9">
        <v>1000000</v>
      </c>
      <c r="E14" s="19">
        <v>1000000</v>
      </c>
      <c r="F14" s="24">
        <v>0</v>
      </c>
      <c r="H14" s="32"/>
    </row>
    <row r="15" spans="2:8" x14ac:dyDescent="0.25">
      <c r="B15" s="7" t="s">
        <v>19</v>
      </c>
      <c r="C15" s="17" t="s">
        <v>123</v>
      </c>
      <c r="D15" s="9">
        <v>14744603.039999999</v>
      </c>
      <c r="E15" s="19">
        <v>7919858.5499999998</v>
      </c>
      <c r="F15" s="24">
        <v>1102739.0000000009</v>
      </c>
      <c r="H15" s="32"/>
    </row>
    <row r="16" spans="2:8" x14ac:dyDescent="0.25">
      <c r="B16" s="7" t="s">
        <v>21</v>
      </c>
      <c r="C16" s="17" t="s">
        <v>125</v>
      </c>
      <c r="D16" s="9">
        <v>3452629260.8800001</v>
      </c>
      <c r="E16" s="19">
        <v>374496870</v>
      </c>
      <c r="F16" s="24">
        <v>59885727.32</v>
      </c>
      <c r="H16" s="32"/>
    </row>
    <row r="17" spans="2:8" x14ac:dyDescent="0.25">
      <c r="B17" s="7" t="s">
        <v>33</v>
      </c>
      <c r="C17" s="17" t="s">
        <v>139</v>
      </c>
      <c r="D17" s="9">
        <v>50480639</v>
      </c>
      <c r="E17" s="19">
        <v>2205.5699999999997</v>
      </c>
      <c r="F17" s="24">
        <v>408.94</v>
      </c>
      <c r="H17" s="32"/>
    </row>
    <row r="18" spans="2:8" x14ac:dyDescent="0.25">
      <c r="B18" s="7" t="s">
        <v>34</v>
      </c>
      <c r="C18" s="17" t="s">
        <v>141</v>
      </c>
      <c r="D18" s="9">
        <v>6000000</v>
      </c>
      <c r="E18" s="19">
        <v>2228322.17</v>
      </c>
      <c r="F18" s="24">
        <v>66260.83</v>
      </c>
      <c r="H18" s="32"/>
    </row>
    <row r="19" spans="2:8" x14ac:dyDescent="0.25">
      <c r="B19" s="7" t="s">
        <v>35</v>
      </c>
      <c r="C19" s="17" t="s">
        <v>142</v>
      </c>
      <c r="D19" s="9">
        <v>360174329.55000001</v>
      </c>
      <c r="E19" s="19">
        <v>68729192.799999997</v>
      </c>
      <c r="F19" s="24">
        <v>4812439.1599999964</v>
      </c>
      <c r="H19" s="32"/>
    </row>
    <row r="20" spans="2:8" x14ac:dyDescent="0.25">
      <c r="B20" s="7" t="s">
        <v>36</v>
      </c>
      <c r="C20" s="17" t="s">
        <v>143</v>
      </c>
      <c r="D20" s="9">
        <v>4757938</v>
      </c>
      <c r="E20" s="19">
        <v>108263.08000000002</v>
      </c>
      <c r="F20" s="24">
        <v>29556.789999999979</v>
      </c>
      <c r="H20" s="32"/>
    </row>
    <row r="21" spans="2:8" x14ac:dyDescent="0.25">
      <c r="B21" s="7" t="s">
        <v>69</v>
      </c>
      <c r="C21" s="17" t="s">
        <v>182</v>
      </c>
      <c r="D21" s="9">
        <v>798780.81</v>
      </c>
      <c r="E21" s="19">
        <v>120363.48</v>
      </c>
      <c r="F21" s="24">
        <v>3185.9799999999959</v>
      </c>
      <c r="H21" s="32"/>
    </row>
    <row r="22" spans="2:8" x14ac:dyDescent="0.25">
      <c r="B22" s="7" t="s">
        <v>37</v>
      </c>
      <c r="C22" s="17" t="s">
        <v>145</v>
      </c>
      <c r="D22" s="9">
        <v>4097456.45</v>
      </c>
      <c r="E22" s="19">
        <v>4097456.45</v>
      </c>
      <c r="F22" s="24">
        <v>0</v>
      </c>
      <c r="H22" s="32"/>
    </row>
    <row r="23" spans="2:8" x14ac:dyDescent="0.25">
      <c r="B23" s="7" t="s">
        <v>39</v>
      </c>
      <c r="C23" s="17" t="s">
        <v>147</v>
      </c>
      <c r="D23" s="9">
        <v>61748407.410000004</v>
      </c>
      <c r="E23" s="19">
        <v>61748407.410000004</v>
      </c>
      <c r="F23" s="24">
        <v>0</v>
      </c>
      <c r="H23" s="32"/>
    </row>
    <row r="24" spans="2:8" x14ac:dyDescent="0.25">
      <c r="B24" s="7" t="s">
        <v>40</v>
      </c>
      <c r="C24" s="17" t="s">
        <v>148</v>
      </c>
      <c r="D24" s="9">
        <v>20217678.23</v>
      </c>
      <c r="E24" s="19">
        <v>1477469.97</v>
      </c>
      <c r="F24" s="24">
        <v>2414534.0900000017</v>
      </c>
      <c r="H24" s="32"/>
    </row>
    <row r="25" spans="2:8" x14ac:dyDescent="0.25">
      <c r="B25" s="7" t="s">
        <v>41</v>
      </c>
      <c r="C25" s="17" t="s">
        <v>149</v>
      </c>
      <c r="D25" s="9">
        <v>618000</v>
      </c>
      <c r="E25" s="19">
        <v>0</v>
      </c>
      <c r="F25" s="24">
        <v>0</v>
      </c>
      <c r="H25" s="32"/>
    </row>
    <row r="26" spans="2:8" x14ac:dyDescent="0.25">
      <c r="B26" s="7" t="s">
        <v>67</v>
      </c>
      <c r="C26" s="17" t="s">
        <v>183</v>
      </c>
      <c r="D26" s="9">
        <v>684574130</v>
      </c>
      <c r="E26" s="19">
        <v>96401317.129999995</v>
      </c>
      <c r="F26" s="24">
        <v>14491655.280000001</v>
      </c>
      <c r="H26" s="32"/>
    </row>
    <row r="27" spans="2:8" x14ac:dyDescent="0.25">
      <c r="B27" s="7" t="s">
        <v>43</v>
      </c>
      <c r="C27" s="17" t="s">
        <v>184</v>
      </c>
      <c r="D27" s="9">
        <v>788700069</v>
      </c>
      <c r="E27" s="19">
        <v>337179887.01999998</v>
      </c>
      <c r="F27" s="24">
        <v>51539642.620000005</v>
      </c>
      <c r="H27" s="32"/>
    </row>
    <row r="28" spans="2:8" x14ac:dyDescent="0.25">
      <c r="B28" s="7" t="s">
        <v>44</v>
      </c>
      <c r="C28" s="17" t="s">
        <v>151</v>
      </c>
      <c r="D28" s="9">
        <v>11408817.18</v>
      </c>
      <c r="E28" s="19">
        <v>4117833.7900000005</v>
      </c>
      <c r="F28" s="24">
        <v>19276.240000000002</v>
      </c>
      <c r="H28" s="32"/>
    </row>
    <row r="29" spans="2:8" x14ac:dyDescent="0.25">
      <c r="B29" s="7" t="s">
        <v>83</v>
      </c>
      <c r="C29" s="17" t="s">
        <v>152</v>
      </c>
      <c r="D29" s="9">
        <v>54057550.100000001</v>
      </c>
      <c r="E29" s="19">
        <v>7647540.7200000007</v>
      </c>
      <c r="F29" s="24">
        <v>0</v>
      </c>
      <c r="H29" s="32"/>
    </row>
    <row r="30" spans="2:8" x14ac:dyDescent="0.25">
      <c r="B30" s="7" t="s">
        <v>45</v>
      </c>
      <c r="C30" s="17" t="s">
        <v>154</v>
      </c>
      <c r="D30" s="9">
        <v>35856709</v>
      </c>
      <c r="E30" s="19">
        <v>0</v>
      </c>
      <c r="F30" s="24">
        <v>0</v>
      </c>
      <c r="H30" s="32"/>
    </row>
    <row r="31" spans="2:8" x14ac:dyDescent="0.25">
      <c r="B31" s="7" t="s">
        <v>50</v>
      </c>
      <c r="C31" s="17" t="s">
        <v>159</v>
      </c>
      <c r="D31" s="9">
        <v>9680824</v>
      </c>
      <c r="E31" s="19">
        <v>9058488.4700000007</v>
      </c>
      <c r="F31" s="24">
        <v>0</v>
      </c>
      <c r="H31" s="32"/>
    </row>
    <row r="32" spans="2:8" x14ac:dyDescent="0.25">
      <c r="B32" s="7" t="s">
        <v>51</v>
      </c>
      <c r="C32" s="17" t="s">
        <v>160</v>
      </c>
      <c r="D32" s="9">
        <v>57513393</v>
      </c>
      <c r="E32" s="19">
        <v>33096199.700000003</v>
      </c>
      <c r="F32" s="24">
        <v>13181317.589999996</v>
      </c>
      <c r="H32" s="32"/>
    </row>
    <row r="33" spans="2:8" x14ac:dyDescent="0.25">
      <c r="B33" s="7" t="s">
        <v>52</v>
      </c>
      <c r="C33" s="17" t="s">
        <v>161</v>
      </c>
      <c r="D33" s="9">
        <v>27971110.66</v>
      </c>
      <c r="E33" s="19">
        <v>10317491.630000001</v>
      </c>
      <c r="F33" s="24">
        <v>0</v>
      </c>
      <c r="H33" s="32"/>
    </row>
    <row r="34" spans="2:8" x14ac:dyDescent="0.25">
      <c r="B34" s="7" t="s">
        <v>53</v>
      </c>
      <c r="C34" s="17" t="s">
        <v>162</v>
      </c>
      <c r="D34" s="9">
        <v>5233981.9800000004</v>
      </c>
      <c r="E34" s="19">
        <v>828025.98</v>
      </c>
      <c r="F34" s="24">
        <v>402.92</v>
      </c>
      <c r="H34" s="32"/>
    </row>
    <row r="35" spans="2:8" x14ac:dyDescent="0.25">
      <c r="B35" s="7" t="s">
        <v>54</v>
      </c>
      <c r="C35" s="17" t="s">
        <v>163</v>
      </c>
      <c r="D35" s="9">
        <v>9158739.0199999996</v>
      </c>
      <c r="E35" s="19">
        <v>3587800.41</v>
      </c>
      <c r="F35" s="24">
        <v>6924.24</v>
      </c>
      <c r="H35" s="32"/>
    </row>
    <row r="36" spans="2:8" x14ac:dyDescent="0.25">
      <c r="B36" s="7" t="s">
        <v>55</v>
      </c>
      <c r="C36" s="17" t="s">
        <v>164</v>
      </c>
      <c r="D36" s="9">
        <v>1400000</v>
      </c>
      <c r="E36" s="19">
        <v>0</v>
      </c>
      <c r="F36" s="24">
        <v>0</v>
      </c>
      <c r="H36" s="32"/>
    </row>
    <row r="37" spans="2:8" x14ac:dyDescent="0.25">
      <c r="B37" s="7" t="s">
        <v>56</v>
      </c>
      <c r="C37" s="17" t="s">
        <v>165</v>
      </c>
      <c r="D37" s="9">
        <v>7864477</v>
      </c>
      <c r="E37" s="19">
        <v>251511.47</v>
      </c>
      <c r="F37" s="24">
        <v>0</v>
      </c>
      <c r="H37" s="32"/>
    </row>
    <row r="38" spans="2:8" x14ac:dyDescent="0.25">
      <c r="B38" s="7" t="s">
        <v>87</v>
      </c>
      <c r="C38" s="17" t="s">
        <v>171</v>
      </c>
      <c r="D38" s="9">
        <v>14256158.82</v>
      </c>
      <c r="E38" s="19">
        <v>9550914.6300000008</v>
      </c>
      <c r="F38" s="24">
        <v>463320.64</v>
      </c>
      <c r="H38" s="32"/>
    </row>
    <row r="39" spans="2:8" x14ac:dyDescent="0.25">
      <c r="B39" s="7" t="s">
        <v>90</v>
      </c>
      <c r="C39" s="17" t="s">
        <v>174</v>
      </c>
      <c r="D39" s="9">
        <v>57975830</v>
      </c>
      <c r="E39" s="19">
        <v>3710822.83</v>
      </c>
      <c r="F39" s="24">
        <v>0</v>
      </c>
      <c r="H39" s="32"/>
    </row>
    <row r="40" spans="2:8" x14ac:dyDescent="0.25">
      <c r="B40" s="7" t="s">
        <v>97</v>
      </c>
      <c r="C40" s="17" t="s">
        <v>185</v>
      </c>
      <c r="D40" s="9">
        <v>30631993.469999999</v>
      </c>
      <c r="E40" s="19">
        <v>19509133.150000002</v>
      </c>
      <c r="F40" s="24">
        <v>254592.72</v>
      </c>
      <c r="H40" s="32"/>
    </row>
    <row r="41" spans="2:8" x14ac:dyDescent="0.25">
      <c r="B41" s="7" t="s">
        <v>98</v>
      </c>
      <c r="C41" s="17" t="s">
        <v>186</v>
      </c>
      <c r="D41" s="9">
        <v>506480133.92999995</v>
      </c>
      <c r="E41" s="19">
        <v>221256475.74000004</v>
      </c>
      <c r="F41" s="24">
        <v>10643399.789999992</v>
      </c>
      <c r="H41" s="32"/>
    </row>
    <row r="42" spans="2:8" x14ac:dyDescent="0.25">
      <c r="B42" s="7" t="s">
        <v>93</v>
      </c>
      <c r="C42" s="17" t="s">
        <v>178</v>
      </c>
      <c r="D42" s="9">
        <v>949887.25</v>
      </c>
      <c r="E42" s="19">
        <v>0</v>
      </c>
      <c r="F42" s="24">
        <v>0</v>
      </c>
      <c r="H42" s="32"/>
    </row>
    <row r="43" spans="2:8" x14ac:dyDescent="0.25">
      <c r="B43" s="7" t="s">
        <v>94</v>
      </c>
      <c r="C43" s="17" t="s">
        <v>179</v>
      </c>
      <c r="D43" s="26">
        <v>964228</v>
      </c>
      <c r="E43" s="19">
        <v>0</v>
      </c>
      <c r="F43" s="25">
        <v>0</v>
      </c>
      <c r="H43" s="32"/>
    </row>
    <row r="44" spans="2:8" x14ac:dyDescent="0.25">
      <c r="B44" s="29" t="s">
        <v>95</v>
      </c>
      <c r="C44" s="30"/>
      <c r="D44" s="31">
        <v>6442835494.3000002</v>
      </c>
      <c r="E44" s="31">
        <v>1303474033.2599998</v>
      </c>
      <c r="F44" s="31">
        <v>165636745.80000001</v>
      </c>
    </row>
  </sheetData>
  <mergeCells count="2">
    <mergeCell ref="B5:C5"/>
    <mergeCell ref="B44:C4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0" zoomScaleNormal="80" workbookViewId="0">
      <selection activeCell="C23" sqref="C23"/>
    </sheetView>
  </sheetViews>
  <sheetFormatPr defaultRowHeight="12.75" x14ac:dyDescent="0.25"/>
  <cols>
    <col min="1" max="1" width="58.5703125" style="34" customWidth="1"/>
    <col min="2" max="3" width="37.42578125" style="34" customWidth="1"/>
    <col min="4" max="6" width="21.5703125" style="34" customWidth="1"/>
    <col min="7" max="10" width="18.85546875" style="34" customWidth="1"/>
    <col min="11" max="11" width="22.85546875" style="34" customWidth="1"/>
    <col min="12" max="248" width="9.140625" style="34"/>
    <col min="249" max="249" width="80.5703125" style="34" customWidth="1"/>
    <col min="250" max="250" width="18.85546875" style="34" customWidth="1"/>
    <col min="251" max="251" width="20.5703125" style="34" customWidth="1"/>
    <col min="252" max="252" width="19.140625" style="34" customWidth="1"/>
    <col min="253" max="253" width="22.28515625" style="34" customWidth="1"/>
    <col min="254" max="254" width="19.140625" style="34" customWidth="1"/>
    <col min="255" max="255" width="20.85546875" style="34" customWidth="1"/>
    <col min="256" max="256" width="18.85546875" style="34" bestFit="1" customWidth="1"/>
    <col min="257" max="257" width="21.85546875" style="34" bestFit="1" customWidth="1"/>
    <col min="258" max="258" width="18.85546875" style="34" bestFit="1" customWidth="1"/>
    <col min="259" max="259" width="21.85546875" style="34" bestFit="1" customWidth="1"/>
    <col min="260" max="260" width="18.85546875" style="34" bestFit="1" customWidth="1"/>
    <col min="261" max="261" width="21.85546875" style="34" bestFit="1" customWidth="1"/>
    <col min="262" max="504" width="9.140625" style="34"/>
    <col min="505" max="505" width="80.5703125" style="34" customWidth="1"/>
    <col min="506" max="506" width="18.85546875" style="34" customWidth="1"/>
    <col min="507" max="507" width="20.5703125" style="34" customWidth="1"/>
    <col min="508" max="508" width="19.140625" style="34" customWidth="1"/>
    <col min="509" max="509" width="22.28515625" style="34" customWidth="1"/>
    <col min="510" max="510" width="19.140625" style="34" customWidth="1"/>
    <col min="511" max="511" width="20.85546875" style="34" customWidth="1"/>
    <col min="512" max="512" width="18.85546875" style="34" bestFit="1" customWidth="1"/>
    <col min="513" max="513" width="21.85546875" style="34" bestFit="1" customWidth="1"/>
    <col min="514" max="514" width="18.85546875" style="34" bestFit="1" customWidth="1"/>
    <col min="515" max="515" width="21.85546875" style="34" bestFit="1" customWidth="1"/>
    <col min="516" max="516" width="18.85546875" style="34" bestFit="1" customWidth="1"/>
    <col min="517" max="517" width="21.85546875" style="34" bestFit="1" customWidth="1"/>
    <col min="518" max="760" width="9.140625" style="34"/>
    <col min="761" max="761" width="80.5703125" style="34" customWidth="1"/>
    <col min="762" max="762" width="18.85546875" style="34" customWidth="1"/>
    <col min="763" max="763" width="20.5703125" style="34" customWidth="1"/>
    <col min="764" max="764" width="19.140625" style="34" customWidth="1"/>
    <col min="765" max="765" width="22.28515625" style="34" customWidth="1"/>
    <col min="766" max="766" width="19.140625" style="34" customWidth="1"/>
    <col min="767" max="767" width="20.85546875" style="34" customWidth="1"/>
    <col min="768" max="768" width="18.85546875" style="34" bestFit="1" customWidth="1"/>
    <col min="769" max="769" width="21.85546875" style="34" bestFit="1" customWidth="1"/>
    <col min="770" max="770" width="18.85546875" style="34" bestFit="1" customWidth="1"/>
    <col min="771" max="771" width="21.85546875" style="34" bestFit="1" customWidth="1"/>
    <col min="772" max="772" width="18.85546875" style="34" bestFit="1" customWidth="1"/>
    <col min="773" max="773" width="21.85546875" style="34" bestFit="1" customWidth="1"/>
    <col min="774" max="1016" width="9.140625" style="34"/>
    <col min="1017" max="1017" width="80.5703125" style="34" customWidth="1"/>
    <col min="1018" max="1018" width="18.85546875" style="34" customWidth="1"/>
    <col min="1019" max="1019" width="20.5703125" style="34" customWidth="1"/>
    <col min="1020" max="1020" width="19.140625" style="34" customWidth="1"/>
    <col min="1021" max="1021" width="22.28515625" style="34" customWidth="1"/>
    <col min="1022" max="1022" width="19.140625" style="34" customWidth="1"/>
    <col min="1023" max="1023" width="20.85546875" style="34" customWidth="1"/>
    <col min="1024" max="1024" width="18.85546875" style="34" bestFit="1" customWidth="1"/>
    <col min="1025" max="1025" width="21.85546875" style="34" bestFit="1" customWidth="1"/>
    <col min="1026" max="1026" width="18.85546875" style="34" bestFit="1" customWidth="1"/>
    <col min="1027" max="1027" width="21.85546875" style="34" bestFit="1" customWidth="1"/>
    <col min="1028" max="1028" width="18.85546875" style="34" bestFit="1" customWidth="1"/>
    <col min="1029" max="1029" width="21.85546875" style="34" bestFit="1" customWidth="1"/>
    <col min="1030" max="1272" width="9.140625" style="34"/>
    <col min="1273" max="1273" width="80.5703125" style="34" customWidth="1"/>
    <col min="1274" max="1274" width="18.85546875" style="34" customWidth="1"/>
    <col min="1275" max="1275" width="20.5703125" style="34" customWidth="1"/>
    <col min="1276" max="1276" width="19.140625" style="34" customWidth="1"/>
    <col min="1277" max="1277" width="22.28515625" style="34" customWidth="1"/>
    <col min="1278" max="1278" width="19.140625" style="34" customWidth="1"/>
    <col min="1279" max="1279" width="20.85546875" style="34" customWidth="1"/>
    <col min="1280" max="1280" width="18.85546875" style="34" bestFit="1" customWidth="1"/>
    <col min="1281" max="1281" width="21.85546875" style="34" bestFit="1" customWidth="1"/>
    <col min="1282" max="1282" width="18.85546875" style="34" bestFit="1" customWidth="1"/>
    <col min="1283" max="1283" width="21.85546875" style="34" bestFit="1" customWidth="1"/>
    <col min="1284" max="1284" width="18.85546875" style="34" bestFit="1" customWidth="1"/>
    <col min="1285" max="1285" width="21.85546875" style="34" bestFit="1" customWidth="1"/>
    <col min="1286" max="1528" width="9.140625" style="34"/>
    <col min="1529" max="1529" width="80.5703125" style="34" customWidth="1"/>
    <col min="1530" max="1530" width="18.85546875" style="34" customWidth="1"/>
    <col min="1531" max="1531" width="20.5703125" style="34" customWidth="1"/>
    <col min="1532" max="1532" width="19.140625" style="34" customWidth="1"/>
    <col min="1533" max="1533" width="22.28515625" style="34" customWidth="1"/>
    <col min="1534" max="1534" width="19.140625" style="34" customWidth="1"/>
    <col min="1535" max="1535" width="20.85546875" style="34" customWidth="1"/>
    <col min="1536" max="1536" width="18.85546875" style="34" bestFit="1" customWidth="1"/>
    <col min="1537" max="1537" width="21.85546875" style="34" bestFit="1" customWidth="1"/>
    <col min="1538" max="1538" width="18.85546875" style="34" bestFit="1" customWidth="1"/>
    <col min="1539" max="1539" width="21.85546875" style="34" bestFit="1" customWidth="1"/>
    <col min="1540" max="1540" width="18.85546875" style="34" bestFit="1" customWidth="1"/>
    <col min="1541" max="1541" width="21.85546875" style="34" bestFit="1" customWidth="1"/>
    <col min="1542" max="1784" width="9.140625" style="34"/>
    <col min="1785" max="1785" width="80.5703125" style="34" customWidth="1"/>
    <col min="1786" max="1786" width="18.85546875" style="34" customWidth="1"/>
    <col min="1787" max="1787" width="20.5703125" style="34" customWidth="1"/>
    <col min="1788" max="1788" width="19.140625" style="34" customWidth="1"/>
    <col min="1789" max="1789" width="22.28515625" style="34" customWidth="1"/>
    <col min="1790" max="1790" width="19.140625" style="34" customWidth="1"/>
    <col min="1791" max="1791" width="20.85546875" style="34" customWidth="1"/>
    <col min="1792" max="1792" width="18.85546875" style="34" bestFit="1" customWidth="1"/>
    <col min="1793" max="1793" width="21.85546875" style="34" bestFit="1" customWidth="1"/>
    <col min="1794" max="1794" width="18.85546875" style="34" bestFit="1" customWidth="1"/>
    <col min="1795" max="1795" width="21.85546875" style="34" bestFit="1" customWidth="1"/>
    <col min="1796" max="1796" width="18.85546875" style="34" bestFit="1" customWidth="1"/>
    <col min="1797" max="1797" width="21.85546875" style="34" bestFit="1" customWidth="1"/>
    <col min="1798" max="2040" width="9.140625" style="34"/>
    <col min="2041" max="2041" width="80.5703125" style="34" customWidth="1"/>
    <col min="2042" max="2042" width="18.85546875" style="34" customWidth="1"/>
    <col min="2043" max="2043" width="20.5703125" style="34" customWidth="1"/>
    <col min="2044" max="2044" width="19.140625" style="34" customWidth="1"/>
    <col min="2045" max="2045" width="22.28515625" style="34" customWidth="1"/>
    <col min="2046" max="2046" width="19.140625" style="34" customWidth="1"/>
    <col min="2047" max="2047" width="20.85546875" style="34" customWidth="1"/>
    <col min="2048" max="2048" width="18.85546875" style="34" bestFit="1" customWidth="1"/>
    <col min="2049" max="2049" width="21.85546875" style="34" bestFit="1" customWidth="1"/>
    <col min="2050" max="2050" width="18.85546875" style="34" bestFit="1" customWidth="1"/>
    <col min="2051" max="2051" width="21.85546875" style="34" bestFit="1" customWidth="1"/>
    <col min="2052" max="2052" width="18.85546875" style="34" bestFit="1" customWidth="1"/>
    <col min="2053" max="2053" width="21.85546875" style="34" bestFit="1" customWidth="1"/>
    <col min="2054" max="2296" width="9.140625" style="34"/>
    <col min="2297" max="2297" width="80.5703125" style="34" customWidth="1"/>
    <col min="2298" max="2298" width="18.85546875" style="34" customWidth="1"/>
    <col min="2299" max="2299" width="20.5703125" style="34" customWidth="1"/>
    <col min="2300" max="2300" width="19.140625" style="34" customWidth="1"/>
    <col min="2301" max="2301" width="22.28515625" style="34" customWidth="1"/>
    <col min="2302" max="2302" width="19.140625" style="34" customWidth="1"/>
    <col min="2303" max="2303" width="20.85546875" style="34" customWidth="1"/>
    <col min="2304" max="2304" width="18.85546875" style="34" bestFit="1" customWidth="1"/>
    <col min="2305" max="2305" width="21.85546875" style="34" bestFit="1" customWidth="1"/>
    <col min="2306" max="2306" width="18.85546875" style="34" bestFit="1" customWidth="1"/>
    <col min="2307" max="2307" width="21.85546875" style="34" bestFit="1" customWidth="1"/>
    <col min="2308" max="2308" width="18.85546875" style="34" bestFit="1" customWidth="1"/>
    <col min="2309" max="2309" width="21.85546875" style="34" bestFit="1" customWidth="1"/>
    <col min="2310" max="2552" width="9.140625" style="34"/>
    <col min="2553" max="2553" width="80.5703125" style="34" customWidth="1"/>
    <col min="2554" max="2554" width="18.85546875" style="34" customWidth="1"/>
    <col min="2555" max="2555" width="20.5703125" style="34" customWidth="1"/>
    <col min="2556" max="2556" width="19.140625" style="34" customWidth="1"/>
    <col min="2557" max="2557" width="22.28515625" style="34" customWidth="1"/>
    <col min="2558" max="2558" width="19.140625" style="34" customWidth="1"/>
    <col min="2559" max="2559" width="20.85546875" style="34" customWidth="1"/>
    <col min="2560" max="2560" width="18.85546875" style="34" bestFit="1" customWidth="1"/>
    <col min="2561" max="2561" width="21.85546875" style="34" bestFit="1" customWidth="1"/>
    <col min="2562" max="2562" width="18.85546875" style="34" bestFit="1" customWidth="1"/>
    <col min="2563" max="2563" width="21.85546875" style="34" bestFit="1" customWidth="1"/>
    <col min="2564" max="2564" width="18.85546875" style="34" bestFit="1" customWidth="1"/>
    <col min="2565" max="2565" width="21.85546875" style="34" bestFit="1" customWidth="1"/>
    <col min="2566" max="2808" width="9.140625" style="34"/>
    <col min="2809" max="2809" width="80.5703125" style="34" customWidth="1"/>
    <col min="2810" max="2810" width="18.85546875" style="34" customWidth="1"/>
    <col min="2811" max="2811" width="20.5703125" style="34" customWidth="1"/>
    <col min="2812" max="2812" width="19.140625" style="34" customWidth="1"/>
    <col min="2813" max="2813" width="22.28515625" style="34" customWidth="1"/>
    <col min="2814" max="2814" width="19.140625" style="34" customWidth="1"/>
    <col min="2815" max="2815" width="20.85546875" style="34" customWidth="1"/>
    <col min="2816" max="2816" width="18.85546875" style="34" bestFit="1" customWidth="1"/>
    <col min="2817" max="2817" width="21.85546875" style="34" bestFit="1" customWidth="1"/>
    <col min="2818" max="2818" width="18.85546875" style="34" bestFit="1" customWidth="1"/>
    <col min="2819" max="2819" width="21.85546875" style="34" bestFit="1" customWidth="1"/>
    <col min="2820" max="2820" width="18.85546875" style="34" bestFit="1" customWidth="1"/>
    <col min="2821" max="2821" width="21.85546875" style="34" bestFit="1" customWidth="1"/>
    <col min="2822" max="3064" width="9.140625" style="34"/>
    <col min="3065" max="3065" width="80.5703125" style="34" customWidth="1"/>
    <col min="3066" max="3066" width="18.85546875" style="34" customWidth="1"/>
    <col min="3067" max="3067" width="20.5703125" style="34" customWidth="1"/>
    <col min="3068" max="3068" width="19.140625" style="34" customWidth="1"/>
    <col min="3069" max="3069" width="22.28515625" style="34" customWidth="1"/>
    <col min="3070" max="3070" width="19.140625" style="34" customWidth="1"/>
    <col min="3071" max="3071" width="20.85546875" style="34" customWidth="1"/>
    <col min="3072" max="3072" width="18.85546875" style="34" bestFit="1" customWidth="1"/>
    <col min="3073" max="3073" width="21.85546875" style="34" bestFit="1" customWidth="1"/>
    <col min="3074" max="3074" width="18.85546875" style="34" bestFit="1" customWidth="1"/>
    <col min="3075" max="3075" width="21.85546875" style="34" bestFit="1" customWidth="1"/>
    <col min="3076" max="3076" width="18.85546875" style="34" bestFit="1" customWidth="1"/>
    <col min="3077" max="3077" width="21.85546875" style="34" bestFit="1" customWidth="1"/>
    <col min="3078" max="3320" width="9.140625" style="34"/>
    <col min="3321" max="3321" width="80.5703125" style="34" customWidth="1"/>
    <col min="3322" max="3322" width="18.85546875" style="34" customWidth="1"/>
    <col min="3323" max="3323" width="20.5703125" style="34" customWidth="1"/>
    <col min="3324" max="3324" width="19.140625" style="34" customWidth="1"/>
    <col min="3325" max="3325" width="22.28515625" style="34" customWidth="1"/>
    <col min="3326" max="3326" width="19.140625" style="34" customWidth="1"/>
    <col min="3327" max="3327" width="20.85546875" style="34" customWidth="1"/>
    <col min="3328" max="3328" width="18.85546875" style="34" bestFit="1" customWidth="1"/>
    <col min="3329" max="3329" width="21.85546875" style="34" bestFit="1" customWidth="1"/>
    <col min="3330" max="3330" width="18.85546875" style="34" bestFit="1" customWidth="1"/>
    <col min="3331" max="3331" width="21.85546875" style="34" bestFit="1" customWidth="1"/>
    <col min="3332" max="3332" width="18.85546875" style="34" bestFit="1" customWidth="1"/>
    <col min="3333" max="3333" width="21.85546875" style="34" bestFit="1" customWidth="1"/>
    <col min="3334" max="3576" width="9.140625" style="34"/>
    <col min="3577" max="3577" width="80.5703125" style="34" customWidth="1"/>
    <col min="3578" max="3578" width="18.85546875" style="34" customWidth="1"/>
    <col min="3579" max="3579" width="20.5703125" style="34" customWidth="1"/>
    <col min="3580" max="3580" width="19.140625" style="34" customWidth="1"/>
    <col min="3581" max="3581" width="22.28515625" style="34" customWidth="1"/>
    <col min="3582" max="3582" width="19.140625" style="34" customWidth="1"/>
    <col min="3583" max="3583" width="20.85546875" style="34" customWidth="1"/>
    <col min="3584" max="3584" width="18.85546875" style="34" bestFit="1" customWidth="1"/>
    <col min="3585" max="3585" width="21.85546875" style="34" bestFit="1" customWidth="1"/>
    <col min="3586" max="3586" width="18.85546875" style="34" bestFit="1" customWidth="1"/>
    <col min="3587" max="3587" width="21.85546875" style="34" bestFit="1" customWidth="1"/>
    <col min="3588" max="3588" width="18.85546875" style="34" bestFit="1" customWidth="1"/>
    <col min="3589" max="3589" width="21.85546875" style="34" bestFit="1" customWidth="1"/>
    <col min="3590" max="3832" width="9.140625" style="34"/>
    <col min="3833" max="3833" width="80.5703125" style="34" customWidth="1"/>
    <col min="3834" max="3834" width="18.85546875" style="34" customWidth="1"/>
    <col min="3835" max="3835" width="20.5703125" style="34" customWidth="1"/>
    <col min="3836" max="3836" width="19.140625" style="34" customWidth="1"/>
    <col min="3837" max="3837" width="22.28515625" style="34" customWidth="1"/>
    <col min="3838" max="3838" width="19.140625" style="34" customWidth="1"/>
    <col min="3839" max="3839" width="20.85546875" style="34" customWidth="1"/>
    <col min="3840" max="3840" width="18.85546875" style="34" bestFit="1" customWidth="1"/>
    <col min="3841" max="3841" width="21.85546875" style="34" bestFit="1" customWidth="1"/>
    <col min="3842" max="3842" width="18.85546875" style="34" bestFit="1" customWidth="1"/>
    <col min="3843" max="3843" width="21.85546875" style="34" bestFit="1" customWidth="1"/>
    <col min="3844" max="3844" width="18.85546875" style="34" bestFit="1" customWidth="1"/>
    <col min="3845" max="3845" width="21.85546875" style="34" bestFit="1" customWidth="1"/>
    <col min="3846" max="4088" width="9.140625" style="34"/>
    <col min="4089" max="4089" width="80.5703125" style="34" customWidth="1"/>
    <col min="4090" max="4090" width="18.85546875" style="34" customWidth="1"/>
    <col min="4091" max="4091" width="20.5703125" style="34" customWidth="1"/>
    <col min="4092" max="4092" width="19.140625" style="34" customWidth="1"/>
    <col min="4093" max="4093" width="22.28515625" style="34" customWidth="1"/>
    <col min="4094" max="4094" width="19.140625" style="34" customWidth="1"/>
    <col min="4095" max="4095" width="20.85546875" style="34" customWidth="1"/>
    <col min="4096" max="4096" width="18.85546875" style="34" bestFit="1" customWidth="1"/>
    <col min="4097" max="4097" width="21.85546875" style="34" bestFit="1" customWidth="1"/>
    <col min="4098" max="4098" width="18.85546875" style="34" bestFit="1" customWidth="1"/>
    <col min="4099" max="4099" width="21.85546875" style="34" bestFit="1" customWidth="1"/>
    <col min="4100" max="4100" width="18.85546875" style="34" bestFit="1" customWidth="1"/>
    <col min="4101" max="4101" width="21.85546875" style="34" bestFit="1" customWidth="1"/>
    <col min="4102" max="4344" width="9.140625" style="34"/>
    <col min="4345" max="4345" width="80.5703125" style="34" customWidth="1"/>
    <col min="4346" max="4346" width="18.85546875" style="34" customWidth="1"/>
    <col min="4347" max="4347" width="20.5703125" style="34" customWidth="1"/>
    <col min="4348" max="4348" width="19.140625" style="34" customWidth="1"/>
    <col min="4349" max="4349" width="22.28515625" style="34" customWidth="1"/>
    <col min="4350" max="4350" width="19.140625" style="34" customWidth="1"/>
    <col min="4351" max="4351" width="20.85546875" style="34" customWidth="1"/>
    <col min="4352" max="4352" width="18.85546875" style="34" bestFit="1" customWidth="1"/>
    <col min="4353" max="4353" width="21.85546875" style="34" bestFit="1" customWidth="1"/>
    <col min="4354" max="4354" width="18.85546875" style="34" bestFit="1" customWidth="1"/>
    <col min="4355" max="4355" width="21.85546875" style="34" bestFit="1" customWidth="1"/>
    <col min="4356" max="4356" width="18.85546875" style="34" bestFit="1" customWidth="1"/>
    <col min="4357" max="4357" width="21.85546875" style="34" bestFit="1" customWidth="1"/>
    <col min="4358" max="4600" width="9.140625" style="34"/>
    <col min="4601" max="4601" width="80.5703125" style="34" customWidth="1"/>
    <col min="4602" max="4602" width="18.85546875" style="34" customWidth="1"/>
    <col min="4603" max="4603" width="20.5703125" style="34" customWidth="1"/>
    <col min="4604" max="4604" width="19.140625" style="34" customWidth="1"/>
    <col min="4605" max="4605" width="22.28515625" style="34" customWidth="1"/>
    <col min="4606" max="4606" width="19.140625" style="34" customWidth="1"/>
    <col min="4607" max="4607" width="20.85546875" style="34" customWidth="1"/>
    <col min="4608" max="4608" width="18.85546875" style="34" bestFit="1" customWidth="1"/>
    <col min="4609" max="4609" width="21.85546875" style="34" bestFit="1" customWidth="1"/>
    <col min="4610" max="4610" width="18.85546875" style="34" bestFit="1" customWidth="1"/>
    <col min="4611" max="4611" width="21.85546875" style="34" bestFit="1" customWidth="1"/>
    <col min="4612" max="4612" width="18.85546875" style="34" bestFit="1" customWidth="1"/>
    <col min="4613" max="4613" width="21.85546875" style="34" bestFit="1" customWidth="1"/>
    <col min="4614" max="4856" width="9.140625" style="34"/>
    <col min="4857" max="4857" width="80.5703125" style="34" customWidth="1"/>
    <col min="4858" max="4858" width="18.85546875" style="34" customWidth="1"/>
    <col min="4859" max="4859" width="20.5703125" style="34" customWidth="1"/>
    <col min="4860" max="4860" width="19.140625" style="34" customWidth="1"/>
    <col min="4861" max="4861" width="22.28515625" style="34" customWidth="1"/>
    <col min="4862" max="4862" width="19.140625" style="34" customWidth="1"/>
    <col min="4863" max="4863" width="20.85546875" style="34" customWidth="1"/>
    <col min="4864" max="4864" width="18.85546875" style="34" bestFit="1" customWidth="1"/>
    <col min="4865" max="4865" width="21.85546875" style="34" bestFit="1" customWidth="1"/>
    <col min="4866" max="4866" width="18.85546875" style="34" bestFit="1" customWidth="1"/>
    <col min="4867" max="4867" width="21.85546875" style="34" bestFit="1" customWidth="1"/>
    <col min="4868" max="4868" width="18.85546875" style="34" bestFit="1" customWidth="1"/>
    <col min="4869" max="4869" width="21.85546875" style="34" bestFit="1" customWidth="1"/>
    <col min="4870" max="5112" width="9.140625" style="34"/>
    <col min="5113" max="5113" width="80.5703125" style="34" customWidth="1"/>
    <col min="5114" max="5114" width="18.85546875" style="34" customWidth="1"/>
    <col min="5115" max="5115" width="20.5703125" style="34" customWidth="1"/>
    <col min="5116" max="5116" width="19.140625" style="34" customWidth="1"/>
    <col min="5117" max="5117" width="22.28515625" style="34" customWidth="1"/>
    <col min="5118" max="5118" width="19.140625" style="34" customWidth="1"/>
    <col min="5119" max="5119" width="20.85546875" style="34" customWidth="1"/>
    <col min="5120" max="5120" width="18.85546875" style="34" bestFit="1" customWidth="1"/>
    <col min="5121" max="5121" width="21.85546875" style="34" bestFit="1" customWidth="1"/>
    <col min="5122" max="5122" width="18.85546875" style="34" bestFit="1" customWidth="1"/>
    <col min="5123" max="5123" width="21.85546875" style="34" bestFit="1" customWidth="1"/>
    <col min="5124" max="5124" width="18.85546875" style="34" bestFit="1" customWidth="1"/>
    <col min="5125" max="5125" width="21.85546875" style="34" bestFit="1" customWidth="1"/>
    <col min="5126" max="5368" width="9.140625" style="34"/>
    <col min="5369" max="5369" width="80.5703125" style="34" customWidth="1"/>
    <col min="5370" max="5370" width="18.85546875" style="34" customWidth="1"/>
    <col min="5371" max="5371" width="20.5703125" style="34" customWidth="1"/>
    <col min="5372" max="5372" width="19.140625" style="34" customWidth="1"/>
    <col min="5373" max="5373" width="22.28515625" style="34" customWidth="1"/>
    <col min="5374" max="5374" width="19.140625" style="34" customWidth="1"/>
    <col min="5375" max="5375" width="20.85546875" style="34" customWidth="1"/>
    <col min="5376" max="5376" width="18.85546875" style="34" bestFit="1" customWidth="1"/>
    <col min="5377" max="5377" width="21.85546875" style="34" bestFit="1" customWidth="1"/>
    <col min="5378" max="5378" width="18.85546875" style="34" bestFit="1" customWidth="1"/>
    <col min="5379" max="5379" width="21.85546875" style="34" bestFit="1" customWidth="1"/>
    <col min="5380" max="5380" width="18.85546875" style="34" bestFit="1" customWidth="1"/>
    <col min="5381" max="5381" width="21.85546875" style="34" bestFit="1" customWidth="1"/>
    <col min="5382" max="5624" width="9.140625" style="34"/>
    <col min="5625" max="5625" width="80.5703125" style="34" customWidth="1"/>
    <col min="5626" max="5626" width="18.85546875" style="34" customWidth="1"/>
    <col min="5627" max="5627" width="20.5703125" style="34" customWidth="1"/>
    <col min="5628" max="5628" width="19.140625" style="34" customWidth="1"/>
    <col min="5629" max="5629" width="22.28515625" style="34" customWidth="1"/>
    <col min="5630" max="5630" width="19.140625" style="34" customWidth="1"/>
    <col min="5631" max="5631" width="20.85546875" style="34" customWidth="1"/>
    <col min="5632" max="5632" width="18.85546875" style="34" bestFit="1" customWidth="1"/>
    <col min="5633" max="5633" width="21.85546875" style="34" bestFit="1" customWidth="1"/>
    <col min="5634" max="5634" width="18.85546875" style="34" bestFit="1" customWidth="1"/>
    <col min="5635" max="5635" width="21.85546875" style="34" bestFit="1" customWidth="1"/>
    <col min="5636" max="5636" width="18.85546875" style="34" bestFit="1" customWidth="1"/>
    <col min="5637" max="5637" width="21.85546875" style="34" bestFit="1" customWidth="1"/>
    <col min="5638" max="5880" width="9.140625" style="34"/>
    <col min="5881" max="5881" width="80.5703125" style="34" customWidth="1"/>
    <col min="5882" max="5882" width="18.85546875" style="34" customWidth="1"/>
    <col min="5883" max="5883" width="20.5703125" style="34" customWidth="1"/>
    <col min="5884" max="5884" width="19.140625" style="34" customWidth="1"/>
    <col min="5885" max="5885" width="22.28515625" style="34" customWidth="1"/>
    <col min="5886" max="5886" width="19.140625" style="34" customWidth="1"/>
    <col min="5887" max="5887" width="20.85546875" style="34" customWidth="1"/>
    <col min="5888" max="5888" width="18.85546875" style="34" bestFit="1" customWidth="1"/>
    <col min="5889" max="5889" width="21.85546875" style="34" bestFit="1" customWidth="1"/>
    <col min="5890" max="5890" width="18.85546875" style="34" bestFit="1" customWidth="1"/>
    <col min="5891" max="5891" width="21.85546875" style="34" bestFit="1" customWidth="1"/>
    <col min="5892" max="5892" width="18.85546875" style="34" bestFit="1" customWidth="1"/>
    <col min="5893" max="5893" width="21.85546875" style="34" bestFit="1" customWidth="1"/>
    <col min="5894" max="6136" width="9.140625" style="34"/>
    <col min="6137" max="6137" width="80.5703125" style="34" customWidth="1"/>
    <col min="6138" max="6138" width="18.85546875" style="34" customWidth="1"/>
    <col min="6139" max="6139" width="20.5703125" style="34" customWidth="1"/>
    <col min="6140" max="6140" width="19.140625" style="34" customWidth="1"/>
    <col min="6141" max="6141" width="22.28515625" style="34" customWidth="1"/>
    <col min="6142" max="6142" width="19.140625" style="34" customWidth="1"/>
    <col min="6143" max="6143" width="20.85546875" style="34" customWidth="1"/>
    <col min="6144" max="6144" width="18.85546875" style="34" bestFit="1" customWidth="1"/>
    <col min="6145" max="6145" width="21.85546875" style="34" bestFit="1" customWidth="1"/>
    <col min="6146" max="6146" width="18.85546875" style="34" bestFit="1" customWidth="1"/>
    <col min="6147" max="6147" width="21.85546875" style="34" bestFit="1" customWidth="1"/>
    <col min="6148" max="6148" width="18.85546875" style="34" bestFit="1" customWidth="1"/>
    <col min="6149" max="6149" width="21.85546875" style="34" bestFit="1" customWidth="1"/>
    <col min="6150" max="6392" width="9.140625" style="34"/>
    <col min="6393" max="6393" width="80.5703125" style="34" customWidth="1"/>
    <col min="6394" max="6394" width="18.85546875" style="34" customWidth="1"/>
    <col min="6395" max="6395" width="20.5703125" style="34" customWidth="1"/>
    <col min="6396" max="6396" width="19.140625" style="34" customWidth="1"/>
    <col min="6397" max="6397" width="22.28515625" style="34" customWidth="1"/>
    <col min="6398" max="6398" width="19.140625" style="34" customWidth="1"/>
    <col min="6399" max="6399" width="20.85546875" style="34" customWidth="1"/>
    <col min="6400" max="6400" width="18.85546875" style="34" bestFit="1" customWidth="1"/>
    <col min="6401" max="6401" width="21.85546875" style="34" bestFit="1" customWidth="1"/>
    <col min="6402" max="6402" width="18.85546875" style="34" bestFit="1" customWidth="1"/>
    <col min="6403" max="6403" width="21.85546875" style="34" bestFit="1" customWidth="1"/>
    <col min="6404" max="6404" width="18.85546875" style="34" bestFit="1" customWidth="1"/>
    <col min="6405" max="6405" width="21.85546875" style="34" bestFit="1" customWidth="1"/>
    <col min="6406" max="6648" width="9.140625" style="34"/>
    <col min="6649" max="6649" width="80.5703125" style="34" customWidth="1"/>
    <col min="6650" max="6650" width="18.85546875" style="34" customWidth="1"/>
    <col min="6651" max="6651" width="20.5703125" style="34" customWidth="1"/>
    <col min="6652" max="6652" width="19.140625" style="34" customWidth="1"/>
    <col min="6653" max="6653" width="22.28515625" style="34" customWidth="1"/>
    <col min="6654" max="6654" width="19.140625" style="34" customWidth="1"/>
    <col min="6655" max="6655" width="20.85546875" style="34" customWidth="1"/>
    <col min="6656" max="6656" width="18.85546875" style="34" bestFit="1" customWidth="1"/>
    <col min="6657" max="6657" width="21.85546875" style="34" bestFit="1" customWidth="1"/>
    <col min="6658" max="6658" width="18.85546875" style="34" bestFit="1" customWidth="1"/>
    <col min="6659" max="6659" width="21.85546875" style="34" bestFit="1" customWidth="1"/>
    <col min="6660" max="6660" width="18.85546875" style="34" bestFit="1" customWidth="1"/>
    <col min="6661" max="6661" width="21.85546875" style="34" bestFit="1" customWidth="1"/>
    <col min="6662" max="6904" width="9.140625" style="34"/>
    <col min="6905" max="6905" width="80.5703125" style="34" customWidth="1"/>
    <col min="6906" max="6906" width="18.85546875" style="34" customWidth="1"/>
    <col min="6907" max="6907" width="20.5703125" style="34" customWidth="1"/>
    <col min="6908" max="6908" width="19.140625" style="34" customWidth="1"/>
    <col min="6909" max="6909" width="22.28515625" style="34" customWidth="1"/>
    <col min="6910" max="6910" width="19.140625" style="34" customWidth="1"/>
    <col min="6911" max="6911" width="20.85546875" style="34" customWidth="1"/>
    <col min="6912" max="6912" width="18.85546875" style="34" bestFit="1" customWidth="1"/>
    <col min="6913" max="6913" width="21.85546875" style="34" bestFit="1" customWidth="1"/>
    <col min="6914" max="6914" width="18.85546875" style="34" bestFit="1" customWidth="1"/>
    <col min="6915" max="6915" width="21.85546875" style="34" bestFit="1" customWidth="1"/>
    <col min="6916" max="6916" width="18.85546875" style="34" bestFit="1" customWidth="1"/>
    <col min="6917" max="6917" width="21.85546875" style="34" bestFit="1" customWidth="1"/>
    <col min="6918" max="7160" width="9.140625" style="34"/>
    <col min="7161" max="7161" width="80.5703125" style="34" customWidth="1"/>
    <col min="7162" max="7162" width="18.85546875" style="34" customWidth="1"/>
    <col min="7163" max="7163" width="20.5703125" style="34" customWidth="1"/>
    <col min="7164" max="7164" width="19.140625" style="34" customWidth="1"/>
    <col min="7165" max="7165" width="22.28515625" style="34" customWidth="1"/>
    <col min="7166" max="7166" width="19.140625" style="34" customWidth="1"/>
    <col min="7167" max="7167" width="20.85546875" style="34" customWidth="1"/>
    <col min="7168" max="7168" width="18.85546875" style="34" bestFit="1" customWidth="1"/>
    <col min="7169" max="7169" width="21.85546875" style="34" bestFit="1" customWidth="1"/>
    <col min="7170" max="7170" width="18.85546875" style="34" bestFit="1" customWidth="1"/>
    <col min="7171" max="7171" width="21.85546875" style="34" bestFit="1" customWidth="1"/>
    <col min="7172" max="7172" width="18.85546875" style="34" bestFit="1" customWidth="1"/>
    <col min="7173" max="7173" width="21.85546875" style="34" bestFit="1" customWidth="1"/>
    <col min="7174" max="7416" width="9.140625" style="34"/>
    <col min="7417" max="7417" width="80.5703125" style="34" customWidth="1"/>
    <col min="7418" max="7418" width="18.85546875" style="34" customWidth="1"/>
    <col min="7419" max="7419" width="20.5703125" style="34" customWidth="1"/>
    <col min="7420" max="7420" width="19.140625" style="34" customWidth="1"/>
    <col min="7421" max="7421" width="22.28515625" style="34" customWidth="1"/>
    <col min="7422" max="7422" width="19.140625" style="34" customWidth="1"/>
    <col min="7423" max="7423" width="20.85546875" style="34" customWidth="1"/>
    <col min="7424" max="7424" width="18.85546875" style="34" bestFit="1" customWidth="1"/>
    <col min="7425" max="7425" width="21.85546875" style="34" bestFit="1" customWidth="1"/>
    <col min="7426" max="7426" width="18.85546875" style="34" bestFit="1" customWidth="1"/>
    <col min="7427" max="7427" width="21.85546875" style="34" bestFit="1" customWidth="1"/>
    <col min="7428" max="7428" width="18.85546875" style="34" bestFit="1" customWidth="1"/>
    <col min="7429" max="7429" width="21.85546875" style="34" bestFit="1" customWidth="1"/>
    <col min="7430" max="7672" width="9.140625" style="34"/>
    <col min="7673" max="7673" width="80.5703125" style="34" customWidth="1"/>
    <col min="7674" max="7674" width="18.85546875" style="34" customWidth="1"/>
    <col min="7675" max="7675" width="20.5703125" style="34" customWidth="1"/>
    <col min="7676" max="7676" width="19.140625" style="34" customWidth="1"/>
    <col min="7677" max="7677" width="22.28515625" style="34" customWidth="1"/>
    <col min="7678" max="7678" width="19.140625" style="34" customWidth="1"/>
    <col min="7679" max="7679" width="20.85546875" style="34" customWidth="1"/>
    <col min="7680" max="7680" width="18.85546875" style="34" bestFit="1" customWidth="1"/>
    <col min="7681" max="7681" width="21.85546875" style="34" bestFit="1" customWidth="1"/>
    <col min="7682" max="7682" width="18.85546875" style="34" bestFit="1" customWidth="1"/>
    <col min="7683" max="7683" width="21.85546875" style="34" bestFit="1" customWidth="1"/>
    <col min="7684" max="7684" width="18.85546875" style="34" bestFit="1" customWidth="1"/>
    <col min="7685" max="7685" width="21.85546875" style="34" bestFit="1" customWidth="1"/>
    <col min="7686" max="7928" width="9.140625" style="34"/>
    <col min="7929" max="7929" width="80.5703125" style="34" customWidth="1"/>
    <col min="7930" max="7930" width="18.85546875" style="34" customWidth="1"/>
    <col min="7931" max="7931" width="20.5703125" style="34" customWidth="1"/>
    <col min="7932" max="7932" width="19.140625" style="34" customWidth="1"/>
    <col min="7933" max="7933" width="22.28515625" style="34" customWidth="1"/>
    <col min="7934" max="7934" width="19.140625" style="34" customWidth="1"/>
    <col min="7935" max="7935" width="20.85546875" style="34" customWidth="1"/>
    <col min="7936" max="7936" width="18.85546875" style="34" bestFit="1" customWidth="1"/>
    <col min="7937" max="7937" width="21.85546875" style="34" bestFit="1" customWidth="1"/>
    <col min="7938" max="7938" width="18.85546875" style="34" bestFit="1" customWidth="1"/>
    <col min="7939" max="7939" width="21.85546875" style="34" bestFit="1" customWidth="1"/>
    <col min="7940" max="7940" width="18.85546875" style="34" bestFit="1" customWidth="1"/>
    <col min="7941" max="7941" width="21.85546875" style="34" bestFit="1" customWidth="1"/>
    <col min="7942" max="8184" width="9.140625" style="34"/>
    <col min="8185" max="8185" width="80.5703125" style="34" customWidth="1"/>
    <col min="8186" max="8186" width="18.85546875" style="34" customWidth="1"/>
    <col min="8187" max="8187" width="20.5703125" style="34" customWidth="1"/>
    <col min="8188" max="8188" width="19.140625" style="34" customWidth="1"/>
    <col min="8189" max="8189" width="22.28515625" style="34" customWidth="1"/>
    <col min="8190" max="8190" width="19.140625" style="34" customWidth="1"/>
    <col min="8191" max="8191" width="20.85546875" style="34" customWidth="1"/>
    <col min="8192" max="8192" width="18.85546875" style="34" bestFit="1" customWidth="1"/>
    <col min="8193" max="8193" width="21.85546875" style="34" bestFit="1" customWidth="1"/>
    <col min="8194" max="8194" width="18.85546875" style="34" bestFit="1" customWidth="1"/>
    <col min="8195" max="8195" width="21.85546875" style="34" bestFit="1" customWidth="1"/>
    <col min="8196" max="8196" width="18.85546875" style="34" bestFit="1" customWidth="1"/>
    <col min="8197" max="8197" width="21.85546875" style="34" bestFit="1" customWidth="1"/>
    <col min="8198" max="8440" width="9.140625" style="34"/>
    <col min="8441" max="8441" width="80.5703125" style="34" customWidth="1"/>
    <col min="8442" max="8442" width="18.85546875" style="34" customWidth="1"/>
    <col min="8443" max="8443" width="20.5703125" style="34" customWidth="1"/>
    <col min="8444" max="8444" width="19.140625" style="34" customWidth="1"/>
    <col min="8445" max="8445" width="22.28515625" style="34" customWidth="1"/>
    <col min="8446" max="8446" width="19.140625" style="34" customWidth="1"/>
    <col min="8447" max="8447" width="20.85546875" style="34" customWidth="1"/>
    <col min="8448" max="8448" width="18.85546875" style="34" bestFit="1" customWidth="1"/>
    <col min="8449" max="8449" width="21.85546875" style="34" bestFit="1" customWidth="1"/>
    <col min="8450" max="8450" width="18.85546875" style="34" bestFit="1" customWidth="1"/>
    <col min="8451" max="8451" width="21.85546875" style="34" bestFit="1" customWidth="1"/>
    <col min="8452" max="8452" width="18.85546875" style="34" bestFit="1" customWidth="1"/>
    <col min="8453" max="8453" width="21.85546875" style="34" bestFit="1" customWidth="1"/>
    <col min="8454" max="8696" width="9.140625" style="34"/>
    <col min="8697" max="8697" width="80.5703125" style="34" customWidth="1"/>
    <col min="8698" max="8698" width="18.85546875" style="34" customWidth="1"/>
    <col min="8699" max="8699" width="20.5703125" style="34" customWidth="1"/>
    <col min="8700" max="8700" width="19.140625" style="34" customWidth="1"/>
    <col min="8701" max="8701" width="22.28515625" style="34" customWidth="1"/>
    <col min="8702" max="8702" width="19.140625" style="34" customWidth="1"/>
    <col min="8703" max="8703" width="20.85546875" style="34" customWidth="1"/>
    <col min="8704" max="8704" width="18.85546875" style="34" bestFit="1" customWidth="1"/>
    <col min="8705" max="8705" width="21.85546875" style="34" bestFit="1" customWidth="1"/>
    <col min="8706" max="8706" width="18.85546875" style="34" bestFit="1" customWidth="1"/>
    <col min="8707" max="8707" width="21.85546875" style="34" bestFit="1" customWidth="1"/>
    <col min="8708" max="8708" width="18.85546875" style="34" bestFit="1" customWidth="1"/>
    <col min="8709" max="8709" width="21.85546875" style="34" bestFit="1" customWidth="1"/>
    <col min="8710" max="8952" width="9.140625" style="34"/>
    <col min="8953" max="8953" width="80.5703125" style="34" customWidth="1"/>
    <col min="8954" max="8954" width="18.85546875" style="34" customWidth="1"/>
    <col min="8955" max="8955" width="20.5703125" style="34" customWidth="1"/>
    <col min="8956" max="8956" width="19.140625" style="34" customWidth="1"/>
    <col min="8957" max="8957" width="22.28515625" style="34" customWidth="1"/>
    <col min="8958" max="8958" width="19.140625" style="34" customWidth="1"/>
    <col min="8959" max="8959" width="20.85546875" style="34" customWidth="1"/>
    <col min="8960" max="8960" width="18.85546875" style="34" bestFit="1" customWidth="1"/>
    <col min="8961" max="8961" width="21.85546875" style="34" bestFit="1" customWidth="1"/>
    <col min="8962" max="8962" width="18.85546875" style="34" bestFit="1" customWidth="1"/>
    <col min="8963" max="8963" width="21.85546875" style="34" bestFit="1" customWidth="1"/>
    <col min="8964" max="8964" width="18.85546875" style="34" bestFit="1" customWidth="1"/>
    <col min="8965" max="8965" width="21.85546875" style="34" bestFit="1" customWidth="1"/>
    <col min="8966" max="9208" width="9.140625" style="34"/>
    <col min="9209" max="9209" width="80.5703125" style="34" customWidth="1"/>
    <col min="9210" max="9210" width="18.85546875" style="34" customWidth="1"/>
    <col min="9211" max="9211" width="20.5703125" style="34" customWidth="1"/>
    <col min="9212" max="9212" width="19.140625" style="34" customWidth="1"/>
    <col min="9213" max="9213" width="22.28515625" style="34" customWidth="1"/>
    <col min="9214" max="9214" width="19.140625" style="34" customWidth="1"/>
    <col min="9215" max="9215" width="20.85546875" style="34" customWidth="1"/>
    <col min="9216" max="9216" width="18.85546875" style="34" bestFit="1" customWidth="1"/>
    <col min="9217" max="9217" width="21.85546875" style="34" bestFit="1" customWidth="1"/>
    <col min="9218" max="9218" width="18.85546875" style="34" bestFit="1" customWidth="1"/>
    <col min="9219" max="9219" width="21.85546875" style="34" bestFit="1" customWidth="1"/>
    <col min="9220" max="9220" width="18.85546875" style="34" bestFit="1" customWidth="1"/>
    <col min="9221" max="9221" width="21.85546875" style="34" bestFit="1" customWidth="1"/>
    <col min="9222" max="9464" width="9.140625" style="34"/>
    <col min="9465" max="9465" width="80.5703125" style="34" customWidth="1"/>
    <col min="9466" max="9466" width="18.85546875" style="34" customWidth="1"/>
    <col min="9467" max="9467" width="20.5703125" style="34" customWidth="1"/>
    <col min="9468" max="9468" width="19.140625" style="34" customWidth="1"/>
    <col min="9469" max="9469" width="22.28515625" style="34" customWidth="1"/>
    <col min="9470" max="9470" width="19.140625" style="34" customWidth="1"/>
    <col min="9471" max="9471" width="20.85546875" style="34" customWidth="1"/>
    <col min="9472" max="9472" width="18.85546875" style="34" bestFit="1" customWidth="1"/>
    <col min="9473" max="9473" width="21.85546875" style="34" bestFit="1" customWidth="1"/>
    <col min="9474" max="9474" width="18.85546875" style="34" bestFit="1" customWidth="1"/>
    <col min="9475" max="9475" width="21.85546875" style="34" bestFit="1" customWidth="1"/>
    <col min="9476" max="9476" width="18.85546875" style="34" bestFit="1" customWidth="1"/>
    <col min="9477" max="9477" width="21.85546875" style="34" bestFit="1" customWidth="1"/>
    <col min="9478" max="9720" width="9.140625" style="34"/>
    <col min="9721" max="9721" width="80.5703125" style="34" customWidth="1"/>
    <col min="9722" max="9722" width="18.85546875" style="34" customWidth="1"/>
    <col min="9723" max="9723" width="20.5703125" style="34" customWidth="1"/>
    <col min="9724" max="9724" width="19.140625" style="34" customWidth="1"/>
    <col min="9725" max="9725" width="22.28515625" style="34" customWidth="1"/>
    <col min="9726" max="9726" width="19.140625" style="34" customWidth="1"/>
    <col min="9727" max="9727" width="20.85546875" style="34" customWidth="1"/>
    <col min="9728" max="9728" width="18.85546875" style="34" bestFit="1" customWidth="1"/>
    <col min="9729" max="9729" width="21.85546875" style="34" bestFit="1" customWidth="1"/>
    <col min="9730" max="9730" width="18.85546875" style="34" bestFit="1" customWidth="1"/>
    <col min="9731" max="9731" width="21.85546875" style="34" bestFit="1" customWidth="1"/>
    <col min="9732" max="9732" width="18.85546875" style="34" bestFit="1" customWidth="1"/>
    <col min="9733" max="9733" width="21.85546875" style="34" bestFit="1" customWidth="1"/>
    <col min="9734" max="9976" width="9.140625" style="34"/>
    <col min="9977" max="9977" width="80.5703125" style="34" customWidth="1"/>
    <col min="9978" max="9978" width="18.85546875" style="34" customWidth="1"/>
    <col min="9979" max="9979" width="20.5703125" style="34" customWidth="1"/>
    <col min="9980" max="9980" width="19.140625" style="34" customWidth="1"/>
    <col min="9981" max="9981" width="22.28515625" style="34" customWidth="1"/>
    <col min="9982" max="9982" width="19.140625" style="34" customWidth="1"/>
    <col min="9983" max="9983" width="20.85546875" style="34" customWidth="1"/>
    <col min="9984" max="9984" width="18.85546875" style="34" bestFit="1" customWidth="1"/>
    <col min="9985" max="9985" width="21.85546875" style="34" bestFit="1" customWidth="1"/>
    <col min="9986" max="9986" width="18.85546875" style="34" bestFit="1" customWidth="1"/>
    <col min="9987" max="9987" width="21.85546875" style="34" bestFit="1" customWidth="1"/>
    <col min="9988" max="9988" width="18.85546875" style="34" bestFit="1" customWidth="1"/>
    <col min="9989" max="9989" width="21.85546875" style="34" bestFit="1" customWidth="1"/>
    <col min="9990" max="10232" width="9.140625" style="34"/>
    <col min="10233" max="10233" width="80.5703125" style="34" customWidth="1"/>
    <col min="10234" max="10234" width="18.85546875" style="34" customWidth="1"/>
    <col min="10235" max="10235" width="20.5703125" style="34" customWidth="1"/>
    <col min="10236" max="10236" width="19.140625" style="34" customWidth="1"/>
    <col min="10237" max="10237" width="22.28515625" style="34" customWidth="1"/>
    <col min="10238" max="10238" width="19.140625" style="34" customWidth="1"/>
    <col min="10239" max="10239" width="20.85546875" style="34" customWidth="1"/>
    <col min="10240" max="10240" width="18.85546875" style="34" bestFit="1" customWidth="1"/>
    <col min="10241" max="10241" width="21.85546875" style="34" bestFit="1" customWidth="1"/>
    <col min="10242" max="10242" width="18.85546875" style="34" bestFit="1" customWidth="1"/>
    <col min="10243" max="10243" width="21.85546875" style="34" bestFit="1" customWidth="1"/>
    <col min="10244" max="10244" width="18.85546875" style="34" bestFit="1" customWidth="1"/>
    <col min="10245" max="10245" width="21.85546875" style="34" bestFit="1" customWidth="1"/>
    <col min="10246" max="10488" width="9.140625" style="34"/>
    <col min="10489" max="10489" width="80.5703125" style="34" customWidth="1"/>
    <col min="10490" max="10490" width="18.85546875" style="34" customWidth="1"/>
    <col min="10491" max="10491" width="20.5703125" style="34" customWidth="1"/>
    <col min="10492" max="10492" width="19.140625" style="34" customWidth="1"/>
    <col min="10493" max="10493" width="22.28515625" style="34" customWidth="1"/>
    <col min="10494" max="10494" width="19.140625" style="34" customWidth="1"/>
    <col min="10495" max="10495" width="20.85546875" style="34" customWidth="1"/>
    <col min="10496" max="10496" width="18.85546875" style="34" bestFit="1" customWidth="1"/>
    <col min="10497" max="10497" width="21.85546875" style="34" bestFit="1" customWidth="1"/>
    <col min="10498" max="10498" width="18.85546875" style="34" bestFit="1" customWidth="1"/>
    <col min="10499" max="10499" width="21.85546875" style="34" bestFit="1" customWidth="1"/>
    <col min="10500" max="10500" width="18.85546875" style="34" bestFit="1" customWidth="1"/>
    <col min="10501" max="10501" width="21.85546875" style="34" bestFit="1" customWidth="1"/>
    <col min="10502" max="10744" width="9.140625" style="34"/>
    <col min="10745" max="10745" width="80.5703125" style="34" customWidth="1"/>
    <col min="10746" max="10746" width="18.85546875" style="34" customWidth="1"/>
    <col min="10747" max="10747" width="20.5703125" style="34" customWidth="1"/>
    <col min="10748" max="10748" width="19.140625" style="34" customWidth="1"/>
    <col min="10749" max="10749" width="22.28515625" style="34" customWidth="1"/>
    <col min="10750" max="10750" width="19.140625" style="34" customWidth="1"/>
    <col min="10751" max="10751" width="20.85546875" style="34" customWidth="1"/>
    <col min="10752" max="10752" width="18.85546875" style="34" bestFit="1" customWidth="1"/>
    <col min="10753" max="10753" width="21.85546875" style="34" bestFit="1" customWidth="1"/>
    <col min="10754" max="10754" width="18.85546875" style="34" bestFit="1" customWidth="1"/>
    <col min="10755" max="10755" width="21.85546875" style="34" bestFit="1" customWidth="1"/>
    <col min="10756" max="10756" width="18.85546875" style="34" bestFit="1" customWidth="1"/>
    <col min="10757" max="10757" width="21.85546875" style="34" bestFit="1" customWidth="1"/>
    <col min="10758" max="11000" width="9.140625" style="34"/>
    <col min="11001" max="11001" width="80.5703125" style="34" customWidth="1"/>
    <col min="11002" max="11002" width="18.85546875" style="34" customWidth="1"/>
    <col min="11003" max="11003" width="20.5703125" style="34" customWidth="1"/>
    <col min="11004" max="11004" width="19.140625" style="34" customWidth="1"/>
    <col min="11005" max="11005" width="22.28515625" style="34" customWidth="1"/>
    <col min="11006" max="11006" width="19.140625" style="34" customWidth="1"/>
    <col min="11007" max="11007" width="20.85546875" style="34" customWidth="1"/>
    <col min="11008" max="11008" width="18.85546875" style="34" bestFit="1" customWidth="1"/>
    <col min="11009" max="11009" width="21.85546875" style="34" bestFit="1" customWidth="1"/>
    <col min="11010" max="11010" width="18.85546875" style="34" bestFit="1" customWidth="1"/>
    <col min="11011" max="11011" width="21.85546875" style="34" bestFit="1" customWidth="1"/>
    <col min="11012" max="11012" width="18.85546875" style="34" bestFit="1" customWidth="1"/>
    <col min="11013" max="11013" width="21.85546875" style="34" bestFit="1" customWidth="1"/>
    <col min="11014" max="11256" width="9.140625" style="34"/>
    <col min="11257" max="11257" width="80.5703125" style="34" customWidth="1"/>
    <col min="11258" max="11258" width="18.85546875" style="34" customWidth="1"/>
    <col min="11259" max="11259" width="20.5703125" style="34" customWidth="1"/>
    <col min="11260" max="11260" width="19.140625" style="34" customWidth="1"/>
    <col min="11261" max="11261" width="22.28515625" style="34" customWidth="1"/>
    <col min="11262" max="11262" width="19.140625" style="34" customWidth="1"/>
    <col min="11263" max="11263" width="20.85546875" style="34" customWidth="1"/>
    <col min="11264" max="11264" width="18.85546875" style="34" bestFit="1" customWidth="1"/>
    <col min="11265" max="11265" width="21.85546875" style="34" bestFit="1" customWidth="1"/>
    <col min="11266" max="11266" width="18.85546875" style="34" bestFit="1" customWidth="1"/>
    <col min="11267" max="11267" width="21.85546875" style="34" bestFit="1" customWidth="1"/>
    <col min="11268" max="11268" width="18.85546875" style="34" bestFit="1" customWidth="1"/>
    <col min="11269" max="11269" width="21.85546875" style="34" bestFit="1" customWidth="1"/>
    <col min="11270" max="11512" width="9.140625" style="34"/>
    <col min="11513" max="11513" width="80.5703125" style="34" customWidth="1"/>
    <col min="11514" max="11514" width="18.85546875" style="34" customWidth="1"/>
    <col min="11515" max="11515" width="20.5703125" style="34" customWidth="1"/>
    <col min="11516" max="11516" width="19.140625" style="34" customWidth="1"/>
    <col min="11517" max="11517" width="22.28515625" style="34" customWidth="1"/>
    <col min="11518" max="11518" width="19.140625" style="34" customWidth="1"/>
    <col min="11519" max="11519" width="20.85546875" style="34" customWidth="1"/>
    <col min="11520" max="11520" width="18.85546875" style="34" bestFit="1" customWidth="1"/>
    <col min="11521" max="11521" width="21.85546875" style="34" bestFit="1" customWidth="1"/>
    <col min="11522" max="11522" width="18.85546875" style="34" bestFit="1" customWidth="1"/>
    <col min="11523" max="11523" width="21.85546875" style="34" bestFit="1" customWidth="1"/>
    <col min="11524" max="11524" width="18.85546875" style="34" bestFit="1" customWidth="1"/>
    <col min="11525" max="11525" width="21.85546875" style="34" bestFit="1" customWidth="1"/>
    <col min="11526" max="11768" width="9.140625" style="34"/>
    <col min="11769" max="11769" width="80.5703125" style="34" customWidth="1"/>
    <col min="11770" max="11770" width="18.85546875" style="34" customWidth="1"/>
    <col min="11771" max="11771" width="20.5703125" style="34" customWidth="1"/>
    <col min="11772" max="11772" width="19.140625" style="34" customWidth="1"/>
    <col min="11773" max="11773" width="22.28515625" style="34" customWidth="1"/>
    <col min="11774" max="11774" width="19.140625" style="34" customWidth="1"/>
    <col min="11775" max="11775" width="20.85546875" style="34" customWidth="1"/>
    <col min="11776" max="11776" width="18.85546875" style="34" bestFit="1" customWidth="1"/>
    <col min="11777" max="11777" width="21.85546875" style="34" bestFit="1" customWidth="1"/>
    <col min="11778" max="11778" width="18.85546875" style="34" bestFit="1" customWidth="1"/>
    <col min="11779" max="11779" width="21.85546875" style="34" bestFit="1" customWidth="1"/>
    <col min="11780" max="11780" width="18.85546875" style="34" bestFit="1" customWidth="1"/>
    <col min="11781" max="11781" width="21.85546875" style="34" bestFit="1" customWidth="1"/>
    <col min="11782" max="12024" width="9.140625" style="34"/>
    <col min="12025" max="12025" width="80.5703125" style="34" customWidth="1"/>
    <col min="12026" max="12026" width="18.85546875" style="34" customWidth="1"/>
    <col min="12027" max="12027" width="20.5703125" style="34" customWidth="1"/>
    <col min="12028" max="12028" width="19.140625" style="34" customWidth="1"/>
    <col min="12029" max="12029" width="22.28515625" style="34" customWidth="1"/>
    <col min="12030" max="12030" width="19.140625" style="34" customWidth="1"/>
    <col min="12031" max="12031" width="20.85546875" style="34" customWidth="1"/>
    <col min="12032" max="12032" width="18.85546875" style="34" bestFit="1" customWidth="1"/>
    <col min="12033" max="12033" width="21.85546875" style="34" bestFit="1" customWidth="1"/>
    <col min="12034" max="12034" width="18.85546875" style="34" bestFit="1" customWidth="1"/>
    <col min="12035" max="12035" width="21.85546875" style="34" bestFit="1" customWidth="1"/>
    <col min="12036" max="12036" width="18.85546875" style="34" bestFit="1" customWidth="1"/>
    <col min="12037" max="12037" width="21.85546875" style="34" bestFit="1" customWidth="1"/>
    <col min="12038" max="12280" width="9.140625" style="34"/>
    <col min="12281" max="12281" width="80.5703125" style="34" customWidth="1"/>
    <col min="12282" max="12282" width="18.85546875" style="34" customWidth="1"/>
    <col min="12283" max="12283" width="20.5703125" style="34" customWidth="1"/>
    <col min="12284" max="12284" width="19.140625" style="34" customWidth="1"/>
    <col min="12285" max="12285" width="22.28515625" style="34" customWidth="1"/>
    <col min="12286" max="12286" width="19.140625" style="34" customWidth="1"/>
    <col min="12287" max="12287" width="20.85546875" style="34" customWidth="1"/>
    <col min="12288" max="12288" width="18.85546875" style="34" bestFit="1" customWidth="1"/>
    <col min="12289" max="12289" width="21.85546875" style="34" bestFit="1" customWidth="1"/>
    <col min="12290" max="12290" width="18.85546875" style="34" bestFit="1" customWidth="1"/>
    <col min="12291" max="12291" width="21.85546875" style="34" bestFit="1" customWidth="1"/>
    <col min="12292" max="12292" width="18.85546875" style="34" bestFit="1" customWidth="1"/>
    <col min="12293" max="12293" width="21.85546875" style="34" bestFit="1" customWidth="1"/>
    <col min="12294" max="12536" width="9.140625" style="34"/>
    <col min="12537" max="12537" width="80.5703125" style="34" customWidth="1"/>
    <col min="12538" max="12538" width="18.85546875" style="34" customWidth="1"/>
    <col min="12539" max="12539" width="20.5703125" style="34" customWidth="1"/>
    <col min="12540" max="12540" width="19.140625" style="34" customWidth="1"/>
    <col min="12541" max="12541" width="22.28515625" style="34" customWidth="1"/>
    <col min="12542" max="12542" width="19.140625" style="34" customWidth="1"/>
    <col min="12543" max="12543" width="20.85546875" style="34" customWidth="1"/>
    <col min="12544" max="12544" width="18.85546875" style="34" bestFit="1" customWidth="1"/>
    <col min="12545" max="12545" width="21.85546875" style="34" bestFit="1" customWidth="1"/>
    <col min="12546" max="12546" width="18.85546875" style="34" bestFit="1" customWidth="1"/>
    <col min="12547" max="12547" width="21.85546875" style="34" bestFit="1" customWidth="1"/>
    <col min="12548" max="12548" width="18.85546875" style="34" bestFit="1" customWidth="1"/>
    <col min="12549" max="12549" width="21.85546875" style="34" bestFit="1" customWidth="1"/>
    <col min="12550" max="12792" width="9.140625" style="34"/>
    <col min="12793" max="12793" width="80.5703125" style="34" customWidth="1"/>
    <col min="12794" max="12794" width="18.85546875" style="34" customWidth="1"/>
    <col min="12795" max="12795" width="20.5703125" style="34" customWidth="1"/>
    <col min="12796" max="12796" width="19.140625" style="34" customWidth="1"/>
    <col min="12797" max="12797" width="22.28515625" style="34" customWidth="1"/>
    <col min="12798" max="12798" width="19.140625" style="34" customWidth="1"/>
    <col min="12799" max="12799" width="20.85546875" style="34" customWidth="1"/>
    <col min="12800" max="12800" width="18.85546875" style="34" bestFit="1" customWidth="1"/>
    <col min="12801" max="12801" width="21.85546875" style="34" bestFit="1" customWidth="1"/>
    <col min="12802" max="12802" width="18.85546875" style="34" bestFit="1" customWidth="1"/>
    <col min="12803" max="12803" width="21.85546875" style="34" bestFit="1" customWidth="1"/>
    <col min="12804" max="12804" width="18.85546875" style="34" bestFit="1" customWidth="1"/>
    <col min="12805" max="12805" width="21.85546875" style="34" bestFit="1" customWidth="1"/>
    <col min="12806" max="13048" width="9.140625" style="34"/>
    <col min="13049" max="13049" width="80.5703125" style="34" customWidth="1"/>
    <col min="13050" max="13050" width="18.85546875" style="34" customWidth="1"/>
    <col min="13051" max="13051" width="20.5703125" style="34" customWidth="1"/>
    <col min="13052" max="13052" width="19.140625" style="34" customWidth="1"/>
    <col min="13053" max="13053" width="22.28515625" style="34" customWidth="1"/>
    <col min="13054" max="13054" width="19.140625" style="34" customWidth="1"/>
    <col min="13055" max="13055" width="20.85546875" style="34" customWidth="1"/>
    <col min="13056" max="13056" width="18.85546875" style="34" bestFit="1" customWidth="1"/>
    <col min="13057" max="13057" width="21.85546875" style="34" bestFit="1" customWidth="1"/>
    <col min="13058" max="13058" width="18.85546875" style="34" bestFit="1" customWidth="1"/>
    <col min="13059" max="13059" width="21.85546875" style="34" bestFit="1" customWidth="1"/>
    <col min="13060" max="13060" width="18.85546875" style="34" bestFit="1" customWidth="1"/>
    <col min="13061" max="13061" width="21.85546875" style="34" bestFit="1" customWidth="1"/>
    <col min="13062" max="13304" width="9.140625" style="34"/>
    <col min="13305" max="13305" width="80.5703125" style="34" customWidth="1"/>
    <col min="13306" max="13306" width="18.85546875" style="34" customWidth="1"/>
    <col min="13307" max="13307" width="20.5703125" style="34" customWidth="1"/>
    <col min="13308" max="13308" width="19.140625" style="34" customWidth="1"/>
    <col min="13309" max="13309" width="22.28515625" style="34" customWidth="1"/>
    <col min="13310" max="13310" width="19.140625" style="34" customWidth="1"/>
    <col min="13311" max="13311" width="20.85546875" style="34" customWidth="1"/>
    <col min="13312" max="13312" width="18.85546875" style="34" bestFit="1" customWidth="1"/>
    <col min="13313" max="13313" width="21.85546875" style="34" bestFit="1" customWidth="1"/>
    <col min="13314" max="13314" width="18.85546875" style="34" bestFit="1" customWidth="1"/>
    <col min="13315" max="13315" width="21.85546875" style="34" bestFit="1" customWidth="1"/>
    <col min="13316" max="13316" width="18.85546875" style="34" bestFit="1" customWidth="1"/>
    <col min="13317" max="13317" width="21.85546875" style="34" bestFit="1" customWidth="1"/>
    <col min="13318" max="13560" width="9.140625" style="34"/>
    <col min="13561" max="13561" width="80.5703125" style="34" customWidth="1"/>
    <col min="13562" max="13562" width="18.85546875" style="34" customWidth="1"/>
    <col min="13563" max="13563" width="20.5703125" style="34" customWidth="1"/>
    <col min="13564" max="13564" width="19.140625" style="34" customWidth="1"/>
    <col min="13565" max="13565" width="22.28515625" style="34" customWidth="1"/>
    <col min="13566" max="13566" width="19.140625" style="34" customWidth="1"/>
    <col min="13567" max="13567" width="20.85546875" style="34" customWidth="1"/>
    <col min="13568" max="13568" width="18.85546875" style="34" bestFit="1" customWidth="1"/>
    <col min="13569" max="13569" width="21.85546875" style="34" bestFit="1" customWidth="1"/>
    <col min="13570" max="13570" width="18.85546875" style="34" bestFit="1" customWidth="1"/>
    <col min="13571" max="13571" width="21.85546875" style="34" bestFit="1" customWidth="1"/>
    <col min="13572" max="13572" width="18.85546875" style="34" bestFit="1" customWidth="1"/>
    <col min="13573" max="13573" width="21.85546875" style="34" bestFit="1" customWidth="1"/>
    <col min="13574" max="13816" width="9.140625" style="34"/>
    <col min="13817" max="13817" width="80.5703125" style="34" customWidth="1"/>
    <col min="13818" max="13818" width="18.85546875" style="34" customWidth="1"/>
    <col min="13819" max="13819" width="20.5703125" style="34" customWidth="1"/>
    <col min="13820" max="13820" width="19.140625" style="34" customWidth="1"/>
    <col min="13821" max="13821" width="22.28515625" style="34" customWidth="1"/>
    <col min="13822" max="13822" width="19.140625" style="34" customWidth="1"/>
    <col min="13823" max="13823" width="20.85546875" style="34" customWidth="1"/>
    <col min="13824" max="13824" width="18.85546875" style="34" bestFit="1" customWidth="1"/>
    <col min="13825" max="13825" width="21.85546875" style="34" bestFit="1" customWidth="1"/>
    <col min="13826" max="13826" width="18.85546875" style="34" bestFit="1" customWidth="1"/>
    <col min="13827" max="13827" width="21.85546875" style="34" bestFit="1" customWidth="1"/>
    <col min="13828" max="13828" width="18.85546875" style="34" bestFit="1" customWidth="1"/>
    <col min="13829" max="13829" width="21.85546875" style="34" bestFit="1" customWidth="1"/>
    <col min="13830" max="14072" width="9.140625" style="34"/>
    <col min="14073" max="14073" width="80.5703125" style="34" customWidth="1"/>
    <col min="14074" max="14074" width="18.85546875" style="34" customWidth="1"/>
    <col min="14075" max="14075" width="20.5703125" style="34" customWidth="1"/>
    <col min="14076" max="14076" width="19.140625" style="34" customWidth="1"/>
    <col min="14077" max="14077" width="22.28515625" style="34" customWidth="1"/>
    <col min="14078" max="14078" width="19.140625" style="34" customWidth="1"/>
    <col min="14079" max="14079" width="20.85546875" style="34" customWidth="1"/>
    <col min="14080" max="14080" width="18.85546875" style="34" bestFit="1" customWidth="1"/>
    <col min="14081" max="14081" width="21.85546875" style="34" bestFit="1" customWidth="1"/>
    <col min="14082" max="14082" width="18.85546875" style="34" bestFit="1" customWidth="1"/>
    <col min="14083" max="14083" width="21.85546875" style="34" bestFit="1" customWidth="1"/>
    <col min="14084" max="14084" width="18.85546875" style="34" bestFit="1" customWidth="1"/>
    <col min="14085" max="14085" width="21.85546875" style="34" bestFit="1" customWidth="1"/>
    <col min="14086" max="14328" width="9.140625" style="34"/>
    <col min="14329" max="14329" width="80.5703125" style="34" customWidth="1"/>
    <col min="14330" max="14330" width="18.85546875" style="34" customWidth="1"/>
    <col min="14331" max="14331" width="20.5703125" style="34" customWidth="1"/>
    <col min="14332" max="14332" width="19.140625" style="34" customWidth="1"/>
    <col min="14333" max="14333" width="22.28515625" style="34" customWidth="1"/>
    <col min="14334" max="14334" width="19.140625" style="34" customWidth="1"/>
    <col min="14335" max="14335" width="20.85546875" style="34" customWidth="1"/>
    <col min="14336" max="14336" width="18.85546875" style="34" bestFit="1" customWidth="1"/>
    <col min="14337" max="14337" width="21.85546875" style="34" bestFit="1" customWidth="1"/>
    <col min="14338" max="14338" width="18.85546875" style="34" bestFit="1" customWidth="1"/>
    <col min="14339" max="14339" width="21.85546875" style="34" bestFit="1" customWidth="1"/>
    <col min="14340" max="14340" width="18.85546875" style="34" bestFit="1" customWidth="1"/>
    <col min="14341" max="14341" width="21.85546875" style="34" bestFit="1" customWidth="1"/>
    <col min="14342" max="14584" width="9.140625" style="34"/>
    <col min="14585" max="14585" width="80.5703125" style="34" customWidth="1"/>
    <col min="14586" max="14586" width="18.85546875" style="34" customWidth="1"/>
    <col min="14587" max="14587" width="20.5703125" style="34" customWidth="1"/>
    <col min="14588" max="14588" width="19.140625" style="34" customWidth="1"/>
    <col min="14589" max="14589" width="22.28515625" style="34" customWidth="1"/>
    <col min="14590" max="14590" width="19.140625" style="34" customWidth="1"/>
    <col min="14591" max="14591" width="20.85546875" style="34" customWidth="1"/>
    <col min="14592" max="14592" width="18.85546875" style="34" bestFit="1" customWidth="1"/>
    <col min="14593" max="14593" width="21.85546875" style="34" bestFit="1" customWidth="1"/>
    <col min="14594" max="14594" width="18.85546875" style="34" bestFit="1" customWidth="1"/>
    <col min="14595" max="14595" width="21.85546875" style="34" bestFit="1" customWidth="1"/>
    <col min="14596" max="14596" width="18.85546875" style="34" bestFit="1" customWidth="1"/>
    <col min="14597" max="14597" width="21.85546875" style="34" bestFit="1" customWidth="1"/>
    <col min="14598" max="14840" width="9.140625" style="34"/>
    <col min="14841" max="14841" width="80.5703125" style="34" customWidth="1"/>
    <col min="14842" max="14842" width="18.85546875" style="34" customWidth="1"/>
    <col min="14843" max="14843" width="20.5703125" style="34" customWidth="1"/>
    <col min="14844" max="14844" width="19.140625" style="34" customWidth="1"/>
    <col min="14845" max="14845" width="22.28515625" style="34" customWidth="1"/>
    <col min="14846" max="14846" width="19.140625" style="34" customWidth="1"/>
    <col min="14847" max="14847" width="20.85546875" style="34" customWidth="1"/>
    <col min="14848" max="14848" width="18.85546875" style="34" bestFit="1" customWidth="1"/>
    <col min="14849" max="14849" width="21.85546875" style="34" bestFit="1" customWidth="1"/>
    <col min="14850" max="14850" width="18.85546875" style="34" bestFit="1" customWidth="1"/>
    <col min="14851" max="14851" width="21.85546875" style="34" bestFit="1" customWidth="1"/>
    <col min="14852" max="14852" width="18.85546875" style="34" bestFit="1" customWidth="1"/>
    <col min="14853" max="14853" width="21.85546875" style="34" bestFit="1" customWidth="1"/>
    <col min="14854" max="15096" width="9.140625" style="34"/>
    <col min="15097" max="15097" width="80.5703125" style="34" customWidth="1"/>
    <col min="15098" max="15098" width="18.85546875" style="34" customWidth="1"/>
    <col min="15099" max="15099" width="20.5703125" style="34" customWidth="1"/>
    <col min="15100" max="15100" width="19.140625" style="34" customWidth="1"/>
    <col min="15101" max="15101" width="22.28515625" style="34" customWidth="1"/>
    <col min="15102" max="15102" width="19.140625" style="34" customWidth="1"/>
    <col min="15103" max="15103" width="20.85546875" style="34" customWidth="1"/>
    <col min="15104" max="15104" width="18.85546875" style="34" bestFit="1" customWidth="1"/>
    <col min="15105" max="15105" width="21.85546875" style="34" bestFit="1" customWidth="1"/>
    <col min="15106" max="15106" width="18.85546875" style="34" bestFit="1" customWidth="1"/>
    <col min="15107" max="15107" width="21.85546875" style="34" bestFit="1" customWidth="1"/>
    <col min="15108" max="15108" width="18.85546875" style="34" bestFit="1" customWidth="1"/>
    <col min="15109" max="15109" width="21.85546875" style="34" bestFit="1" customWidth="1"/>
    <col min="15110" max="15352" width="9.140625" style="34"/>
    <col min="15353" max="15353" width="80.5703125" style="34" customWidth="1"/>
    <col min="15354" max="15354" width="18.85546875" style="34" customWidth="1"/>
    <col min="15355" max="15355" width="20.5703125" style="34" customWidth="1"/>
    <col min="15356" max="15356" width="19.140625" style="34" customWidth="1"/>
    <col min="15357" max="15357" width="22.28515625" style="34" customWidth="1"/>
    <col min="15358" max="15358" width="19.140625" style="34" customWidth="1"/>
    <col min="15359" max="15359" width="20.85546875" style="34" customWidth="1"/>
    <col min="15360" max="15360" width="18.85546875" style="34" bestFit="1" customWidth="1"/>
    <col min="15361" max="15361" width="21.85546875" style="34" bestFit="1" customWidth="1"/>
    <col min="15362" max="15362" width="18.85546875" style="34" bestFit="1" customWidth="1"/>
    <col min="15363" max="15363" width="21.85546875" style="34" bestFit="1" customWidth="1"/>
    <col min="15364" max="15364" width="18.85546875" style="34" bestFit="1" customWidth="1"/>
    <col min="15365" max="15365" width="21.85546875" style="34" bestFit="1" customWidth="1"/>
    <col min="15366" max="15608" width="9.140625" style="34"/>
    <col min="15609" max="15609" width="80.5703125" style="34" customWidth="1"/>
    <col min="15610" max="15610" width="18.85546875" style="34" customWidth="1"/>
    <col min="15611" max="15611" width="20.5703125" style="34" customWidth="1"/>
    <col min="15612" max="15612" width="19.140625" style="34" customWidth="1"/>
    <col min="15613" max="15613" width="22.28515625" style="34" customWidth="1"/>
    <col min="15614" max="15614" width="19.140625" style="34" customWidth="1"/>
    <col min="15615" max="15615" width="20.85546875" style="34" customWidth="1"/>
    <col min="15616" max="15616" width="18.85546875" style="34" bestFit="1" customWidth="1"/>
    <col min="15617" max="15617" width="21.85546875" style="34" bestFit="1" customWidth="1"/>
    <col min="15618" max="15618" width="18.85546875" style="34" bestFit="1" customWidth="1"/>
    <col min="15619" max="15619" width="21.85546875" style="34" bestFit="1" customWidth="1"/>
    <col min="15620" max="15620" width="18.85546875" style="34" bestFit="1" customWidth="1"/>
    <col min="15621" max="15621" width="21.85546875" style="34" bestFit="1" customWidth="1"/>
    <col min="15622" max="15864" width="9.140625" style="34"/>
    <col min="15865" max="15865" width="80.5703125" style="34" customWidth="1"/>
    <col min="15866" max="15866" width="18.85546875" style="34" customWidth="1"/>
    <col min="15867" max="15867" width="20.5703125" style="34" customWidth="1"/>
    <col min="15868" max="15868" width="19.140625" style="34" customWidth="1"/>
    <col min="15869" max="15869" width="22.28515625" style="34" customWidth="1"/>
    <col min="15870" max="15870" width="19.140625" style="34" customWidth="1"/>
    <col min="15871" max="15871" width="20.85546875" style="34" customWidth="1"/>
    <col min="15872" max="15872" width="18.85546875" style="34" bestFit="1" customWidth="1"/>
    <col min="15873" max="15873" width="21.85546875" style="34" bestFit="1" customWidth="1"/>
    <col min="15874" max="15874" width="18.85546875" style="34" bestFit="1" customWidth="1"/>
    <col min="15875" max="15875" width="21.85546875" style="34" bestFit="1" customWidth="1"/>
    <col min="15876" max="15876" width="18.85546875" style="34" bestFit="1" customWidth="1"/>
    <col min="15877" max="15877" width="21.85546875" style="34" bestFit="1" customWidth="1"/>
    <col min="15878" max="16120" width="9.140625" style="34"/>
    <col min="16121" max="16121" width="80.5703125" style="34" customWidth="1"/>
    <col min="16122" max="16122" width="18.85546875" style="34" customWidth="1"/>
    <col min="16123" max="16123" width="20.5703125" style="34" customWidth="1"/>
    <col min="16124" max="16124" width="19.140625" style="34" customWidth="1"/>
    <col min="16125" max="16125" width="22.28515625" style="34" customWidth="1"/>
    <col min="16126" max="16126" width="19.140625" style="34" customWidth="1"/>
    <col min="16127" max="16127" width="20.85546875" style="34" customWidth="1"/>
    <col min="16128" max="16128" width="18.85546875" style="34" bestFit="1" customWidth="1"/>
    <col min="16129" max="16129" width="21.85546875" style="34" bestFit="1" customWidth="1"/>
    <col min="16130" max="16130" width="18.85546875" style="34" bestFit="1" customWidth="1"/>
    <col min="16131" max="16131" width="21.85546875" style="34" bestFit="1" customWidth="1"/>
    <col min="16132" max="16132" width="18.85546875" style="34" bestFit="1" customWidth="1"/>
    <col min="16133" max="16133" width="21.85546875" style="34" bestFit="1" customWidth="1"/>
    <col min="16134" max="16384" width="9.140625" style="34"/>
  </cols>
  <sheetData>
    <row r="1" spans="1:11" x14ac:dyDescent="0.25">
      <c r="A1" s="33"/>
      <c r="B1" s="33"/>
      <c r="C1" s="33"/>
    </row>
    <row r="2" spans="1:11" ht="18" x14ac:dyDescent="0.25">
      <c r="A2" s="35" t="s">
        <v>187</v>
      </c>
      <c r="B2" s="35"/>
      <c r="C2" s="35"/>
      <c r="D2" s="35"/>
      <c r="E2" s="35"/>
      <c r="F2" s="35"/>
      <c r="G2" s="35"/>
      <c r="H2" s="35"/>
      <c r="I2" s="35"/>
      <c r="J2" s="36"/>
      <c r="K2" s="36"/>
    </row>
    <row r="3" spans="1:11" ht="18" x14ac:dyDescent="0.25">
      <c r="A3" s="37" t="s">
        <v>188</v>
      </c>
      <c r="B3" s="37"/>
      <c r="C3" s="37"/>
      <c r="D3" s="37"/>
      <c r="E3" s="37"/>
      <c r="F3" s="37"/>
      <c r="G3" s="37"/>
      <c r="H3" s="37"/>
      <c r="I3" s="37"/>
      <c r="J3" s="38"/>
      <c r="K3" s="38"/>
    </row>
    <row r="4" spans="1:11" x14ac:dyDescent="0.25">
      <c r="A4" s="39"/>
      <c r="B4" s="39"/>
      <c r="C4" s="39"/>
    </row>
    <row r="5" spans="1:11" ht="15.75" x14ac:dyDescent="0.25">
      <c r="A5" s="40" t="s">
        <v>189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43" customFormat="1" ht="15.75" x14ac:dyDescent="0.25">
      <c r="A6" s="40" t="s">
        <v>190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43" customFormat="1" ht="15" x14ac:dyDescent="0.25">
      <c r="A7" s="44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8" x14ac:dyDescent="0.25">
      <c r="A8" s="45" t="s">
        <v>191</v>
      </c>
      <c r="B8" s="46"/>
      <c r="C8" s="46"/>
      <c r="D8" s="47"/>
      <c r="E8" s="47"/>
      <c r="F8" s="47"/>
      <c r="G8" s="47"/>
      <c r="H8" s="47"/>
      <c r="I8" s="47"/>
      <c r="J8" s="47"/>
      <c r="K8" s="47"/>
    </row>
    <row r="9" spans="1:11" ht="18" x14ac:dyDescent="0.25">
      <c r="A9" s="45"/>
      <c r="B9" s="46"/>
      <c r="C9" s="46"/>
      <c r="D9" s="47"/>
      <c r="E9" s="47"/>
      <c r="F9" s="47"/>
      <c r="G9" s="47"/>
      <c r="H9" s="47"/>
      <c r="I9" s="47"/>
      <c r="J9" s="47"/>
      <c r="K9" s="47"/>
    </row>
    <row r="10" spans="1:11" ht="18" x14ac:dyDescent="0.25">
      <c r="A10" s="48"/>
      <c r="B10" s="49"/>
      <c r="C10" s="49"/>
      <c r="D10" s="50"/>
      <c r="E10" s="50"/>
      <c r="F10" s="50"/>
      <c r="G10" s="50"/>
      <c r="H10" s="50"/>
      <c r="I10" s="51"/>
      <c r="J10"/>
      <c r="K10"/>
    </row>
    <row r="11" spans="1:11" ht="30" customHeight="1" x14ac:dyDescent="0.25">
      <c r="A11" s="52" t="s">
        <v>192</v>
      </c>
      <c r="B11" s="53" t="s">
        <v>193</v>
      </c>
      <c r="C11" s="54" t="s">
        <v>194</v>
      </c>
      <c r="D11" s="55"/>
      <c r="E11" s="55"/>
      <c r="F11" s="55"/>
      <c r="G11" s="55"/>
      <c r="H11" s="55"/>
      <c r="I11"/>
      <c r="J11"/>
      <c r="K11"/>
    </row>
    <row r="12" spans="1:11" s="60" customFormat="1" ht="30" customHeight="1" x14ac:dyDescent="0.25">
      <c r="A12" s="56"/>
      <c r="B12" s="57"/>
      <c r="C12" s="58"/>
      <c r="D12" s="59" t="s">
        <v>60</v>
      </c>
      <c r="E12" s="59" t="s">
        <v>61</v>
      </c>
      <c r="F12" s="59" t="s">
        <v>62</v>
      </c>
      <c r="G12" s="59" t="s">
        <v>63</v>
      </c>
      <c r="H12" s="59" t="s">
        <v>64</v>
      </c>
      <c r="I12" s="59" t="s">
        <v>195</v>
      </c>
      <c r="J12"/>
      <c r="K12"/>
    </row>
    <row r="13" spans="1:11" ht="15" x14ac:dyDescent="0.25">
      <c r="A13" s="61" t="s">
        <v>196</v>
      </c>
      <c r="B13" s="61">
        <f t="shared" ref="B13:C13" si="0">SUM(B14:B18)</f>
        <v>0</v>
      </c>
      <c r="C13" s="62">
        <f t="shared" si="0"/>
        <v>0</v>
      </c>
      <c r="D13" s="61"/>
      <c r="E13" s="61"/>
      <c r="F13" s="61"/>
      <c r="G13" s="61"/>
      <c r="H13" s="61">
        <f t="shared" ref="H13" si="1">SUM(H14:H18)</f>
        <v>0</v>
      </c>
      <c r="I13" s="63"/>
      <c r="J13"/>
      <c r="K13"/>
    </row>
    <row r="14" spans="1:11" s="43" customFormat="1" ht="15" x14ac:dyDescent="0.25">
      <c r="A14" s="64" t="s">
        <v>197</v>
      </c>
      <c r="B14" s="64"/>
      <c r="C14" s="65"/>
      <c r="D14" s="64"/>
      <c r="E14" s="64"/>
      <c r="F14" s="64"/>
      <c r="G14" s="64"/>
      <c r="H14" s="64"/>
      <c r="I14" s="66"/>
      <c r="J14"/>
      <c r="K14"/>
    </row>
    <row r="15" spans="1:11" s="43" customFormat="1" ht="15" x14ac:dyDescent="0.25">
      <c r="A15" s="64" t="s">
        <v>198</v>
      </c>
      <c r="B15" s="64"/>
      <c r="C15" s="65"/>
      <c r="D15" s="64"/>
      <c r="E15" s="64"/>
      <c r="F15" s="64"/>
      <c r="G15" s="64"/>
      <c r="H15" s="64"/>
      <c r="I15" s="67"/>
      <c r="J15"/>
      <c r="K15"/>
    </row>
    <row r="16" spans="1:11" s="43" customFormat="1" ht="15" x14ac:dyDescent="0.25">
      <c r="A16" s="64" t="s">
        <v>199</v>
      </c>
      <c r="B16" s="64"/>
      <c r="C16" s="65"/>
      <c r="D16" s="64"/>
      <c r="E16" s="64"/>
      <c r="F16" s="64"/>
      <c r="G16" s="64"/>
      <c r="H16" s="64"/>
      <c r="I16" s="67"/>
      <c r="J16"/>
      <c r="K16"/>
    </row>
    <row r="17" spans="1:11" s="43" customFormat="1" ht="15" x14ac:dyDescent="0.25">
      <c r="A17" s="64" t="s">
        <v>200</v>
      </c>
      <c r="B17" s="64"/>
      <c r="C17" s="65"/>
      <c r="D17" s="64"/>
      <c r="E17" s="64"/>
      <c r="F17" s="64"/>
      <c r="G17" s="64"/>
      <c r="H17" s="64"/>
      <c r="I17" s="67"/>
      <c r="J17"/>
      <c r="K17"/>
    </row>
    <row r="18" spans="1:11" s="43" customFormat="1" ht="15" x14ac:dyDescent="0.25">
      <c r="A18" s="64" t="s">
        <v>201</v>
      </c>
      <c r="B18" s="64"/>
      <c r="C18" s="65"/>
      <c r="D18" s="64"/>
      <c r="E18" s="64"/>
      <c r="F18" s="64"/>
      <c r="G18" s="64"/>
      <c r="H18" s="64"/>
      <c r="I18" s="68"/>
      <c r="J18"/>
      <c r="K18"/>
    </row>
    <row r="19" spans="1:11" ht="15" x14ac:dyDescent="0.25">
      <c r="A19" s="61" t="s">
        <v>202</v>
      </c>
      <c r="B19" s="61">
        <f>SUM(B20:B22)</f>
        <v>0</v>
      </c>
      <c r="C19" s="62">
        <f t="shared" ref="C19" si="2">SUM(C20:C22)</f>
        <v>0</v>
      </c>
      <c r="D19" s="61"/>
      <c r="E19" s="61"/>
      <c r="F19" s="61"/>
      <c r="G19" s="61"/>
      <c r="H19" s="61">
        <f t="shared" ref="H19" si="3">SUM(H20:H22)</f>
        <v>0</v>
      </c>
      <c r="I19" s="63"/>
      <c r="J19"/>
      <c r="K19"/>
    </row>
    <row r="20" spans="1:11" ht="15" x14ac:dyDescent="0.25">
      <c r="A20" s="64" t="s">
        <v>203</v>
      </c>
      <c r="B20" s="64"/>
      <c r="C20" s="65"/>
      <c r="D20" s="64"/>
      <c r="E20" s="64"/>
      <c r="F20" s="64"/>
      <c r="G20" s="64"/>
      <c r="H20" s="64"/>
      <c r="I20" s="66"/>
      <c r="J20"/>
      <c r="K20"/>
    </row>
    <row r="21" spans="1:11" ht="15" x14ac:dyDescent="0.25">
      <c r="A21" s="64" t="s">
        <v>204</v>
      </c>
      <c r="B21" s="64"/>
      <c r="C21" s="65"/>
      <c r="D21" s="64"/>
      <c r="E21" s="64"/>
      <c r="F21" s="64"/>
      <c r="G21" s="64"/>
      <c r="H21" s="64"/>
      <c r="I21" s="67"/>
      <c r="J21"/>
      <c r="K21"/>
    </row>
    <row r="22" spans="1:11" ht="15" x14ac:dyDescent="0.25">
      <c r="A22" s="64" t="s">
        <v>201</v>
      </c>
      <c r="B22" s="64"/>
      <c r="C22" s="65"/>
      <c r="D22" s="64"/>
      <c r="E22" s="64"/>
      <c r="F22" s="64"/>
      <c r="G22" s="64"/>
      <c r="H22" s="64"/>
      <c r="I22" s="68"/>
      <c r="J22"/>
      <c r="K22"/>
    </row>
    <row r="23" spans="1:11" ht="15" x14ac:dyDescent="0.25">
      <c r="A23" s="61" t="s">
        <v>205</v>
      </c>
      <c r="B23" s="61">
        <f>B24+B31+B32</f>
        <v>0</v>
      </c>
      <c r="C23" s="62">
        <f t="shared" ref="C23" si="4">C24+C31+C32</f>
        <v>0</v>
      </c>
      <c r="D23" s="61"/>
      <c r="E23" s="61"/>
      <c r="F23" s="61"/>
      <c r="G23" s="61"/>
      <c r="H23" s="61">
        <f t="shared" ref="H23" si="5">H24+H31+H32</f>
        <v>0</v>
      </c>
      <c r="I23" s="63"/>
      <c r="J23"/>
      <c r="K23"/>
    </row>
    <row r="24" spans="1:11" ht="15" x14ac:dyDescent="0.25">
      <c r="A24" s="61" t="s">
        <v>206</v>
      </c>
      <c r="B24" s="61">
        <f>SUM(B25:B30)</f>
        <v>0</v>
      </c>
      <c r="C24" s="62">
        <f t="shared" ref="C24" si="6">SUM(C25:C30)</f>
        <v>0</v>
      </c>
      <c r="D24" s="61"/>
      <c r="E24" s="61"/>
      <c r="F24" s="61"/>
      <c r="G24" s="61"/>
      <c r="H24" s="61">
        <f t="shared" ref="H24" si="7">SUM(H25:H30)</f>
        <v>0</v>
      </c>
      <c r="I24" s="63"/>
      <c r="J24"/>
      <c r="K24"/>
    </row>
    <row r="25" spans="1:11" ht="15" x14ac:dyDescent="0.25">
      <c r="A25" s="64" t="s">
        <v>207</v>
      </c>
      <c r="B25" s="64"/>
      <c r="C25" s="65"/>
      <c r="D25" s="64"/>
      <c r="E25" s="64"/>
      <c r="F25" s="64"/>
      <c r="G25" s="64"/>
      <c r="H25" s="64"/>
      <c r="I25" s="66"/>
      <c r="J25"/>
      <c r="K25"/>
    </row>
    <row r="26" spans="1:11" ht="15" x14ac:dyDescent="0.25">
      <c r="A26" s="64" t="s">
        <v>208</v>
      </c>
      <c r="B26" s="64"/>
      <c r="C26" s="65"/>
      <c r="D26" s="64"/>
      <c r="E26" s="64"/>
      <c r="F26" s="64"/>
      <c r="G26" s="64"/>
      <c r="H26" s="64"/>
      <c r="I26" s="67"/>
      <c r="J26"/>
      <c r="K26"/>
    </row>
    <row r="27" spans="1:11" ht="15" x14ac:dyDescent="0.25">
      <c r="A27" s="64" t="s">
        <v>209</v>
      </c>
      <c r="B27" s="64"/>
      <c r="C27" s="65"/>
      <c r="D27" s="64"/>
      <c r="E27" s="64"/>
      <c r="F27" s="64"/>
      <c r="G27" s="64"/>
      <c r="H27" s="64"/>
      <c r="I27" s="67"/>
      <c r="J27"/>
      <c r="K27"/>
    </row>
    <row r="28" spans="1:11" ht="15" x14ac:dyDescent="0.25">
      <c r="A28" s="64" t="s">
        <v>210</v>
      </c>
      <c r="B28" s="64"/>
      <c r="C28" s="65"/>
      <c r="D28" s="64"/>
      <c r="E28" s="64"/>
      <c r="F28" s="64"/>
      <c r="G28" s="64"/>
      <c r="H28" s="64"/>
      <c r="I28" s="67"/>
      <c r="J28"/>
      <c r="K28"/>
    </row>
    <row r="29" spans="1:11" ht="15" x14ac:dyDescent="0.25">
      <c r="A29" s="64" t="s">
        <v>211</v>
      </c>
      <c r="B29" s="64"/>
      <c r="C29" s="65"/>
      <c r="D29" s="64"/>
      <c r="E29" s="64"/>
      <c r="F29" s="64"/>
      <c r="G29" s="64"/>
      <c r="H29" s="64"/>
      <c r="I29" s="67"/>
      <c r="J29"/>
      <c r="K29"/>
    </row>
    <row r="30" spans="1:11" ht="15" x14ac:dyDescent="0.25">
      <c r="A30" s="64" t="s">
        <v>212</v>
      </c>
      <c r="B30" s="64"/>
      <c r="C30" s="65"/>
      <c r="D30" s="64"/>
      <c r="E30" s="64"/>
      <c r="F30" s="64"/>
      <c r="G30" s="64"/>
      <c r="H30" s="64"/>
      <c r="I30" s="68"/>
      <c r="J30"/>
      <c r="K30"/>
    </row>
    <row r="31" spans="1:11" ht="15" x14ac:dyDescent="0.25">
      <c r="A31" s="69" t="s">
        <v>213</v>
      </c>
      <c r="B31" s="69"/>
      <c r="C31" s="70"/>
      <c r="D31" s="69"/>
      <c r="E31" s="69"/>
      <c r="F31" s="69"/>
      <c r="G31" s="69"/>
      <c r="H31" s="69"/>
      <c r="I31" s="63"/>
      <c r="J31"/>
      <c r="K31"/>
    </row>
    <row r="32" spans="1:11" ht="15" x14ac:dyDescent="0.25">
      <c r="A32" s="69" t="s">
        <v>214</v>
      </c>
      <c r="B32" s="61">
        <f>SUM(B33:B46)</f>
        <v>0</v>
      </c>
      <c r="C32" s="62">
        <f t="shared" ref="C32" si="8">SUM(C33:C46)</f>
        <v>0</v>
      </c>
      <c r="D32" s="61"/>
      <c r="E32" s="61"/>
      <c r="F32" s="61"/>
      <c r="G32" s="61"/>
      <c r="H32" s="61">
        <f t="shared" ref="H32" si="9">SUM(H33:H46)</f>
        <v>0</v>
      </c>
      <c r="I32" s="63"/>
      <c r="J32"/>
      <c r="K32"/>
    </row>
    <row r="33" spans="1:11" ht="15" x14ac:dyDescent="0.25">
      <c r="A33" s="71" t="s">
        <v>215</v>
      </c>
      <c r="B33" s="71"/>
      <c r="C33" s="72"/>
      <c r="D33" s="71"/>
      <c r="E33" s="71"/>
      <c r="F33" s="71"/>
      <c r="G33" s="71"/>
      <c r="H33" s="71"/>
      <c r="I33" s="66"/>
      <c r="J33"/>
      <c r="K33"/>
    </row>
    <row r="34" spans="1:11" ht="15" x14ac:dyDescent="0.25">
      <c r="A34" s="71" t="s">
        <v>216</v>
      </c>
      <c r="B34" s="71"/>
      <c r="C34" s="72"/>
      <c r="D34" s="71"/>
      <c r="E34" s="71"/>
      <c r="F34" s="71"/>
      <c r="G34" s="71"/>
      <c r="H34" s="71"/>
      <c r="I34" s="67"/>
      <c r="J34"/>
      <c r="K34"/>
    </row>
    <row r="35" spans="1:11" ht="15" x14ac:dyDescent="0.25">
      <c r="A35" s="71" t="s">
        <v>217</v>
      </c>
      <c r="B35" s="71"/>
      <c r="C35" s="72"/>
      <c r="D35" s="71"/>
      <c r="E35" s="71"/>
      <c r="F35" s="71"/>
      <c r="G35" s="71"/>
      <c r="H35" s="71"/>
      <c r="I35" s="67"/>
      <c r="J35"/>
      <c r="K35"/>
    </row>
    <row r="36" spans="1:11" ht="15" x14ac:dyDescent="0.25">
      <c r="A36" s="71" t="s">
        <v>218</v>
      </c>
      <c r="B36" s="71"/>
      <c r="C36" s="72"/>
      <c r="D36" s="71"/>
      <c r="E36" s="71"/>
      <c r="F36" s="71"/>
      <c r="G36" s="71"/>
      <c r="H36" s="71"/>
      <c r="I36" s="67"/>
      <c r="J36"/>
      <c r="K36"/>
    </row>
    <row r="37" spans="1:11" ht="15" x14ac:dyDescent="0.25">
      <c r="A37" s="71" t="s">
        <v>219</v>
      </c>
      <c r="B37" s="71"/>
      <c r="C37" s="72"/>
      <c r="D37" s="71"/>
      <c r="E37" s="71"/>
      <c r="F37" s="71"/>
      <c r="G37" s="71"/>
      <c r="H37" s="71"/>
      <c r="I37" s="67"/>
      <c r="J37"/>
      <c r="K37"/>
    </row>
    <row r="38" spans="1:11" ht="15" x14ac:dyDescent="0.25">
      <c r="A38" s="71" t="s">
        <v>220</v>
      </c>
      <c r="B38" s="71"/>
      <c r="C38" s="72"/>
      <c r="D38" s="71"/>
      <c r="E38" s="71"/>
      <c r="F38" s="71"/>
      <c r="G38" s="71"/>
      <c r="H38" s="71"/>
      <c r="I38" s="67"/>
      <c r="J38"/>
      <c r="K38"/>
    </row>
    <row r="39" spans="1:11" ht="15" x14ac:dyDescent="0.25">
      <c r="A39" s="71" t="s">
        <v>221</v>
      </c>
      <c r="B39" s="71"/>
      <c r="C39" s="72"/>
      <c r="D39" s="71"/>
      <c r="E39" s="71"/>
      <c r="F39" s="71"/>
      <c r="G39" s="71"/>
      <c r="H39" s="71"/>
      <c r="I39" s="67"/>
      <c r="J39"/>
      <c r="K39"/>
    </row>
    <row r="40" spans="1:11" s="47" customFormat="1" ht="15" x14ac:dyDescent="0.25">
      <c r="A40" s="71" t="s">
        <v>222</v>
      </c>
      <c r="B40" s="71"/>
      <c r="C40" s="72"/>
      <c r="D40" s="71"/>
      <c r="E40" s="71"/>
      <c r="F40" s="71"/>
      <c r="G40" s="71"/>
      <c r="H40" s="71"/>
      <c r="I40" s="67"/>
      <c r="J40"/>
      <c r="K40"/>
    </row>
    <row r="41" spans="1:11" s="47" customFormat="1" ht="15" x14ac:dyDescent="0.25">
      <c r="A41" s="71" t="s">
        <v>223</v>
      </c>
      <c r="B41" s="71"/>
      <c r="C41" s="72"/>
      <c r="D41" s="71"/>
      <c r="E41" s="71"/>
      <c r="F41" s="71"/>
      <c r="G41" s="71"/>
      <c r="H41" s="71"/>
      <c r="I41" s="67"/>
      <c r="J41"/>
      <c r="K41"/>
    </row>
    <row r="42" spans="1:11" s="47" customFormat="1" ht="15" x14ac:dyDescent="0.25">
      <c r="A42" s="71" t="s">
        <v>224</v>
      </c>
      <c r="B42" s="71"/>
      <c r="C42" s="72"/>
      <c r="D42" s="71"/>
      <c r="E42" s="71"/>
      <c r="F42" s="71"/>
      <c r="G42" s="71"/>
      <c r="H42" s="71"/>
      <c r="I42" s="67"/>
      <c r="J42"/>
      <c r="K42"/>
    </row>
    <row r="43" spans="1:11" s="47" customFormat="1" ht="15" x14ac:dyDescent="0.25">
      <c r="A43" s="71" t="s">
        <v>225</v>
      </c>
      <c r="B43" s="71"/>
      <c r="C43" s="72"/>
      <c r="D43" s="71"/>
      <c r="E43" s="71"/>
      <c r="F43" s="71"/>
      <c r="G43" s="71"/>
      <c r="H43" s="71"/>
      <c r="I43" s="67"/>
      <c r="J43"/>
      <c r="K43"/>
    </row>
    <row r="44" spans="1:11" s="47" customFormat="1" ht="15" x14ac:dyDescent="0.25">
      <c r="A44" s="71" t="s">
        <v>226</v>
      </c>
      <c r="B44" s="71"/>
      <c r="C44" s="72"/>
      <c r="D44" s="71"/>
      <c r="E44" s="71"/>
      <c r="F44" s="71"/>
      <c r="G44" s="71"/>
      <c r="H44" s="71"/>
      <c r="I44" s="67"/>
      <c r="J44"/>
      <c r="K44"/>
    </row>
    <row r="45" spans="1:11" s="47" customFormat="1" ht="15" x14ac:dyDescent="0.25">
      <c r="A45" s="71" t="s">
        <v>227</v>
      </c>
      <c r="B45" s="71"/>
      <c r="C45" s="72"/>
      <c r="D45" s="71"/>
      <c r="E45" s="71"/>
      <c r="F45" s="71"/>
      <c r="G45" s="71"/>
      <c r="H45" s="71"/>
      <c r="I45" s="67"/>
      <c r="J45"/>
      <c r="K45"/>
    </row>
    <row r="46" spans="1:11" s="47" customFormat="1" ht="15" x14ac:dyDescent="0.25">
      <c r="A46" s="73" t="s">
        <v>201</v>
      </c>
      <c r="B46" s="73"/>
      <c r="C46" s="74"/>
      <c r="D46" s="73"/>
      <c r="E46" s="73"/>
      <c r="F46" s="73"/>
      <c r="G46" s="73"/>
      <c r="H46" s="73"/>
      <c r="I46" s="67"/>
      <c r="J46"/>
      <c r="K46"/>
    </row>
    <row r="47" spans="1:11" ht="15" x14ac:dyDescent="0.25">
      <c r="A47" s="75" t="s">
        <v>228</v>
      </c>
      <c r="B47" s="75">
        <f>B13+B19+B23</f>
        <v>0</v>
      </c>
      <c r="C47" s="76">
        <f t="shared" ref="C47" si="10">C13+C19+C23</f>
        <v>0</v>
      </c>
      <c r="D47" s="75"/>
      <c r="E47" s="75"/>
      <c r="F47" s="75"/>
      <c r="G47" s="75"/>
      <c r="H47" s="75">
        <f t="shared" ref="H47" si="11">H13+H19+H23</f>
        <v>0</v>
      </c>
      <c r="I47" s="77"/>
      <c r="J47"/>
      <c r="K47"/>
    </row>
    <row r="48" spans="1:11" ht="15" x14ac:dyDescent="0.25">
      <c r="A48" s="61" t="s">
        <v>229</v>
      </c>
      <c r="B48" s="78"/>
      <c r="C48" s="76"/>
      <c r="D48" s="78"/>
      <c r="E48" s="78"/>
      <c r="F48" s="78"/>
      <c r="G48" s="78"/>
      <c r="H48" s="78"/>
      <c r="I48" s="67"/>
      <c r="J48"/>
      <c r="K48"/>
    </row>
    <row r="49" spans="1:11" ht="15" x14ac:dyDescent="0.25">
      <c r="A49" s="61" t="s">
        <v>230</v>
      </c>
      <c r="B49" s="78">
        <f>SUM(B50:B53)</f>
        <v>0</v>
      </c>
      <c r="C49" s="76">
        <f t="shared" ref="C49" si="12">SUM(C50:C53)</f>
        <v>0</v>
      </c>
      <c r="D49" s="78"/>
      <c r="E49" s="78"/>
      <c r="F49" s="78"/>
      <c r="G49" s="78"/>
      <c r="H49" s="78">
        <f t="shared" ref="H49" si="13">SUM(H50:H53)</f>
        <v>0</v>
      </c>
      <c r="I49" s="63"/>
      <c r="J49"/>
      <c r="K49"/>
    </row>
    <row r="50" spans="1:11" ht="15" x14ac:dyDescent="0.25">
      <c r="A50" s="71" t="s">
        <v>231</v>
      </c>
      <c r="B50" s="79"/>
      <c r="C50" s="80"/>
      <c r="D50" s="79"/>
      <c r="E50" s="79"/>
      <c r="F50" s="79"/>
      <c r="G50" s="79"/>
      <c r="H50" s="79"/>
      <c r="I50" s="66"/>
      <c r="J50"/>
      <c r="K50"/>
    </row>
    <row r="51" spans="1:11" ht="15" x14ac:dyDescent="0.25">
      <c r="A51" s="71" t="s">
        <v>232</v>
      </c>
      <c r="B51" s="64"/>
      <c r="C51" s="65"/>
      <c r="D51" s="64"/>
      <c r="E51" s="64"/>
      <c r="F51" s="64"/>
      <c r="G51" s="64"/>
      <c r="H51" s="64"/>
      <c r="I51" s="67"/>
      <c r="J51"/>
      <c r="K51"/>
    </row>
    <row r="52" spans="1:11" ht="15" x14ac:dyDescent="0.25">
      <c r="A52" s="71" t="s">
        <v>233</v>
      </c>
      <c r="B52" s="64"/>
      <c r="C52" s="65"/>
      <c r="D52" s="64"/>
      <c r="E52" s="64"/>
      <c r="F52" s="64"/>
      <c r="G52" s="64"/>
      <c r="H52" s="64"/>
      <c r="I52" s="67"/>
      <c r="J52"/>
      <c r="K52"/>
    </row>
    <row r="53" spans="1:11" ht="15" x14ac:dyDescent="0.25">
      <c r="A53" s="71" t="s">
        <v>201</v>
      </c>
      <c r="B53" s="81"/>
      <c r="C53" s="82"/>
      <c r="D53" s="81"/>
      <c r="E53" s="81"/>
      <c r="F53" s="81"/>
      <c r="G53" s="81"/>
      <c r="H53" s="81"/>
      <c r="I53" s="68"/>
      <c r="J53"/>
      <c r="K53"/>
    </row>
    <row r="54" spans="1:11" ht="15" x14ac:dyDescent="0.25">
      <c r="A54" s="61" t="s">
        <v>234</v>
      </c>
      <c r="B54" s="78"/>
      <c r="C54" s="76"/>
      <c r="D54" s="78"/>
      <c r="E54" s="78"/>
      <c r="F54" s="78"/>
      <c r="G54" s="78"/>
      <c r="H54" s="78"/>
      <c r="I54" s="63"/>
      <c r="J54"/>
      <c r="K54"/>
    </row>
    <row r="55" spans="1:11" ht="15" x14ac:dyDescent="0.25">
      <c r="A55" s="61" t="s">
        <v>235</v>
      </c>
      <c r="B55" s="83"/>
      <c r="C55" s="84"/>
      <c r="D55" s="83"/>
      <c r="E55" s="83"/>
      <c r="F55" s="83"/>
      <c r="G55" s="83"/>
      <c r="H55" s="83"/>
      <c r="I55" s="67"/>
      <c r="J55"/>
      <c r="K55"/>
    </row>
    <row r="56" spans="1:11" ht="15" x14ac:dyDescent="0.25">
      <c r="A56" s="77" t="s">
        <v>236</v>
      </c>
      <c r="B56" s="75">
        <f>B48+B49+B54+B55</f>
        <v>0</v>
      </c>
      <c r="C56" s="76">
        <f t="shared" ref="C56" si="14">C48+C49+C54+C55</f>
        <v>0</v>
      </c>
      <c r="D56" s="75"/>
      <c r="E56" s="75"/>
      <c r="F56" s="75"/>
      <c r="G56" s="75"/>
      <c r="H56" s="75">
        <f t="shared" ref="H56" si="15">H48+H49+H54+H55</f>
        <v>0</v>
      </c>
      <c r="I56" s="77"/>
      <c r="J56"/>
      <c r="K56"/>
    </row>
    <row r="57" spans="1:11" ht="15" x14ac:dyDescent="0.25">
      <c r="A57" s="61" t="s">
        <v>237</v>
      </c>
      <c r="B57" s="83"/>
      <c r="C57" s="84"/>
      <c r="D57" s="83"/>
      <c r="E57" s="83"/>
      <c r="F57" s="83"/>
      <c r="G57" s="83"/>
      <c r="H57" s="83"/>
      <c r="I57" s="63"/>
      <c r="J57"/>
      <c r="K57"/>
    </row>
    <row r="58" spans="1:11" ht="15" x14ac:dyDescent="0.25">
      <c r="A58" s="77" t="s">
        <v>238</v>
      </c>
      <c r="B58" s="75">
        <f>B57</f>
        <v>0</v>
      </c>
      <c r="C58" s="76">
        <f t="shared" ref="C58" si="16">C57</f>
        <v>0</v>
      </c>
      <c r="D58" s="75"/>
      <c r="E58" s="75"/>
      <c r="F58" s="75"/>
      <c r="G58" s="75"/>
      <c r="H58" s="75">
        <f t="shared" ref="H58" si="17">H57</f>
        <v>0</v>
      </c>
      <c r="I58" s="85"/>
      <c r="J58"/>
      <c r="K58"/>
    </row>
    <row r="59" spans="1:11" ht="15" x14ac:dyDescent="0.25">
      <c r="A59" s="77" t="s">
        <v>239</v>
      </c>
      <c r="B59" s="75">
        <f>B47+B56+B58</f>
        <v>0</v>
      </c>
      <c r="C59" s="76">
        <f t="shared" ref="C59" si="18">C47+C56+C58</f>
        <v>0</v>
      </c>
      <c r="D59" s="75"/>
      <c r="E59" s="75"/>
      <c r="F59" s="75"/>
      <c r="G59" s="75"/>
      <c r="H59" s="75">
        <f t="shared" ref="H59" si="19">H47+H56+H58</f>
        <v>0</v>
      </c>
      <c r="I59" s="85"/>
      <c r="J59"/>
      <c r="K59"/>
    </row>
    <row r="60" spans="1:11" ht="14.25" x14ac:dyDescent="0.25">
      <c r="A60" s="86" t="s">
        <v>240</v>
      </c>
    </row>
  </sheetData>
  <mergeCells count="7">
    <mergeCell ref="A1:C1"/>
    <mergeCell ref="A2:I2"/>
    <mergeCell ref="A3:I3"/>
    <mergeCell ref="A4:C4"/>
    <mergeCell ref="A11:A12"/>
    <mergeCell ref="B11:B12"/>
    <mergeCell ref="C11:C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dcterms:created xsi:type="dcterms:W3CDTF">2018-02-20T13:16:39Z</dcterms:created>
  <dcterms:modified xsi:type="dcterms:W3CDTF">2019-08-02T19:27:08Z</dcterms:modified>
</cp:coreProperties>
</file>