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ransparência Fiscal\2020\2020_12_dez\Arquivos de Trabalho\FECP\"/>
    </mc:Choice>
  </mc:AlternateContent>
  <xr:revisionPtr revIDLastSave="0" documentId="13_ncr:1_{4206016A-A5D3-49F3-BD19-B19AF8ADBAC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ECP Por atividade economica" sheetId="8" r:id="rId1"/>
    <sheet name="Arr 2020" sheetId="9" r:id="rId2"/>
    <sheet name="SQL Results" sheetId="10" r:id="rId3"/>
    <sheet name="SQL Statement" sheetId="13" r:id="rId4"/>
  </sheets>
  <definedNames>
    <definedName name="_xlnm._FilterDatabase" localSheetId="1" hidden="1">'Arr 2020'!$A$1:$B$1330</definedName>
    <definedName name="_xlnm.Print_Area" localSheetId="0">'FECP Por atividade economica'!$B$2:$G$2427</definedName>
  </definedNames>
  <calcPr calcId="191029"/>
</workbook>
</file>

<file path=xl/calcChain.xml><?xml version="1.0" encoding="utf-8"?>
<calcChain xmlns="http://schemas.openxmlformats.org/spreadsheetml/2006/main">
  <c r="N3" i="9" l="1"/>
  <c r="N4" i="9"/>
  <c r="N5" i="9"/>
  <c r="N6" i="9"/>
  <c r="N7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56" i="9"/>
  <c r="N57" i="9"/>
  <c r="N58" i="9"/>
  <c r="N59" i="9"/>
  <c r="N60" i="9"/>
  <c r="N61" i="9"/>
  <c r="N62" i="9"/>
  <c r="N63" i="9"/>
  <c r="N64" i="9"/>
  <c r="N65" i="9"/>
  <c r="N66" i="9"/>
  <c r="N67" i="9"/>
  <c r="N68" i="9"/>
  <c r="N69" i="9"/>
  <c r="N70" i="9"/>
  <c r="N71" i="9"/>
  <c r="N72" i="9"/>
  <c r="N73" i="9"/>
  <c r="N74" i="9"/>
  <c r="N75" i="9"/>
  <c r="N76" i="9"/>
  <c r="N77" i="9"/>
  <c r="N78" i="9"/>
  <c r="N79" i="9"/>
  <c r="N80" i="9"/>
  <c r="N81" i="9"/>
  <c r="N82" i="9"/>
  <c r="N83" i="9"/>
  <c r="N84" i="9"/>
  <c r="N85" i="9"/>
  <c r="N86" i="9"/>
  <c r="N87" i="9"/>
  <c r="N88" i="9"/>
  <c r="N89" i="9"/>
  <c r="N90" i="9"/>
  <c r="N91" i="9"/>
  <c r="N92" i="9"/>
  <c r="N93" i="9"/>
  <c r="N94" i="9"/>
  <c r="N95" i="9"/>
  <c r="N96" i="9"/>
  <c r="N97" i="9"/>
  <c r="N98" i="9"/>
  <c r="N99" i="9"/>
  <c r="N100" i="9"/>
  <c r="N101" i="9"/>
  <c r="N102" i="9"/>
  <c r="N103" i="9"/>
  <c r="N104" i="9"/>
  <c r="N105" i="9"/>
  <c r="N106" i="9"/>
  <c r="N107" i="9"/>
  <c r="N108" i="9"/>
  <c r="N109" i="9"/>
  <c r="N110" i="9"/>
  <c r="N111" i="9"/>
  <c r="N112" i="9"/>
  <c r="N113" i="9"/>
  <c r="N114" i="9"/>
  <c r="N115" i="9"/>
  <c r="N116" i="9"/>
  <c r="N117" i="9"/>
  <c r="N118" i="9"/>
  <c r="N119" i="9"/>
  <c r="N120" i="9"/>
  <c r="N121" i="9"/>
  <c r="N122" i="9"/>
  <c r="N123" i="9"/>
  <c r="N124" i="9"/>
  <c r="N125" i="9"/>
  <c r="N126" i="9"/>
  <c r="N127" i="9"/>
  <c r="N128" i="9"/>
  <c r="N129" i="9"/>
  <c r="N130" i="9"/>
  <c r="N131" i="9"/>
  <c r="N132" i="9"/>
  <c r="N133" i="9"/>
  <c r="N134" i="9"/>
  <c r="N135" i="9"/>
  <c r="N136" i="9"/>
  <c r="N137" i="9"/>
  <c r="N138" i="9"/>
  <c r="N139" i="9"/>
  <c r="N140" i="9"/>
  <c r="N141" i="9"/>
  <c r="N142" i="9"/>
  <c r="N143" i="9"/>
  <c r="N144" i="9"/>
  <c r="N145" i="9"/>
  <c r="N146" i="9"/>
  <c r="N147" i="9"/>
  <c r="N148" i="9"/>
  <c r="N149" i="9"/>
  <c r="N150" i="9"/>
  <c r="N151" i="9"/>
  <c r="N152" i="9"/>
  <c r="N153" i="9"/>
  <c r="N154" i="9"/>
  <c r="N155" i="9"/>
  <c r="N156" i="9"/>
  <c r="N157" i="9"/>
  <c r="N158" i="9"/>
  <c r="N159" i="9"/>
  <c r="N160" i="9"/>
  <c r="N161" i="9"/>
  <c r="N162" i="9"/>
  <c r="N163" i="9"/>
  <c r="N164" i="9"/>
  <c r="N165" i="9"/>
  <c r="N166" i="9"/>
  <c r="N167" i="9"/>
  <c r="N168" i="9"/>
  <c r="N169" i="9"/>
  <c r="N170" i="9"/>
  <c r="N171" i="9"/>
  <c r="N172" i="9"/>
  <c r="N173" i="9"/>
  <c r="N174" i="9"/>
  <c r="N175" i="9"/>
  <c r="N176" i="9"/>
  <c r="N177" i="9"/>
  <c r="N178" i="9"/>
  <c r="N179" i="9"/>
  <c r="N180" i="9"/>
  <c r="N181" i="9"/>
  <c r="N182" i="9"/>
  <c r="N183" i="9"/>
  <c r="N184" i="9"/>
  <c r="N185" i="9"/>
  <c r="N186" i="9"/>
  <c r="N187" i="9"/>
  <c r="N188" i="9"/>
  <c r="N189" i="9"/>
  <c r="N190" i="9"/>
  <c r="N191" i="9"/>
  <c r="N192" i="9"/>
  <c r="N193" i="9"/>
  <c r="N194" i="9"/>
  <c r="N195" i="9"/>
  <c r="N196" i="9"/>
  <c r="N197" i="9"/>
  <c r="N198" i="9"/>
  <c r="N199" i="9"/>
  <c r="N200" i="9"/>
  <c r="N201" i="9"/>
  <c r="N202" i="9"/>
  <c r="N203" i="9"/>
  <c r="N204" i="9"/>
  <c r="N205" i="9"/>
  <c r="N206" i="9"/>
  <c r="N207" i="9"/>
  <c r="N208" i="9"/>
  <c r="N209" i="9"/>
  <c r="N210" i="9"/>
  <c r="N211" i="9"/>
  <c r="N212" i="9"/>
  <c r="N213" i="9"/>
  <c r="N214" i="9"/>
  <c r="N215" i="9"/>
  <c r="N216" i="9"/>
  <c r="N217" i="9"/>
  <c r="N218" i="9"/>
  <c r="N219" i="9"/>
  <c r="N220" i="9"/>
  <c r="N221" i="9"/>
  <c r="N222" i="9"/>
  <c r="N223" i="9"/>
  <c r="N224" i="9"/>
  <c r="N225" i="9"/>
  <c r="N226" i="9"/>
  <c r="N227" i="9"/>
  <c r="N228" i="9"/>
  <c r="N229" i="9"/>
  <c r="N230" i="9"/>
  <c r="N231" i="9"/>
  <c r="N232" i="9"/>
  <c r="N233" i="9"/>
  <c r="N234" i="9"/>
  <c r="N235" i="9"/>
  <c r="N236" i="9"/>
  <c r="N237" i="9"/>
  <c r="N238" i="9"/>
  <c r="N239" i="9"/>
  <c r="N240" i="9"/>
  <c r="N241" i="9"/>
  <c r="N242" i="9"/>
  <c r="N243" i="9"/>
  <c r="N244" i="9"/>
  <c r="N245" i="9"/>
  <c r="N246" i="9"/>
  <c r="N247" i="9"/>
  <c r="N248" i="9"/>
  <c r="N249" i="9"/>
  <c r="N250" i="9"/>
  <c r="N251" i="9"/>
  <c r="N252" i="9"/>
  <c r="N253" i="9"/>
  <c r="N254" i="9"/>
  <c r="N255" i="9"/>
  <c r="N256" i="9"/>
  <c r="N257" i="9"/>
  <c r="N258" i="9"/>
  <c r="N259" i="9"/>
  <c r="N260" i="9"/>
  <c r="N261" i="9"/>
  <c r="N262" i="9"/>
  <c r="N263" i="9"/>
  <c r="N264" i="9"/>
  <c r="N265" i="9"/>
  <c r="N266" i="9"/>
  <c r="N267" i="9"/>
  <c r="N268" i="9"/>
  <c r="N269" i="9"/>
  <c r="N270" i="9"/>
  <c r="N271" i="9"/>
  <c r="N272" i="9"/>
  <c r="N273" i="9"/>
  <c r="N274" i="9"/>
  <c r="N275" i="9"/>
  <c r="N276" i="9"/>
  <c r="N277" i="9"/>
  <c r="N278" i="9"/>
  <c r="N279" i="9"/>
  <c r="N280" i="9"/>
  <c r="N281" i="9"/>
  <c r="N282" i="9"/>
  <c r="N283" i="9"/>
  <c r="N284" i="9"/>
  <c r="N285" i="9"/>
  <c r="N286" i="9"/>
  <c r="N287" i="9"/>
  <c r="N288" i="9"/>
  <c r="N289" i="9"/>
  <c r="N290" i="9"/>
  <c r="N291" i="9"/>
  <c r="N292" i="9"/>
  <c r="N293" i="9"/>
  <c r="N294" i="9"/>
  <c r="N295" i="9"/>
  <c r="N296" i="9"/>
  <c r="N297" i="9"/>
  <c r="N298" i="9"/>
  <c r="N299" i="9"/>
  <c r="N300" i="9"/>
  <c r="N301" i="9"/>
  <c r="N302" i="9"/>
  <c r="N303" i="9"/>
  <c r="N304" i="9"/>
  <c r="N305" i="9"/>
  <c r="N306" i="9"/>
  <c r="N307" i="9"/>
  <c r="N308" i="9"/>
  <c r="N309" i="9"/>
  <c r="N310" i="9"/>
  <c r="N311" i="9"/>
  <c r="N312" i="9"/>
  <c r="N313" i="9"/>
  <c r="N314" i="9"/>
  <c r="N315" i="9"/>
  <c r="N316" i="9"/>
  <c r="N317" i="9"/>
  <c r="N318" i="9"/>
  <c r="N319" i="9"/>
  <c r="N320" i="9"/>
  <c r="N321" i="9"/>
  <c r="N322" i="9"/>
  <c r="N323" i="9"/>
  <c r="N324" i="9"/>
  <c r="N325" i="9"/>
  <c r="N326" i="9"/>
  <c r="N327" i="9"/>
  <c r="N328" i="9"/>
  <c r="N329" i="9"/>
  <c r="N330" i="9"/>
  <c r="N331" i="9"/>
  <c r="N332" i="9"/>
  <c r="N333" i="9"/>
  <c r="N334" i="9"/>
  <c r="N335" i="9"/>
  <c r="N336" i="9"/>
  <c r="N337" i="9"/>
  <c r="N338" i="9"/>
  <c r="N339" i="9"/>
  <c r="N340" i="9"/>
  <c r="N341" i="9"/>
  <c r="N342" i="9"/>
  <c r="N343" i="9"/>
  <c r="N344" i="9"/>
  <c r="N345" i="9"/>
  <c r="N346" i="9"/>
  <c r="N347" i="9"/>
  <c r="N348" i="9"/>
  <c r="N349" i="9"/>
  <c r="N350" i="9"/>
  <c r="N351" i="9"/>
  <c r="N352" i="9"/>
  <c r="N353" i="9"/>
  <c r="N354" i="9"/>
  <c r="N355" i="9"/>
  <c r="N356" i="9"/>
  <c r="N357" i="9"/>
  <c r="N358" i="9"/>
  <c r="N359" i="9"/>
  <c r="N360" i="9"/>
  <c r="N361" i="9"/>
  <c r="N362" i="9"/>
  <c r="N363" i="9"/>
  <c r="N364" i="9"/>
  <c r="N365" i="9"/>
  <c r="N366" i="9"/>
  <c r="N367" i="9"/>
  <c r="N368" i="9"/>
  <c r="N369" i="9"/>
  <c r="N370" i="9"/>
  <c r="N371" i="9"/>
  <c r="N372" i="9"/>
  <c r="N373" i="9"/>
  <c r="N374" i="9"/>
  <c r="N375" i="9"/>
  <c r="N376" i="9"/>
  <c r="N377" i="9"/>
  <c r="N378" i="9"/>
  <c r="N379" i="9"/>
  <c r="N380" i="9"/>
  <c r="N381" i="9"/>
  <c r="N382" i="9"/>
  <c r="N383" i="9"/>
  <c r="N384" i="9"/>
  <c r="N385" i="9"/>
  <c r="N386" i="9"/>
  <c r="N387" i="9"/>
  <c r="N388" i="9"/>
  <c r="N389" i="9"/>
  <c r="N390" i="9"/>
  <c r="N391" i="9"/>
  <c r="N392" i="9"/>
  <c r="N393" i="9"/>
  <c r="N394" i="9"/>
  <c r="N395" i="9"/>
  <c r="N396" i="9"/>
  <c r="N397" i="9"/>
  <c r="N398" i="9"/>
  <c r="N399" i="9"/>
  <c r="N400" i="9"/>
  <c r="N401" i="9"/>
  <c r="N402" i="9"/>
  <c r="N403" i="9"/>
  <c r="N404" i="9"/>
  <c r="N405" i="9"/>
  <c r="N406" i="9"/>
  <c r="N407" i="9"/>
  <c r="N408" i="9"/>
  <c r="N409" i="9"/>
  <c r="N410" i="9"/>
  <c r="N411" i="9"/>
  <c r="N412" i="9"/>
  <c r="N413" i="9"/>
  <c r="N414" i="9"/>
  <c r="N415" i="9"/>
  <c r="N416" i="9"/>
  <c r="N417" i="9"/>
  <c r="N418" i="9"/>
  <c r="N419" i="9"/>
  <c r="N420" i="9"/>
  <c r="N421" i="9"/>
  <c r="N422" i="9"/>
  <c r="N423" i="9"/>
  <c r="N424" i="9"/>
  <c r="N425" i="9"/>
  <c r="N426" i="9"/>
  <c r="N427" i="9"/>
  <c r="N428" i="9"/>
  <c r="N429" i="9"/>
  <c r="N430" i="9"/>
  <c r="N431" i="9"/>
  <c r="N432" i="9"/>
  <c r="N433" i="9"/>
  <c r="N434" i="9"/>
  <c r="N435" i="9"/>
  <c r="N436" i="9"/>
  <c r="N437" i="9"/>
  <c r="N438" i="9"/>
  <c r="N439" i="9"/>
  <c r="N440" i="9"/>
  <c r="N441" i="9"/>
  <c r="N442" i="9"/>
  <c r="N443" i="9"/>
  <c r="N444" i="9"/>
  <c r="N445" i="9"/>
  <c r="N446" i="9"/>
  <c r="N447" i="9"/>
  <c r="N448" i="9"/>
  <c r="N449" i="9"/>
  <c r="N450" i="9"/>
  <c r="N451" i="9"/>
  <c r="N452" i="9"/>
  <c r="N453" i="9"/>
  <c r="N454" i="9"/>
  <c r="N455" i="9"/>
  <c r="N456" i="9"/>
  <c r="N457" i="9"/>
  <c r="N458" i="9"/>
  <c r="N459" i="9"/>
  <c r="N460" i="9"/>
  <c r="N461" i="9"/>
  <c r="N462" i="9"/>
  <c r="N463" i="9"/>
  <c r="N464" i="9"/>
  <c r="N465" i="9"/>
  <c r="N466" i="9"/>
  <c r="N467" i="9"/>
  <c r="N468" i="9"/>
  <c r="N469" i="9"/>
  <c r="N470" i="9"/>
  <c r="N471" i="9"/>
  <c r="N472" i="9"/>
  <c r="N473" i="9"/>
  <c r="N474" i="9"/>
  <c r="N475" i="9"/>
  <c r="N476" i="9"/>
  <c r="N477" i="9"/>
  <c r="N478" i="9"/>
  <c r="N479" i="9"/>
  <c r="N480" i="9"/>
  <c r="N481" i="9"/>
  <c r="N482" i="9"/>
  <c r="N483" i="9"/>
  <c r="N484" i="9"/>
  <c r="N485" i="9"/>
  <c r="N486" i="9"/>
  <c r="N487" i="9"/>
  <c r="N488" i="9"/>
  <c r="N489" i="9"/>
  <c r="N490" i="9"/>
  <c r="N491" i="9"/>
  <c r="N492" i="9"/>
  <c r="N493" i="9"/>
  <c r="N494" i="9"/>
  <c r="N495" i="9"/>
  <c r="N496" i="9"/>
  <c r="N497" i="9"/>
  <c r="N498" i="9"/>
  <c r="N499" i="9"/>
  <c r="N500" i="9"/>
  <c r="N501" i="9"/>
  <c r="N502" i="9"/>
  <c r="N503" i="9"/>
  <c r="N504" i="9"/>
  <c r="N505" i="9"/>
  <c r="N506" i="9"/>
  <c r="N507" i="9"/>
  <c r="N508" i="9"/>
  <c r="N509" i="9"/>
  <c r="N510" i="9"/>
  <c r="N511" i="9"/>
  <c r="N512" i="9"/>
  <c r="N513" i="9"/>
  <c r="N514" i="9"/>
  <c r="N515" i="9"/>
  <c r="N516" i="9"/>
  <c r="N517" i="9"/>
  <c r="N518" i="9"/>
  <c r="N519" i="9"/>
  <c r="N520" i="9"/>
  <c r="N521" i="9"/>
  <c r="N522" i="9"/>
  <c r="N523" i="9"/>
  <c r="N524" i="9"/>
  <c r="N525" i="9"/>
  <c r="N526" i="9"/>
  <c r="N527" i="9"/>
  <c r="N528" i="9"/>
  <c r="N529" i="9"/>
  <c r="N530" i="9"/>
  <c r="N531" i="9"/>
  <c r="N532" i="9"/>
  <c r="N533" i="9"/>
  <c r="N534" i="9"/>
  <c r="N535" i="9"/>
  <c r="N536" i="9"/>
  <c r="N537" i="9"/>
  <c r="N538" i="9"/>
  <c r="N539" i="9"/>
  <c r="N540" i="9"/>
  <c r="N541" i="9"/>
  <c r="N542" i="9"/>
  <c r="N543" i="9"/>
  <c r="N544" i="9"/>
  <c r="N545" i="9"/>
  <c r="N546" i="9"/>
  <c r="N547" i="9"/>
  <c r="N548" i="9"/>
  <c r="N549" i="9"/>
  <c r="N550" i="9"/>
  <c r="N551" i="9"/>
  <c r="N552" i="9"/>
  <c r="N553" i="9"/>
  <c r="N554" i="9"/>
  <c r="N555" i="9"/>
  <c r="N556" i="9"/>
  <c r="N557" i="9"/>
  <c r="N558" i="9"/>
  <c r="N559" i="9"/>
  <c r="N560" i="9"/>
  <c r="N561" i="9"/>
  <c r="N562" i="9"/>
  <c r="N563" i="9"/>
  <c r="N564" i="9"/>
  <c r="N565" i="9"/>
  <c r="N566" i="9"/>
  <c r="N567" i="9"/>
  <c r="N568" i="9"/>
  <c r="N569" i="9"/>
  <c r="N570" i="9"/>
  <c r="N571" i="9"/>
  <c r="N572" i="9"/>
  <c r="N573" i="9"/>
  <c r="N574" i="9"/>
  <c r="N575" i="9"/>
  <c r="N576" i="9"/>
  <c r="N577" i="9"/>
  <c r="N578" i="9"/>
  <c r="N579" i="9"/>
  <c r="N580" i="9"/>
  <c r="N581" i="9"/>
  <c r="N582" i="9"/>
  <c r="N583" i="9"/>
  <c r="N584" i="9"/>
  <c r="N585" i="9"/>
  <c r="N586" i="9"/>
  <c r="N587" i="9"/>
  <c r="N588" i="9"/>
  <c r="N589" i="9"/>
  <c r="N590" i="9"/>
  <c r="N591" i="9"/>
  <c r="N592" i="9"/>
  <c r="N593" i="9"/>
  <c r="N594" i="9"/>
  <c r="N595" i="9"/>
  <c r="N596" i="9"/>
  <c r="N597" i="9"/>
  <c r="N598" i="9"/>
  <c r="N599" i="9"/>
  <c r="N600" i="9"/>
  <c r="N601" i="9"/>
  <c r="N602" i="9"/>
  <c r="N603" i="9"/>
  <c r="N604" i="9"/>
  <c r="N605" i="9"/>
  <c r="N606" i="9"/>
  <c r="N607" i="9"/>
  <c r="N608" i="9"/>
  <c r="N609" i="9"/>
  <c r="N610" i="9"/>
  <c r="N611" i="9"/>
  <c r="N612" i="9"/>
  <c r="N613" i="9"/>
  <c r="N614" i="9"/>
  <c r="N615" i="9"/>
  <c r="N616" i="9"/>
  <c r="N617" i="9"/>
  <c r="N618" i="9"/>
  <c r="N619" i="9"/>
  <c r="N620" i="9"/>
  <c r="N621" i="9"/>
  <c r="N622" i="9"/>
  <c r="N623" i="9"/>
  <c r="N624" i="9"/>
  <c r="N625" i="9"/>
  <c r="N626" i="9"/>
  <c r="N627" i="9"/>
  <c r="N628" i="9"/>
  <c r="N629" i="9"/>
  <c r="N630" i="9"/>
  <c r="N631" i="9"/>
  <c r="N632" i="9"/>
  <c r="N633" i="9"/>
  <c r="N634" i="9"/>
  <c r="N635" i="9"/>
  <c r="N636" i="9"/>
  <c r="N637" i="9"/>
  <c r="N638" i="9"/>
  <c r="N639" i="9"/>
  <c r="N640" i="9"/>
  <c r="N641" i="9"/>
  <c r="N642" i="9"/>
  <c r="N643" i="9"/>
  <c r="N644" i="9"/>
  <c r="N645" i="9"/>
  <c r="N646" i="9"/>
  <c r="N647" i="9"/>
  <c r="N648" i="9"/>
  <c r="N649" i="9"/>
  <c r="N650" i="9"/>
  <c r="N651" i="9"/>
  <c r="N652" i="9"/>
  <c r="N653" i="9"/>
  <c r="N654" i="9"/>
  <c r="N655" i="9"/>
  <c r="N656" i="9"/>
  <c r="N657" i="9"/>
  <c r="N658" i="9"/>
  <c r="N659" i="9"/>
  <c r="N660" i="9"/>
  <c r="N661" i="9"/>
  <c r="N662" i="9"/>
  <c r="N663" i="9"/>
  <c r="N664" i="9"/>
  <c r="N665" i="9"/>
  <c r="N666" i="9"/>
  <c r="N667" i="9"/>
  <c r="N668" i="9"/>
  <c r="N669" i="9"/>
  <c r="N670" i="9"/>
  <c r="N671" i="9"/>
  <c r="N672" i="9"/>
  <c r="N673" i="9"/>
  <c r="N674" i="9"/>
  <c r="N675" i="9"/>
  <c r="N676" i="9"/>
  <c r="N677" i="9"/>
  <c r="N678" i="9"/>
  <c r="N679" i="9"/>
  <c r="N680" i="9"/>
  <c r="N681" i="9"/>
  <c r="N682" i="9"/>
  <c r="N683" i="9"/>
  <c r="N684" i="9"/>
  <c r="N685" i="9"/>
  <c r="N686" i="9"/>
  <c r="N687" i="9"/>
  <c r="N688" i="9"/>
  <c r="N689" i="9"/>
  <c r="N690" i="9"/>
  <c r="N691" i="9"/>
  <c r="N692" i="9"/>
  <c r="N693" i="9"/>
  <c r="N694" i="9"/>
  <c r="N695" i="9"/>
  <c r="N696" i="9"/>
  <c r="N697" i="9"/>
  <c r="N698" i="9"/>
  <c r="N699" i="9"/>
  <c r="N700" i="9"/>
  <c r="N701" i="9"/>
  <c r="N702" i="9"/>
  <c r="N703" i="9"/>
  <c r="N704" i="9"/>
  <c r="N705" i="9"/>
  <c r="N706" i="9"/>
  <c r="N707" i="9"/>
  <c r="N708" i="9"/>
  <c r="N709" i="9"/>
  <c r="N710" i="9"/>
  <c r="N711" i="9"/>
  <c r="N712" i="9"/>
  <c r="N713" i="9"/>
  <c r="N714" i="9"/>
  <c r="N715" i="9"/>
  <c r="N716" i="9"/>
  <c r="N717" i="9"/>
  <c r="N718" i="9"/>
  <c r="N719" i="9"/>
  <c r="N720" i="9"/>
  <c r="N721" i="9"/>
  <c r="N722" i="9"/>
  <c r="N723" i="9"/>
  <c r="N724" i="9"/>
  <c r="N725" i="9"/>
  <c r="N726" i="9"/>
  <c r="N727" i="9"/>
  <c r="N728" i="9"/>
  <c r="N729" i="9"/>
  <c r="N730" i="9"/>
  <c r="N731" i="9"/>
  <c r="N732" i="9"/>
  <c r="N733" i="9"/>
  <c r="N734" i="9"/>
  <c r="N735" i="9"/>
  <c r="N736" i="9"/>
  <c r="N737" i="9"/>
  <c r="N738" i="9"/>
  <c r="N739" i="9"/>
  <c r="N740" i="9"/>
  <c r="N741" i="9"/>
  <c r="N742" i="9"/>
  <c r="N743" i="9"/>
  <c r="N744" i="9"/>
  <c r="N745" i="9"/>
  <c r="N746" i="9"/>
  <c r="N747" i="9"/>
  <c r="N748" i="9"/>
  <c r="N749" i="9"/>
  <c r="N750" i="9"/>
  <c r="N751" i="9"/>
  <c r="N752" i="9"/>
  <c r="N753" i="9"/>
  <c r="N754" i="9"/>
  <c r="N755" i="9"/>
  <c r="N756" i="9"/>
  <c r="N757" i="9"/>
  <c r="N758" i="9"/>
  <c r="N759" i="9"/>
  <c r="N760" i="9"/>
  <c r="N761" i="9"/>
  <c r="N762" i="9"/>
  <c r="N763" i="9"/>
  <c r="N764" i="9"/>
  <c r="N765" i="9"/>
  <c r="N766" i="9"/>
  <c r="N767" i="9"/>
  <c r="N768" i="9"/>
  <c r="N769" i="9"/>
  <c r="N770" i="9"/>
  <c r="N771" i="9"/>
  <c r="N772" i="9"/>
  <c r="N773" i="9"/>
  <c r="N774" i="9"/>
  <c r="N775" i="9"/>
  <c r="N776" i="9"/>
  <c r="N777" i="9"/>
  <c r="N778" i="9"/>
  <c r="N779" i="9"/>
  <c r="N780" i="9"/>
  <c r="N781" i="9"/>
  <c r="N782" i="9"/>
  <c r="N783" i="9"/>
  <c r="N784" i="9"/>
  <c r="N785" i="9"/>
  <c r="N786" i="9"/>
  <c r="N787" i="9"/>
  <c r="N788" i="9"/>
  <c r="N789" i="9"/>
  <c r="N790" i="9"/>
  <c r="N791" i="9"/>
  <c r="N792" i="9"/>
  <c r="N793" i="9"/>
  <c r="N794" i="9"/>
  <c r="N795" i="9"/>
  <c r="N796" i="9"/>
  <c r="N797" i="9"/>
  <c r="N798" i="9"/>
  <c r="N799" i="9"/>
  <c r="N800" i="9"/>
  <c r="N801" i="9"/>
  <c r="N802" i="9"/>
  <c r="N803" i="9"/>
  <c r="N804" i="9"/>
  <c r="N805" i="9"/>
  <c r="N806" i="9"/>
  <c r="N807" i="9"/>
  <c r="N808" i="9"/>
  <c r="N809" i="9"/>
  <c r="N810" i="9"/>
  <c r="N811" i="9"/>
  <c r="N812" i="9"/>
  <c r="N813" i="9"/>
  <c r="N814" i="9"/>
  <c r="N815" i="9"/>
  <c r="N816" i="9"/>
  <c r="N817" i="9"/>
  <c r="N818" i="9"/>
  <c r="N819" i="9"/>
  <c r="N820" i="9"/>
  <c r="N821" i="9"/>
  <c r="N822" i="9"/>
  <c r="N823" i="9"/>
  <c r="N824" i="9"/>
  <c r="N825" i="9"/>
  <c r="N826" i="9"/>
  <c r="N827" i="9"/>
  <c r="N828" i="9"/>
  <c r="N829" i="9"/>
  <c r="N830" i="9"/>
  <c r="N831" i="9"/>
  <c r="N832" i="9"/>
  <c r="N833" i="9"/>
  <c r="N834" i="9"/>
  <c r="N835" i="9"/>
  <c r="N836" i="9"/>
  <c r="N837" i="9"/>
  <c r="N838" i="9"/>
  <c r="N839" i="9"/>
  <c r="N840" i="9"/>
  <c r="N841" i="9"/>
  <c r="N842" i="9"/>
  <c r="N843" i="9"/>
  <c r="N844" i="9"/>
  <c r="N845" i="9"/>
  <c r="N846" i="9"/>
  <c r="N847" i="9"/>
  <c r="N848" i="9"/>
  <c r="N849" i="9"/>
  <c r="N850" i="9"/>
  <c r="N851" i="9"/>
  <c r="N852" i="9"/>
  <c r="N853" i="9"/>
  <c r="N854" i="9"/>
  <c r="N855" i="9"/>
  <c r="N856" i="9"/>
  <c r="N857" i="9"/>
  <c r="N858" i="9"/>
  <c r="N859" i="9"/>
  <c r="N860" i="9"/>
  <c r="N861" i="9"/>
  <c r="N862" i="9"/>
  <c r="N863" i="9"/>
  <c r="N864" i="9"/>
  <c r="N865" i="9"/>
  <c r="N866" i="9"/>
  <c r="N867" i="9"/>
  <c r="N868" i="9"/>
  <c r="N869" i="9"/>
  <c r="N870" i="9"/>
  <c r="N871" i="9"/>
  <c r="N872" i="9"/>
  <c r="N873" i="9"/>
  <c r="N874" i="9"/>
  <c r="N875" i="9"/>
  <c r="N876" i="9"/>
  <c r="N877" i="9"/>
  <c r="N878" i="9"/>
  <c r="N879" i="9"/>
  <c r="N880" i="9"/>
  <c r="N881" i="9"/>
  <c r="N882" i="9"/>
  <c r="N883" i="9"/>
  <c r="N884" i="9"/>
  <c r="N885" i="9"/>
  <c r="N886" i="9"/>
  <c r="N887" i="9"/>
  <c r="N888" i="9"/>
  <c r="N889" i="9"/>
  <c r="N890" i="9"/>
  <c r="N891" i="9"/>
  <c r="N892" i="9"/>
  <c r="N893" i="9"/>
  <c r="N894" i="9"/>
  <c r="N895" i="9"/>
  <c r="N896" i="9"/>
  <c r="N897" i="9"/>
  <c r="N898" i="9"/>
  <c r="N899" i="9"/>
  <c r="N900" i="9"/>
  <c r="N901" i="9"/>
  <c r="N902" i="9"/>
  <c r="N903" i="9"/>
  <c r="N904" i="9"/>
  <c r="N905" i="9"/>
  <c r="N906" i="9"/>
  <c r="N907" i="9"/>
  <c r="N908" i="9"/>
  <c r="N909" i="9"/>
  <c r="N910" i="9"/>
  <c r="N911" i="9"/>
  <c r="N912" i="9"/>
  <c r="N913" i="9"/>
  <c r="N914" i="9"/>
  <c r="N915" i="9"/>
  <c r="N916" i="9"/>
  <c r="N917" i="9"/>
  <c r="N918" i="9"/>
  <c r="N919" i="9"/>
  <c r="N920" i="9"/>
  <c r="N921" i="9"/>
  <c r="N922" i="9"/>
  <c r="N923" i="9"/>
  <c r="N924" i="9"/>
  <c r="N925" i="9"/>
  <c r="N926" i="9"/>
  <c r="N927" i="9"/>
  <c r="N928" i="9"/>
  <c r="N929" i="9"/>
  <c r="N930" i="9"/>
  <c r="N931" i="9"/>
  <c r="N932" i="9"/>
  <c r="N933" i="9"/>
  <c r="N934" i="9"/>
  <c r="N935" i="9"/>
  <c r="N936" i="9"/>
  <c r="N937" i="9"/>
  <c r="N938" i="9"/>
  <c r="N939" i="9"/>
  <c r="N940" i="9"/>
  <c r="N941" i="9"/>
  <c r="N942" i="9"/>
  <c r="N943" i="9"/>
  <c r="N944" i="9"/>
  <c r="N945" i="9"/>
  <c r="N946" i="9"/>
  <c r="N947" i="9"/>
  <c r="N948" i="9"/>
  <c r="N949" i="9"/>
  <c r="N950" i="9"/>
  <c r="N951" i="9"/>
  <c r="N952" i="9"/>
  <c r="N953" i="9"/>
  <c r="N954" i="9"/>
  <c r="N955" i="9"/>
  <c r="N956" i="9"/>
  <c r="N957" i="9"/>
  <c r="N958" i="9"/>
  <c r="N959" i="9"/>
  <c r="N960" i="9"/>
  <c r="N961" i="9"/>
  <c r="N962" i="9"/>
  <c r="N963" i="9"/>
  <c r="N964" i="9"/>
  <c r="N965" i="9"/>
  <c r="N966" i="9"/>
  <c r="N967" i="9"/>
  <c r="N968" i="9"/>
  <c r="N969" i="9"/>
  <c r="N970" i="9"/>
  <c r="N971" i="9"/>
  <c r="N972" i="9"/>
  <c r="N973" i="9"/>
  <c r="N974" i="9"/>
  <c r="N975" i="9"/>
  <c r="N976" i="9"/>
  <c r="N977" i="9"/>
  <c r="N978" i="9"/>
  <c r="N979" i="9"/>
  <c r="N980" i="9"/>
  <c r="N981" i="9"/>
  <c r="N982" i="9"/>
  <c r="N983" i="9"/>
  <c r="N984" i="9"/>
  <c r="N985" i="9"/>
  <c r="N986" i="9"/>
  <c r="N987" i="9"/>
  <c r="N988" i="9"/>
  <c r="N989" i="9"/>
  <c r="N990" i="9"/>
  <c r="N991" i="9"/>
  <c r="N992" i="9"/>
  <c r="N993" i="9"/>
  <c r="N994" i="9"/>
  <c r="N995" i="9"/>
  <c r="N996" i="9"/>
  <c r="N997" i="9"/>
  <c r="N998" i="9"/>
  <c r="N999" i="9"/>
  <c r="N1000" i="9"/>
  <c r="N1001" i="9"/>
  <c r="N1002" i="9"/>
  <c r="N1003" i="9"/>
  <c r="N1004" i="9"/>
  <c r="N1005" i="9"/>
  <c r="N1006" i="9"/>
  <c r="N1007" i="9"/>
  <c r="N1008" i="9"/>
  <c r="N1009" i="9"/>
  <c r="N1010" i="9"/>
  <c r="N1011" i="9"/>
  <c r="N1012" i="9"/>
  <c r="N1013" i="9"/>
  <c r="N1014" i="9"/>
  <c r="N1015" i="9"/>
  <c r="N1016" i="9"/>
  <c r="N1017" i="9"/>
  <c r="N1018" i="9"/>
  <c r="N1019" i="9"/>
  <c r="N1020" i="9"/>
  <c r="N1021" i="9"/>
  <c r="N1022" i="9"/>
  <c r="N1023" i="9"/>
  <c r="N1024" i="9"/>
  <c r="N1025" i="9"/>
  <c r="N1026" i="9"/>
  <c r="N1027" i="9"/>
  <c r="N1028" i="9"/>
  <c r="N1029" i="9"/>
  <c r="N1030" i="9"/>
  <c r="N1031" i="9"/>
  <c r="N1032" i="9"/>
  <c r="N1033" i="9"/>
  <c r="N1034" i="9"/>
  <c r="N1035" i="9"/>
  <c r="N1036" i="9"/>
  <c r="N1037" i="9"/>
  <c r="N1038" i="9"/>
  <c r="N1039" i="9"/>
  <c r="N1040" i="9"/>
  <c r="N1041" i="9"/>
  <c r="N1042" i="9"/>
  <c r="N1043" i="9"/>
  <c r="N1044" i="9"/>
  <c r="N1045" i="9"/>
  <c r="N1046" i="9"/>
  <c r="N1047" i="9"/>
  <c r="N1048" i="9"/>
  <c r="N1049" i="9"/>
  <c r="N1050" i="9"/>
  <c r="N1051" i="9"/>
  <c r="N1052" i="9"/>
  <c r="N1053" i="9"/>
  <c r="N1054" i="9"/>
  <c r="N1055" i="9"/>
  <c r="N1056" i="9"/>
  <c r="N1057" i="9"/>
  <c r="N1058" i="9"/>
  <c r="N1059" i="9"/>
  <c r="N1060" i="9"/>
  <c r="N1061" i="9"/>
  <c r="N1062" i="9"/>
  <c r="N1063" i="9"/>
  <c r="N1064" i="9"/>
  <c r="N1065" i="9"/>
  <c r="N1066" i="9"/>
  <c r="N1067" i="9"/>
  <c r="N1068" i="9"/>
  <c r="N1069" i="9"/>
  <c r="N1070" i="9"/>
  <c r="N1071" i="9"/>
  <c r="N1072" i="9"/>
  <c r="N1073" i="9"/>
  <c r="N1074" i="9"/>
  <c r="N1075" i="9"/>
  <c r="N1076" i="9"/>
  <c r="N1077" i="9"/>
  <c r="N1078" i="9"/>
  <c r="N1079" i="9"/>
  <c r="N1080" i="9"/>
  <c r="N1081" i="9"/>
  <c r="N1082" i="9"/>
  <c r="N1083" i="9"/>
  <c r="N1084" i="9"/>
  <c r="N1085" i="9"/>
  <c r="N1086" i="9"/>
  <c r="N1087" i="9"/>
  <c r="N1088" i="9"/>
  <c r="N1089" i="9"/>
  <c r="N1090" i="9"/>
  <c r="N1091" i="9"/>
  <c r="N1092" i="9"/>
  <c r="N1093" i="9"/>
  <c r="N1094" i="9"/>
  <c r="N1095" i="9"/>
  <c r="N1096" i="9"/>
  <c r="N1097" i="9"/>
  <c r="N1098" i="9"/>
  <c r="N1099" i="9"/>
  <c r="N1100" i="9"/>
  <c r="N1101" i="9"/>
  <c r="N1102" i="9"/>
  <c r="N1103" i="9"/>
  <c r="N1104" i="9"/>
  <c r="N1105" i="9"/>
  <c r="N1106" i="9"/>
  <c r="N1107" i="9"/>
  <c r="N1108" i="9"/>
  <c r="N1109" i="9"/>
  <c r="N1110" i="9"/>
  <c r="N1111" i="9"/>
  <c r="N1112" i="9"/>
  <c r="N1113" i="9"/>
  <c r="N1114" i="9"/>
  <c r="N1115" i="9"/>
  <c r="N1116" i="9"/>
  <c r="N1117" i="9"/>
  <c r="N1118" i="9"/>
  <c r="N1119" i="9"/>
  <c r="N1120" i="9"/>
  <c r="N1121" i="9"/>
  <c r="N1122" i="9"/>
  <c r="N1123" i="9"/>
  <c r="N1124" i="9"/>
  <c r="N1125" i="9"/>
  <c r="N1126" i="9"/>
  <c r="N1127" i="9"/>
  <c r="N1128" i="9"/>
  <c r="N1129" i="9"/>
  <c r="N1130" i="9"/>
  <c r="N1131" i="9"/>
  <c r="N1132" i="9"/>
  <c r="N1133" i="9"/>
  <c r="N1134" i="9"/>
  <c r="N1135" i="9"/>
  <c r="N1136" i="9"/>
  <c r="N1137" i="9"/>
  <c r="N1138" i="9"/>
  <c r="N1139" i="9"/>
  <c r="N1140" i="9"/>
  <c r="N1141" i="9"/>
  <c r="N1142" i="9"/>
  <c r="N1143" i="9"/>
  <c r="N1144" i="9"/>
  <c r="N1145" i="9"/>
  <c r="N1146" i="9"/>
  <c r="N1147" i="9"/>
  <c r="N1148" i="9"/>
  <c r="N1149" i="9"/>
  <c r="N1150" i="9"/>
  <c r="N1151" i="9"/>
  <c r="N1152" i="9"/>
  <c r="N1153" i="9"/>
  <c r="N1154" i="9"/>
  <c r="N1155" i="9"/>
  <c r="N1156" i="9"/>
  <c r="N1157" i="9"/>
  <c r="N1158" i="9"/>
  <c r="N1159" i="9"/>
  <c r="N1160" i="9"/>
  <c r="N1161" i="9"/>
  <c r="N1162" i="9"/>
  <c r="N1163" i="9"/>
  <c r="N1164" i="9"/>
  <c r="N1165" i="9"/>
  <c r="N1166" i="9"/>
  <c r="N1167" i="9"/>
  <c r="N1168" i="9"/>
  <c r="N1169" i="9"/>
  <c r="N1170" i="9"/>
  <c r="N1171" i="9"/>
  <c r="N1172" i="9"/>
  <c r="N1173" i="9"/>
  <c r="N1174" i="9"/>
  <c r="N1175" i="9"/>
  <c r="N1176" i="9"/>
  <c r="N1177" i="9"/>
  <c r="N1178" i="9"/>
  <c r="N1179" i="9"/>
  <c r="N1180" i="9"/>
  <c r="N1181" i="9"/>
  <c r="N1182" i="9"/>
  <c r="N1183" i="9"/>
  <c r="N1184" i="9"/>
  <c r="N1185" i="9"/>
  <c r="N1186" i="9"/>
  <c r="N1187" i="9"/>
  <c r="N1188" i="9"/>
  <c r="N1189" i="9"/>
  <c r="N1190" i="9"/>
  <c r="N1191" i="9"/>
  <c r="N1192" i="9"/>
  <c r="N1193" i="9"/>
  <c r="N1194" i="9"/>
  <c r="N1195" i="9"/>
  <c r="N1196" i="9"/>
  <c r="N1197" i="9"/>
  <c r="N1198" i="9"/>
  <c r="N1199" i="9"/>
  <c r="N1200" i="9"/>
  <c r="N1201" i="9"/>
  <c r="N1202" i="9"/>
  <c r="N1203" i="9"/>
  <c r="N1204" i="9"/>
  <c r="N1205" i="9"/>
  <c r="N1206" i="9"/>
  <c r="N1207" i="9"/>
  <c r="N1208" i="9"/>
  <c r="N1209" i="9"/>
  <c r="N1210" i="9"/>
  <c r="N1211" i="9"/>
  <c r="N1212" i="9"/>
  <c r="N1213" i="9"/>
  <c r="N1214" i="9"/>
  <c r="N1215" i="9"/>
  <c r="N1216" i="9"/>
  <c r="N1217" i="9"/>
  <c r="N1218" i="9"/>
  <c r="N1219" i="9"/>
  <c r="N1220" i="9"/>
  <c r="N1221" i="9"/>
  <c r="N1222" i="9"/>
  <c r="N1223" i="9"/>
  <c r="N1224" i="9"/>
  <c r="N1225" i="9"/>
  <c r="N1226" i="9"/>
  <c r="N1227" i="9"/>
  <c r="N1228" i="9"/>
  <c r="N1229" i="9"/>
  <c r="N1230" i="9"/>
  <c r="N1231" i="9"/>
  <c r="N1232" i="9"/>
  <c r="N1233" i="9"/>
  <c r="N1234" i="9"/>
  <c r="N1235" i="9"/>
  <c r="N1236" i="9"/>
  <c r="N1237" i="9"/>
  <c r="N1238" i="9"/>
  <c r="N1239" i="9"/>
  <c r="N1240" i="9"/>
  <c r="N1241" i="9"/>
  <c r="N1242" i="9"/>
  <c r="N1243" i="9"/>
  <c r="N1244" i="9"/>
  <c r="N1245" i="9"/>
  <c r="N1246" i="9"/>
  <c r="N1247" i="9"/>
  <c r="N1248" i="9"/>
  <c r="N1249" i="9"/>
  <c r="N1250" i="9"/>
  <c r="N1251" i="9"/>
  <c r="N1252" i="9"/>
  <c r="N1253" i="9"/>
  <c r="N1254" i="9"/>
  <c r="N1255" i="9"/>
  <c r="N1256" i="9"/>
  <c r="N1257" i="9"/>
  <c r="N1258" i="9"/>
  <c r="N1259" i="9"/>
  <c r="N1260" i="9"/>
  <c r="N1261" i="9"/>
  <c r="N1262" i="9"/>
  <c r="N1263" i="9"/>
  <c r="N1264" i="9"/>
  <c r="N1265" i="9"/>
  <c r="N1266" i="9"/>
  <c r="N1267" i="9"/>
  <c r="N1268" i="9"/>
  <c r="N1269" i="9"/>
  <c r="N1270" i="9"/>
  <c r="N1271" i="9"/>
  <c r="N1272" i="9"/>
  <c r="N1273" i="9"/>
  <c r="N1274" i="9"/>
  <c r="N1275" i="9"/>
  <c r="N1276" i="9"/>
  <c r="N1277" i="9"/>
  <c r="N1278" i="9"/>
  <c r="N1279" i="9"/>
  <c r="N1280" i="9"/>
  <c r="N1281" i="9"/>
  <c r="N1282" i="9"/>
  <c r="N1283" i="9"/>
  <c r="N1284" i="9"/>
  <c r="N1285" i="9"/>
  <c r="N1286" i="9"/>
  <c r="N1287" i="9"/>
  <c r="N1288" i="9"/>
  <c r="N1289" i="9"/>
  <c r="N1290" i="9"/>
  <c r="N1291" i="9"/>
  <c r="N1292" i="9"/>
  <c r="N1293" i="9"/>
  <c r="N1294" i="9"/>
  <c r="N1295" i="9"/>
  <c r="N1296" i="9"/>
  <c r="N1297" i="9"/>
  <c r="N1298" i="9"/>
  <c r="N1299" i="9"/>
  <c r="N1300" i="9"/>
  <c r="N1301" i="9"/>
  <c r="N1302" i="9"/>
  <c r="N1303" i="9"/>
  <c r="N1304" i="9"/>
  <c r="N1305" i="9"/>
  <c r="N1306" i="9"/>
  <c r="N1307" i="9"/>
  <c r="N1308" i="9"/>
  <c r="N1309" i="9"/>
  <c r="N1310" i="9"/>
  <c r="N1311" i="9"/>
  <c r="N1312" i="9"/>
  <c r="N1313" i="9"/>
  <c r="N1314" i="9"/>
  <c r="N1315" i="9"/>
  <c r="N1316" i="9"/>
  <c r="N1317" i="9"/>
  <c r="N1318" i="9"/>
  <c r="N1319" i="9"/>
  <c r="N1320" i="9"/>
  <c r="N1321" i="9"/>
  <c r="N1322" i="9"/>
  <c r="N1323" i="9"/>
  <c r="N1324" i="9"/>
  <c r="N1325" i="9"/>
  <c r="N1326" i="9"/>
  <c r="N1327" i="9"/>
  <c r="N1328" i="9"/>
  <c r="N1329" i="9"/>
  <c r="N1330" i="9"/>
  <c r="N2" i="9"/>
  <c r="N1331" i="9" l="1"/>
  <c r="C1341" i="9"/>
  <c r="D1331" i="9" l="1"/>
  <c r="C1331" i="9"/>
  <c r="S24" i="8"/>
  <c r="S28" i="8"/>
  <c r="S30" i="8"/>
  <c r="S32" i="8"/>
  <c r="S34" i="8"/>
  <c r="S39" i="8"/>
  <c r="S50" i="8"/>
  <c r="S51" i="8"/>
  <c r="S54" i="8"/>
  <c r="S56" i="8"/>
  <c r="S57" i="8"/>
  <c r="S59" i="8"/>
  <c r="S61" i="8"/>
  <c r="S74" i="8"/>
  <c r="S76" i="8"/>
  <c r="S78" i="8"/>
  <c r="S86" i="8"/>
  <c r="S87" i="8"/>
  <c r="S90" i="8"/>
  <c r="S92" i="8"/>
  <c r="S93" i="8"/>
  <c r="S97" i="8"/>
  <c r="S101" i="8"/>
  <c r="S104" i="8"/>
  <c r="S106" i="8"/>
  <c r="S112" i="8"/>
  <c r="S118" i="8"/>
  <c r="S119" i="8"/>
  <c r="S124" i="8"/>
  <c r="S129" i="8"/>
  <c r="S131" i="8"/>
  <c r="S132" i="8"/>
  <c r="S134" i="8"/>
  <c r="S135" i="8"/>
  <c r="S136" i="8"/>
  <c r="S147" i="8"/>
  <c r="S148" i="8"/>
  <c r="S156" i="8"/>
  <c r="S157" i="8"/>
  <c r="S159" i="8"/>
  <c r="S160" i="8"/>
  <c r="S161" i="8"/>
  <c r="S166" i="8"/>
  <c r="S171" i="8"/>
  <c r="S172" i="8"/>
  <c r="S179" i="8"/>
  <c r="S188" i="8"/>
  <c r="S189" i="8"/>
  <c r="S190" i="8"/>
  <c r="S191" i="8"/>
  <c r="S192" i="8"/>
  <c r="S195" i="8"/>
  <c r="S196" i="8"/>
  <c r="S197" i="8"/>
  <c r="S201" i="8"/>
  <c r="S202" i="8"/>
  <c r="S203" i="8"/>
  <c r="S206" i="8"/>
  <c r="S207" i="8"/>
  <c r="S210" i="8"/>
  <c r="S213" i="8"/>
  <c r="S216" i="8"/>
  <c r="S219" i="8"/>
  <c r="S221" i="8"/>
  <c r="S227" i="8"/>
  <c r="S228" i="8"/>
  <c r="S229" i="8"/>
  <c r="S241" i="8"/>
  <c r="S242" i="8"/>
  <c r="S244" i="8"/>
  <c r="S248" i="8"/>
  <c r="S250" i="8"/>
  <c r="S255" i="8"/>
  <c r="S256" i="8"/>
  <c r="S257" i="8"/>
  <c r="S259" i="8"/>
  <c r="S260" i="8"/>
  <c r="S264" i="8"/>
  <c r="S265" i="8"/>
  <c r="S266" i="8"/>
  <c r="S267" i="8"/>
  <c r="S268" i="8"/>
  <c r="S274" i="8"/>
  <c r="S279" i="8"/>
  <c r="S282" i="8"/>
  <c r="S283" i="8"/>
  <c r="S286" i="8"/>
  <c r="S287" i="8"/>
  <c r="S289" i="8"/>
  <c r="S292" i="8"/>
  <c r="S295" i="8"/>
  <c r="S296" i="8"/>
  <c r="S298" i="8"/>
  <c r="S300" i="8"/>
  <c r="S302" i="8"/>
  <c r="S303" i="8"/>
  <c r="S305" i="8"/>
  <c r="S307" i="8"/>
  <c r="S309" i="8"/>
  <c r="S310" i="8"/>
  <c r="S313" i="8"/>
  <c r="S315" i="8"/>
  <c r="S317" i="8"/>
  <c r="S319" i="8"/>
  <c r="S323" i="8"/>
  <c r="S325" i="8"/>
  <c r="S327" i="8"/>
  <c r="S328" i="8"/>
  <c r="S330" i="8"/>
  <c r="S333" i="8"/>
  <c r="S334" i="8"/>
  <c r="S337" i="8"/>
  <c r="S339" i="8"/>
  <c r="S340" i="8"/>
  <c r="S343" i="8"/>
  <c r="S345" i="8"/>
  <c r="S348" i="8"/>
  <c r="S350" i="8"/>
  <c r="S352" i="8"/>
  <c r="S354" i="8"/>
  <c r="S363" i="8"/>
  <c r="S364" i="8"/>
  <c r="S365" i="8"/>
  <c r="S368" i="8"/>
  <c r="S370" i="8"/>
  <c r="S373" i="8"/>
  <c r="S374" i="8"/>
  <c r="S376" i="8"/>
  <c r="S382" i="8"/>
  <c r="S383" i="8"/>
  <c r="S384" i="8"/>
  <c r="S386" i="8"/>
  <c r="S387" i="8"/>
  <c r="S392" i="8"/>
  <c r="S393" i="8"/>
  <c r="S394" i="8"/>
  <c r="S396" i="8"/>
  <c r="S398" i="8"/>
  <c r="S400" i="8"/>
  <c r="S402" i="8"/>
  <c r="S403" i="8"/>
  <c r="S405" i="8"/>
  <c r="S407" i="8"/>
  <c r="S409" i="8"/>
  <c r="S410" i="8"/>
  <c r="S412" i="8"/>
  <c r="S413" i="8"/>
  <c r="S417" i="8"/>
  <c r="S418" i="8"/>
  <c r="S420" i="8"/>
  <c r="S422" i="8"/>
  <c r="S424" i="8"/>
  <c r="S426" i="8"/>
  <c r="S428" i="8"/>
  <c r="S429" i="8"/>
  <c r="S430" i="8"/>
  <c r="S433" i="8"/>
  <c r="S437" i="8"/>
  <c r="S441" i="8"/>
  <c r="S443" i="8"/>
  <c r="S444" i="8"/>
  <c r="S446" i="8"/>
  <c r="S448" i="8"/>
  <c r="S449" i="8"/>
  <c r="S450" i="8"/>
  <c r="S452" i="8"/>
  <c r="S453" i="8"/>
  <c r="S455" i="8"/>
  <c r="S457" i="8"/>
  <c r="S458" i="8"/>
  <c r="S461" i="8"/>
  <c r="S463" i="8"/>
  <c r="S465" i="8"/>
  <c r="S467" i="8"/>
  <c r="S468" i="8"/>
  <c r="S470" i="8"/>
  <c r="S471" i="8"/>
  <c r="S472" i="8"/>
  <c r="S475" i="8"/>
  <c r="S476" i="8"/>
  <c r="S478" i="8"/>
  <c r="S482" i="8"/>
  <c r="S484" i="8"/>
  <c r="S487" i="8"/>
  <c r="S488" i="8"/>
  <c r="S489" i="8"/>
  <c r="S491" i="8"/>
  <c r="S492" i="8"/>
  <c r="S494" i="8"/>
  <c r="S496" i="8"/>
  <c r="S497" i="8"/>
  <c r="S499" i="8"/>
  <c r="S501" i="8"/>
  <c r="S503" i="8"/>
  <c r="S504" i="8"/>
  <c r="S507" i="8"/>
  <c r="S511" i="8"/>
  <c r="S513" i="8"/>
  <c r="S514" i="8"/>
  <c r="S515" i="8"/>
  <c r="S518" i="8"/>
  <c r="S520" i="8"/>
  <c r="S523" i="8"/>
  <c r="S524" i="8"/>
  <c r="S526" i="8"/>
  <c r="S529" i="8"/>
  <c r="S530" i="8"/>
  <c r="S534" i="8"/>
  <c r="S535" i="8"/>
  <c r="S536" i="8"/>
  <c r="S538" i="8"/>
  <c r="S539" i="8"/>
  <c r="S541" i="8"/>
  <c r="S545" i="8"/>
  <c r="S546" i="8"/>
  <c r="S548" i="8"/>
  <c r="S550" i="8"/>
  <c r="S551" i="8"/>
  <c r="S552" i="8"/>
  <c r="S554" i="8"/>
  <c r="S556" i="8"/>
  <c r="S558" i="8"/>
  <c r="S560" i="8"/>
  <c r="S563" i="8"/>
  <c r="S564" i="8"/>
  <c r="S566" i="8"/>
  <c r="S568" i="8"/>
  <c r="S570" i="8"/>
  <c r="S571" i="8"/>
  <c r="S573" i="8"/>
  <c r="S575" i="8"/>
  <c r="S577" i="8"/>
  <c r="S578" i="8"/>
  <c r="S580" i="8"/>
  <c r="S581" i="8"/>
  <c r="S583" i="8"/>
  <c r="S585" i="8"/>
  <c r="S586" i="8"/>
  <c r="S588" i="8"/>
  <c r="S590" i="8"/>
  <c r="S592" i="8"/>
  <c r="S593" i="8"/>
  <c r="S595" i="8"/>
  <c r="S597" i="8"/>
  <c r="S599" i="8"/>
  <c r="S600" i="8"/>
  <c r="S602" i="8"/>
  <c r="S606" i="8"/>
  <c r="S608" i="8"/>
  <c r="S610" i="8"/>
  <c r="S613" i="8"/>
  <c r="S614" i="8"/>
  <c r="S615" i="8"/>
  <c r="S617" i="8"/>
  <c r="S618" i="8"/>
  <c r="S622" i="8"/>
  <c r="S624" i="8"/>
  <c r="S626" i="8"/>
  <c r="S627" i="8"/>
  <c r="S628" i="8"/>
  <c r="S630" i="8"/>
  <c r="S632" i="8"/>
  <c r="S634" i="8"/>
  <c r="S635" i="8"/>
  <c r="S637" i="8"/>
  <c r="S639" i="8"/>
  <c r="S641" i="8"/>
  <c r="S646" i="8"/>
  <c r="S647" i="8"/>
  <c r="S648" i="8"/>
  <c r="S650" i="8"/>
  <c r="S652" i="8"/>
  <c r="S654" i="8"/>
  <c r="S655" i="8"/>
  <c r="S657" i="8"/>
  <c r="S658" i="8"/>
  <c r="S665" i="8"/>
  <c r="S666" i="8"/>
  <c r="S668" i="8"/>
  <c r="S671" i="8"/>
  <c r="S674" i="8"/>
  <c r="S675" i="8"/>
  <c r="S679" i="8"/>
  <c r="S681" i="8"/>
  <c r="S685" i="8"/>
  <c r="S686" i="8"/>
  <c r="S687" i="8"/>
  <c r="S689" i="8"/>
  <c r="S691" i="8"/>
  <c r="S692" i="8"/>
  <c r="S694" i="8"/>
  <c r="S697" i="8"/>
  <c r="S700" i="8"/>
  <c r="S703" i="8"/>
  <c r="S704" i="8"/>
  <c r="S706" i="8"/>
  <c r="S708" i="8"/>
  <c r="S709" i="8"/>
  <c r="S712" i="8"/>
  <c r="S714" i="8"/>
  <c r="S716" i="8"/>
  <c r="S721" i="8"/>
  <c r="S722" i="8"/>
  <c r="S724" i="8"/>
  <c r="S726" i="8"/>
  <c r="S727" i="8"/>
  <c r="S728" i="8"/>
  <c r="S730" i="8"/>
  <c r="S732" i="8"/>
  <c r="S734" i="8"/>
  <c r="S735" i="8"/>
  <c r="S737" i="8"/>
  <c r="S739" i="8"/>
  <c r="S740" i="8"/>
  <c r="S743" i="8"/>
  <c r="S746" i="8"/>
  <c r="S749" i="8"/>
  <c r="S750" i="8"/>
  <c r="S752" i="8"/>
  <c r="S754" i="8"/>
  <c r="S756" i="8"/>
  <c r="S757" i="8"/>
  <c r="S760" i="8"/>
  <c r="S761" i="8"/>
  <c r="S763" i="8"/>
  <c r="S766" i="8"/>
  <c r="S768" i="8"/>
  <c r="S772" i="8"/>
  <c r="S773" i="8"/>
  <c r="S774" i="8"/>
  <c r="S776" i="8"/>
  <c r="S777" i="8"/>
  <c r="S779" i="8"/>
  <c r="S781" i="8"/>
  <c r="S782" i="8"/>
  <c r="S784" i="8"/>
  <c r="S786" i="8"/>
  <c r="S787" i="8"/>
  <c r="S789" i="8"/>
  <c r="S790" i="8"/>
  <c r="S792" i="8"/>
  <c r="S794" i="8"/>
  <c r="S795" i="8"/>
  <c r="S797" i="8"/>
  <c r="S798" i="8"/>
  <c r="S801" i="8"/>
  <c r="S802" i="8"/>
  <c r="S804" i="8"/>
  <c r="S805" i="8"/>
  <c r="S806" i="8"/>
  <c r="S810" i="8"/>
  <c r="S811" i="8"/>
  <c r="S813" i="8"/>
  <c r="S816" i="8"/>
  <c r="S817" i="8"/>
  <c r="S819" i="8"/>
  <c r="S821" i="8"/>
  <c r="S823" i="8"/>
  <c r="S824" i="8"/>
  <c r="S827" i="8"/>
  <c r="S828" i="8"/>
  <c r="S830" i="8"/>
  <c r="S833" i="8"/>
  <c r="S834" i="8"/>
  <c r="S838" i="8"/>
  <c r="S839" i="8"/>
  <c r="S840" i="8"/>
  <c r="S842" i="8"/>
  <c r="S844" i="8"/>
  <c r="S846" i="8"/>
  <c r="S849" i="8"/>
  <c r="S852" i="8"/>
  <c r="S853" i="8"/>
  <c r="S856" i="8"/>
  <c r="S859" i="8"/>
  <c r="S861" i="8"/>
  <c r="S864" i="8"/>
  <c r="S866" i="8"/>
  <c r="S869" i="8"/>
  <c r="S870" i="8"/>
  <c r="S872" i="8"/>
  <c r="S874" i="8"/>
  <c r="S876" i="8"/>
  <c r="S877" i="8"/>
  <c r="S879" i="8"/>
  <c r="S880" i="8"/>
  <c r="S882" i="8"/>
  <c r="S884" i="8"/>
  <c r="S886" i="8"/>
  <c r="S888" i="8"/>
  <c r="S889" i="8"/>
  <c r="S891" i="8"/>
  <c r="S893" i="8"/>
  <c r="S895" i="8"/>
  <c r="S897" i="8"/>
  <c r="S899" i="8"/>
  <c r="S901" i="8"/>
  <c r="S903" i="8"/>
  <c r="S904" i="8"/>
  <c r="S905" i="8"/>
  <c r="S909" i="8"/>
  <c r="S910" i="8"/>
  <c r="S913" i="8"/>
  <c r="S914" i="8"/>
  <c r="S918" i="8"/>
  <c r="S919" i="8"/>
  <c r="S921" i="8"/>
  <c r="S923" i="8"/>
  <c r="S925" i="8"/>
  <c r="S927" i="8"/>
  <c r="S929" i="8"/>
  <c r="S932" i="8"/>
  <c r="S933" i="8"/>
  <c r="S935" i="8"/>
  <c r="S936" i="8"/>
  <c r="S937" i="8"/>
  <c r="S940" i="8"/>
  <c r="S942" i="8"/>
  <c r="S943" i="8"/>
  <c r="S945" i="8"/>
  <c r="S947" i="8"/>
  <c r="S948" i="8"/>
  <c r="S950" i="8"/>
  <c r="S952" i="8"/>
  <c r="S953" i="8"/>
  <c r="S955" i="8"/>
  <c r="S956" i="8"/>
  <c r="S959" i="8"/>
  <c r="S961" i="8"/>
  <c r="S963" i="8"/>
  <c r="S964" i="8"/>
  <c r="S965" i="8"/>
  <c r="S967" i="8"/>
  <c r="S969" i="8"/>
  <c r="S971" i="8"/>
  <c r="S973" i="8"/>
  <c r="S974" i="8"/>
  <c r="S975" i="8"/>
  <c r="S979" i="8"/>
  <c r="S981" i="8"/>
  <c r="S982" i="8"/>
  <c r="S984" i="8"/>
  <c r="S985" i="8"/>
  <c r="S987" i="8"/>
  <c r="S988" i="8"/>
  <c r="S993" i="8"/>
  <c r="S994" i="8"/>
  <c r="S1003" i="8"/>
  <c r="S1004" i="8"/>
  <c r="S1006" i="8"/>
  <c r="S1009" i="8"/>
  <c r="S1017" i="8"/>
  <c r="S1018" i="8"/>
  <c r="S1019" i="8"/>
  <c r="S1021" i="8"/>
  <c r="S1025" i="8"/>
  <c r="S1029" i="8"/>
  <c r="S1053" i="8"/>
  <c r="S1055" i="8"/>
  <c r="S1058" i="8"/>
  <c r="S1061" i="8"/>
  <c r="S1063" i="8"/>
  <c r="S1064" i="8"/>
  <c r="S1066" i="8"/>
  <c r="S1069" i="8"/>
  <c r="S1070" i="8"/>
  <c r="S1071" i="8"/>
  <c r="S1072" i="8"/>
  <c r="S1073" i="8"/>
  <c r="S1076" i="8"/>
  <c r="S1078" i="8"/>
  <c r="S1080" i="8"/>
  <c r="S1082" i="8"/>
  <c r="S1083" i="8"/>
  <c r="S1086" i="8"/>
  <c r="S1087" i="8"/>
  <c r="S1089" i="8"/>
  <c r="S1090" i="8"/>
  <c r="S1091" i="8"/>
  <c r="S1092" i="8"/>
  <c r="S1093" i="8"/>
  <c r="S1096" i="8"/>
  <c r="S1097" i="8"/>
  <c r="S1098" i="8"/>
  <c r="S1100" i="8"/>
  <c r="S1102" i="8"/>
  <c r="S1103" i="8"/>
  <c r="S1104" i="8"/>
  <c r="S1106" i="8"/>
  <c r="S1108" i="8"/>
  <c r="S1109" i="8"/>
  <c r="S1111" i="8"/>
  <c r="S1113" i="8"/>
  <c r="S1114" i="8"/>
  <c r="S1117" i="8"/>
  <c r="S1119" i="8"/>
  <c r="S1122" i="8"/>
  <c r="S1123" i="8"/>
  <c r="S1124" i="8"/>
  <c r="S1126" i="8"/>
  <c r="S1127" i="8"/>
  <c r="S1128" i="8"/>
  <c r="S1129" i="8"/>
  <c r="S1130" i="8"/>
  <c r="S1132" i="8"/>
  <c r="S1133" i="8"/>
  <c r="S1135" i="8"/>
  <c r="S1136" i="8"/>
  <c r="S1137" i="8"/>
  <c r="S1140" i="8"/>
  <c r="S1142" i="8"/>
  <c r="S1144" i="8"/>
  <c r="S1145" i="8"/>
  <c r="S1151" i="8"/>
  <c r="S1154" i="8"/>
  <c r="S1156" i="8"/>
  <c r="S1157" i="8"/>
  <c r="S1159" i="8"/>
  <c r="S1162" i="8"/>
  <c r="S1165" i="8"/>
  <c r="S1166" i="8"/>
  <c r="S1167" i="8"/>
  <c r="S1170" i="8"/>
  <c r="S1172" i="8"/>
  <c r="S1174" i="8"/>
  <c r="S1176" i="8"/>
  <c r="S1177" i="8"/>
  <c r="S1179" i="8"/>
  <c r="S1183" i="8"/>
  <c r="S1190" i="8"/>
  <c r="S1191" i="8"/>
  <c r="S1198" i="8"/>
  <c r="S1199" i="8"/>
  <c r="S1201" i="8"/>
  <c r="S1208" i="8"/>
  <c r="S1209" i="8"/>
  <c r="S1210" i="8"/>
  <c r="S1211" i="8"/>
  <c r="S1212" i="8"/>
  <c r="S1219" i="8"/>
  <c r="S1222" i="8"/>
  <c r="S1223" i="8"/>
  <c r="S1232" i="8"/>
  <c r="S1233" i="8"/>
  <c r="S1240" i="8"/>
  <c r="S1241" i="8"/>
  <c r="S1247" i="8"/>
  <c r="S1250" i="8"/>
  <c r="S1252" i="8"/>
  <c r="S1253" i="8"/>
  <c r="S1254" i="8"/>
  <c r="S1256" i="8"/>
  <c r="S1258" i="8"/>
  <c r="S1260" i="8"/>
  <c r="S1262" i="8"/>
  <c r="S1264" i="8"/>
  <c r="S1266" i="8"/>
  <c r="S1268" i="8"/>
  <c r="S1273" i="8"/>
  <c r="S1275" i="8"/>
  <c r="S1276" i="8"/>
  <c r="S1278" i="8"/>
  <c r="S1280" i="8"/>
  <c r="S1291" i="8"/>
  <c r="S1292" i="8"/>
  <c r="S1294" i="8"/>
  <c r="S1298" i="8"/>
  <c r="S1302" i="8"/>
  <c r="S1307" i="8"/>
  <c r="S1312" i="8"/>
  <c r="S1315" i="8"/>
  <c r="S1324" i="8"/>
  <c r="S1327" i="8"/>
  <c r="S1328" i="8"/>
  <c r="S1332" i="8"/>
  <c r="S1335" i="8"/>
  <c r="S1338" i="8"/>
  <c r="S1341" i="8"/>
  <c r="S1345" i="8"/>
  <c r="S1348" i="8"/>
  <c r="S1351" i="8"/>
  <c r="S1363" i="8"/>
  <c r="S1364" i="8"/>
  <c r="S1367" i="8"/>
  <c r="S1369" i="8"/>
  <c r="S1370" i="8"/>
  <c r="S1372" i="8"/>
  <c r="S1374" i="8"/>
  <c r="S1376" i="8"/>
  <c r="S1378" i="8"/>
  <c r="S1380" i="8"/>
  <c r="S1383" i="8"/>
  <c r="S1384" i="8"/>
  <c r="S1386" i="8"/>
  <c r="S1388" i="8"/>
  <c r="S1390" i="8"/>
  <c r="S1392" i="8"/>
  <c r="S1398" i="8"/>
  <c r="S1399" i="8"/>
  <c r="S1405" i="8"/>
  <c r="S1407" i="8"/>
  <c r="S1409" i="8"/>
  <c r="S1413" i="8"/>
  <c r="S1415" i="8"/>
  <c r="S1418" i="8"/>
  <c r="S1422" i="8"/>
  <c r="S1426" i="8"/>
  <c r="S1427" i="8"/>
  <c r="S1429" i="8"/>
  <c r="S1431" i="8"/>
  <c r="S1433" i="8"/>
  <c r="S1434" i="8"/>
  <c r="S1435" i="8"/>
  <c r="S1438" i="8"/>
  <c r="S1440" i="8"/>
  <c r="S1444" i="8"/>
  <c r="S1445" i="8"/>
  <c r="S1449" i="8"/>
  <c r="S1452" i="8"/>
  <c r="S1454" i="8"/>
  <c r="S1456" i="8"/>
  <c r="S1460" i="8"/>
  <c r="S1461" i="8"/>
  <c r="S1463" i="8"/>
  <c r="S1465" i="8"/>
  <c r="S1466" i="8"/>
  <c r="S1468" i="8"/>
  <c r="S1470" i="8"/>
  <c r="S1472" i="8"/>
  <c r="S1480" i="8"/>
  <c r="S1481" i="8"/>
  <c r="S1484" i="8"/>
  <c r="S1486" i="8"/>
  <c r="S1488" i="8"/>
  <c r="S1492" i="8"/>
  <c r="S1496" i="8"/>
  <c r="S1498" i="8"/>
  <c r="S1500" i="8"/>
  <c r="S1503" i="8"/>
  <c r="S1504" i="8"/>
  <c r="S1508" i="8"/>
  <c r="S1510" i="8"/>
  <c r="S1516" i="8"/>
  <c r="S1517" i="8"/>
  <c r="S1522" i="8"/>
  <c r="S1524" i="8"/>
  <c r="S1526" i="8"/>
  <c r="S1528" i="8"/>
  <c r="S1529" i="8"/>
  <c r="S1531" i="8"/>
  <c r="S1534" i="8"/>
  <c r="S1537" i="8"/>
  <c r="S1539" i="8"/>
  <c r="S1542" i="8"/>
  <c r="S1553" i="8"/>
  <c r="S1554" i="8"/>
  <c r="S1555" i="8"/>
  <c r="S1556" i="8"/>
  <c r="S1557" i="8"/>
  <c r="S1558" i="8"/>
  <c r="S1559" i="8"/>
  <c r="S1561" i="8"/>
  <c r="S1565" i="8"/>
  <c r="S1566" i="8"/>
  <c r="S1569" i="8"/>
  <c r="S1573" i="8"/>
  <c r="S1576" i="8"/>
  <c r="S1578" i="8"/>
  <c r="S1584" i="8"/>
  <c r="S1585" i="8"/>
  <c r="S1590" i="8"/>
  <c r="S1591" i="8"/>
  <c r="S1593" i="8"/>
  <c r="S1594" i="8"/>
  <c r="S1596" i="8"/>
  <c r="S1597" i="8"/>
  <c r="S1598" i="8"/>
  <c r="S1601" i="8"/>
  <c r="S1604" i="8"/>
  <c r="S1605" i="8"/>
  <c r="S1608" i="8"/>
  <c r="S1611" i="8"/>
  <c r="S1612" i="8"/>
  <c r="S1615" i="8"/>
  <c r="S1616" i="8"/>
  <c r="S1619" i="8"/>
  <c r="S1622" i="8"/>
  <c r="S1623" i="8"/>
  <c r="S1624" i="8"/>
  <c r="S1626" i="8"/>
  <c r="S1629" i="8"/>
  <c r="S1630" i="8"/>
  <c r="S1632" i="8"/>
  <c r="S1633" i="8"/>
  <c r="S1635" i="8"/>
  <c r="S1636" i="8"/>
  <c r="S1637" i="8"/>
  <c r="S1641" i="8"/>
  <c r="S1643" i="8"/>
  <c r="S1644" i="8"/>
  <c r="S1646" i="8"/>
  <c r="S1648" i="8"/>
  <c r="S1650" i="8"/>
  <c r="S1654" i="8"/>
  <c r="S1655" i="8"/>
  <c r="S1658" i="8"/>
  <c r="S1660" i="8"/>
  <c r="S1662" i="8"/>
  <c r="S1663" i="8"/>
  <c r="S1666" i="8"/>
  <c r="S1667" i="8"/>
  <c r="S1673" i="8"/>
  <c r="S1674" i="8"/>
  <c r="S1675" i="8"/>
  <c r="S1678" i="8"/>
  <c r="S1679" i="8"/>
  <c r="S1682" i="8"/>
  <c r="S1683" i="8"/>
  <c r="S1684" i="8"/>
  <c r="S1685" i="8"/>
  <c r="S1686" i="8"/>
  <c r="S1690" i="8"/>
  <c r="S1691" i="8"/>
  <c r="S1696" i="8"/>
  <c r="S1697" i="8"/>
  <c r="S1698" i="8"/>
  <c r="S1702" i="8"/>
  <c r="S1704" i="8"/>
  <c r="S1705" i="8"/>
  <c r="S1710" i="8"/>
  <c r="S1711" i="8"/>
  <c r="S1712" i="8"/>
  <c r="S1713" i="8"/>
  <c r="S1714" i="8"/>
  <c r="S1716" i="8"/>
  <c r="S1718" i="8"/>
  <c r="S1720" i="8"/>
  <c r="S1722" i="8"/>
  <c r="S1723" i="8"/>
  <c r="S1725" i="8"/>
  <c r="S1727" i="8"/>
  <c r="S1729" i="8"/>
  <c r="S1731" i="8"/>
  <c r="S1732" i="8"/>
  <c r="S1733" i="8"/>
  <c r="S1737" i="8"/>
  <c r="S1741" i="8"/>
  <c r="S1743" i="8"/>
  <c r="S1745" i="8"/>
  <c r="S1746" i="8"/>
  <c r="S1748" i="8"/>
  <c r="S1749" i="8"/>
  <c r="S1750" i="8"/>
  <c r="S1752" i="8"/>
  <c r="S1753" i="8"/>
  <c r="S1755" i="8"/>
  <c r="S1758" i="8"/>
  <c r="S1759" i="8"/>
  <c r="S1760" i="8"/>
  <c r="S1765" i="8"/>
  <c r="S1766" i="8"/>
  <c r="S1770" i="8"/>
  <c r="S1771" i="8"/>
  <c r="S1773" i="8"/>
  <c r="S1774" i="8"/>
  <c r="S1776" i="8"/>
  <c r="S1778" i="8"/>
  <c r="S1780" i="8"/>
  <c r="S1781" i="8"/>
  <c r="S1785" i="8"/>
  <c r="S1786" i="8"/>
  <c r="S1787" i="8"/>
  <c r="S1789" i="8"/>
  <c r="S1791" i="8"/>
  <c r="S1793" i="8"/>
  <c r="S1795" i="8"/>
  <c r="S1797" i="8"/>
  <c r="S1798" i="8"/>
  <c r="S1799" i="8"/>
  <c r="S1801" i="8"/>
  <c r="S1803" i="8"/>
  <c r="S1804" i="8"/>
  <c r="S1806" i="8"/>
  <c r="S1808" i="8"/>
  <c r="S1809" i="8"/>
  <c r="S1810" i="8"/>
  <c r="S1811" i="8"/>
  <c r="S1812" i="8"/>
  <c r="S1814" i="8"/>
  <c r="S1815" i="8"/>
  <c r="S1817" i="8"/>
  <c r="S1819" i="8"/>
  <c r="S1821" i="8"/>
  <c r="S1826" i="8"/>
  <c r="S1827" i="8"/>
  <c r="S1829" i="8"/>
  <c r="S1831" i="8"/>
  <c r="S1833" i="8"/>
  <c r="S1835" i="8"/>
  <c r="S1839" i="8"/>
  <c r="S1841" i="8"/>
  <c r="S1843" i="8"/>
  <c r="S1846" i="8"/>
  <c r="S1847" i="8"/>
  <c r="S1849" i="8"/>
  <c r="S1850" i="8"/>
  <c r="S1852" i="8"/>
  <c r="S1853" i="8"/>
  <c r="S1855" i="8"/>
  <c r="S1857" i="8"/>
  <c r="S1859" i="8"/>
  <c r="S1860" i="8"/>
  <c r="S1864" i="8"/>
  <c r="S1865" i="8"/>
  <c r="S1867" i="8"/>
  <c r="S1869" i="8"/>
  <c r="S1871" i="8"/>
  <c r="S1878" i="8"/>
  <c r="S1879" i="8"/>
  <c r="S1880" i="8"/>
  <c r="S1883" i="8"/>
  <c r="S1885" i="8"/>
  <c r="S1886" i="8"/>
  <c r="S1888" i="8"/>
  <c r="S1889" i="8"/>
  <c r="S1891" i="8"/>
  <c r="S1892" i="8"/>
  <c r="S1894" i="8"/>
  <c r="S1896" i="8"/>
  <c r="S1897" i="8"/>
  <c r="S1899" i="8"/>
  <c r="S1900" i="8"/>
  <c r="S1901" i="8"/>
  <c r="S1906" i="8"/>
  <c r="S1912" i="8"/>
  <c r="S1914" i="8"/>
  <c r="S1921" i="8"/>
  <c r="S1922" i="8"/>
  <c r="S1925" i="8"/>
  <c r="S1927" i="8"/>
  <c r="S1929" i="8"/>
  <c r="S1930" i="8"/>
  <c r="S1932" i="8"/>
  <c r="S1933" i="8"/>
  <c r="S1934" i="8"/>
  <c r="S1935" i="8"/>
  <c r="S1936" i="8"/>
  <c r="S1940" i="8"/>
  <c r="S1941" i="8"/>
  <c r="S1944" i="8"/>
  <c r="S1946" i="8"/>
  <c r="S1947" i="8"/>
  <c r="S1948" i="8"/>
  <c r="S1949" i="8"/>
  <c r="S1950" i="8"/>
  <c r="S1954" i="8"/>
  <c r="S1956" i="8"/>
  <c r="S1957" i="8"/>
  <c r="S1960" i="8"/>
  <c r="S1961" i="8"/>
  <c r="S1962" i="8"/>
  <c r="S1963" i="8"/>
  <c r="S1964" i="8"/>
  <c r="S1966" i="8"/>
  <c r="S1967" i="8"/>
  <c r="S1968" i="8"/>
  <c r="S1970" i="8"/>
  <c r="S1972" i="8"/>
  <c r="S1978" i="8"/>
  <c r="S1979" i="8"/>
  <c r="S1981" i="8"/>
  <c r="S1982" i="8"/>
  <c r="S1983" i="8"/>
  <c r="S1985" i="8"/>
  <c r="S1986" i="8"/>
  <c r="S1988" i="8"/>
  <c r="S1989" i="8"/>
  <c r="S1990" i="8"/>
  <c r="S1992" i="8"/>
  <c r="S1994" i="8"/>
  <c r="S2000" i="8"/>
  <c r="S2001" i="8"/>
  <c r="S2003" i="8"/>
  <c r="S2004" i="8"/>
  <c r="S2005" i="8"/>
  <c r="S2008" i="8"/>
  <c r="S2009" i="8"/>
  <c r="S2015" i="8"/>
  <c r="S2016" i="8"/>
  <c r="S2023" i="8"/>
  <c r="S2024" i="8"/>
  <c r="S2025" i="8"/>
  <c r="S2027" i="8"/>
  <c r="S2028" i="8"/>
  <c r="S2029" i="8"/>
  <c r="S2030" i="8"/>
  <c r="S2031" i="8"/>
  <c r="S2033" i="8"/>
  <c r="S2037" i="8"/>
  <c r="S2038" i="8"/>
  <c r="S2040" i="8"/>
  <c r="S2042" i="8"/>
  <c r="S2044" i="8"/>
  <c r="S2049" i="8"/>
  <c r="S2050" i="8"/>
  <c r="S2052" i="8"/>
  <c r="S2055" i="8"/>
  <c r="S2057" i="8"/>
  <c r="S2062" i="8"/>
  <c r="S2063" i="8"/>
  <c r="S2065" i="8"/>
  <c r="S2066" i="8"/>
  <c r="S2067" i="8"/>
  <c r="S2069" i="8"/>
  <c r="S2070" i="8"/>
  <c r="S2072" i="8"/>
  <c r="S2073" i="8"/>
  <c r="S2074" i="8"/>
  <c r="S2075" i="8"/>
  <c r="S2076" i="8"/>
  <c r="S2077" i="8"/>
  <c r="S2079" i="8"/>
  <c r="S2081" i="8"/>
  <c r="S2082" i="8"/>
  <c r="S2084" i="8"/>
  <c r="S2085" i="8"/>
  <c r="S2086" i="8"/>
  <c r="S2089" i="8"/>
  <c r="S2091" i="8"/>
  <c r="S2092" i="8"/>
  <c r="S2094" i="8"/>
  <c r="S2095" i="8"/>
  <c r="S2097" i="8"/>
  <c r="S2098" i="8"/>
  <c r="S2099" i="8"/>
  <c r="S2101" i="8"/>
  <c r="S2103" i="8"/>
  <c r="S2104" i="8"/>
  <c r="S2106" i="8"/>
  <c r="S2108" i="8"/>
  <c r="S2110" i="8"/>
  <c r="S2111" i="8"/>
  <c r="S2113" i="8"/>
  <c r="S2114" i="8"/>
  <c r="S2115" i="8"/>
  <c r="S2117" i="8"/>
  <c r="S2120" i="8"/>
  <c r="S2121" i="8"/>
  <c r="S2123" i="8"/>
  <c r="S2124" i="8"/>
  <c r="S2127" i="8"/>
  <c r="S2128" i="8"/>
  <c r="S2130" i="8"/>
  <c r="S2132" i="8"/>
  <c r="S2141" i="8"/>
  <c r="S2142" i="8"/>
  <c r="S2143" i="8"/>
  <c r="S2144" i="8"/>
  <c r="S2145" i="8"/>
  <c r="S2147" i="8"/>
  <c r="S2149" i="8"/>
  <c r="S2151" i="8"/>
  <c r="S2152" i="8"/>
  <c r="S2154" i="8"/>
  <c r="S2156" i="8"/>
  <c r="S2158" i="8"/>
  <c r="S2160" i="8"/>
  <c r="S2162" i="8"/>
  <c r="S2163" i="8"/>
  <c r="S2165" i="8"/>
  <c r="S2166" i="8"/>
  <c r="S2167" i="8"/>
  <c r="S2168" i="8"/>
  <c r="S2169" i="8"/>
  <c r="S2171" i="8"/>
  <c r="S2173" i="8"/>
  <c r="S2175" i="8"/>
  <c r="S2176" i="8"/>
  <c r="S2178" i="8"/>
  <c r="S2179" i="8"/>
  <c r="S2181" i="8"/>
  <c r="S2183" i="8"/>
  <c r="S2185" i="8"/>
  <c r="S2186" i="8"/>
  <c r="S2188" i="8"/>
  <c r="S2190" i="8"/>
  <c r="S2191" i="8"/>
  <c r="S2194" i="8"/>
  <c r="S2195" i="8"/>
  <c r="S2197" i="8"/>
  <c r="S2202" i="8"/>
  <c r="S2204" i="8"/>
  <c r="S2211" i="8"/>
  <c r="S2212" i="8"/>
  <c r="S2213" i="8"/>
  <c r="S2214" i="8"/>
  <c r="S2215" i="8"/>
  <c r="S2218" i="8"/>
  <c r="S2219" i="8"/>
  <c r="S2222" i="8"/>
  <c r="S2224" i="8"/>
  <c r="S2225" i="8"/>
  <c r="S2233" i="8"/>
  <c r="S2234" i="8"/>
  <c r="S2250" i="8"/>
  <c r="S2251" i="8"/>
  <c r="S2260" i="8"/>
  <c r="S2261" i="8"/>
  <c r="S2263" i="8"/>
  <c r="S2264" i="8"/>
  <c r="S2270" i="8"/>
  <c r="S2271" i="8"/>
  <c r="S2272" i="8"/>
  <c r="S2278" i="8"/>
  <c r="S2280" i="8"/>
  <c r="S2281" i="8"/>
  <c r="S2284" i="8"/>
  <c r="S2285" i="8"/>
  <c r="S2289" i="8"/>
  <c r="S2290" i="8"/>
  <c r="S2291" i="8"/>
  <c r="S2293" i="8"/>
  <c r="S2294" i="8"/>
  <c r="S2295" i="8"/>
  <c r="S2296" i="8"/>
  <c r="S2297" i="8"/>
  <c r="S2305" i="8"/>
  <c r="S2308" i="8"/>
  <c r="S2310" i="8"/>
  <c r="S2311" i="8"/>
  <c r="S2312" i="8"/>
  <c r="S2314" i="8"/>
  <c r="S2317" i="8"/>
  <c r="S2319" i="8"/>
  <c r="S2320" i="8"/>
  <c r="S2321" i="8"/>
  <c r="S2325" i="8"/>
  <c r="S2326" i="8"/>
  <c r="S2327" i="8"/>
  <c r="S2329" i="8"/>
  <c r="S2331" i="8"/>
  <c r="S2333" i="8"/>
  <c r="S2336" i="8"/>
  <c r="S2337" i="8"/>
  <c r="S2339" i="8"/>
  <c r="S2345" i="8"/>
  <c r="S2346" i="8"/>
  <c r="S2347" i="8"/>
  <c r="S2348" i="8"/>
  <c r="S2349" i="8"/>
  <c r="S2351" i="8"/>
  <c r="S2353" i="8"/>
  <c r="S2354" i="8"/>
  <c r="S2356" i="8"/>
  <c r="S2357" i="8"/>
  <c r="S2359" i="8"/>
  <c r="S2360" i="8"/>
  <c r="S2362" i="8"/>
  <c r="S2364" i="8"/>
  <c r="S2366" i="8"/>
  <c r="S2368" i="8"/>
  <c r="S2369" i="8"/>
  <c r="S2370" i="8"/>
  <c r="S2372" i="8"/>
  <c r="S2374" i="8"/>
  <c r="S2375" i="8"/>
  <c r="S2377" i="8"/>
  <c r="S2385" i="8"/>
  <c r="S2386" i="8"/>
  <c r="S2387" i="8"/>
  <c r="S2391" i="8"/>
  <c r="S2394" i="8"/>
  <c r="S2401" i="8"/>
  <c r="S2408" i="8"/>
  <c r="S2409" i="8"/>
  <c r="S2410" i="8"/>
  <c r="S2411" i="8"/>
  <c r="S2412" i="8"/>
  <c r="S2414" i="8"/>
  <c r="S2415" i="8"/>
  <c r="S2416" i="8"/>
  <c r="S2417" i="8"/>
  <c r="S2418" i="8"/>
  <c r="S21" i="8"/>
  <c r="S22" i="8"/>
  <c r="S23" i="8"/>
  <c r="S25" i="8"/>
  <c r="S26" i="8"/>
  <c r="S27" i="8"/>
  <c r="S29" i="8"/>
  <c r="S31" i="8"/>
  <c r="S33" i="8"/>
  <c r="S35" i="8"/>
  <c r="S36" i="8"/>
  <c r="S37" i="8"/>
  <c r="S38" i="8"/>
  <c r="S40" i="8"/>
  <c r="S41" i="8"/>
  <c r="S42" i="8"/>
  <c r="S43" i="8"/>
  <c r="S44" i="8"/>
  <c r="S45" i="8"/>
  <c r="S46" i="8"/>
  <c r="S47" i="8"/>
  <c r="S48" i="8"/>
  <c r="S49" i="8"/>
  <c r="S52" i="8"/>
  <c r="S53" i="8"/>
  <c r="S55" i="8"/>
  <c r="S58" i="8"/>
  <c r="S60" i="8"/>
  <c r="S62" i="8"/>
  <c r="S63" i="8"/>
  <c r="S64" i="8"/>
  <c r="S65" i="8"/>
  <c r="S66" i="8"/>
  <c r="S67" i="8"/>
  <c r="S68" i="8"/>
  <c r="S69" i="8"/>
  <c r="S70" i="8"/>
  <c r="S71" i="8"/>
  <c r="S72" i="8"/>
  <c r="S73" i="8"/>
  <c r="S75" i="8"/>
  <c r="S77" i="8"/>
  <c r="S79" i="8"/>
  <c r="S80" i="8"/>
  <c r="S81" i="8"/>
  <c r="S82" i="8"/>
  <c r="S83" i="8"/>
  <c r="S84" i="8"/>
  <c r="S85" i="8"/>
  <c r="S88" i="8"/>
  <c r="S89" i="8"/>
  <c r="S91" i="8"/>
  <c r="S94" i="8"/>
  <c r="S95" i="8"/>
  <c r="S96" i="8"/>
  <c r="S98" i="8"/>
  <c r="S99" i="8"/>
  <c r="S100" i="8"/>
  <c r="S102" i="8"/>
  <c r="S103" i="8"/>
  <c r="S105" i="8"/>
  <c r="S107" i="8"/>
  <c r="S108" i="8"/>
  <c r="S109" i="8"/>
  <c r="S110" i="8"/>
  <c r="S111" i="8"/>
  <c r="S113" i="8"/>
  <c r="S114" i="8"/>
  <c r="S115" i="8"/>
  <c r="S116" i="8"/>
  <c r="S117" i="8"/>
  <c r="S120" i="8"/>
  <c r="S121" i="8"/>
  <c r="S122" i="8"/>
  <c r="S123" i="8"/>
  <c r="S125" i="8"/>
  <c r="S126" i="8"/>
  <c r="S127" i="8"/>
  <c r="S128" i="8"/>
  <c r="S130" i="8"/>
  <c r="S133" i="8"/>
  <c r="S137" i="8"/>
  <c r="S138" i="8"/>
  <c r="S139" i="8"/>
  <c r="S140" i="8"/>
  <c r="S141" i="8"/>
  <c r="S142" i="8"/>
  <c r="S143" i="8"/>
  <c r="S144" i="8"/>
  <c r="S145" i="8"/>
  <c r="S146" i="8"/>
  <c r="S149" i="8"/>
  <c r="S150" i="8"/>
  <c r="S151" i="8"/>
  <c r="S152" i="8"/>
  <c r="S153" i="8"/>
  <c r="S154" i="8"/>
  <c r="S155" i="8"/>
  <c r="S158" i="8"/>
  <c r="S162" i="8"/>
  <c r="S163" i="8"/>
  <c r="S164" i="8"/>
  <c r="S165" i="8"/>
  <c r="S167" i="8"/>
  <c r="S168" i="8"/>
  <c r="S169" i="8"/>
  <c r="S170" i="8"/>
  <c r="S173" i="8"/>
  <c r="S174" i="8"/>
  <c r="S175" i="8"/>
  <c r="S176" i="8"/>
  <c r="S177" i="8"/>
  <c r="S178" i="8"/>
  <c r="S180" i="8"/>
  <c r="S181" i="8"/>
  <c r="S182" i="8"/>
  <c r="S183" i="8"/>
  <c r="S184" i="8"/>
  <c r="S185" i="8"/>
  <c r="S186" i="8"/>
  <c r="S187" i="8"/>
  <c r="S193" i="8"/>
  <c r="S194" i="8"/>
  <c r="S198" i="8"/>
  <c r="S199" i="8"/>
  <c r="S200" i="8"/>
  <c r="S204" i="8"/>
  <c r="S205" i="8"/>
  <c r="S208" i="8"/>
  <c r="S209" i="8"/>
  <c r="S211" i="8"/>
  <c r="S212" i="8"/>
  <c r="S214" i="8"/>
  <c r="S215" i="8"/>
  <c r="S217" i="8"/>
  <c r="S218" i="8"/>
  <c r="S220" i="8"/>
  <c r="S222" i="8"/>
  <c r="S223" i="8"/>
  <c r="S224" i="8"/>
  <c r="S225" i="8"/>
  <c r="S226" i="8"/>
  <c r="S230" i="8"/>
  <c r="S231" i="8"/>
  <c r="S232" i="8"/>
  <c r="S233" i="8"/>
  <c r="S234" i="8"/>
  <c r="S235" i="8"/>
  <c r="S236" i="8"/>
  <c r="S237" i="8"/>
  <c r="S238" i="8"/>
  <c r="S239" i="8"/>
  <c r="S240" i="8"/>
  <c r="S243" i="8"/>
  <c r="S245" i="8"/>
  <c r="S246" i="8"/>
  <c r="S247" i="8"/>
  <c r="S249" i="8"/>
  <c r="S251" i="8"/>
  <c r="S252" i="8"/>
  <c r="S253" i="8"/>
  <c r="S254" i="8"/>
  <c r="S258" i="8"/>
  <c r="S261" i="8"/>
  <c r="S262" i="8"/>
  <c r="S263" i="8"/>
  <c r="S269" i="8"/>
  <c r="S270" i="8"/>
  <c r="S271" i="8"/>
  <c r="S272" i="8"/>
  <c r="S273" i="8"/>
  <c r="S275" i="8"/>
  <c r="S276" i="8"/>
  <c r="S277" i="8"/>
  <c r="S278" i="8"/>
  <c r="S280" i="8"/>
  <c r="S281" i="8"/>
  <c r="S284" i="8"/>
  <c r="S285" i="8"/>
  <c r="S288" i="8"/>
  <c r="S290" i="8"/>
  <c r="S291" i="8"/>
  <c r="S293" i="8"/>
  <c r="S294" i="8"/>
  <c r="S297" i="8"/>
  <c r="S299" i="8"/>
  <c r="S301" i="8"/>
  <c r="S304" i="8"/>
  <c r="S306" i="8"/>
  <c r="S308" i="8"/>
  <c r="S311" i="8"/>
  <c r="S312" i="8"/>
  <c r="S314" i="8"/>
  <c r="S316" i="8"/>
  <c r="S318" i="8"/>
  <c r="S320" i="8"/>
  <c r="S321" i="8"/>
  <c r="S322" i="8"/>
  <c r="S324" i="8"/>
  <c r="S326" i="8"/>
  <c r="S329" i="8"/>
  <c r="S331" i="8"/>
  <c r="S332" i="8"/>
  <c r="S335" i="8"/>
  <c r="S336" i="8"/>
  <c r="S338" i="8"/>
  <c r="S341" i="8"/>
  <c r="S342" i="8"/>
  <c r="S344" i="8"/>
  <c r="S346" i="8"/>
  <c r="S347" i="8"/>
  <c r="S349" i="8"/>
  <c r="S351" i="8"/>
  <c r="S353" i="8"/>
  <c r="S355" i="8"/>
  <c r="S356" i="8"/>
  <c r="S357" i="8"/>
  <c r="S358" i="8"/>
  <c r="S359" i="8"/>
  <c r="S360" i="8"/>
  <c r="S361" i="8"/>
  <c r="S362" i="8"/>
  <c r="S366" i="8"/>
  <c r="S367" i="8"/>
  <c r="S369" i="8"/>
  <c r="S371" i="8"/>
  <c r="S372" i="8"/>
  <c r="S375" i="8"/>
  <c r="S377" i="8"/>
  <c r="S378" i="8"/>
  <c r="S379" i="8"/>
  <c r="S380" i="8"/>
  <c r="S381" i="8"/>
  <c r="S385" i="8"/>
  <c r="S388" i="8"/>
  <c r="S389" i="8"/>
  <c r="S390" i="8"/>
  <c r="S391" i="8"/>
  <c r="S395" i="8"/>
  <c r="S397" i="8"/>
  <c r="S399" i="8"/>
  <c r="S401" i="8"/>
  <c r="S404" i="8"/>
  <c r="S406" i="8"/>
  <c r="S408" i="8"/>
  <c r="S411" i="8"/>
  <c r="S414" i="8"/>
  <c r="S415" i="8"/>
  <c r="S416" i="8"/>
  <c r="S419" i="8"/>
  <c r="S421" i="8"/>
  <c r="S423" i="8"/>
  <c r="S425" i="8"/>
  <c r="S427" i="8"/>
  <c r="S431" i="8"/>
  <c r="S432" i="8"/>
  <c r="S434" i="8"/>
  <c r="S435" i="8"/>
  <c r="S436" i="8"/>
  <c r="S438" i="8"/>
  <c r="S439" i="8"/>
  <c r="S440" i="8"/>
  <c r="S442" i="8"/>
  <c r="S445" i="8"/>
  <c r="S447" i="8"/>
  <c r="S451" i="8"/>
  <c r="S454" i="8"/>
  <c r="S456" i="8"/>
  <c r="S459" i="8"/>
  <c r="S460" i="8"/>
  <c r="S462" i="8"/>
  <c r="S464" i="8"/>
  <c r="S466" i="8"/>
  <c r="S469" i="8"/>
  <c r="S473" i="8"/>
  <c r="S474" i="8"/>
  <c r="S477" i="8"/>
  <c r="S479" i="8"/>
  <c r="S480" i="8"/>
  <c r="S481" i="8"/>
  <c r="S483" i="8"/>
  <c r="S485" i="8"/>
  <c r="S486" i="8"/>
  <c r="S490" i="8"/>
  <c r="S493" i="8"/>
  <c r="S495" i="8"/>
  <c r="S498" i="8"/>
  <c r="S500" i="8"/>
  <c r="S502" i="8"/>
  <c r="S505" i="8"/>
  <c r="S506" i="8"/>
  <c r="S508" i="8"/>
  <c r="S509" i="8"/>
  <c r="S510" i="8"/>
  <c r="S512" i="8"/>
  <c r="S516" i="8"/>
  <c r="S517" i="8"/>
  <c r="S519" i="8"/>
  <c r="S521" i="8"/>
  <c r="S522" i="8"/>
  <c r="S525" i="8"/>
  <c r="S527" i="8"/>
  <c r="S528" i="8"/>
  <c r="S531" i="8"/>
  <c r="S532" i="8"/>
  <c r="S533" i="8"/>
  <c r="S537" i="8"/>
  <c r="S540" i="8"/>
  <c r="S542" i="8"/>
  <c r="S543" i="8"/>
  <c r="S544" i="8"/>
  <c r="S547" i="8"/>
  <c r="S549" i="8"/>
  <c r="S553" i="8"/>
  <c r="S555" i="8"/>
  <c r="S557" i="8"/>
  <c r="S559" i="8"/>
  <c r="S561" i="8"/>
  <c r="S562" i="8"/>
  <c r="S565" i="8"/>
  <c r="S567" i="8"/>
  <c r="S569" i="8"/>
  <c r="S572" i="8"/>
  <c r="S574" i="8"/>
  <c r="S576" i="8"/>
  <c r="S579" i="8"/>
  <c r="S582" i="8"/>
  <c r="S584" i="8"/>
  <c r="S587" i="8"/>
  <c r="S589" i="8"/>
  <c r="S591" i="8"/>
  <c r="S594" i="8"/>
  <c r="S596" i="8"/>
  <c r="S598" i="8"/>
  <c r="S601" i="8"/>
  <c r="S603" i="8"/>
  <c r="S604" i="8"/>
  <c r="S605" i="8"/>
  <c r="S607" i="8"/>
  <c r="S609" i="8"/>
  <c r="S611" i="8"/>
  <c r="S612" i="8"/>
  <c r="S616" i="8"/>
  <c r="S619" i="8"/>
  <c r="S620" i="8"/>
  <c r="S621" i="8"/>
  <c r="S623" i="8"/>
  <c r="S625" i="8"/>
  <c r="S629" i="8"/>
  <c r="S631" i="8"/>
  <c r="S633" i="8"/>
  <c r="S636" i="8"/>
  <c r="S638" i="8"/>
  <c r="S640" i="8"/>
  <c r="S642" i="8"/>
  <c r="S643" i="8"/>
  <c r="S644" i="8"/>
  <c r="S645" i="8"/>
  <c r="S649" i="8"/>
  <c r="S651" i="8"/>
  <c r="S653" i="8"/>
  <c r="S656" i="8"/>
  <c r="S659" i="8"/>
  <c r="S660" i="8"/>
  <c r="S661" i="8"/>
  <c r="S662" i="8"/>
  <c r="S663" i="8"/>
  <c r="S664" i="8"/>
  <c r="S667" i="8"/>
  <c r="S669" i="8"/>
  <c r="S670" i="8"/>
  <c r="S672" i="8"/>
  <c r="S673" i="8"/>
  <c r="S676" i="8"/>
  <c r="S677" i="8"/>
  <c r="S678" i="8"/>
  <c r="S680" i="8"/>
  <c r="S682" i="8"/>
  <c r="S683" i="8"/>
  <c r="S684" i="8"/>
  <c r="S688" i="8"/>
  <c r="S690" i="8"/>
  <c r="S693" i="8"/>
  <c r="S695" i="8"/>
  <c r="S696" i="8"/>
  <c r="S698" i="8"/>
  <c r="S699" i="8"/>
  <c r="S701" i="8"/>
  <c r="S702" i="8"/>
  <c r="S705" i="8"/>
  <c r="S707" i="8"/>
  <c r="S710" i="8"/>
  <c r="S711" i="8"/>
  <c r="S713" i="8"/>
  <c r="S715" i="8"/>
  <c r="S717" i="8"/>
  <c r="S718" i="8"/>
  <c r="S719" i="8"/>
  <c r="S720" i="8"/>
  <c r="S723" i="8"/>
  <c r="S725" i="8"/>
  <c r="S729" i="8"/>
  <c r="S731" i="8"/>
  <c r="S733" i="8"/>
  <c r="S736" i="8"/>
  <c r="S738" i="8"/>
  <c r="S741" i="8"/>
  <c r="S742" i="8"/>
  <c r="S744" i="8"/>
  <c r="S745" i="8"/>
  <c r="S747" i="8"/>
  <c r="S748" i="8"/>
  <c r="S751" i="8"/>
  <c r="S753" i="8"/>
  <c r="S755" i="8"/>
  <c r="S758" i="8"/>
  <c r="S759" i="8"/>
  <c r="S762" i="8"/>
  <c r="S764" i="8"/>
  <c r="S765" i="8"/>
  <c r="S767" i="8"/>
  <c r="S769" i="8"/>
  <c r="S770" i="8"/>
  <c r="S771" i="8"/>
  <c r="S775" i="8"/>
  <c r="S778" i="8"/>
  <c r="S780" i="8"/>
  <c r="S783" i="8"/>
  <c r="S785" i="8"/>
  <c r="S788" i="8"/>
  <c r="S791" i="8"/>
  <c r="S793" i="8"/>
  <c r="S796" i="8"/>
  <c r="S799" i="8"/>
  <c r="S800" i="8"/>
  <c r="S803" i="8"/>
  <c r="S807" i="8"/>
  <c r="S808" i="8"/>
  <c r="S809" i="8"/>
  <c r="S812" i="8"/>
  <c r="S814" i="8"/>
  <c r="S815" i="8"/>
  <c r="S818" i="8"/>
  <c r="S820" i="8"/>
  <c r="S822" i="8"/>
  <c r="S825" i="8"/>
  <c r="S826" i="8"/>
  <c r="S829" i="8"/>
  <c r="S831" i="8"/>
  <c r="S832" i="8"/>
  <c r="S835" i="8"/>
  <c r="S836" i="8"/>
  <c r="S837" i="8"/>
  <c r="S841" i="8"/>
  <c r="S843" i="8"/>
  <c r="S845" i="8"/>
  <c r="S847" i="8"/>
  <c r="S848" i="8"/>
  <c r="S850" i="8"/>
  <c r="S851" i="8"/>
  <c r="S854" i="8"/>
  <c r="S855" i="8"/>
  <c r="S857" i="8"/>
  <c r="S858" i="8"/>
  <c r="S860" i="8"/>
  <c r="S862" i="8"/>
  <c r="S863" i="8"/>
  <c r="S865" i="8"/>
  <c r="S867" i="8"/>
  <c r="S868" i="8"/>
  <c r="S871" i="8"/>
  <c r="S873" i="8"/>
  <c r="S875" i="8"/>
  <c r="S878" i="8"/>
  <c r="S881" i="8"/>
  <c r="S883" i="8"/>
  <c r="S885" i="8"/>
  <c r="S887" i="8"/>
  <c r="S890" i="8"/>
  <c r="S892" i="8"/>
  <c r="S894" i="8"/>
  <c r="S896" i="8"/>
  <c r="S898" i="8"/>
  <c r="S900" i="8"/>
  <c r="S902" i="8"/>
  <c r="S906" i="8"/>
  <c r="S907" i="8"/>
  <c r="S908" i="8"/>
  <c r="S911" i="8"/>
  <c r="S912" i="8"/>
  <c r="S915" i="8"/>
  <c r="S916" i="8"/>
  <c r="S917" i="8"/>
  <c r="S920" i="8"/>
  <c r="S922" i="8"/>
  <c r="S924" i="8"/>
  <c r="S926" i="8"/>
  <c r="S928" i="8"/>
  <c r="S930" i="8"/>
  <c r="S931" i="8"/>
  <c r="S934" i="8"/>
  <c r="S938" i="8"/>
  <c r="S939" i="8"/>
  <c r="S941" i="8"/>
  <c r="S944" i="8"/>
  <c r="S946" i="8"/>
  <c r="S949" i="8"/>
  <c r="S951" i="8"/>
  <c r="S954" i="8"/>
  <c r="S957" i="8"/>
  <c r="S958" i="8"/>
  <c r="S960" i="8"/>
  <c r="S962" i="8"/>
  <c r="S966" i="8"/>
  <c r="S968" i="8"/>
  <c r="S970" i="8"/>
  <c r="S972" i="8"/>
  <c r="S976" i="8"/>
  <c r="S977" i="8"/>
  <c r="S978" i="8"/>
  <c r="S980" i="8"/>
  <c r="S983" i="8"/>
  <c r="S986" i="8"/>
  <c r="S989" i="8"/>
  <c r="S990" i="8"/>
  <c r="S991" i="8"/>
  <c r="S992" i="8"/>
  <c r="S995" i="8"/>
  <c r="S996" i="8"/>
  <c r="S997" i="8"/>
  <c r="S998" i="8"/>
  <c r="S999" i="8"/>
  <c r="S1000" i="8"/>
  <c r="S1001" i="8"/>
  <c r="S1002" i="8"/>
  <c r="S1005" i="8"/>
  <c r="S1007" i="8"/>
  <c r="S1008" i="8"/>
  <c r="S1010" i="8"/>
  <c r="S1011" i="8"/>
  <c r="S1012" i="8"/>
  <c r="S1013" i="8"/>
  <c r="S1014" i="8"/>
  <c r="S1015" i="8"/>
  <c r="S1016" i="8"/>
  <c r="S1020" i="8"/>
  <c r="S1022" i="8"/>
  <c r="S1023" i="8"/>
  <c r="S1024" i="8"/>
  <c r="S1026" i="8"/>
  <c r="S1027" i="8"/>
  <c r="S1028" i="8"/>
  <c r="S1030" i="8"/>
  <c r="S1031" i="8"/>
  <c r="S1032" i="8"/>
  <c r="S1033" i="8"/>
  <c r="S1034" i="8"/>
  <c r="S1035" i="8"/>
  <c r="S1036" i="8"/>
  <c r="S1037" i="8"/>
  <c r="S1038" i="8"/>
  <c r="S1039" i="8"/>
  <c r="S1040" i="8"/>
  <c r="S1041" i="8"/>
  <c r="S1042" i="8"/>
  <c r="S1043" i="8"/>
  <c r="S1044" i="8"/>
  <c r="S1045" i="8"/>
  <c r="S1046" i="8"/>
  <c r="S1047" i="8"/>
  <c r="S1048" i="8"/>
  <c r="S1049" i="8"/>
  <c r="S1050" i="8"/>
  <c r="S1051" i="8"/>
  <c r="S1052" i="8"/>
  <c r="S1054" i="8"/>
  <c r="S1056" i="8"/>
  <c r="S1057" i="8"/>
  <c r="S1059" i="8"/>
  <c r="S1060" i="8"/>
  <c r="S1062" i="8"/>
  <c r="S1065" i="8"/>
  <c r="S1067" i="8"/>
  <c r="S1068" i="8"/>
  <c r="S1074" i="8"/>
  <c r="S1075" i="8"/>
  <c r="S1077" i="8"/>
  <c r="S1079" i="8"/>
  <c r="S1081" i="8"/>
  <c r="S1084" i="8"/>
  <c r="S1085" i="8"/>
  <c r="S1088" i="8"/>
  <c r="S1094" i="8"/>
  <c r="S1095" i="8"/>
  <c r="S1099" i="8"/>
  <c r="S1101" i="8"/>
  <c r="S1105" i="8"/>
  <c r="S1107" i="8"/>
  <c r="S1110" i="8"/>
  <c r="S1112" i="8"/>
  <c r="S1115" i="8"/>
  <c r="S1116" i="8"/>
  <c r="S1118" i="8"/>
  <c r="S1120" i="8"/>
  <c r="S1121" i="8"/>
  <c r="S1125" i="8"/>
  <c r="S1131" i="8"/>
  <c r="S1134" i="8"/>
  <c r="S1138" i="8"/>
  <c r="S1139" i="8"/>
  <c r="S1141" i="8"/>
  <c r="S1143" i="8"/>
  <c r="S1146" i="8"/>
  <c r="S1147" i="8"/>
  <c r="S1148" i="8"/>
  <c r="S1149" i="8"/>
  <c r="S1150" i="8"/>
  <c r="S1152" i="8"/>
  <c r="S1153" i="8"/>
  <c r="S1155" i="8"/>
  <c r="S1158" i="8"/>
  <c r="S1160" i="8"/>
  <c r="S1161" i="8"/>
  <c r="S1163" i="8"/>
  <c r="S1164" i="8"/>
  <c r="S1168" i="8"/>
  <c r="S1169" i="8"/>
  <c r="S1171" i="8"/>
  <c r="S1173" i="8"/>
  <c r="S1175" i="8"/>
  <c r="S1178" i="8"/>
  <c r="S1180" i="8"/>
  <c r="S1181" i="8"/>
  <c r="S1182" i="8"/>
  <c r="S1184" i="8"/>
  <c r="S1185" i="8"/>
  <c r="S1186" i="8"/>
  <c r="S1187" i="8"/>
  <c r="S1188" i="8"/>
  <c r="S1189" i="8"/>
  <c r="S1192" i="8"/>
  <c r="S1193" i="8"/>
  <c r="S1194" i="8"/>
  <c r="S1195" i="8"/>
  <c r="S1196" i="8"/>
  <c r="S1197" i="8"/>
  <c r="S1200" i="8"/>
  <c r="S1202" i="8"/>
  <c r="S1203" i="8"/>
  <c r="S1204" i="8"/>
  <c r="S1205" i="8"/>
  <c r="S1206" i="8"/>
  <c r="S1207" i="8"/>
  <c r="S1213" i="8"/>
  <c r="S1214" i="8"/>
  <c r="S1215" i="8"/>
  <c r="S1216" i="8"/>
  <c r="S1217" i="8"/>
  <c r="S1218" i="8"/>
  <c r="S1220" i="8"/>
  <c r="S1221" i="8"/>
  <c r="S1224" i="8"/>
  <c r="S1225" i="8"/>
  <c r="S1226" i="8"/>
  <c r="S1227" i="8"/>
  <c r="S1228" i="8"/>
  <c r="S1229" i="8"/>
  <c r="S1230" i="8"/>
  <c r="S1231" i="8"/>
  <c r="S1234" i="8"/>
  <c r="S1235" i="8"/>
  <c r="S1236" i="8"/>
  <c r="S1237" i="8"/>
  <c r="S1238" i="8"/>
  <c r="S1239" i="8"/>
  <c r="S1242" i="8"/>
  <c r="S1243" i="8"/>
  <c r="S1244" i="8"/>
  <c r="S1245" i="8"/>
  <c r="S1246" i="8"/>
  <c r="S1248" i="8"/>
  <c r="S1249" i="8"/>
  <c r="S1251" i="8"/>
  <c r="S1255" i="8"/>
  <c r="S1257" i="8"/>
  <c r="S1259" i="8"/>
  <c r="S1261" i="8"/>
  <c r="S1263" i="8"/>
  <c r="S1265" i="8"/>
  <c r="S1267" i="8"/>
  <c r="S1269" i="8"/>
  <c r="S1270" i="8"/>
  <c r="S1271" i="8"/>
  <c r="S1272" i="8"/>
  <c r="S1274" i="8"/>
  <c r="S1277" i="8"/>
  <c r="S1279" i="8"/>
  <c r="S1281" i="8"/>
  <c r="S1282" i="8"/>
  <c r="S1283" i="8"/>
  <c r="S1284" i="8"/>
  <c r="S1285" i="8"/>
  <c r="S1286" i="8"/>
  <c r="S1287" i="8"/>
  <c r="S1288" i="8"/>
  <c r="S1289" i="8"/>
  <c r="S1290" i="8"/>
  <c r="S1293" i="8"/>
  <c r="S1295" i="8"/>
  <c r="S1296" i="8"/>
  <c r="S1297" i="8"/>
  <c r="S1299" i="8"/>
  <c r="S1300" i="8"/>
  <c r="S1301" i="8"/>
  <c r="S1303" i="8"/>
  <c r="S1304" i="8"/>
  <c r="S1305" i="8"/>
  <c r="S1306" i="8"/>
  <c r="S1308" i="8"/>
  <c r="S1309" i="8"/>
  <c r="S1310" i="8"/>
  <c r="S1311" i="8"/>
  <c r="S1313" i="8"/>
  <c r="S1314" i="8"/>
  <c r="S1316" i="8"/>
  <c r="S1317" i="8"/>
  <c r="S1318" i="8"/>
  <c r="S1319" i="8"/>
  <c r="S1320" i="8"/>
  <c r="S1321" i="8"/>
  <c r="S1322" i="8"/>
  <c r="S1323" i="8"/>
  <c r="S1325" i="8"/>
  <c r="S1326" i="8"/>
  <c r="S1329" i="8"/>
  <c r="S1330" i="8"/>
  <c r="S1331" i="8"/>
  <c r="S1333" i="8"/>
  <c r="S1334" i="8"/>
  <c r="S1336" i="8"/>
  <c r="S1337" i="8"/>
  <c r="S1339" i="8"/>
  <c r="S1340" i="8"/>
  <c r="S1342" i="8"/>
  <c r="S1343" i="8"/>
  <c r="S1344" i="8"/>
  <c r="S1346" i="8"/>
  <c r="S1347" i="8"/>
  <c r="S1349" i="8"/>
  <c r="S1350" i="8"/>
  <c r="S1352" i="8"/>
  <c r="S1353" i="8"/>
  <c r="S1354" i="8"/>
  <c r="S1355" i="8"/>
  <c r="S1356" i="8"/>
  <c r="S1357" i="8"/>
  <c r="S1358" i="8"/>
  <c r="S1359" i="8"/>
  <c r="S1360" i="8"/>
  <c r="S1361" i="8"/>
  <c r="S1362" i="8"/>
  <c r="S1365" i="8"/>
  <c r="S1366" i="8"/>
  <c r="S1368" i="8"/>
  <c r="S1371" i="8"/>
  <c r="S1373" i="8"/>
  <c r="S1375" i="8"/>
  <c r="S1377" i="8"/>
  <c r="S1379" i="8"/>
  <c r="S1381" i="8"/>
  <c r="S1382" i="8"/>
  <c r="S1385" i="8"/>
  <c r="S1387" i="8"/>
  <c r="S1389" i="8"/>
  <c r="S1391" i="8"/>
  <c r="S1393" i="8"/>
  <c r="S1394" i="8"/>
  <c r="S1395" i="8"/>
  <c r="S1396" i="8"/>
  <c r="S1397" i="8"/>
  <c r="S1400" i="8"/>
  <c r="S1401" i="8"/>
  <c r="S1402" i="8"/>
  <c r="S1403" i="8"/>
  <c r="S1404" i="8"/>
  <c r="S1406" i="8"/>
  <c r="S1408" i="8"/>
  <c r="S1410" i="8"/>
  <c r="S1411" i="8"/>
  <c r="S1412" i="8"/>
  <c r="S1414" i="8"/>
  <c r="S1416" i="8"/>
  <c r="S1417" i="8"/>
  <c r="S1419" i="8"/>
  <c r="S1420" i="8"/>
  <c r="S1421" i="8"/>
  <c r="S1423" i="8"/>
  <c r="S1424" i="8"/>
  <c r="S1425" i="8"/>
  <c r="S1428" i="8"/>
  <c r="S1430" i="8"/>
  <c r="S1432" i="8"/>
  <c r="S1436" i="8"/>
  <c r="S1437" i="8"/>
  <c r="S1439" i="8"/>
  <c r="S1441" i="8"/>
  <c r="S1442" i="8"/>
  <c r="S1443" i="8"/>
  <c r="S1446" i="8"/>
  <c r="S1447" i="8"/>
  <c r="S1448" i="8"/>
  <c r="S1450" i="8"/>
  <c r="S1451" i="8"/>
  <c r="S1453" i="8"/>
  <c r="S1455" i="8"/>
  <c r="S1457" i="8"/>
  <c r="S1458" i="8"/>
  <c r="S1459" i="8"/>
  <c r="S1462" i="8"/>
  <c r="S1464" i="8"/>
  <c r="S1467" i="8"/>
  <c r="S1469" i="8"/>
  <c r="S1471" i="8"/>
  <c r="S1473" i="8"/>
  <c r="S1474" i="8"/>
  <c r="S1475" i="8"/>
  <c r="S1476" i="8"/>
  <c r="S1477" i="8"/>
  <c r="S1478" i="8"/>
  <c r="S1479" i="8"/>
  <c r="S1482" i="8"/>
  <c r="S1483" i="8"/>
  <c r="S1485" i="8"/>
  <c r="S1487" i="8"/>
  <c r="S1489" i="8"/>
  <c r="S1490" i="8"/>
  <c r="S1491" i="8"/>
  <c r="S1493" i="8"/>
  <c r="S1494" i="8"/>
  <c r="S1495" i="8"/>
  <c r="S1497" i="8"/>
  <c r="S1499" i="8"/>
  <c r="S1501" i="8"/>
  <c r="S1502" i="8"/>
  <c r="S1505" i="8"/>
  <c r="S1506" i="8"/>
  <c r="S1507" i="8"/>
  <c r="S1509" i="8"/>
  <c r="S1511" i="8"/>
  <c r="S1512" i="8"/>
  <c r="S1513" i="8"/>
  <c r="S1514" i="8"/>
  <c r="S1515" i="8"/>
  <c r="S1518" i="8"/>
  <c r="S1519" i="8"/>
  <c r="S1520" i="8"/>
  <c r="S1521" i="8"/>
  <c r="S1523" i="8"/>
  <c r="S1525" i="8"/>
  <c r="S1527" i="8"/>
  <c r="S1530" i="8"/>
  <c r="S1532" i="8"/>
  <c r="S1533" i="8"/>
  <c r="S1535" i="8"/>
  <c r="S1536" i="8"/>
  <c r="S1538" i="8"/>
  <c r="S1540" i="8"/>
  <c r="S1541" i="8"/>
  <c r="S1543" i="8"/>
  <c r="S1544" i="8"/>
  <c r="S1545" i="8"/>
  <c r="S1546" i="8"/>
  <c r="S1547" i="8"/>
  <c r="S1548" i="8"/>
  <c r="S1549" i="8"/>
  <c r="S1550" i="8"/>
  <c r="S1551" i="8"/>
  <c r="S1552" i="8"/>
  <c r="S1560" i="8"/>
  <c r="S1562" i="8"/>
  <c r="S1563" i="8"/>
  <c r="S1564" i="8"/>
  <c r="S1567" i="8"/>
  <c r="S1568" i="8"/>
  <c r="S1570" i="8"/>
  <c r="S1571" i="8"/>
  <c r="S1572" i="8"/>
  <c r="S1574" i="8"/>
  <c r="S1575" i="8"/>
  <c r="S1577" i="8"/>
  <c r="S1579" i="8"/>
  <c r="S1580" i="8"/>
  <c r="S1581" i="8"/>
  <c r="S1582" i="8"/>
  <c r="S1583" i="8"/>
  <c r="S1586" i="8"/>
  <c r="S1587" i="8"/>
  <c r="S1588" i="8"/>
  <c r="S1589" i="8"/>
  <c r="S1592" i="8"/>
  <c r="S1595" i="8"/>
  <c r="S1599" i="8"/>
  <c r="S1600" i="8"/>
  <c r="S1602" i="8"/>
  <c r="S1603" i="8"/>
  <c r="S1606" i="8"/>
  <c r="S1607" i="8"/>
  <c r="S1609" i="8"/>
  <c r="S1610" i="8"/>
  <c r="S1613" i="8"/>
  <c r="S1614" i="8"/>
  <c r="S1617" i="8"/>
  <c r="S1618" i="8"/>
  <c r="S1620" i="8"/>
  <c r="S1621" i="8"/>
  <c r="S1625" i="8"/>
  <c r="S1627" i="8"/>
  <c r="S1628" i="8"/>
  <c r="S1631" i="8"/>
  <c r="S1634" i="8"/>
  <c r="S1638" i="8"/>
  <c r="S1639" i="8"/>
  <c r="S1640" i="8"/>
  <c r="S1642" i="8"/>
  <c r="S1645" i="8"/>
  <c r="S1647" i="8"/>
  <c r="S1649" i="8"/>
  <c r="S1651" i="8"/>
  <c r="S1652" i="8"/>
  <c r="S1653" i="8"/>
  <c r="S1656" i="8"/>
  <c r="S1657" i="8"/>
  <c r="S1659" i="8"/>
  <c r="S1661" i="8"/>
  <c r="S1664" i="8"/>
  <c r="S1665" i="8"/>
  <c r="S1668" i="8"/>
  <c r="S1669" i="8"/>
  <c r="S1670" i="8"/>
  <c r="S1671" i="8"/>
  <c r="S1672" i="8"/>
  <c r="S1676" i="8"/>
  <c r="S1677" i="8"/>
  <c r="S1680" i="8"/>
  <c r="S1681" i="8"/>
  <c r="S1687" i="8"/>
  <c r="S1688" i="8"/>
  <c r="S1689" i="8"/>
  <c r="S1692" i="8"/>
  <c r="S1693" i="8"/>
  <c r="S1694" i="8"/>
  <c r="S1695" i="8"/>
  <c r="S1699" i="8"/>
  <c r="S1700" i="8"/>
  <c r="S1701" i="8"/>
  <c r="S1703" i="8"/>
  <c r="S1706" i="8"/>
  <c r="S1707" i="8"/>
  <c r="S1708" i="8"/>
  <c r="S1709" i="8"/>
  <c r="S1715" i="8"/>
  <c r="S1717" i="8"/>
  <c r="S1719" i="8"/>
  <c r="S1721" i="8"/>
  <c r="S1724" i="8"/>
  <c r="S1726" i="8"/>
  <c r="S1728" i="8"/>
  <c r="S1730" i="8"/>
  <c r="S1734" i="8"/>
  <c r="S1735" i="8"/>
  <c r="S1736" i="8"/>
  <c r="S1738" i="8"/>
  <c r="S1739" i="8"/>
  <c r="S1740" i="8"/>
  <c r="S1742" i="8"/>
  <c r="S1744" i="8"/>
  <c r="S1747" i="8"/>
  <c r="S1751" i="8"/>
  <c r="S1754" i="8"/>
  <c r="S1756" i="8"/>
  <c r="S1757" i="8"/>
  <c r="S1761" i="8"/>
  <c r="S1762" i="8"/>
  <c r="S1763" i="8"/>
  <c r="S1764" i="8"/>
  <c r="S1767" i="8"/>
  <c r="S1768" i="8"/>
  <c r="S1769" i="8"/>
  <c r="S1772" i="8"/>
  <c r="S1775" i="8"/>
  <c r="S1777" i="8"/>
  <c r="S1779" i="8"/>
  <c r="S1782" i="8"/>
  <c r="S1783" i="8"/>
  <c r="S1784" i="8"/>
  <c r="S1788" i="8"/>
  <c r="S1790" i="8"/>
  <c r="S1792" i="8"/>
  <c r="S1794" i="8"/>
  <c r="S1796" i="8"/>
  <c r="S1800" i="8"/>
  <c r="S1802" i="8"/>
  <c r="S1805" i="8"/>
  <c r="S1807" i="8"/>
  <c r="S1813" i="8"/>
  <c r="S1816" i="8"/>
  <c r="S1818" i="8"/>
  <c r="S1820" i="8"/>
  <c r="S1822" i="8"/>
  <c r="S1823" i="8"/>
  <c r="S1824" i="8"/>
  <c r="S1825" i="8"/>
  <c r="S1828" i="8"/>
  <c r="S1830" i="8"/>
  <c r="S1832" i="8"/>
  <c r="S1834" i="8"/>
  <c r="S1836" i="8"/>
  <c r="S1837" i="8"/>
  <c r="S1838" i="8"/>
  <c r="S1840" i="8"/>
  <c r="S1842" i="8"/>
  <c r="S1844" i="8"/>
  <c r="S1845" i="8"/>
  <c r="S1848" i="8"/>
  <c r="S1851" i="8"/>
  <c r="S1854" i="8"/>
  <c r="S1856" i="8"/>
  <c r="S1858" i="8"/>
  <c r="S1861" i="8"/>
  <c r="S1862" i="8"/>
  <c r="S1863" i="8"/>
  <c r="S1866" i="8"/>
  <c r="S1868" i="8"/>
  <c r="S1870" i="8"/>
  <c r="S1872" i="8"/>
  <c r="S1873" i="8"/>
  <c r="S1874" i="8"/>
  <c r="S1875" i="8"/>
  <c r="S1876" i="8"/>
  <c r="S1877" i="8"/>
  <c r="S1881" i="8"/>
  <c r="S1882" i="8"/>
  <c r="S1884" i="8"/>
  <c r="S1887" i="8"/>
  <c r="S1890" i="8"/>
  <c r="S1893" i="8"/>
  <c r="S1895" i="8"/>
  <c r="S1898" i="8"/>
  <c r="S1902" i="8"/>
  <c r="S1903" i="8"/>
  <c r="S1904" i="8"/>
  <c r="S1905" i="8"/>
  <c r="S1907" i="8"/>
  <c r="S1908" i="8"/>
  <c r="S1909" i="8"/>
  <c r="S1910" i="8"/>
  <c r="S1911" i="8"/>
  <c r="S1913" i="8"/>
  <c r="S1915" i="8"/>
  <c r="S1916" i="8"/>
  <c r="S1917" i="8"/>
  <c r="S1918" i="8"/>
  <c r="S1919" i="8"/>
  <c r="S1920" i="8"/>
  <c r="S1923" i="8"/>
  <c r="S1924" i="8"/>
  <c r="S1926" i="8"/>
  <c r="S1928" i="8"/>
  <c r="S1931" i="8"/>
  <c r="S1937" i="8"/>
  <c r="S1938" i="8"/>
  <c r="S1939" i="8"/>
  <c r="S1942" i="8"/>
  <c r="S1943" i="8"/>
  <c r="S1945" i="8"/>
  <c r="S1951" i="8"/>
  <c r="S1952" i="8"/>
  <c r="S1953" i="8"/>
  <c r="S1955" i="8"/>
  <c r="S1958" i="8"/>
  <c r="S1959" i="8"/>
  <c r="S1965" i="8"/>
  <c r="S1969" i="8"/>
  <c r="S1971" i="8"/>
  <c r="S1973" i="8"/>
  <c r="S1974" i="8"/>
  <c r="S1975" i="8"/>
  <c r="S1976" i="8"/>
  <c r="S1977" i="8"/>
  <c r="S1980" i="8"/>
  <c r="S1984" i="8"/>
  <c r="S1987" i="8"/>
  <c r="S1991" i="8"/>
  <c r="S1993" i="8"/>
  <c r="S1995" i="8"/>
  <c r="S1996" i="8"/>
  <c r="S1997" i="8"/>
  <c r="S1998" i="8"/>
  <c r="S1999" i="8"/>
  <c r="S2002" i="8"/>
  <c r="S2006" i="8"/>
  <c r="S2007" i="8"/>
  <c r="S2010" i="8"/>
  <c r="S2011" i="8"/>
  <c r="S2012" i="8"/>
  <c r="S2013" i="8"/>
  <c r="S2014" i="8"/>
  <c r="S2017" i="8"/>
  <c r="S2018" i="8"/>
  <c r="S2019" i="8"/>
  <c r="S2020" i="8"/>
  <c r="S2021" i="8"/>
  <c r="S2022" i="8"/>
  <c r="S2026" i="8"/>
  <c r="S2032" i="8"/>
  <c r="S2034" i="8"/>
  <c r="S2035" i="8"/>
  <c r="S2036" i="8"/>
  <c r="S2039" i="8"/>
  <c r="S2041" i="8"/>
  <c r="S2043" i="8"/>
  <c r="S2045" i="8"/>
  <c r="S2046" i="8"/>
  <c r="S2047" i="8"/>
  <c r="S2048" i="8"/>
  <c r="S2051" i="8"/>
  <c r="S2053" i="8"/>
  <c r="S2054" i="8"/>
  <c r="S2056" i="8"/>
  <c r="S2058" i="8"/>
  <c r="S2059" i="8"/>
  <c r="S2060" i="8"/>
  <c r="S2061" i="8"/>
  <c r="S2064" i="8"/>
  <c r="S2068" i="8"/>
  <c r="S2071" i="8"/>
  <c r="S2078" i="8"/>
  <c r="S2080" i="8"/>
  <c r="S2083" i="8"/>
  <c r="S2087" i="8"/>
  <c r="S2088" i="8"/>
  <c r="S2090" i="8"/>
  <c r="S2093" i="8"/>
  <c r="S2096" i="8"/>
  <c r="S2100" i="8"/>
  <c r="S2102" i="8"/>
  <c r="S2105" i="8"/>
  <c r="S2107" i="8"/>
  <c r="S2109" i="8"/>
  <c r="S2112" i="8"/>
  <c r="S2116" i="8"/>
  <c r="S2118" i="8"/>
  <c r="S2119" i="8"/>
  <c r="S2122" i="8"/>
  <c r="S2125" i="8"/>
  <c r="S2126" i="8"/>
  <c r="S2129" i="8"/>
  <c r="S2131" i="8"/>
  <c r="S2133" i="8"/>
  <c r="S2134" i="8"/>
  <c r="S2135" i="8"/>
  <c r="S2136" i="8"/>
  <c r="S2137" i="8"/>
  <c r="S2138" i="8"/>
  <c r="S2139" i="8"/>
  <c r="S2140" i="8"/>
  <c r="S2146" i="8"/>
  <c r="S2148" i="8"/>
  <c r="S2150" i="8"/>
  <c r="S2153" i="8"/>
  <c r="S2155" i="8"/>
  <c r="S2157" i="8"/>
  <c r="S2159" i="8"/>
  <c r="S2161" i="8"/>
  <c r="S2164" i="8"/>
  <c r="S2170" i="8"/>
  <c r="S2172" i="8"/>
  <c r="S2174" i="8"/>
  <c r="S2177" i="8"/>
  <c r="S2180" i="8"/>
  <c r="S2182" i="8"/>
  <c r="S2184" i="8"/>
  <c r="S2187" i="8"/>
  <c r="S2189" i="8"/>
  <c r="S2192" i="8"/>
  <c r="S2193" i="8"/>
  <c r="S2196" i="8"/>
  <c r="S2198" i="8"/>
  <c r="S2199" i="8"/>
  <c r="S2200" i="8"/>
  <c r="S2201" i="8"/>
  <c r="S2203" i="8"/>
  <c r="S2205" i="8"/>
  <c r="S2206" i="8"/>
  <c r="S2207" i="8"/>
  <c r="S2208" i="8"/>
  <c r="S2209" i="8"/>
  <c r="S2210" i="8"/>
  <c r="S2216" i="8"/>
  <c r="S2217" i="8"/>
  <c r="S2220" i="8"/>
  <c r="S2221" i="8"/>
  <c r="S2223" i="8"/>
  <c r="S2226" i="8"/>
  <c r="S2227" i="8"/>
  <c r="S2228" i="8"/>
  <c r="S2229" i="8"/>
  <c r="S2230" i="8"/>
  <c r="S2231" i="8"/>
  <c r="S2232" i="8"/>
  <c r="S2235" i="8"/>
  <c r="S2236" i="8"/>
  <c r="S2237" i="8"/>
  <c r="S2238" i="8"/>
  <c r="S2239" i="8"/>
  <c r="S2240" i="8"/>
  <c r="S2241" i="8"/>
  <c r="S2242" i="8"/>
  <c r="S2243" i="8"/>
  <c r="S2244" i="8"/>
  <c r="S2245" i="8"/>
  <c r="S2246" i="8"/>
  <c r="S2247" i="8"/>
  <c r="S2248" i="8"/>
  <c r="S2249" i="8"/>
  <c r="S2252" i="8"/>
  <c r="S2253" i="8"/>
  <c r="S2254" i="8"/>
  <c r="S2255" i="8"/>
  <c r="S2256" i="8"/>
  <c r="S2257" i="8"/>
  <c r="S2258" i="8"/>
  <c r="S2259" i="8"/>
  <c r="S2262" i="8"/>
  <c r="S2265" i="8"/>
  <c r="S2266" i="8"/>
  <c r="S2267" i="8"/>
  <c r="S2268" i="8"/>
  <c r="S2269" i="8"/>
  <c r="S2273" i="8"/>
  <c r="S2274" i="8"/>
  <c r="S2275" i="8"/>
  <c r="S2276" i="8"/>
  <c r="S2277" i="8"/>
  <c r="S2279" i="8"/>
  <c r="S2282" i="8"/>
  <c r="S2283" i="8"/>
  <c r="S2286" i="8"/>
  <c r="S2287" i="8"/>
  <c r="S2288" i="8"/>
  <c r="S2292" i="8"/>
  <c r="S2298" i="8"/>
  <c r="S2299" i="8"/>
  <c r="S2300" i="8"/>
  <c r="S2301" i="8"/>
  <c r="S2302" i="8"/>
  <c r="S2303" i="8"/>
  <c r="S2304" i="8"/>
  <c r="S2306" i="8"/>
  <c r="S2307" i="8"/>
  <c r="S2309" i="8"/>
  <c r="S2313" i="8"/>
  <c r="S2315" i="8"/>
  <c r="S2316" i="8"/>
  <c r="S2318" i="8"/>
  <c r="S2322" i="8"/>
  <c r="S2323" i="8"/>
  <c r="S2324" i="8"/>
  <c r="S2328" i="8"/>
  <c r="S2330" i="8"/>
  <c r="S2332" i="8"/>
  <c r="S2334" i="8"/>
  <c r="S2335" i="8"/>
  <c r="S2338" i="8"/>
  <c r="S2340" i="8"/>
  <c r="S2341" i="8"/>
  <c r="S2342" i="8"/>
  <c r="S2343" i="8"/>
  <c r="S2344" i="8"/>
  <c r="S2350" i="8"/>
  <c r="S2352" i="8"/>
  <c r="S2355" i="8"/>
  <c r="S2358" i="8"/>
  <c r="S2361" i="8"/>
  <c r="S2363" i="8"/>
  <c r="S2365" i="8"/>
  <c r="S2367" i="8"/>
  <c r="S2371" i="8"/>
  <c r="S2373" i="8"/>
  <c r="S2376" i="8"/>
  <c r="S2378" i="8"/>
  <c r="S2379" i="8"/>
  <c r="S2380" i="8"/>
  <c r="S2381" i="8"/>
  <c r="S2382" i="8"/>
  <c r="S2383" i="8"/>
  <c r="S2384" i="8"/>
  <c r="S2388" i="8"/>
  <c r="S2389" i="8"/>
  <c r="S2390" i="8"/>
  <c r="S2392" i="8"/>
  <c r="S2393" i="8"/>
  <c r="S2395" i="8"/>
  <c r="S2396" i="8"/>
  <c r="S2397" i="8"/>
  <c r="S2398" i="8"/>
  <c r="S2399" i="8"/>
  <c r="S2400" i="8"/>
  <c r="S2402" i="8"/>
  <c r="S2403" i="8"/>
  <c r="S2404" i="8"/>
  <c r="S2405" i="8"/>
  <c r="S2406" i="8"/>
  <c r="S2407" i="8"/>
  <c r="S2413" i="8"/>
  <c r="S2419" i="8"/>
  <c r="S20" i="8" l="1"/>
  <c r="R21" i="8"/>
  <c r="R22" i="8"/>
  <c r="R23" i="8"/>
  <c r="R24" i="8"/>
  <c r="R25" i="8"/>
  <c r="R26" i="8"/>
  <c r="R27" i="8"/>
  <c r="R28" i="8"/>
  <c r="R29" i="8"/>
  <c r="R30" i="8"/>
  <c r="R31" i="8"/>
  <c r="R32" i="8"/>
  <c r="R33" i="8"/>
  <c r="R34" i="8"/>
  <c r="R35" i="8"/>
  <c r="R36" i="8"/>
  <c r="R37" i="8"/>
  <c r="R38" i="8"/>
  <c r="R39" i="8"/>
  <c r="R40" i="8"/>
  <c r="R41" i="8"/>
  <c r="R42" i="8"/>
  <c r="R43" i="8"/>
  <c r="R44" i="8"/>
  <c r="R45" i="8"/>
  <c r="R46" i="8"/>
  <c r="R47" i="8"/>
  <c r="R48" i="8"/>
  <c r="R49" i="8"/>
  <c r="R50" i="8"/>
  <c r="R51" i="8"/>
  <c r="R52" i="8"/>
  <c r="R53" i="8"/>
  <c r="R54" i="8"/>
  <c r="R55" i="8"/>
  <c r="R56" i="8"/>
  <c r="R57" i="8"/>
  <c r="R58" i="8"/>
  <c r="R59" i="8"/>
  <c r="R60" i="8"/>
  <c r="R61" i="8"/>
  <c r="R62" i="8"/>
  <c r="R63" i="8"/>
  <c r="R64" i="8"/>
  <c r="R65" i="8"/>
  <c r="R66" i="8"/>
  <c r="R67" i="8"/>
  <c r="R68" i="8"/>
  <c r="R69" i="8"/>
  <c r="R70" i="8"/>
  <c r="R71" i="8"/>
  <c r="R72" i="8"/>
  <c r="R73" i="8"/>
  <c r="R74" i="8"/>
  <c r="R75" i="8"/>
  <c r="R76" i="8"/>
  <c r="R77" i="8"/>
  <c r="R78" i="8"/>
  <c r="R79" i="8"/>
  <c r="R80" i="8"/>
  <c r="R81" i="8"/>
  <c r="R82" i="8"/>
  <c r="R83" i="8"/>
  <c r="R84" i="8"/>
  <c r="R85" i="8"/>
  <c r="R86" i="8"/>
  <c r="R87" i="8"/>
  <c r="R88" i="8"/>
  <c r="R89" i="8"/>
  <c r="R90" i="8"/>
  <c r="R91" i="8"/>
  <c r="R92" i="8"/>
  <c r="R93" i="8"/>
  <c r="R94" i="8"/>
  <c r="R95" i="8"/>
  <c r="R96" i="8"/>
  <c r="R97" i="8"/>
  <c r="R98" i="8"/>
  <c r="R99" i="8"/>
  <c r="R100" i="8"/>
  <c r="R101" i="8"/>
  <c r="R102" i="8"/>
  <c r="R103" i="8"/>
  <c r="R104" i="8"/>
  <c r="R105" i="8"/>
  <c r="R106" i="8"/>
  <c r="R107" i="8"/>
  <c r="R108" i="8"/>
  <c r="R109" i="8"/>
  <c r="R110" i="8"/>
  <c r="R111" i="8"/>
  <c r="R112" i="8"/>
  <c r="R113" i="8"/>
  <c r="R114" i="8"/>
  <c r="R115" i="8"/>
  <c r="R116" i="8"/>
  <c r="R117" i="8"/>
  <c r="R118" i="8"/>
  <c r="R119" i="8"/>
  <c r="R120" i="8"/>
  <c r="R121" i="8"/>
  <c r="R122" i="8"/>
  <c r="R123" i="8"/>
  <c r="R124" i="8"/>
  <c r="R125" i="8"/>
  <c r="R126" i="8"/>
  <c r="R127" i="8"/>
  <c r="R128" i="8"/>
  <c r="R129" i="8"/>
  <c r="R130" i="8"/>
  <c r="R131" i="8"/>
  <c r="R132" i="8"/>
  <c r="R133" i="8"/>
  <c r="R134" i="8"/>
  <c r="R135" i="8"/>
  <c r="R136" i="8"/>
  <c r="R137" i="8"/>
  <c r="R138" i="8"/>
  <c r="R139" i="8"/>
  <c r="R140" i="8"/>
  <c r="R141" i="8"/>
  <c r="R142" i="8"/>
  <c r="R143" i="8"/>
  <c r="R144" i="8"/>
  <c r="R145" i="8"/>
  <c r="R146" i="8"/>
  <c r="R147" i="8"/>
  <c r="R148" i="8"/>
  <c r="R149" i="8"/>
  <c r="R150" i="8"/>
  <c r="R151" i="8"/>
  <c r="R152" i="8"/>
  <c r="R153" i="8"/>
  <c r="R154" i="8"/>
  <c r="R155" i="8"/>
  <c r="R156" i="8"/>
  <c r="R157" i="8"/>
  <c r="R158" i="8"/>
  <c r="R159" i="8"/>
  <c r="R160" i="8"/>
  <c r="R161" i="8"/>
  <c r="R162" i="8"/>
  <c r="R163" i="8"/>
  <c r="R164" i="8"/>
  <c r="R165" i="8"/>
  <c r="R166" i="8"/>
  <c r="R167" i="8"/>
  <c r="R168" i="8"/>
  <c r="R169" i="8"/>
  <c r="R170" i="8"/>
  <c r="R171" i="8"/>
  <c r="R172" i="8"/>
  <c r="R173" i="8"/>
  <c r="R174" i="8"/>
  <c r="R175" i="8"/>
  <c r="R176" i="8"/>
  <c r="R177" i="8"/>
  <c r="R178" i="8"/>
  <c r="R179" i="8"/>
  <c r="R180" i="8"/>
  <c r="R181" i="8"/>
  <c r="R182" i="8"/>
  <c r="R183" i="8"/>
  <c r="R184" i="8"/>
  <c r="R185" i="8"/>
  <c r="R186" i="8"/>
  <c r="R187" i="8"/>
  <c r="R188" i="8"/>
  <c r="R189" i="8"/>
  <c r="R190" i="8"/>
  <c r="R191" i="8"/>
  <c r="R192" i="8"/>
  <c r="R193" i="8"/>
  <c r="R194" i="8"/>
  <c r="R195" i="8"/>
  <c r="R196" i="8"/>
  <c r="R197" i="8"/>
  <c r="R198" i="8"/>
  <c r="R199" i="8"/>
  <c r="R200" i="8"/>
  <c r="R201" i="8"/>
  <c r="R202" i="8"/>
  <c r="R203" i="8"/>
  <c r="R204" i="8"/>
  <c r="R205" i="8"/>
  <c r="R206" i="8"/>
  <c r="R207" i="8"/>
  <c r="R208" i="8"/>
  <c r="R209" i="8"/>
  <c r="R210" i="8"/>
  <c r="R211" i="8"/>
  <c r="R212" i="8"/>
  <c r="R213" i="8"/>
  <c r="R214" i="8"/>
  <c r="R215" i="8"/>
  <c r="R216" i="8"/>
  <c r="R217" i="8"/>
  <c r="R218" i="8"/>
  <c r="R219" i="8"/>
  <c r="R220" i="8"/>
  <c r="R221" i="8"/>
  <c r="R222" i="8"/>
  <c r="R223" i="8"/>
  <c r="R224" i="8"/>
  <c r="R225" i="8"/>
  <c r="R226" i="8"/>
  <c r="R227" i="8"/>
  <c r="R228" i="8"/>
  <c r="R229" i="8"/>
  <c r="R230" i="8"/>
  <c r="R231" i="8"/>
  <c r="R232" i="8"/>
  <c r="R233" i="8"/>
  <c r="R234" i="8"/>
  <c r="R235" i="8"/>
  <c r="R236" i="8"/>
  <c r="R237" i="8"/>
  <c r="R238" i="8"/>
  <c r="R239" i="8"/>
  <c r="R240" i="8"/>
  <c r="R241" i="8"/>
  <c r="R242" i="8"/>
  <c r="R243" i="8"/>
  <c r="R244" i="8"/>
  <c r="R245" i="8"/>
  <c r="R246" i="8"/>
  <c r="R247" i="8"/>
  <c r="R248" i="8"/>
  <c r="R249" i="8"/>
  <c r="R250" i="8"/>
  <c r="R251" i="8"/>
  <c r="R252" i="8"/>
  <c r="R253" i="8"/>
  <c r="R254" i="8"/>
  <c r="R255" i="8"/>
  <c r="R256" i="8"/>
  <c r="R257" i="8"/>
  <c r="R258" i="8"/>
  <c r="R259" i="8"/>
  <c r="R260" i="8"/>
  <c r="R261" i="8"/>
  <c r="R262" i="8"/>
  <c r="R263" i="8"/>
  <c r="R264" i="8"/>
  <c r="R265" i="8"/>
  <c r="R266" i="8"/>
  <c r="R267" i="8"/>
  <c r="R268" i="8"/>
  <c r="R269" i="8"/>
  <c r="R270" i="8"/>
  <c r="R271" i="8"/>
  <c r="R272" i="8"/>
  <c r="R273" i="8"/>
  <c r="R274" i="8"/>
  <c r="R275" i="8"/>
  <c r="R276" i="8"/>
  <c r="R277" i="8"/>
  <c r="R278" i="8"/>
  <c r="R279" i="8"/>
  <c r="R280" i="8"/>
  <c r="R281" i="8"/>
  <c r="R282" i="8"/>
  <c r="R283" i="8"/>
  <c r="R284" i="8"/>
  <c r="R285" i="8"/>
  <c r="R286" i="8"/>
  <c r="R287" i="8"/>
  <c r="R288" i="8"/>
  <c r="R289" i="8"/>
  <c r="R290" i="8"/>
  <c r="R291" i="8"/>
  <c r="R292" i="8"/>
  <c r="R293" i="8"/>
  <c r="R294" i="8"/>
  <c r="R295" i="8"/>
  <c r="R296" i="8"/>
  <c r="R297" i="8"/>
  <c r="R298" i="8"/>
  <c r="R299" i="8"/>
  <c r="R300" i="8"/>
  <c r="R301" i="8"/>
  <c r="R302" i="8"/>
  <c r="R303" i="8"/>
  <c r="R304" i="8"/>
  <c r="R305" i="8"/>
  <c r="R306" i="8"/>
  <c r="R307" i="8"/>
  <c r="R308" i="8"/>
  <c r="R309" i="8"/>
  <c r="R310" i="8"/>
  <c r="R311" i="8"/>
  <c r="R312" i="8"/>
  <c r="R313" i="8"/>
  <c r="R314" i="8"/>
  <c r="R315" i="8"/>
  <c r="R316" i="8"/>
  <c r="R317" i="8"/>
  <c r="R318" i="8"/>
  <c r="R319" i="8"/>
  <c r="R320" i="8"/>
  <c r="R321" i="8"/>
  <c r="R322" i="8"/>
  <c r="R323" i="8"/>
  <c r="R324" i="8"/>
  <c r="R325" i="8"/>
  <c r="R326" i="8"/>
  <c r="R327" i="8"/>
  <c r="R328" i="8"/>
  <c r="R329" i="8"/>
  <c r="R330" i="8"/>
  <c r="R331" i="8"/>
  <c r="R332" i="8"/>
  <c r="R333" i="8"/>
  <c r="R334" i="8"/>
  <c r="R335" i="8"/>
  <c r="R336" i="8"/>
  <c r="R337" i="8"/>
  <c r="R338" i="8"/>
  <c r="R339" i="8"/>
  <c r="R340" i="8"/>
  <c r="R341" i="8"/>
  <c r="R342" i="8"/>
  <c r="R343" i="8"/>
  <c r="R344" i="8"/>
  <c r="R345" i="8"/>
  <c r="R346" i="8"/>
  <c r="R347" i="8"/>
  <c r="R348" i="8"/>
  <c r="R349" i="8"/>
  <c r="R350" i="8"/>
  <c r="R351" i="8"/>
  <c r="R352" i="8"/>
  <c r="R353" i="8"/>
  <c r="R354" i="8"/>
  <c r="R355" i="8"/>
  <c r="R356" i="8"/>
  <c r="R357" i="8"/>
  <c r="R358" i="8"/>
  <c r="R359" i="8"/>
  <c r="R360" i="8"/>
  <c r="R361" i="8"/>
  <c r="R362" i="8"/>
  <c r="R363" i="8"/>
  <c r="R364" i="8"/>
  <c r="R365" i="8"/>
  <c r="R366" i="8"/>
  <c r="R367" i="8"/>
  <c r="R368" i="8"/>
  <c r="R369" i="8"/>
  <c r="R370" i="8"/>
  <c r="R371" i="8"/>
  <c r="R372" i="8"/>
  <c r="R373" i="8"/>
  <c r="R374" i="8"/>
  <c r="R375" i="8"/>
  <c r="R376" i="8"/>
  <c r="R377" i="8"/>
  <c r="R378" i="8"/>
  <c r="R379" i="8"/>
  <c r="R380" i="8"/>
  <c r="R381" i="8"/>
  <c r="R382" i="8"/>
  <c r="R383" i="8"/>
  <c r="R384" i="8"/>
  <c r="R385" i="8"/>
  <c r="R386" i="8"/>
  <c r="R387" i="8"/>
  <c r="R388" i="8"/>
  <c r="R389" i="8"/>
  <c r="R390" i="8"/>
  <c r="R391" i="8"/>
  <c r="R392" i="8"/>
  <c r="R393" i="8"/>
  <c r="R394" i="8"/>
  <c r="R395" i="8"/>
  <c r="R396" i="8"/>
  <c r="R397" i="8"/>
  <c r="R398" i="8"/>
  <c r="R399" i="8"/>
  <c r="R400" i="8"/>
  <c r="R401" i="8"/>
  <c r="R402" i="8"/>
  <c r="R403" i="8"/>
  <c r="R404" i="8"/>
  <c r="R405" i="8"/>
  <c r="R406" i="8"/>
  <c r="R407" i="8"/>
  <c r="R408" i="8"/>
  <c r="R409" i="8"/>
  <c r="R410" i="8"/>
  <c r="R411" i="8"/>
  <c r="R412" i="8"/>
  <c r="R413" i="8"/>
  <c r="R414" i="8"/>
  <c r="R415" i="8"/>
  <c r="R416" i="8"/>
  <c r="R417" i="8"/>
  <c r="R418" i="8"/>
  <c r="R419" i="8"/>
  <c r="R420" i="8"/>
  <c r="R421" i="8"/>
  <c r="R422" i="8"/>
  <c r="R423" i="8"/>
  <c r="R424" i="8"/>
  <c r="R425" i="8"/>
  <c r="R426" i="8"/>
  <c r="R427" i="8"/>
  <c r="R428" i="8"/>
  <c r="R429" i="8"/>
  <c r="R430" i="8"/>
  <c r="R431" i="8"/>
  <c r="R432" i="8"/>
  <c r="R433" i="8"/>
  <c r="R434" i="8"/>
  <c r="R435" i="8"/>
  <c r="R436" i="8"/>
  <c r="R437" i="8"/>
  <c r="R438" i="8"/>
  <c r="R439" i="8"/>
  <c r="R440" i="8"/>
  <c r="R441" i="8"/>
  <c r="R442" i="8"/>
  <c r="R443" i="8"/>
  <c r="R444" i="8"/>
  <c r="R445" i="8"/>
  <c r="R446" i="8"/>
  <c r="R447" i="8"/>
  <c r="R448" i="8"/>
  <c r="R449" i="8"/>
  <c r="R450" i="8"/>
  <c r="R451" i="8"/>
  <c r="R452" i="8"/>
  <c r="R453" i="8"/>
  <c r="R454" i="8"/>
  <c r="R455" i="8"/>
  <c r="R456" i="8"/>
  <c r="R457" i="8"/>
  <c r="R458" i="8"/>
  <c r="R459" i="8"/>
  <c r="R460" i="8"/>
  <c r="R461" i="8"/>
  <c r="R462" i="8"/>
  <c r="R463" i="8"/>
  <c r="R464" i="8"/>
  <c r="R465" i="8"/>
  <c r="R466" i="8"/>
  <c r="R467" i="8"/>
  <c r="R468" i="8"/>
  <c r="R469" i="8"/>
  <c r="R470" i="8"/>
  <c r="R471" i="8"/>
  <c r="R472" i="8"/>
  <c r="R473" i="8"/>
  <c r="R474" i="8"/>
  <c r="R475" i="8"/>
  <c r="R476" i="8"/>
  <c r="R477" i="8"/>
  <c r="R478" i="8"/>
  <c r="R479" i="8"/>
  <c r="R480" i="8"/>
  <c r="R481" i="8"/>
  <c r="R482" i="8"/>
  <c r="R483" i="8"/>
  <c r="R484" i="8"/>
  <c r="R485" i="8"/>
  <c r="R486" i="8"/>
  <c r="R487" i="8"/>
  <c r="R488" i="8"/>
  <c r="R489" i="8"/>
  <c r="R490" i="8"/>
  <c r="R491" i="8"/>
  <c r="R492" i="8"/>
  <c r="R493" i="8"/>
  <c r="R494" i="8"/>
  <c r="R495" i="8"/>
  <c r="R496" i="8"/>
  <c r="R497" i="8"/>
  <c r="R498" i="8"/>
  <c r="R499" i="8"/>
  <c r="R500" i="8"/>
  <c r="R501" i="8"/>
  <c r="R502" i="8"/>
  <c r="R503" i="8"/>
  <c r="R504" i="8"/>
  <c r="R505" i="8"/>
  <c r="R506" i="8"/>
  <c r="R507" i="8"/>
  <c r="R508" i="8"/>
  <c r="R509" i="8"/>
  <c r="R510" i="8"/>
  <c r="R511" i="8"/>
  <c r="R512" i="8"/>
  <c r="R513" i="8"/>
  <c r="R514" i="8"/>
  <c r="R515" i="8"/>
  <c r="R516" i="8"/>
  <c r="R517" i="8"/>
  <c r="R518" i="8"/>
  <c r="R519" i="8"/>
  <c r="R520" i="8"/>
  <c r="R521" i="8"/>
  <c r="R522" i="8"/>
  <c r="R523" i="8"/>
  <c r="R524" i="8"/>
  <c r="R525" i="8"/>
  <c r="R526" i="8"/>
  <c r="R527" i="8"/>
  <c r="R528" i="8"/>
  <c r="R529" i="8"/>
  <c r="R530" i="8"/>
  <c r="R531" i="8"/>
  <c r="R532" i="8"/>
  <c r="R533" i="8"/>
  <c r="R534" i="8"/>
  <c r="R535" i="8"/>
  <c r="R536" i="8"/>
  <c r="R537" i="8"/>
  <c r="R538" i="8"/>
  <c r="R539" i="8"/>
  <c r="R540" i="8"/>
  <c r="R541" i="8"/>
  <c r="R542" i="8"/>
  <c r="R543" i="8"/>
  <c r="R544" i="8"/>
  <c r="R545" i="8"/>
  <c r="R546" i="8"/>
  <c r="R547" i="8"/>
  <c r="R548" i="8"/>
  <c r="R549" i="8"/>
  <c r="R550" i="8"/>
  <c r="R551" i="8"/>
  <c r="R552" i="8"/>
  <c r="R553" i="8"/>
  <c r="R554" i="8"/>
  <c r="R555" i="8"/>
  <c r="R556" i="8"/>
  <c r="R557" i="8"/>
  <c r="R558" i="8"/>
  <c r="R559" i="8"/>
  <c r="R560" i="8"/>
  <c r="R561" i="8"/>
  <c r="R562" i="8"/>
  <c r="R563" i="8"/>
  <c r="R564" i="8"/>
  <c r="R565" i="8"/>
  <c r="R566" i="8"/>
  <c r="R567" i="8"/>
  <c r="R568" i="8"/>
  <c r="R569" i="8"/>
  <c r="R570" i="8"/>
  <c r="R571" i="8"/>
  <c r="R572" i="8"/>
  <c r="R573" i="8"/>
  <c r="R574" i="8"/>
  <c r="R575" i="8"/>
  <c r="R576" i="8"/>
  <c r="R577" i="8"/>
  <c r="R578" i="8"/>
  <c r="R579" i="8"/>
  <c r="R580" i="8"/>
  <c r="R581" i="8"/>
  <c r="R582" i="8"/>
  <c r="R583" i="8"/>
  <c r="R584" i="8"/>
  <c r="R585" i="8"/>
  <c r="R586" i="8"/>
  <c r="R587" i="8"/>
  <c r="R588" i="8"/>
  <c r="R589" i="8"/>
  <c r="R590" i="8"/>
  <c r="R591" i="8"/>
  <c r="R592" i="8"/>
  <c r="R593" i="8"/>
  <c r="R594" i="8"/>
  <c r="R595" i="8"/>
  <c r="R596" i="8"/>
  <c r="R597" i="8"/>
  <c r="R598" i="8"/>
  <c r="R599" i="8"/>
  <c r="R600" i="8"/>
  <c r="R601" i="8"/>
  <c r="R602" i="8"/>
  <c r="R603" i="8"/>
  <c r="R604" i="8"/>
  <c r="R605" i="8"/>
  <c r="R606" i="8"/>
  <c r="R607" i="8"/>
  <c r="R608" i="8"/>
  <c r="R609" i="8"/>
  <c r="R610" i="8"/>
  <c r="R611" i="8"/>
  <c r="R612" i="8"/>
  <c r="R613" i="8"/>
  <c r="R614" i="8"/>
  <c r="R615" i="8"/>
  <c r="R616" i="8"/>
  <c r="R617" i="8"/>
  <c r="R618" i="8"/>
  <c r="R619" i="8"/>
  <c r="R620" i="8"/>
  <c r="R621" i="8"/>
  <c r="R622" i="8"/>
  <c r="R623" i="8"/>
  <c r="R624" i="8"/>
  <c r="R625" i="8"/>
  <c r="R626" i="8"/>
  <c r="R627" i="8"/>
  <c r="R628" i="8"/>
  <c r="R629" i="8"/>
  <c r="R630" i="8"/>
  <c r="R631" i="8"/>
  <c r="R632" i="8"/>
  <c r="R633" i="8"/>
  <c r="R634" i="8"/>
  <c r="R635" i="8"/>
  <c r="R636" i="8"/>
  <c r="R637" i="8"/>
  <c r="R638" i="8"/>
  <c r="R639" i="8"/>
  <c r="R640" i="8"/>
  <c r="R641" i="8"/>
  <c r="R642" i="8"/>
  <c r="R643" i="8"/>
  <c r="R644" i="8"/>
  <c r="R645" i="8"/>
  <c r="R646" i="8"/>
  <c r="R647" i="8"/>
  <c r="R648" i="8"/>
  <c r="R649" i="8"/>
  <c r="R650" i="8"/>
  <c r="R651" i="8"/>
  <c r="R652" i="8"/>
  <c r="R653" i="8"/>
  <c r="R654" i="8"/>
  <c r="R655" i="8"/>
  <c r="R656" i="8"/>
  <c r="R657" i="8"/>
  <c r="R658" i="8"/>
  <c r="R659" i="8"/>
  <c r="R660" i="8"/>
  <c r="R661" i="8"/>
  <c r="R662" i="8"/>
  <c r="R663" i="8"/>
  <c r="R664" i="8"/>
  <c r="R665" i="8"/>
  <c r="R666" i="8"/>
  <c r="R667" i="8"/>
  <c r="R668" i="8"/>
  <c r="R669" i="8"/>
  <c r="R670" i="8"/>
  <c r="R671" i="8"/>
  <c r="R672" i="8"/>
  <c r="R673" i="8"/>
  <c r="R674" i="8"/>
  <c r="R675" i="8"/>
  <c r="R676" i="8"/>
  <c r="R677" i="8"/>
  <c r="R678" i="8"/>
  <c r="R679" i="8"/>
  <c r="R680" i="8"/>
  <c r="R681" i="8"/>
  <c r="R682" i="8"/>
  <c r="R683" i="8"/>
  <c r="R684" i="8"/>
  <c r="R685" i="8"/>
  <c r="R686" i="8"/>
  <c r="R687" i="8"/>
  <c r="R688" i="8"/>
  <c r="R689" i="8"/>
  <c r="R690" i="8"/>
  <c r="R691" i="8"/>
  <c r="R692" i="8"/>
  <c r="R693" i="8"/>
  <c r="R694" i="8"/>
  <c r="R695" i="8"/>
  <c r="R696" i="8"/>
  <c r="R697" i="8"/>
  <c r="R698" i="8"/>
  <c r="R699" i="8"/>
  <c r="R700" i="8"/>
  <c r="R701" i="8"/>
  <c r="R702" i="8"/>
  <c r="R703" i="8"/>
  <c r="R704" i="8"/>
  <c r="R705" i="8"/>
  <c r="R706" i="8"/>
  <c r="R707" i="8"/>
  <c r="R708" i="8"/>
  <c r="R709" i="8"/>
  <c r="R710" i="8"/>
  <c r="R711" i="8"/>
  <c r="R712" i="8"/>
  <c r="R713" i="8"/>
  <c r="R714" i="8"/>
  <c r="R715" i="8"/>
  <c r="R716" i="8"/>
  <c r="R717" i="8"/>
  <c r="R718" i="8"/>
  <c r="R719" i="8"/>
  <c r="R720" i="8"/>
  <c r="R721" i="8"/>
  <c r="R722" i="8"/>
  <c r="R723" i="8"/>
  <c r="R724" i="8"/>
  <c r="R725" i="8"/>
  <c r="R726" i="8"/>
  <c r="R727" i="8"/>
  <c r="R728" i="8"/>
  <c r="R729" i="8"/>
  <c r="R730" i="8"/>
  <c r="R731" i="8"/>
  <c r="R732" i="8"/>
  <c r="R733" i="8"/>
  <c r="R734" i="8"/>
  <c r="R735" i="8"/>
  <c r="R736" i="8"/>
  <c r="R737" i="8"/>
  <c r="R738" i="8"/>
  <c r="R739" i="8"/>
  <c r="R740" i="8"/>
  <c r="R741" i="8"/>
  <c r="R742" i="8"/>
  <c r="R743" i="8"/>
  <c r="R744" i="8"/>
  <c r="R745" i="8"/>
  <c r="R746" i="8"/>
  <c r="R747" i="8"/>
  <c r="R748" i="8"/>
  <c r="R749" i="8"/>
  <c r="R750" i="8"/>
  <c r="R751" i="8"/>
  <c r="R752" i="8"/>
  <c r="R753" i="8"/>
  <c r="R754" i="8"/>
  <c r="R755" i="8"/>
  <c r="R756" i="8"/>
  <c r="R757" i="8"/>
  <c r="R758" i="8"/>
  <c r="R759" i="8"/>
  <c r="R760" i="8"/>
  <c r="R761" i="8"/>
  <c r="R762" i="8"/>
  <c r="R763" i="8"/>
  <c r="R764" i="8"/>
  <c r="R765" i="8"/>
  <c r="R766" i="8"/>
  <c r="R767" i="8"/>
  <c r="R768" i="8"/>
  <c r="R769" i="8"/>
  <c r="R770" i="8"/>
  <c r="R771" i="8"/>
  <c r="R772" i="8"/>
  <c r="R773" i="8"/>
  <c r="R774" i="8"/>
  <c r="R775" i="8"/>
  <c r="R776" i="8"/>
  <c r="R777" i="8"/>
  <c r="R778" i="8"/>
  <c r="R779" i="8"/>
  <c r="R780" i="8"/>
  <c r="R781" i="8"/>
  <c r="R782" i="8"/>
  <c r="R783" i="8"/>
  <c r="R784" i="8"/>
  <c r="R785" i="8"/>
  <c r="R786" i="8"/>
  <c r="R787" i="8"/>
  <c r="R788" i="8"/>
  <c r="R789" i="8"/>
  <c r="R790" i="8"/>
  <c r="R791" i="8"/>
  <c r="R792" i="8"/>
  <c r="R793" i="8"/>
  <c r="R794" i="8"/>
  <c r="R795" i="8"/>
  <c r="R796" i="8"/>
  <c r="R797" i="8"/>
  <c r="R798" i="8"/>
  <c r="R799" i="8"/>
  <c r="R800" i="8"/>
  <c r="R801" i="8"/>
  <c r="R802" i="8"/>
  <c r="R803" i="8"/>
  <c r="R804" i="8"/>
  <c r="R805" i="8"/>
  <c r="R806" i="8"/>
  <c r="R807" i="8"/>
  <c r="R808" i="8"/>
  <c r="R809" i="8"/>
  <c r="R810" i="8"/>
  <c r="R811" i="8"/>
  <c r="R812" i="8"/>
  <c r="R813" i="8"/>
  <c r="R814" i="8"/>
  <c r="R815" i="8"/>
  <c r="R816" i="8"/>
  <c r="R817" i="8"/>
  <c r="R818" i="8"/>
  <c r="R819" i="8"/>
  <c r="R820" i="8"/>
  <c r="R821" i="8"/>
  <c r="R822" i="8"/>
  <c r="R823" i="8"/>
  <c r="R824" i="8"/>
  <c r="R825" i="8"/>
  <c r="R826" i="8"/>
  <c r="R827" i="8"/>
  <c r="R828" i="8"/>
  <c r="R829" i="8"/>
  <c r="R830" i="8"/>
  <c r="R831" i="8"/>
  <c r="R832" i="8"/>
  <c r="R833" i="8"/>
  <c r="R834" i="8"/>
  <c r="R835" i="8"/>
  <c r="R836" i="8"/>
  <c r="R837" i="8"/>
  <c r="R838" i="8"/>
  <c r="R839" i="8"/>
  <c r="R840" i="8"/>
  <c r="R841" i="8"/>
  <c r="R842" i="8"/>
  <c r="R843" i="8"/>
  <c r="R844" i="8"/>
  <c r="R845" i="8"/>
  <c r="R846" i="8"/>
  <c r="R847" i="8"/>
  <c r="R848" i="8"/>
  <c r="R849" i="8"/>
  <c r="R850" i="8"/>
  <c r="R851" i="8"/>
  <c r="R852" i="8"/>
  <c r="R853" i="8"/>
  <c r="R854" i="8"/>
  <c r="R855" i="8"/>
  <c r="R856" i="8"/>
  <c r="R857" i="8"/>
  <c r="R858" i="8"/>
  <c r="R859" i="8"/>
  <c r="R860" i="8"/>
  <c r="R861" i="8"/>
  <c r="R862" i="8"/>
  <c r="R863" i="8"/>
  <c r="R864" i="8"/>
  <c r="R865" i="8"/>
  <c r="R866" i="8"/>
  <c r="R867" i="8"/>
  <c r="R868" i="8"/>
  <c r="R869" i="8"/>
  <c r="R870" i="8"/>
  <c r="R871" i="8"/>
  <c r="R872" i="8"/>
  <c r="R873" i="8"/>
  <c r="R874" i="8"/>
  <c r="R875" i="8"/>
  <c r="R876" i="8"/>
  <c r="R877" i="8"/>
  <c r="R878" i="8"/>
  <c r="R879" i="8"/>
  <c r="R880" i="8"/>
  <c r="R881" i="8"/>
  <c r="R882" i="8"/>
  <c r="R883" i="8"/>
  <c r="R884" i="8"/>
  <c r="R885" i="8"/>
  <c r="R886" i="8"/>
  <c r="R887" i="8"/>
  <c r="R888" i="8"/>
  <c r="R889" i="8"/>
  <c r="R890" i="8"/>
  <c r="R891" i="8"/>
  <c r="R892" i="8"/>
  <c r="R893" i="8"/>
  <c r="R894" i="8"/>
  <c r="R895" i="8"/>
  <c r="R896" i="8"/>
  <c r="R897" i="8"/>
  <c r="R898" i="8"/>
  <c r="R899" i="8"/>
  <c r="R900" i="8"/>
  <c r="R901" i="8"/>
  <c r="R902" i="8"/>
  <c r="R903" i="8"/>
  <c r="R904" i="8"/>
  <c r="R905" i="8"/>
  <c r="R906" i="8"/>
  <c r="R907" i="8"/>
  <c r="R908" i="8"/>
  <c r="R909" i="8"/>
  <c r="R910" i="8"/>
  <c r="R911" i="8"/>
  <c r="R912" i="8"/>
  <c r="R913" i="8"/>
  <c r="R914" i="8"/>
  <c r="R915" i="8"/>
  <c r="R916" i="8"/>
  <c r="R917" i="8"/>
  <c r="R918" i="8"/>
  <c r="R919" i="8"/>
  <c r="R920" i="8"/>
  <c r="R921" i="8"/>
  <c r="R922" i="8"/>
  <c r="R923" i="8"/>
  <c r="R924" i="8"/>
  <c r="R925" i="8"/>
  <c r="R926" i="8"/>
  <c r="R927" i="8"/>
  <c r="R928" i="8"/>
  <c r="R929" i="8"/>
  <c r="R930" i="8"/>
  <c r="R931" i="8"/>
  <c r="R932" i="8"/>
  <c r="R933" i="8"/>
  <c r="R934" i="8"/>
  <c r="R935" i="8"/>
  <c r="R936" i="8"/>
  <c r="R937" i="8"/>
  <c r="R938" i="8"/>
  <c r="R939" i="8"/>
  <c r="R940" i="8"/>
  <c r="R941" i="8"/>
  <c r="R942" i="8"/>
  <c r="R943" i="8"/>
  <c r="R944" i="8"/>
  <c r="R945" i="8"/>
  <c r="R946" i="8"/>
  <c r="R947" i="8"/>
  <c r="R948" i="8"/>
  <c r="R949" i="8"/>
  <c r="R950" i="8"/>
  <c r="R951" i="8"/>
  <c r="R952" i="8"/>
  <c r="R953" i="8"/>
  <c r="R954" i="8"/>
  <c r="R955" i="8"/>
  <c r="R956" i="8"/>
  <c r="R957" i="8"/>
  <c r="R958" i="8"/>
  <c r="R959" i="8"/>
  <c r="R960" i="8"/>
  <c r="R961" i="8"/>
  <c r="R962" i="8"/>
  <c r="R963" i="8"/>
  <c r="R964" i="8"/>
  <c r="R965" i="8"/>
  <c r="R966" i="8"/>
  <c r="R967" i="8"/>
  <c r="R968" i="8"/>
  <c r="R969" i="8"/>
  <c r="R970" i="8"/>
  <c r="R971" i="8"/>
  <c r="R972" i="8"/>
  <c r="R973" i="8"/>
  <c r="R974" i="8"/>
  <c r="R975" i="8"/>
  <c r="R976" i="8"/>
  <c r="R977" i="8"/>
  <c r="R978" i="8"/>
  <c r="R979" i="8"/>
  <c r="R980" i="8"/>
  <c r="R981" i="8"/>
  <c r="R982" i="8"/>
  <c r="R983" i="8"/>
  <c r="R984" i="8"/>
  <c r="R985" i="8"/>
  <c r="R986" i="8"/>
  <c r="R987" i="8"/>
  <c r="R988" i="8"/>
  <c r="R989" i="8"/>
  <c r="R990" i="8"/>
  <c r="R991" i="8"/>
  <c r="R992" i="8"/>
  <c r="R993" i="8"/>
  <c r="R994" i="8"/>
  <c r="R995" i="8"/>
  <c r="R996" i="8"/>
  <c r="R997" i="8"/>
  <c r="R998" i="8"/>
  <c r="R999" i="8"/>
  <c r="R1000" i="8"/>
  <c r="R1001" i="8"/>
  <c r="R1002" i="8"/>
  <c r="R1003" i="8"/>
  <c r="R1004" i="8"/>
  <c r="R1005" i="8"/>
  <c r="R1006" i="8"/>
  <c r="R1007" i="8"/>
  <c r="R1008" i="8"/>
  <c r="R1009" i="8"/>
  <c r="R1010" i="8"/>
  <c r="R1011" i="8"/>
  <c r="R1012" i="8"/>
  <c r="R1013" i="8"/>
  <c r="R1014" i="8"/>
  <c r="R1015" i="8"/>
  <c r="R1016" i="8"/>
  <c r="R1017" i="8"/>
  <c r="R1018" i="8"/>
  <c r="R1019" i="8"/>
  <c r="R1020" i="8"/>
  <c r="R1021" i="8"/>
  <c r="R1022" i="8"/>
  <c r="R1023" i="8"/>
  <c r="R1024" i="8"/>
  <c r="R1025" i="8"/>
  <c r="R1026" i="8"/>
  <c r="R1027" i="8"/>
  <c r="R1028" i="8"/>
  <c r="R1029" i="8"/>
  <c r="R1030" i="8"/>
  <c r="R1031" i="8"/>
  <c r="R1032" i="8"/>
  <c r="R1033" i="8"/>
  <c r="R1034" i="8"/>
  <c r="R1035" i="8"/>
  <c r="R1036" i="8"/>
  <c r="R1037" i="8"/>
  <c r="R1038" i="8"/>
  <c r="R1039" i="8"/>
  <c r="R1040" i="8"/>
  <c r="R1041" i="8"/>
  <c r="R1042" i="8"/>
  <c r="R1043" i="8"/>
  <c r="R1044" i="8"/>
  <c r="R1045" i="8"/>
  <c r="R1046" i="8"/>
  <c r="R1047" i="8"/>
  <c r="R1048" i="8"/>
  <c r="R1049" i="8"/>
  <c r="R1050" i="8"/>
  <c r="R1051" i="8"/>
  <c r="R1052" i="8"/>
  <c r="R1053" i="8"/>
  <c r="R1054" i="8"/>
  <c r="R1055" i="8"/>
  <c r="R1056" i="8"/>
  <c r="R1057" i="8"/>
  <c r="R1058" i="8"/>
  <c r="R1059" i="8"/>
  <c r="R1060" i="8"/>
  <c r="R1061" i="8"/>
  <c r="R1062" i="8"/>
  <c r="R1063" i="8"/>
  <c r="R1064" i="8"/>
  <c r="R1065" i="8"/>
  <c r="R1066" i="8"/>
  <c r="R1067" i="8"/>
  <c r="R1068" i="8"/>
  <c r="R1069" i="8"/>
  <c r="R1070" i="8"/>
  <c r="R1071" i="8"/>
  <c r="R1072" i="8"/>
  <c r="R1073" i="8"/>
  <c r="R1074" i="8"/>
  <c r="R1075" i="8"/>
  <c r="R1076" i="8"/>
  <c r="R1077" i="8"/>
  <c r="R1078" i="8"/>
  <c r="R1079" i="8"/>
  <c r="R1080" i="8"/>
  <c r="R1081" i="8"/>
  <c r="R1082" i="8"/>
  <c r="R1083" i="8"/>
  <c r="R1084" i="8"/>
  <c r="R1085" i="8"/>
  <c r="R1086" i="8"/>
  <c r="R1087" i="8"/>
  <c r="R1088" i="8"/>
  <c r="R1089" i="8"/>
  <c r="R1090" i="8"/>
  <c r="R1091" i="8"/>
  <c r="R1092" i="8"/>
  <c r="R1093" i="8"/>
  <c r="R1094" i="8"/>
  <c r="R1095" i="8"/>
  <c r="R1096" i="8"/>
  <c r="R1097" i="8"/>
  <c r="R1098" i="8"/>
  <c r="R1099" i="8"/>
  <c r="R1100" i="8"/>
  <c r="R1101" i="8"/>
  <c r="R1102" i="8"/>
  <c r="R1103" i="8"/>
  <c r="R1104" i="8"/>
  <c r="R1105" i="8"/>
  <c r="R1106" i="8"/>
  <c r="R1107" i="8"/>
  <c r="R1108" i="8"/>
  <c r="R1109" i="8"/>
  <c r="R1110" i="8"/>
  <c r="R1111" i="8"/>
  <c r="R1112" i="8"/>
  <c r="R1113" i="8"/>
  <c r="R1114" i="8"/>
  <c r="R1115" i="8"/>
  <c r="R1116" i="8"/>
  <c r="R1117" i="8"/>
  <c r="R1118" i="8"/>
  <c r="R1119" i="8"/>
  <c r="R1120" i="8"/>
  <c r="R1121" i="8"/>
  <c r="R1122" i="8"/>
  <c r="R1123" i="8"/>
  <c r="R1124" i="8"/>
  <c r="R1125" i="8"/>
  <c r="R1126" i="8"/>
  <c r="R1127" i="8"/>
  <c r="R1128" i="8"/>
  <c r="R1129" i="8"/>
  <c r="R1130" i="8"/>
  <c r="R1131" i="8"/>
  <c r="R1132" i="8"/>
  <c r="R1133" i="8"/>
  <c r="R1134" i="8"/>
  <c r="R1135" i="8"/>
  <c r="R1136" i="8"/>
  <c r="R1137" i="8"/>
  <c r="R1138" i="8"/>
  <c r="R1139" i="8"/>
  <c r="R1140" i="8"/>
  <c r="R1141" i="8"/>
  <c r="R1142" i="8"/>
  <c r="R1143" i="8"/>
  <c r="R1144" i="8"/>
  <c r="R1145" i="8"/>
  <c r="R1146" i="8"/>
  <c r="R1147" i="8"/>
  <c r="R1148" i="8"/>
  <c r="R1149" i="8"/>
  <c r="R1150" i="8"/>
  <c r="R1151" i="8"/>
  <c r="R1152" i="8"/>
  <c r="R1153" i="8"/>
  <c r="R1154" i="8"/>
  <c r="R1155" i="8"/>
  <c r="R1156" i="8"/>
  <c r="R1157" i="8"/>
  <c r="R1158" i="8"/>
  <c r="R1159" i="8"/>
  <c r="R1160" i="8"/>
  <c r="R1161" i="8"/>
  <c r="R1162" i="8"/>
  <c r="R1163" i="8"/>
  <c r="R1164" i="8"/>
  <c r="R1165" i="8"/>
  <c r="R1166" i="8"/>
  <c r="R1167" i="8"/>
  <c r="R1168" i="8"/>
  <c r="R1169" i="8"/>
  <c r="R1170" i="8"/>
  <c r="R1171" i="8"/>
  <c r="R1172" i="8"/>
  <c r="R1173" i="8"/>
  <c r="R1174" i="8"/>
  <c r="R1175" i="8"/>
  <c r="R1176" i="8"/>
  <c r="R1177" i="8"/>
  <c r="R1178" i="8"/>
  <c r="R1179" i="8"/>
  <c r="R1180" i="8"/>
  <c r="R1181" i="8"/>
  <c r="R1182" i="8"/>
  <c r="R1183" i="8"/>
  <c r="R1184" i="8"/>
  <c r="R1185" i="8"/>
  <c r="R1186" i="8"/>
  <c r="R1187" i="8"/>
  <c r="R1188" i="8"/>
  <c r="R1189" i="8"/>
  <c r="R1190" i="8"/>
  <c r="R1191" i="8"/>
  <c r="R1192" i="8"/>
  <c r="R1193" i="8"/>
  <c r="R1194" i="8"/>
  <c r="R1195" i="8"/>
  <c r="R1196" i="8"/>
  <c r="R1197" i="8"/>
  <c r="R1198" i="8"/>
  <c r="R1199" i="8"/>
  <c r="R1200" i="8"/>
  <c r="R1201" i="8"/>
  <c r="R1202" i="8"/>
  <c r="R1203" i="8"/>
  <c r="R1204" i="8"/>
  <c r="R1205" i="8"/>
  <c r="R1206" i="8"/>
  <c r="R1207" i="8"/>
  <c r="R1208" i="8"/>
  <c r="R1209" i="8"/>
  <c r="R1210" i="8"/>
  <c r="R1211" i="8"/>
  <c r="R1212" i="8"/>
  <c r="R1213" i="8"/>
  <c r="R1214" i="8"/>
  <c r="R1215" i="8"/>
  <c r="R1216" i="8"/>
  <c r="R1217" i="8"/>
  <c r="R1218" i="8"/>
  <c r="R1219" i="8"/>
  <c r="R1220" i="8"/>
  <c r="R1221" i="8"/>
  <c r="R1222" i="8"/>
  <c r="R1223" i="8"/>
  <c r="R1224" i="8"/>
  <c r="R1225" i="8"/>
  <c r="R1226" i="8"/>
  <c r="R1227" i="8"/>
  <c r="R1228" i="8"/>
  <c r="R1229" i="8"/>
  <c r="R1230" i="8"/>
  <c r="R1231" i="8"/>
  <c r="R1232" i="8"/>
  <c r="R1233" i="8"/>
  <c r="R1234" i="8"/>
  <c r="R1235" i="8"/>
  <c r="R1236" i="8"/>
  <c r="R1237" i="8"/>
  <c r="R1238" i="8"/>
  <c r="R1239" i="8"/>
  <c r="R1240" i="8"/>
  <c r="R1241" i="8"/>
  <c r="R1242" i="8"/>
  <c r="R1243" i="8"/>
  <c r="R1244" i="8"/>
  <c r="R1245" i="8"/>
  <c r="R1246" i="8"/>
  <c r="R1247" i="8"/>
  <c r="R1248" i="8"/>
  <c r="R1249" i="8"/>
  <c r="R1250" i="8"/>
  <c r="R1251" i="8"/>
  <c r="R1252" i="8"/>
  <c r="R1253" i="8"/>
  <c r="R1254" i="8"/>
  <c r="R1255" i="8"/>
  <c r="R1256" i="8"/>
  <c r="R1257" i="8"/>
  <c r="R1258" i="8"/>
  <c r="R1259" i="8"/>
  <c r="R1260" i="8"/>
  <c r="R1261" i="8"/>
  <c r="R1262" i="8"/>
  <c r="R1263" i="8"/>
  <c r="R1264" i="8"/>
  <c r="R1265" i="8"/>
  <c r="R1266" i="8"/>
  <c r="R1267" i="8"/>
  <c r="R1268" i="8"/>
  <c r="R1269" i="8"/>
  <c r="R1270" i="8"/>
  <c r="R1271" i="8"/>
  <c r="R1272" i="8"/>
  <c r="R1273" i="8"/>
  <c r="R1274" i="8"/>
  <c r="R1275" i="8"/>
  <c r="R1276" i="8"/>
  <c r="R1277" i="8"/>
  <c r="R1278" i="8"/>
  <c r="R1279" i="8"/>
  <c r="R1280" i="8"/>
  <c r="R1281" i="8"/>
  <c r="R1282" i="8"/>
  <c r="R1283" i="8"/>
  <c r="R1284" i="8"/>
  <c r="R1285" i="8"/>
  <c r="R1286" i="8"/>
  <c r="R1287" i="8"/>
  <c r="R1288" i="8"/>
  <c r="R1289" i="8"/>
  <c r="R1290" i="8"/>
  <c r="R1291" i="8"/>
  <c r="R1292" i="8"/>
  <c r="R1293" i="8"/>
  <c r="R1294" i="8"/>
  <c r="R1295" i="8"/>
  <c r="R1296" i="8"/>
  <c r="R1297" i="8"/>
  <c r="R1298" i="8"/>
  <c r="R1299" i="8"/>
  <c r="R1300" i="8"/>
  <c r="R1301" i="8"/>
  <c r="R1302" i="8"/>
  <c r="R1303" i="8"/>
  <c r="R1304" i="8"/>
  <c r="R1305" i="8"/>
  <c r="R1306" i="8"/>
  <c r="R1307" i="8"/>
  <c r="R1308" i="8"/>
  <c r="R1309" i="8"/>
  <c r="R1310" i="8"/>
  <c r="R1311" i="8"/>
  <c r="R1312" i="8"/>
  <c r="R1313" i="8"/>
  <c r="R1314" i="8"/>
  <c r="R1315" i="8"/>
  <c r="R1316" i="8"/>
  <c r="R1317" i="8"/>
  <c r="R1318" i="8"/>
  <c r="R1319" i="8"/>
  <c r="R1320" i="8"/>
  <c r="R1321" i="8"/>
  <c r="R1322" i="8"/>
  <c r="R1323" i="8"/>
  <c r="R1324" i="8"/>
  <c r="R1325" i="8"/>
  <c r="R1326" i="8"/>
  <c r="R1327" i="8"/>
  <c r="R1328" i="8"/>
  <c r="R1329" i="8"/>
  <c r="R1330" i="8"/>
  <c r="R1331" i="8"/>
  <c r="R1332" i="8"/>
  <c r="R1333" i="8"/>
  <c r="R1334" i="8"/>
  <c r="R1335" i="8"/>
  <c r="R1336" i="8"/>
  <c r="R1337" i="8"/>
  <c r="R1338" i="8"/>
  <c r="R1339" i="8"/>
  <c r="R1340" i="8"/>
  <c r="R1341" i="8"/>
  <c r="R1342" i="8"/>
  <c r="R1343" i="8"/>
  <c r="R1344" i="8"/>
  <c r="R1345" i="8"/>
  <c r="R1346" i="8"/>
  <c r="R1347" i="8"/>
  <c r="R1348" i="8"/>
  <c r="R1349" i="8"/>
  <c r="R1350" i="8"/>
  <c r="R1351" i="8"/>
  <c r="R1352" i="8"/>
  <c r="R1353" i="8"/>
  <c r="R1354" i="8"/>
  <c r="R1355" i="8"/>
  <c r="R1356" i="8"/>
  <c r="R1357" i="8"/>
  <c r="R1358" i="8"/>
  <c r="R1359" i="8"/>
  <c r="R1360" i="8"/>
  <c r="R1361" i="8"/>
  <c r="R1362" i="8"/>
  <c r="R1363" i="8"/>
  <c r="R1364" i="8"/>
  <c r="R1365" i="8"/>
  <c r="R1366" i="8"/>
  <c r="R1367" i="8"/>
  <c r="R1368" i="8"/>
  <c r="R1369" i="8"/>
  <c r="R1370" i="8"/>
  <c r="R1371" i="8"/>
  <c r="R1372" i="8"/>
  <c r="R1373" i="8"/>
  <c r="R1374" i="8"/>
  <c r="R1375" i="8"/>
  <c r="R1376" i="8"/>
  <c r="R1377" i="8"/>
  <c r="R1378" i="8"/>
  <c r="R1379" i="8"/>
  <c r="R1380" i="8"/>
  <c r="R1381" i="8"/>
  <c r="R1382" i="8"/>
  <c r="R1383" i="8"/>
  <c r="R1384" i="8"/>
  <c r="R1385" i="8"/>
  <c r="R1386" i="8"/>
  <c r="R1387" i="8"/>
  <c r="R1388" i="8"/>
  <c r="R1389" i="8"/>
  <c r="R1390" i="8"/>
  <c r="R1391" i="8"/>
  <c r="R1392" i="8"/>
  <c r="R1393" i="8"/>
  <c r="R1394" i="8"/>
  <c r="R1395" i="8"/>
  <c r="R1396" i="8"/>
  <c r="R1397" i="8"/>
  <c r="R1398" i="8"/>
  <c r="R1399" i="8"/>
  <c r="R1400" i="8"/>
  <c r="R1401" i="8"/>
  <c r="R1402" i="8"/>
  <c r="R1403" i="8"/>
  <c r="R1404" i="8"/>
  <c r="R1405" i="8"/>
  <c r="R1406" i="8"/>
  <c r="R1407" i="8"/>
  <c r="R1408" i="8"/>
  <c r="R1409" i="8"/>
  <c r="R1410" i="8"/>
  <c r="R1411" i="8"/>
  <c r="R1412" i="8"/>
  <c r="R1413" i="8"/>
  <c r="R1414" i="8"/>
  <c r="R1415" i="8"/>
  <c r="R1416" i="8"/>
  <c r="R1417" i="8"/>
  <c r="R1418" i="8"/>
  <c r="R1419" i="8"/>
  <c r="R1420" i="8"/>
  <c r="R1421" i="8"/>
  <c r="R1422" i="8"/>
  <c r="R1423" i="8"/>
  <c r="R1424" i="8"/>
  <c r="R1425" i="8"/>
  <c r="R1426" i="8"/>
  <c r="R1427" i="8"/>
  <c r="R1428" i="8"/>
  <c r="R1429" i="8"/>
  <c r="R1430" i="8"/>
  <c r="R1431" i="8"/>
  <c r="R1432" i="8"/>
  <c r="R1433" i="8"/>
  <c r="R1434" i="8"/>
  <c r="R1435" i="8"/>
  <c r="R1436" i="8"/>
  <c r="R1437" i="8"/>
  <c r="R1438" i="8"/>
  <c r="R1439" i="8"/>
  <c r="R1440" i="8"/>
  <c r="R1441" i="8"/>
  <c r="R1442" i="8"/>
  <c r="R1443" i="8"/>
  <c r="R1444" i="8"/>
  <c r="R1445" i="8"/>
  <c r="R1446" i="8"/>
  <c r="R1447" i="8"/>
  <c r="R1448" i="8"/>
  <c r="R1449" i="8"/>
  <c r="R1450" i="8"/>
  <c r="R1451" i="8"/>
  <c r="R1452" i="8"/>
  <c r="R1453" i="8"/>
  <c r="R1454" i="8"/>
  <c r="R1455" i="8"/>
  <c r="R1456" i="8"/>
  <c r="R1457" i="8"/>
  <c r="R1458" i="8"/>
  <c r="R1459" i="8"/>
  <c r="R1460" i="8"/>
  <c r="R1461" i="8"/>
  <c r="R1462" i="8"/>
  <c r="R1463" i="8"/>
  <c r="R1464" i="8"/>
  <c r="R1465" i="8"/>
  <c r="R1466" i="8"/>
  <c r="R1467" i="8"/>
  <c r="R1468" i="8"/>
  <c r="R1469" i="8"/>
  <c r="R1470" i="8"/>
  <c r="R1471" i="8"/>
  <c r="R1472" i="8"/>
  <c r="R1473" i="8"/>
  <c r="R1474" i="8"/>
  <c r="R1475" i="8"/>
  <c r="R1476" i="8"/>
  <c r="R1477" i="8"/>
  <c r="R1478" i="8"/>
  <c r="R1479" i="8"/>
  <c r="R1480" i="8"/>
  <c r="R1481" i="8"/>
  <c r="R1482" i="8"/>
  <c r="R1483" i="8"/>
  <c r="R1484" i="8"/>
  <c r="R1485" i="8"/>
  <c r="R1486" i="8"/>
  <c r="R1487" i="8"/>
  <c r="R1488" i="8"/>
  <c r="R1489" i="8"/>
  <c r="R1490" i="8"/>
  <c r="R1491" i="8"/>
  <c r="R1492" i="8"/>
  <c r="R1493" i="8"/>
  <c r="R1494" i="8"/>
  <c r="R1495" i="8"/>
  <c r="R1496" i="8"/>
  <c r="R1497" i="8"/>
  <c r="R1498" i="8"/>
  <c r="R1499" i="8"/>
  <c r="R1500" i="8"/>
  <c r="R1501" i="8"/>
  <c r="R1502" i="8"/>
  <c r="R1503" i="8"/>
  <c r="R1504" i="8"/>
  <c r="R1505" i="8"/>
  <c r="R1506" i="8"/>
  <c r="R1507" i="8"/>
  <c r="R1508" i="8"/>
  <c r="R1509" i="8"/>
  <c r="R1510" i="8"/>
  <c r="R1511" i="8"/>
  <c r="R1512" i="8"/>
  <c r="R1513" i="8"/>
  <c r="R1514" i="8"/>
  <c r="R1515" i="8"/>
  <c r="R1516" i="8"/>
  <c r="R1517" i="8"/>
  <c r="R1518" i="8"/>
  <c r="R1519" i="8"/>
  <c r="R1520" i="8"/>
  <c r="R1521" i="8"/>
  <c r="R1522" i="8"/>
  <c r="R1523" i="8"/>
  <c r="R1524" i="8"/>
  <c r="R1525" i="8"/>
  <c r="R1526" i="8"/>
  <c r="R1527" i="8"/>
  <c r="R1528" i="8"/>
  <c r="R1529" i="8"/>
  <c r="R1530" i="8"/>
  <c r="R1531" i="8"/>
  <c r="R1532" i="8"/>
  <c r="R1533" i="8"/>
  <c r="R1534" i="8"/>
  <c r="R1535" i="8"/>
  <c r="R1536" i="8"/>
  <c r="R1537" i="8"/>
  <c r="R1538" i="8"/>
  <c r="R1539" i="8"/>
  <c r="R1540" i="8"/>
  <c r="R1541" i="8"/>
  <c r="R1542" i="8"/>
  <c r="R1543" i="8"/>
  <c r="R1544" i="8"/>
  <c r="R1545" i="8"/>
  <c r="R1546" i="8"/>
  <c r="R1547" i="8"/>
  <c r="R1548" i="8"/>
  <c r="R1549" i="8"/>
  <c r="R1550" i="8"/>
  <c r="R1551" i="8"/>
  <c r="R1552" i="8"/>
  <c r="R1553" i="8"/>
  <c r="R1554" i="8"/>
  <c r="R1555" i="8"/>
  <c r="R1556" i="8"/>
  <c r="R1557" i="8"/>
  <c r="R1558" i="8"/>
  <c r="R1559" i="8"/>
  <c r="R1560" i="8"/>
  <c r="R1561" i="8"/>
  <c r="R1562" i="8"/>
  <c r="R1563" i="8"/>
  <c r="R1564" i="8"/>
  <c r="R1565" i="8"/>
  <c r="R1566" i="8"/>
  <c r="R1567" i="8"/>
  <c r="R1568" i="8"/>
  <c r="R1569" i="8"/>
  <c r="R1570" i="8"/>
  <c r="R1571" i="8"/>
  <c r="R1572" i="8"/>
  <c r="R1573" i="8"/>
  <c r="R1574" i="8"/>
  <c r="R1575" i="8"/>
  <c r="R1576" i="8"/>
  <c r="R1577" i="8"/>
  <c r="R1578" i="8"/>
  <c r="R1579" i="8"/>
  <c r="R1580" i="8"/>
  <c r="R1581" i="8"/>
  <c r="R1582" i="8"/>
  <c r="R1583" i="8"/>
  <c r="R1584" i="8"/>
  <c r="R1585" i="8"/>
  <c r="R1586" i="8"/>
  <c r="R1587" i="8"/>
  <c r="R1588" i="8"/>
  <c r="R1589" i="8"/>
  <c r="R1590" i="8"/>
  <c r="R1591" i="8"/>
  <c r="R1592" i="8"/>
  <c r="R1593" i="8"/>
  <c r="R1594" i="8"/>
  <c r="R1595" i="8"/>
  <c r="R1596" i="8"/>
  <c r="R1597" i="8"/>
  <c r="R1598" i="8"/>
  <c r="R1599" i="8"/>
  <c r="R1600" i="8"/>
  <c r="R1601" i="8"/>
  <c r="R1602" i="8"/>
  <c r="R1603" i="8"/>
  <c r="R1604" i="8"/>
  <c r="R1605" i="8"/>
  <c r="R1606" i="8"/>
  <c r="R1607" i="8"/>
  <c r="R1608" i="8"/>
  <c r="R1609" i="8"/>
  <c r="R1610" i="8"/>
  <c r="R1611" i="8"/>
  <c r="R1612" i="8"/>
  <c r="R1613" i="8"/>
  <c r="R1614" i="8"/>
  <c r="R1615" i="8"/>
  <c r="R1616" i="8"/>
  <c r="R1617" i="8"/>
  <c r="R1618" i="8"/>
  <c r="R1619" i="8"/>
  <c r="R1620" i="8"/>
  <c r="R1621" i="8"/>
  <c r="R1622" i="8"/>
  <c r="R1623" i="8"/>
  <c r="R1624" i="8"/>
  <c r="R1625" i="8"/>
  <c r="R1626" i="8"/>
  <c r="R1627" i="8"/>
  <c r="R1628" i="8"/>
  <c r="R1629" i="8"/>
  <c r="R1630" i="8"/>
  <c r="R1631" i="8"/>
  <c r="R1632" i="8"/>
  <c r="R1633" i="8"/>
  <c r="R1634" i="8"/>
  <c r="R1635" i="8"/>
  <c r="R1636" i="8"/>
  <c r="R1637" i="8"/>
  <c r="R1638" i="8"/>
  <c r="R1639" i="8"/>
  <c r="R1640" i="8"/>
  <c r="R1641" i="8"/>
  <c r="R1642" i="8"/>
  <c r="R1643" i="8"/>
  <c r="R1644" i="8"/>
  <c r="R1645" i="8"/>
  <c r="R1646" i="8"/>
  <c r="R1647" i="8"/>
  <c r="R1648" i="8"/>
  <c r="R1649" i="8"/>
  <c r="R1650" i="8"/>
  <c r="R1651" i="8"/>
  <c r="R1652" i="8"/>
  <c r="R1653" i="8"/>
  <c r="R1654" i="8"/>
  <c r="R1655" i="8"/>
  <c r="R1656" i="8"/>
  <c r="R1657" i="8"/>
  <c r="R1658" i="8"/>
  <c r="R1659" i="8"/>
  <c r="R1660" i="8"/>
  <c r="R1661" i="8"/>
  <c r="R1662" i="8"/>
  <c r="R1663" i="8"/>
  <c r="R1664" i="8"/>
  <c r="R1665" i="8"/>
  <c r="R1666" i="8"/>
  <c r="R1667" i="8"/>
  <c r="R1668" i="8"/>
  <c r="R1669" i="8"/>
  <c r="R1670" i="8"/>
  <c r="R1671" i="8"/>
  <c r="R1672" i="8"/>
  <c r="R1673" i="8"/>
  <c r="R1674" i="8"/>
  <c r="R1675" i="8"/>
  <c r="R1676" i="8"/>
  <c r="R1677" i="8"/>
  <c r="R1678" i="8"/>
  <c r="R1679" i="8"/>
  <c r="R1680" i="8"/>
  <c r="R1681" i="8"/>
  <c r="R1682" i="8"/>
  <c r="R1683" i="8"/>
  <c r="R1684" i="8"/>
  <c r="R1685" i="8"/>
  <c r="R1686" i="8"/>
  <c r="R1687" i="8"/>
  <c r="R1688" i="8"/>
  <c r="R1689" i="8"/>
  <c r="R1690" i="8"/>
  <c r="R1691" i="8"/>
  <c r="R1692" i="8"/>
  <c r="R1693" i="8"/>
  <c r="R1694" i="8"/>
  <c r="R1695" i="8"/>
  <c r="R1696" i="8"/>
  <c r="R1697" i="8"/>
  <c r="R1698" i="8"/>
  <c r="R1699" i="8"/>
  <c r="R1700" i="8"/>
  <c r="R1701" i="8"/>
  <c r="R1702" i="8"/>
  <c r="R1703" i="8"/>
  <c r="R1704" i="8"/>
  <c r="R1705" i="8"/>
  <c r="R1706" i="8"/>
  <c r="R1707" i="8"/>
  <c r="R1708" i="8"/>
  <c r="R1709" i="8"/>
  <c r="R1710" i="8"/>
  <c r="R1711" i="8"/>
  <c r="R1712" i="8"/>
  <c r="R1713" i="8"/>
  <c r="R1714" i="8"/>
  <c r="R1715" i="8"/>
  <c r="R1716" i="8"/>
  <c r="R1717" i="8"/>
  <c r="R1718" i="8"/>
  <c r="R1719" i="8"/>
  <c r="R1720" i="8"/>
  <c r="R1721" i="8"/>
  <c r="R1722" i="8"/>
  <c r="R1723" i="8"/>
  <c r="R1724" i="8"/>
  <c r="R1725" i="8"/>
  <c r="R1726" i="8"/>
  <c r="R1727" i="8"/>
  <c r="R1728" i="8"/>
  <c r="R1729" i="8"/>
  <c r="R1730" i="8"/>
  <c r="R1731" i="8"/>
  <c r="R1732" i="8"/>
  <c r="R1733" i="8"/>
  <c r="R1734" i="8"/>
  <c r="R1735" i="8"/>
  <c r="R1736" i="8"/>
  <c r="R1737" i="8"/>
  <c r="R1738" i="8"/>
  <c r="R1739" i="8"/>
  <c r="R1740" i="8"/>
  <c r="R1741" i="8"/>
  <c r="R1742" i="8"/>
  <c r="R1743" i="8"/>
  <c r="R1744" i="8"/>
  <c r="R1745" i="8"/>
  <c r="R1746" i="8"/>
  <c r="R1747" i="8"/>
  <c r="R1748" i="8"/>
  <c r="R1749" i="8"/>
  <c r="R1750" i="8"/>
  <c r="R1751" i="8"/>
  <c r="R1752" i="8"/>
  <c r="R1753" i="8"/>
  <c r="R1754" i="8"/>
  <c r="R1755" i="8"/>
  <c r="R1756" i="8"/>
  <c r="R1757" i="8"/>
  <c r="R1758" i="8"/>
  <c r="R1759" i="8"/>
  <c r="R1760" i="8"/>
  <c r="R1761" i="8"/>
  <c r="R1762" i="8"/>
  <c r="R1763" i="8"/>
  <c r="R1764" i="8"/>
  <c r="R1765" i="8"/>
  <c r="R1766" i="8"/>
  <c r="R1767" i="8"/>
  <c r="R1768" i="8"/>
  <c r="R1769" i="8"/>
  <c r="R1770" i="8"/>
  <c r="R1771" i="8"/>
  <c r="R1772" i="8"/>
  <c r="R1773" i="8"/>
  <c r="R1774" i="8"/>
  <c r="R1775" i="8"/>
  <c r="R1776" i="8"/>
  <c r="R1777" i="8"/>
  <c r="R1778" i="8"/>
  <c r="R1779" i="8"/>
  <c r="R1780" i="8"/>
  <c r="R1781" i="8"/>
  <c r="R1782" i="8"/>
  <c r="R1783" i="8"/>
  <c r="R1784" i="8"/>
  <c r="R1785" i="8"/>
  <c r="R1786" i="8"/>
  <c r="R1787" i="8"/>
  <c r="R1788" i="8"/>
  <c r="R1789" i="8"/>
  <c r="R1790" i="8"/>
  <c r="R1791" i="8"/>
  <c r="R1792" i="8"/>
  <c r="R1793" i="8"/>
  <c r="R1794" i="8"/>
  <c r="R1795" i="8"/>
  <c r="R1796" i="8"/>
  <c r="R1797" i="8"/>
  <c r="R1798" i="8"/>
  <c r="R1799" i="8"/>
  <c r="R1800" i="8"/>
  <c r="R1801" i="8"/>
  <c r="R1802" i="8"/>
  <c r="R1803" i="8"/>
  <c r="R1804" i="8"/>
  <c r="R1805" i="8"/>
  <c r="R1806" i="8"/>
  <c r="R1807" i="8"/>
  <c r="R1808" i="8"/>
  <c r="R1809" i="8"/>
  <c r="R1810" i="8"/>
  <c r="R1811" i="8"/>
  <c r="R1812" i="8"/>
  <c r="R1813" i="8"/>
  <c r="R1814" i="8"/>
  <c r="R1815" i="8"/>
  <c r="R1816" i="8"/>
  <c r="R1817" i="8"/>
  <c r="R1818" i="8"/>
  <c r="R1819" i="8"/>
  <c r="R1820" i="8"/>
  <c r="R1821" i="8"/>
  <c r="R1822" i="8"/>
  <c r="R1823" i="8"/>
  <c r="R1824" i="8"/>
  <c r="R1825" i="8"/>
  <c r="R1826" i="8"/>
  <c r="R1827" i="8"/>
  <c r="R1828" i="8"/>
  <c r="R1829" i="8"/>
  <c r="R1830" i="8"/>
  <c r="R1831" i="8"/>
  <c r="R1832" i="8"/>
  <c r="R1833" i="8"/>
  <c r="R1834" i="8"/>
  <c r="R1835" i="8"/>
  <c r="R1836" i="8"/>
  <c r="R1837" i="8"/>
  <c r="R1838" i="8"/>
  <c r="R1839" i="8"/>
  <c r="R1840" i="8"/>
  <c r="R1841" i="8"/>
  <c r="R1842" i="8"/>
  <c r="R1843" i="8"/>
  <c r="R1844" i="8"/>
  <c r="R1845" i="8"/>
  <c r="R1846" i="8"/>
  <c r="R1847" i="8"/>
  <c r="R1848" i="8"/>
  <c r="R1849" i="8"/>
  <c r="R1850" i="8"/>
  <c r="R1851" i="8"/>
  <c r="R1852" i="8"/>
  <c r="R1853" i="8"/>
  <c r="R1854" i="8"/>
  <c r="R1855" i="8"/>
  <c r="R1856" i="8"/>
  <c r="R1857" i="8"/>
  <c r="R1858" i="8"/>
  <c r="R1859" i="8"/>
  <c r="R1860" i="8"/>
  <c r="R1861" i="8"/>
  <c r="R1862" i="8"/>
  <c r="R1863" i="8"/>
  <c r="R1864" i="8"/>
  <c r="R1865" i="8"/>
  <c r="R1866" i="8"/>
  <c r="R1867" i="8"/>
  <c r="R1868" i="8"/>
  <c r="R1869" i="8"/>
  <c r="R1870" i="8"/>
  <c r="R1871" i="8"/>
  <c r="R1872" i="8"/>
  <c r="R1873" i="8"/>
  <c r="R1874" i="8"/>
  <c r="R1875" i="8"/>
  <c r="R1876" i="8"/>
  <c r="R1877" i="8"/>
  <c r="R1878" i="8"/>
  <c r="R1879" i="8"/>
  <c r="R1880" i="8"/>
  <c r="R1881" i="8"/>
  <c r="R1882" i="8"/>
  <c r="R1883" i="8"/>
  <c r="R1884" i="8"/>
  <c r="R1885" i="8"/>
  <c r="R1886" i="8"/>
  <c r="R1887" i="8"/>
  <c r="R1888" i="8"/>
  <c r="R1889" i="8"/>
  <c r="R1890" i="8"/>
  <c r="R1891" i="8"/>
  <c r="R1892" i="8"/>
  <c r="R1893" i="8"/>
  <c r="R1894" i="8"/>
  <c r="R1895" i="8"/>
  <c r="R1896" i="8"/>
  <c r="R1897" i="8"/>
  <c r="R1898" i="8"/>
  <c r="R1899" i="8"/>
  <c r="R1900" i="8"/>
  <c r="R1901" i="8"/>
  <c r="R1902" i="8"/>
  <c r="R1903" i="8"/>
  <c r="R1904" i="8"/>
  <c r="R1905" i="8"/>
  <c r="R1906" i="8"/>
  <c r="R1907" i="8"/>
  <c r="R1908" i="8"/>
  <c r="R1909" i="8"/>
  <c r="R1910" i="8"/>
  <c r="R1911" i="8"/>
  <c r="R1912" i="8"/>
  <c r="R1913" i="8"/>
  <c r="R1914" i="8"/>
  <c r="R1915" i="8"/>
  <c r="R1916" i="8"/>
  <c r="R1917" i="8"/>
  <c r="R1918" i="8"/>
  <c r="R1919" i="8"/>
  <c r="R1920" i="8"/>
  <c r="R1921" i="8"/>
  <c r="R1922" i="8"/>
  <c r="R1923" i="8"/>
  <c r="R1924" i="8"/>
  <c r="R1925" i="8"/>
  <c r="R1926" i="8"/>
  <c r="R1927" i="8"/>
  <c r="R1928" i="8"/>
  <c r="R1929" i="8"/>
  <c r="R1930" i="8"/>
  <c r="R1931" i="8"/>
  <c r="R1932" i="8"/>
  <c r="R1933" i="8"/>
  <c r="R1934" i="8"/>
  <c r="R1935" i="8"/>
  <c r="R1936" i="8"/>
  <c r="R1937" i="8"/>
  <c r="R1938" i="8"/>
  <c r="R1939" i="8"/>
  <c r="R1940" i="8"/>
  <c r="R1941" i="8"/>
  <c r="R1942" i="8"/>
  <c r="R1943" i="8"/>
  <c r="R1944" i="8"/>
  <c r="R1945" i="8"/>
  <c r="R1946" i="8"/>
  <c r="R1947" i="8"/>
  <c r="R1948" i="8"/>
  <c r="R1949" i="8"/>
  <c r="R1950" i="8"/>
  <c r="R1951" i="8"/>
  <c r="R1952" i="8"/>
  <c r="R1953" i="8"/>
  <c r="R1954" i="8"/>
  <c r="R1955" i="8"/>
  <c r="R1956" i="8"/>
  <c r="R1957" i="8"/>
  <c r="R1958" i="8"/>
  <c r="R1959" i="8"/>
  <c r="R1960" i="8"/>
  <c r="R1961" i="8"/>
  <c r="R1962" i="8"/>
  <c r="R1963" i="8"/>
  <c r="R1964" i="8"/>
  <c r="R1965" i="8"/>
  <c r="R1966" i="8"/>
  <c r="R1967" i="8"/>
  <c r="R1968" i="8"/>
  <c r="R1969" i="8"/>
  <c r="R1970" i="8"/>
  <c r="R1971" i="8"/>
  <c r="R1972" i="8"/>
  <c r="R1973" i="8"/>
  <c r="R1974" i="8"/>
  <c r="R1975" i="8"/>
  <c r="R1976" i="8"/>
  <c r="R1977" i="8"/>
  <c r="R1978" i="8"/>
  <c r="R1979" i="8"/>
  <c r="R1980" i="8"/>
  <c r="R1981" i="8"/>
  <c r="R1982" i="8"/>
  <c r="R1983" i="8"/>
  <c r="R1984" i="8"/>
  <c r="R1985" i="8"/>
  <c r="R1986" i="8"/>
  <c r="R1987" i="8"/>
  <c r="R1988" i="8"/>
  <c r="R1989" i="8"/>
  <c r="R1990" i="8"/>
  <c r="R1991" i="8"/>
  <c r="R1992" i="8"/>
  <c r="R1993" i="8"/>
  <c r="R1994" i="8"/>
  <c r="R1995" i="8"/>
  <c r="R1996" i="8"/>
  <c r="R1997" i="8"/>
  <c r="R1998" i="8"/>
  <c r="R1999" i="8"/>
  <c r="R2000" i="8"/>
  <c r="R2001" i="8"/>
  <c r="R2002" i="8"/>
  <c r="R2003" i="8"/>
  <c r="R2004" i="8"/>
  <c r="R2005" i="8"/>
  <c r="R2006" i="8"/>
  <c r="R2007" i="8"/>
  <c r="R2008" i="8"/>
  <c r="R2009" i="8"/>
  <c r="R2010" i="8"/>
  <c r="R2011" i="8"/>
  <c r="R2012" i="8"/>
  <c r="R2013" i="8"/>
  <c r="R2014" i="8"/>
  <c r="R2015" i="8"/>
  <c r="R2016" i="8"/>
  <c r="R2017" i="8"/>
  <c r="R2018" i="8"/>
  <c r="R2019" i="8"/>
  <c r="R2020" i="8"/>
  <c r="R2021" i="8"/>
  <c r="R2022" i="8"/>
  <c r="R2023" i="8"/>
  <c r="R2024" i="8"/>
  <c r="R2025" i="8"/>
  <c r="R2026" i="8"/>
  <c r="R2027" i="8"/>
  <c r="R2028" i="8"/>
  <c r="R2029" i="8"/>
  <c r="R2030" i="8"/>
  <c r="R2031" i="8"/>
  <c r="R2032" i="8"/>
  <c r="R2033" i="8"/>
  <c r="R2034" i="8"/>
  <c r="R2035" i="8"/>
  <c r="R2036" i="8"/>
  <c r="R2037" i="8"/>
  <c r="R2038" i="8"/>
  <c r="R2039" i="8"/>
  <c r="R2040" i="8"/>
  <c r="R2041" i="8"/>
  <c r="R2042" i="8"/>
  <c r="R2043" i="8"/>
  <c r="R2044" i="8"/>
  <c r="R2045" i="8"/>
  <c r="R2046" i="8"/>
  <c r="R2047" i="8"/>
  <c r="R2048" i="8"/>
  <c r="R2049" i="8"/>
  <c r="R2050" i="8"/>
  <c r="R2051" i="8"/>
  <c r="R2052" i="8"/>
  <c r="R2053" i="8"/>
  <c r="R2054" i="8"/>
  <c r="R2055" i="8"/>
  <c r="R2056" i="8"/>
  <c r="R2057" i="8"/>
  <c r="R2058" i="8"/>
  <c r="R2059" i="8"/>
  <c r="R2060" i="8"/>
  <c r="R2061" i="8"/>
  <c r="R2062" i="8"/>
  <c r="R2063" i="8"/>
  <c r="R2064" i="8"/>
  <c r="R2065" i="8"/>
  <c r="R2066" i="8"/>
  <c r="R2067" i="8"/>
  <c r="R2068" i="8"/>
  <c r="R2069" i="8"/>
  <c r="R2070" i="8"/>
  <c r="R2071" i="8"/>
  <c r="R2072" i="8"/>
  <c r="R2073" i="8"/>
  <c r="R2074" i="8"/>
  <c r="R2075" i="8"/>
  <c r="R2076" i="8"/>
  <c r="R2077" i="8"/>
  <c r="R2078" i="8"/>
  <c r="R2079" i="8"/>
  <c r="R2080" i="8"/>
  <c r="R2081" i="8"/>
  <c r="R2082" i="8"/>
  <c r="R2083" i="8"/>
  <c r="R2084" i="8"/>
  <c r="R2085" i="8"/>
  <c r="R2086" i="8"/>
  <c r="R2087" i="8"/>
  <c r="R2088" i="8"/>
  <c r="R2089" i="8"/>
  <c r="R2090" i="8"/>
  <c r="R2091" i="8"/>
  <c r="R2092" i="8"/>
  <c r="R2093" i="8"/>
  <c r="R2094" i="8"/>
  <c r="R2095" i="8"/>
  <c r="R2096" i="8"/>
  <c r="R2097" i="8"/>
  <c r="R2098" i="8"/>
  <c r="R2099" i="8"/>
  <c r="R2100" i="8"/>
  <c r="R2101" i="8"/>
  <c r="R2102" i="8"/>
  <c r="R2103" i="8"/>
  <c r="R2104" i="8"/>
  <c r="R2105" i="8"/>
  <c r="R2106" i="8"/>
  <c r="R2107" i="8"/>
  <c r="R2108" i="8"/>
  <c r="R2109" i="8"/>
  <c r="R2110" i="8"/>
  <c r="R2111" i="8"/>
  <c r="R2112" i="8"/>
  <c r="R2113" i="8"/>
  <c r="R2114" i="8"/>
  <c r="R2115" i="8"/>
  <c r="R2116" i="8"/>
  <c r="R2117" i="8"/>
  <c r="R2118" i="8"/>
  <c r="R2119" i="8"/>
  <c r="R2120" i="8"/>
  <c r="R2121" i="8"/>
  <c r="R2122" i="8"/>
  <c r="R2123" i="8"/>
  <c r="R2124" i="8"/>
  <c r="R2125" i="8"/>
  <c r="R2126" i="8"/>
  <c r="R2127" i="8"/>
  <c r="R2128" i="8"/>
  <c r="R2129" i="8"/>
  <c r="R2130" i="8"/>
  <c r="R2131" i="8"/>
  <c r="R2132" i="8"/>
  <c r="R2133" i="8"/>
  <c r="R2134" i="8"/>
  <c r="R2135" i="8"/>
  <c r="R2136" i="8"/>
  <c r="R2137" i="8"/>
  <c r="R2138" i="8"/>
  <c r="R2139" i="8"/>
  <c r="R2140" i="8"/>
  <c r="R2141" i="8"/>
  <c r="R2142" i="8"/>
  <c r="R2143" i="8"/>
  <c r="R2144" i="8"/>
  <c r="R2145" i="8"/>
  <c r="R2146" i="8"/>
  <c r="R2147" i="8"/>
  <c r="R2148" i="8"/>
  <c r="R2149" i="8"/>
  <c r="R2150" i="8"/>
  <c r="R2151" i="8"/>
  <c r="R2152" i="8"/>
  <c r="R2153" i="8"/>
  <c r="R2154" i="8"/>
  <c r="R2155" i="8"/>
  <c r="R2156" i="8"/>
  <c r="R2157" i="8"/>
  <c r="R2158" i="8"/>
  <c r="R2159" i="8"/>
  <c r="R2160" i="8"/>
  <c r="R2161" i="8"/>
  <c r="R2162" i="8"/>
  <c r="R2163" i="8"/>
  <c r="R2164" i="8"/>
  <c r="R2165" i="8"/>
  <c r="R2166" i="8"/>
  <c r="R2167" i="8"/>
  <c r="R2168" i="8"/>
  <c r="R2169" i="8"/>
  <c r="R2170" i="8"/>
  <c r="R2171" i="8"/>
  <c r="R2172" i="8"/>
  <c r="R2173" i="8"/>
  <c r="R2174" i="8"/>
  <c r="R2175" i="8"/>
  <c r="R2176" i="8"/>
  <c r="R2177" i="8"/>
  <c r="R2178" i="8"/>
  <c r="R2179" i="8"/>
  <c r="R2180" i="8"/>
  <c r="R2181" i="8"/>
  <c r="R2182" i="8"/>
  <c r="R2183" i="8"/>
  <c r="R2184" i="8"/>
  <c r="R2185" i="8"/>
  <c r="R2186" i="8"/>
  <c r="R2187" i="8"/>
  <c r="R2188" i="8"/>
  <c r="R2189" i="8"/>
  <c r="R2190" i="8"/>
  <c r="R2191" i="8"/>
  <c r="R2192" i="8"/>
  <c r="R2193" i="8"/>
  <c r="R2194" i="8"/>
  <c r="R2195" i="8"/>
  <c r="R2196" i="8"/>
  <c r="R2197" i="8"/>
  <c r="R2198" i="8"/>
  <c r="R2199" i="8"/>
  <c r="R2200" i="8"/>
  <c r="R2201" i="8"/>
  <c r="R2202" i="8"/>
  <c r="R2203" i="8"/>
  <c r="R2204" i="8"/>
  <c r="R2205" i="8"/>
  <c r="R2206" i="8"/>
  <c r="R2207" i="8"/>
  <c r="R2208" i="8"/>
  <c r="R2209" i="8"/>
  <c r="R2210" i="8"/>
  <c r="R2211" i="8"/>
  <c r="R2212" i="8"/>
  <c r="R2213" i="8"/>
  <c r="R2214" i="8"/>
  <c r="R2215" i="8"/>
  <c r="R2216" i="8"/>
  <c r="R2217" i="8"/>
  <c r="R2218" i="8"/>
  <c r="R2219" i="8"/>
  <c r="R2220" i="8"/>
  <c r="R2221" i="8"/>
  <c r="R2222" i="8"/>
  <c r="R2223" i="8"/>
  <c r="R2224" i="8"/>
  <c r="R2225" i="8"/>
  <c r="R2226" i="8"/>
  <c r="R2227" i="8"/>
  <c r="R2228" i="8"/>
  <c r="R2229" i="8"/>
  <c r="R2230" i="8"/>
  <c r="R2231" i="8"/>
  <c r="R2232" i="8"/>
  <c r="R2233" i="8"/>
  <c r="R2234" i="8"/>
  <c r="R2235" i="8"/>
  <c r="R2236" i="8"/>
  <c r="R2237" i="8"/>
  <c r="R2238" i="8"/>
  <c r="R2239" i="8"/>
  <c r="R2240" i="8"/>
  <c r="R2241" i="8"/>
  <c r="R2242" i="8"/>
  <c r="R2243" i="8"/>
  <c r="R2244" i="8"/>
  <c r="R2245" i="8"/>
  <c r="R2246" i="8"/>
  <c r="R2247" i="8"/>
  <c r="R2248" i="8"/>
  <c r="R2249" i="8"/>
  <c r="R2250" i="8"/>
  <c r="R2251" i="8"/>
  <c r="R2252" i="8"/>
  <c r="R2253" i="8"/>
  <c r="R2254" i="8"/>
  <c r="R2255" i="8"/>
  <c r="R2256" i="8"/>
  <c r="R2257" i="8"/>
  <c r="R2258" i="8"/>
  <c r="R2259" i="8"/>
  <c r="R2260" i="8"/>
  <c r="R2261" i="8"/>
  <c r="R2262" i="8"/>
  <c r="R2263" i="8"/>
  <c r="R2264" i="8"/>
  <c r="R2265" i="8"/>
  <c r="R2266" i="8"/>
  <c r="R2267" i="8"/>
  <c r="R2268" i="8"/>
  <c r="R2269" i="8"/>
  <c r="R2270" i="8"/>
  <c r="R2271" i="8"/>
  <c r="R2272" i="8"/>
  <c r="R2273" i="8"/>
  <c r="R2274" i="8"/>
  <c r="R2275" i="8"/>
  <c r="R2276" i="8"/>
  <c r="R2277" i="8"/>
  <c r="R2278" i="8"/>
  <c r="R2279" i="8"/>
  <c r="R2280" i="8"/>
  <c r="R2281" i="8"/>
  <c r="R2282" i="8"/>
  <c r="R2283" i="8"/>
  <c r="R2284" i="8"/>
  <c r="R2285" i="8"/>
  <c r="R2286" i="8"/>
  <c r="R2287" i="8"/>
  <c r="R2288" i="8"/>
  <c r="R2289" i="8"/>
  <c r="R2290" i="8"/>
  <c r="R2291" i="8"/>
  <c r="R2292" i="8"/>
  <c r="R2293" i="8"/>
  <c r="R2294" i="8"/>
  <c r="R2295" i="8"/>
  <c r="R2296" i="8"/>
  <c r="R2297" i="8"/>
  <c r="R2298" i="8"/>
  <c r="R2299" i="8"/>
  <c r="R2300" i="8"/>
  <c r="R2301" i="8"/>
  <c r="R2302" i="8"/>
  <c r="R2303" i="8"/>
  <c r="R2304" i="8"/>
  <c r="R2305" i="8"/>
  <c r="R2306" i="8"/>
  <c r="R2307" i="8"/>
  <c r="R2308" i="8"/>
  <c r="R2309" i="8"/>
  <c r="R2310" i="8"/>
  <c r="R2311" i="8"/>
  <c r="R2312" i="8"/>
  <c r="R2313" i="8"/>
  <c r="R2314" i="8"/>
  <c r="R2315" i="8"/>
  <c r="R2316" i="8"/>
  <c r="R2317" i="8"/>
  <c r="R2318" i="8"/>
  <c r="R2319" i="8"/>
  <c r="R2320" i="8"/>
  <c r="R2321" i="8"/>
  <c r="R2322" i="8"/>
  <c r="R2323" i="8"/>
  <c r="R2324" i="8"/>
  <c r="R2325" i="8"/>
  <c r="R2326" i="8"/>
  <c r="R2327" i="8"/>
  <c r="R2328" i="8"/>
  <c r="R2329" i="8"/>
  <c r="R2330" i="8"/>
  <c r="R2331" i="8"/>
  <c r="R2332" i="8"/>
  <c r="R2333" i="8"/>
  <c r="R2334" i="8"/>
  <c r="R2335" i="8"/>
  <c r="R2336" i="8"/>
  <c r="R2337" i="8"/>
  <c r="R2338" i="8"/>
  <c r="R2339" i="8"/>
  <c r="R2340" i="8"/>
  <c r="R2341" i="8"/>
  <c r="R2342" i="8"/>
  <c r="R2343" i="8"/>
  <c r="R2344" i="8"/>
  <c r="R2345" i="8"/>
  <c r="R2346" i="8"/>
  <c r="R2347" i="8"/>
  <c r="R2348" i="8"/>
  <c r="R2349" i="8"/>
  <c r="R2350" i="8"/>
  <c r="R2351" i="8"/>
  <c r="R2352" i="8"/>
  <c r="R2353" i="8"/>
  <c r="R2354" i="8"/>
  <c r="R2355" i="8"/>
  <c r="R2356" i="8"/>
  <c r="R2357" i="8"/>
  <c r="R2358" i="8"/>
  <c r="R2359" i="8"/>
  <c r="R2360" i="8"/>
  <c r="R2361" i="8"/>
  <c r="R2362" i="8"/>
  <c r="R2363" i="8"/>
  <c r="R2364" i="8"/>
  <c r="R2365" i="8"/>
  <c r="R2366" i="8"/>
  <c r="R2367" i="8"/>
  <c r="R2368" i="8"/>
  <c r="R2369" i="8"/>
  <c r="R2370" i="8"/>
  <c r="R2371" i="8"/>
  <c r="R2372" i="8"/>
  <c r="R2373" i="8"/>
  <c r="R2374" i="8"/>
  <c r="R2375" i="8"/>
  <c r="R2376" i="8"/>
  <c r="R2377" i="8"/>
  <c r="R2378" i="8"/>
  <c r="R2379" i="8"/>
  <c r="R2380" i="8"/>
  <c r="R2381" i="8"/>
  <c r="R2382" i="8"/>
  <c r="R2383" i="8"/>
  <c r="R2384" i="8"/>
  <c r="R2385" i="8"/>
  <c r="R2386" i="8"/>
  <c r="R2387" i="8"/>
  <c r="R2388" i="8"/>
  <c r="R2389" i="8"/>
  <c r="R2390" i="8"/>
  <c r="R2391" i="8"/>
  <c r="R2392" i="8"/>
  <c r="R2393" i="8"/>
  <c r="R2394" i="8"/>
  <c r="R2395" i="8"/>
  <c r="R2396" i="8"/>
  <c r="R2397" i="8"/>
  <c r="R2398" i="8"/>
  <c r="R2399" i="8"/>
  <c r="R2400" i="8"/>
  <c r="R2401" i="8"/>
  <c r="R2402" i="8"/>
  <c r="R2403" i="8"/>
  <c r="R2404" i="8"/>
  <c r="R2405" i="8"/>
  <c r="R2406" i="8"/>
  <c r="R2407" i="8"/>
  <c r="R2408" i="8"/>
  <c r="R2409" i="8"/>
  <c r="R2410" i="8"/>
  <c r="R2411" i="8"/>
  <c r="R2412" i="8"/>
  <c r="R2413" i="8"/>
  <c r="R2414" i="8"/>
  <c r="R2415" i="8"/>
  <c r="R2416" i="8"/>
  <c r="R2417" i="8"/>
  <c r="R2418" i="8"/>
  <c r="R2419" i="8"/>
  <c r="R20" i="8"/>
  <c r="Q34" i="8" l="1"/>
  <c r="Q35" i="8"/>
  <c r="Q36" i="8"/>
  <c r="Q37" i="8"/>
  <c r="Q38" i="8"/>
  <c r="Q39" i="8"/>
  <c r="Q40" i="8"/>
  <c r="Q41" i="8"/>
  <c r="Q42" i="8"/>
  <c r="Q43" i="8"/>
  <c r="Q44" i="8"/>
  <c r="Q45" i="8"/>
  <c r="Q46" i="8"/>
  <c r="Q47" i="8"/>
  <c r="Q48" i="8"/>
  <c r="Q49" i="8"/>
  <c r="Q50" i="8"/>
  <c r="Q51" i="8"/>
  <c r="Q52" i="8"/>
  <c r="Q53" i="8"/>
  <c r="Q54" i="8"/>
  <c r="Q55" i="8"/>
  <c r="Q56" i="8"/>
  <c r="Q57" i="8"/>
  <c r="Q58" i="8"/>
  <c r="Q59" i="8"/>
  <c r="Q60" i="8"/>
  <c r="Q61" i="8"/>
  <c r="Q62" i="8"/>
  <c r="Q63" i="8"/>
  <c r="Q64" i="8"/>
  <c r="Q65" i="8"/>
  <c r="Q66" i="8"/>
  <c r="Q67" i="8"/>
  <c r="Q68" i="8"/>
  <c r="Q69" i="8"/>
  <c r="Q70" i="8"/>
  <c r="Q71" i="8"/>
  <c r="Q72" i="8"/>
  <c r="Q73" i="8"/>
  <c r="Q74" i="8"/>
  <c r="Q75" i="8"/>
  <c r="Q76" i="8"/>
  <c r="Q77" i="8"/>
  <c r="Q78" i="8"/>
  <c r="Q79" i="8"/>
  <c r="Q80" i="8"/>
  <c r="Q81" i="8"/>
  <c r="Q82" i="8"/>
  <c r="Q83" i="8"/>
  <c r="Q84" i="8"/>
  <c r="Q85" i="8"/>
  <c r="Q86" i="8"/>
  <c r="Q87" i="8"/>
  <c r="Q88" i="8"/>
  <c r="Q89" i="8"/>
  <c r="Q90" i="8"/>
  <c r="Q91" i="8"/>
  <c r="Q92" i="8"/>
  <c r="Q93" i="8"/>
  <c r="Q94" i="8"/>
  <c r="Q95" i="8"/>
  <c r="Q96" i="8"/>
  <c r="Q97" i="8"/>
  <c r="Q98" i="8"/>
  <c r="Q99" i="8"/>
  <c r="Q100" i="8"/>
  <c r="Q101" i="8"/>
  <c r="Q102" i="8"/>
  <c r="Q103" i="8"/>
  <c r="Q104" i="8"/>
  <c r="Q105" i="8"/>
  <c r="Q106" i="8"/>
  <c r="Q107" i="8"/>
  <c r="Q108" i="8"/>
  <c r="Q109" i="8"/>
  <c r="Q110" i="8"/>
  <c r="Q111" i="8"/>
  <c r="Q112" i="8"/>
  <c r="Q113" i="8"/>
  <c r="Q114" i="8"/>
  <c r="Q115" i="8"/>
  <c r="Q116" i="8"/>
  <c r="Q117" i="8"/>
  <c r="Q118" i="8"/>
  <c r="Q119" i="8"/>
  <c r="Q120" i="8"/>
  <c r="Q121" i="8"/>
  <c r="Q122" i="8"/>
  <c r="Q123" i="8"/>
  <c r="Q124" i="8"/>
  <c r="Q125" i="8"/>
  <c r="Q126" i="8"/>
  <c r="Q127" i="8"/>
  <c r="Q128" i="8"/>
  <c r="Q129" i="8"/>
  <c r="Q130" i="8"/>
  <c r="Q131" i="8"/>
  <c r="Q132" i="8"/>
  <c r="Q133" i="8"/>
  <c r="Q134" i="8"/>
  <c r="Q135" i="8"/>
  <c r="Q136" i="8"/>
  <c r="Q137" i="8"/>
  <c r="Q138" i="8"/>
  <c r="Q139" i="8"/>
  <c r="Q140" i="8"/>
  <c r="Q141" i="8"/>
  <c r="Q142" i="8"/>
  <c r="Q143" i="8"/>
  <c r="Q144" i="8"/>
  <c r="Q145" i="8"/>
  <c r="Q146" i="8"/>
  <c r="Q147" i="8"/>
  <c r="Q148" i="8"/>
  <c r="Q149" i="8"/>
  <c r="Q150" i="8"/>
  <c r="Q151" i="8"/>
  <c r="Q152" i="8"/>
  <c r="Q153" i="8"/>
  <c r="Q154" i="8"/>
  <c r="Q155" i="8"/>
  <c r="Q156" i="8"/>
  <c r="Q157" i="8"/>
  <c r="Q158" i="8"/>
  <c r="Q159" i="8"/>
  <c r="Q160" i="8"/>
  <c r="Q161" i="8"/>
  <c r="Q162" i="8"/>
  <c r="Q163" i="8"/>
  <c r="Q164" i="8"/>
  <c r="Q165" i="8"/>
  <c r="Q166" i="8"/>
  <c r="Q167" i="8"/>
  <c r="Q168" i="8"/>
  <c r="Q169" i="8"/>
  <c r="Q170" i="8"/>
  <c r="Q171" i="8"/>
  <c r="Q172" i="8"/>
  <c r="Q173" i="8"/>
  <c r="Q174" i="8"/>
  <c r="Q175" i="8"/>
  <c r="Q176" i="8"/>
  <c r="Q177" i="8"/>
  <c r="Q178" i="8"/>
  <c r="Q179" i="8"/>
  <c r="Q180" i="8"/>
  <c r="Q181" i="8"/>
  <c r="Q182" i="8"/>
  <c r="Q183" i="8"/>
  <c r="Q184" i="8"/>
  <c r="Q185" i="8"/>
  <c r="Q186" i="8"/>
  <c r="Q187" i="8"/>
  <c r="Q188" i="8"/>
  <c r="Q189" i="8"/>
  <c r="Q190" i="8"/>
  <c r="Q191" i="8"/>
  <c r="Q192" i="8"/>
  <c r="Q193" i="8"/>
  <c r="Q194" i="8"/>
  <c r="Q195" i="8"/>
  <c r="Q196" i="8"/>
  <c r="Q197" i="8"/>
  <c r="Q198" i="8"/>
  <c r="Q199" i="8"/>
  <c r="Q200" i="8"/>
  <c r="Q201" i="8"/>
  <c r="Q202" i="8"/>
  <c r="Q203" i="8"/>
  <c r="Q204" i="8"/>
  <c r="Q205" i="8"/>
  <c r="Q206" i="8"/>
  <c r="Q207" i="8"/>
  <c r="Q208" i="8"/>
  <c r="Q209" i="8"/>
  <c r="Q210" i="8"/>
  <c r="Q211" i="8"/>
  <c r="Q212" i="8"/>
  <c r="Q213" i="8"/>
  <c r="Q214" i="8"/>
  <c r="Q215" i="8"/>
  <c r="Q216" i="8"/>
  <c r="Q217" i="8"/>
  <c r="Q218" i="8"/>
  <c r="Q219" i="8"/>
  <c r="Q220" i="8"/>
  <c r="Q221" i="8"/>
  <c r="Q222" i="8"/>
  <c r="Q223" i="8"/>
  <c r="Q224" i="8"/>
  <c r="Q225" i="8"/>
  <c r="Q226" i="8"/>
  <c r="Q227" i="8"/>
  <c r="Q228" i="8"/>
  <c r="Q229" i="8"/>
  <c r="Q230" i="8"/>
  <c r="Q231" i="8"/>
  <c r="Q232" i="8"/>
  <c r="Q233" i="8"/>
  <c r="Q234" i="8"/>
  <c r="Q235" i="8"/>
  <c r="Q236" i="8"/>
  <c r="Q237" i="8"/>
  <c r="Q238" i="8"/>
  <c r="Q239" i="8"/>
  <c r="Q240" i="8"/>
  <c r="Q241" i="8"/>
  <c r="Q242" i="8"/>
  <c r="Q243" i="8"/>
  <c r="Q244" i="8"/>
  <c r="Q245" i="8"/>
  <c r="Q246" i="8"/>
  <c r="Q247" i="8"/>
  <c r="Q248" i="8"/>
  <c r="Q249" i="8"/>
  <c r="Q250" i="8"/>
  <c r="Q251" i="8"/>
  <c r="Q252" i="8"/>
  <c r="Q253" i="8"/>
  <c r="Q254" i="8"/>
  <c r="Q255" i="8"/>
  <c r="Q256" i="8"/>
  <c r="Q257" i="8"/>
  <c r="Q258" i="8"/>
  <c r="Q259" i="8"/>
  <c r="Q260" i="8"/>
  <c r="Q261" i="8"/>
  <c r="Q262" i="8"/>
  <c r="Q263" i="8"/>
  <c r="Q264" i="8"/>
  <c r="Q265" i="8"/>
  <c r="Q266" i="8"/>
  <c r="Q267" i="8"/>
  <c r="Q268" i="8"/>
  <c r="Q269" i="8"/>
  <c r="Q270" i="8"/>
  <c r="Q271" i="8"/>
  <c r="Q272" i="8"/>
  <c r="Q273" i="8"/>
  <c r="Q274" i="8"/>
  <c r="Q275" i="8"/>
  <c r="Q276" i="8"/>
  <c r="Q277" i="8"/>
  <c r="Q278" i="8"/>
  <c r="Q279" i="8"/>
  <c r="Q280" i="8"/>
  <c r="Q281" i="8"/>
  <c r="Q282" i="8"/>
  <c r="Q283" i="8"/>
  <c r="Q284" i="8"/>
  <c r="Q285" i="8"/>
  <c r="Q286" i="8"/>
  <c r="Q287" i="8"/>
  <c r="Q288" i="8"/>
  <c r="Q289" i="8"/>
  <c r="Q290" i="8"/>
  <c r="Q291" i="8"/>
  <c r="Q292" i="8"/>
  <c r="Q293" i="8"/>
  <c r="Q294" i="8"/>
  <c r="Q295" i="8"/>
  <c r="Q296" i="8"/>
  <c r="Q297" i="8"/>
  <c r="Q298" i="8"/>
  <c r="Q299" i="8"/>
  <c r="Q300" i="8"/>
  <c r="Q301" i="8"/>
  <c r="Q302" i="8"/>
  <c r="Q303" i="8"/>
  <c r="Q304" i="8"/>
  <c r="Q305" i="8"/>
  <c r="Q306" i="8"/>
  <c r="Q307" i="8"/>
  <c r="Q308" i="8"/>
  <c r="Q309" i="8"/>
  <c r="Q310" i="8"/>
  <c r="Q311" i="8"/>
  <c r="Q312" i="8"/>
  <c r="Q313" i="8"/>
  <c r="Q314" i="8"/>
  <c r="Q315" i="8"/>
  <c r="Q316" i="8"/>
  <c r="Q317" i="8"/>
  <c r="Q318" i="8"/>
  <c r="Q319" i="8"/>
  <c r="Q320" i="8"/>
  <c r="Q321" i="8"/>
  <c r="Q322" i="8"/>
  <c r="Q323" i="8"/>
  <c r="Q324" i="8"/>
  <c r="Q325" i="8"/>
  <c r="Q326" i="8"/>
  <c r="Q327" i="8"/>
  <c r="Q328" i="8"/>
  <c r="Q329" i="8"/>
  <c r="Q330" i="8"/>
  <c r="Q331" i="8"/>
  <c r="Q332" i="8"/>
  <c r="Q333" i="8"/>
  <c r="Q334" i="8"/>
  <c r="Q335" i="8"/>
  <c r="Q336" i="8"/>
  <c r="Q337" i="8"/>
  <c r="Q338" i="8"/>
  <c r="Q339" i="8"/>
  <c r="Q340" i="8"/>
  <c r="Q341" i="8"/>
  <c r="Q342" i="8"/>
  <c r="Q343" i="8"/>
  <c r="Q344" i="8"/>
  <c r="Q345" i="8"/>
  <c r="Q346" i="8"/>
  <c r="Q347" i="8"/>
  <c r="Q348" i="8"/>
  <c r="Q349" i="8"/>
  <c r="Q350" i="8"/>
  <c r="Q351" i="8"/>
  <c r="Q352" i="8"/>
  <c r="Q353" i="8"/>
  <c r="Q354" i="8"/>
  <c r="Q355" i="8"/>
  <c r="Q356" i="8"/>
  <c r="Q357" i="8"/>
  <c r="Q358" i="8"/>
  <c r="Q359" i="8"/>
  <c r="Q360" i="8"/>
  <c r="Q361" i="8"/>
  <c r="Q362" i="8"/>
  <c r="Q363" i="8"/>
  <c r="Q364" i="8"/>
  <c r="Q365" i="8"/>
  <c r="Q366" i="8"/>
  <c r="Q367" i="8"/>
  <c r="Q368" i="8"/>
  <c r="Q369" i="8"/>
  <c r="Q370" i="8"/>
  <c r="Q371" i="8"/>
  <c r="Q372" i="8"/>
  <c r="Q373" i="8"/>
  <c r="Q374" i="8"/>
  <c r="Q375" i="8"/>
  <c r="Q376" i="8"/>
  <c r="Q377" i="8"/>
  <c r="Q378" i="8"/>
  <c r="Q379" i="8"/>
  <c r="Q380" i="8"/>
  <c r="Q381" i="8"/>
  <c r="Q382" i="8"/>
  <c r="Q383" i="8"/>
  <c r="Q384" i="8"/>
  <c r="Q385" i="8"/>
  <c r="Q386" i="8"/>
  <c r="Q387" i="8"/>
  <c r="Q388" i="8"/>
  <c r="Q389" i="8"/>
  <c r="Q390" i="8"/>
  <c r="Q391" i="8"/>
  <c r="Q392" i="8"/>
  <c r="Q393" i="8"/>
  <c r="Q394" i="8"/>
  <c r="Q395" i="8"/>
  <c r="Q396" i="8"/>
  <c r="Q397" i="8"/>
  <c r="Q398" i="8"/>
  <c r="Q399" i="8"/>
  <c r="Q400" i="8"/>
  <c r="Q401" i="8"/>
  <c r="Q402" i="8"/>
  <c r="Q403" i="8"/>
  <c r="Q404" i="8"/>
  <c r="Q405" i="8"/>
  <c r="Q406" i="8"/>
  <c r="Q407" i="8"/>
  <c r="Q408" i="8"/>
  <c r="Q409" i="8"/>
  <c r="Q410" i="8"/>
  <c r="Q411" i="8"/>
  <c r="Q412" i="8"/>
  <c r="Q413" i="8"/>
  <c r="Q414" i="8"/>
  <c r="Q415" i="8"/>
  <c r="Q416" i="8"/>
  <c r="Q417" i="8"/>
  <c r="Q418" i="8"/>
  <c r="Q419" i="8"/>
  <c r="Q420" i="8"/>
  <c r="Q421" i="8"/>
  <c r="Q422" i="8"/>
  <c r="Q423" i="8"/>
  <c r="Q424" i="8"/>
  <c r="Q425" i="8"/>
  <c r="Q426" i="8"/>
  <c r="Q427" i="8"/>
  <c r="Q428" i="8"/>
  <c r="Q429" i="8"/>
  <c r="Q430" i="8"/>
  <c r="Q431" i="8"/>
  <c r="Q432" i="8"/>
  <c r="Q433" i="8"/>
  <c r="Q434" i="8"/>
  <c r="Q435" i="8"/>
  <c r="Q436" i="8"/>
  <c r="Q437" i="8"/>
  <c r="Q438" i="8"/>
  <c r="Q439" i="8"/>
  <c r="Q440" i="8"/>
  <c r="Q441" i="8"/>
  <c r="Q442" i="8"/>
  <c r="Q443" i="8"/>
  <c r="Q444" i="8"/>
  <c r="Q445" i="8"/>
  <c r="Q446" i="8"/>
  <c r="Q447" i="8"/>
  <c r="Q448" i="8"/>
  <c r="Q449" i="8"/>
  <c r="Q450" i="8"/>
  <c r="Q451" i="8"/>
  <c r="Q452" i="8"/>
  <c r="Q453" i="8"/>
  <c r="Q454" i="8"/>
  <c r="Q455" i="8"/>
  <c r="Q456" i="8"/>
  <c r="Q457" i="8"/>
  <c r="Q458" i="8"/>
  <c r="Q459" i="8"/>
  <c r="Q460" i="8"/>
  <c r="Q461" i="8"/>
  <c r="Q462" i="8"/>
  <c r="Q463" i="8"/>
  <c r="Q464" i="8"/>
  <c r="Q465" i="8"/>
  <c r="Q466" i="8"/>
  <c r="Q467" i="8"/>
  <c r="Q468" i="8"/>
  <c r="Q469" i="8"/>
  <c r="Q470" i="8"/>
  <c r="Q471" i="8"/>
  <c r="Q472" i="8"/>
  <c r="Q473" i="8"/>
  <c r="Q474" i="8"/>
  <c r="Q475" i="8"/>
  <c r="Q476" i="8"/>
  <c r="Q477" i="8"/>
  <c r="Q478" i="8"/>
  <c r="Q479" i="8"/>
  <c r="Q480" i="8"/>
  <c r="Q481" i="8"/>
  <c r="Q482" i="8"/>
  <c r="Q483" i="8"/>
  <c r="Q484" i="8"/>
  <c r="Q485" i="8"/>
  <c r="Q486" i="8"/>
  <c r="Q487" i="8"/>
  <c r="Q488" i="8"/>
  <c r="Q489" i="8"/>
  <c r="Q490" i="8"/>
  <c r="Q491" i="8"/>
  <c r="Q492" i="8"/>
  <c r="Q493" i="8"/>
  <c r="Q494" i="8"/>
  <c r="Q495" i="8"/>
  <c r="Q496" i="8"/>
  <c r="Q497" i="8"/>
  <c r="Q498" i="8"/>
  <c r="Q499" i="8"/>
  <c r="Q500" i="8"/>
  <c r="Q501" i="8"/>
  <c r="Q502" i="8"/>
  <c r="Q503" i="8"/>
  <c r="Q504" i="8"/>
  <c r="Q505" i="8"/>
  <c r="Q506" i="8"/>
  <c r="Q507" i="8"/>
  <c r="Q508" i="8"/>
  <c r="Q509" i="8"/>
  <c r="Q510" i="8"/>
  <c r="Q511" i="8"/>
  <c r="Q512" i="8"/>
  <c r="Q513" i="8"/>
  <c r="Q514" i="8"/>
  <c r="Q515" i="8"/>
  <c r="Q516" i="8"/>
  <c r="Q517" i="8"/>
  <c r="Q518" i="8"/>
  <c r="Q519" i="8"/>
  <c r="Q520" i="8"/>
  <c r="Q521" i="8"/>
  <c r="Q522" i="8"/>
  <c r="Q523" i="8"/>
  <c r="Q524" i="8"/>
  <c r="Q525" i="8"/>
  <c r="Q526" i="8"/>
  <c r="Q527" i="8"/>
  <c r="Q528" i="8"/>
  <c r="Q529" i="8"/>
  <c r="Q530" i="8"/>
  <c r="Q531" i="8"/>
  <c r="Q532" i="8"/>
  <c r="Q533" i="8"/>
  <c r="Q534" i="8"/>
  <c r="Q535" i="8"/>
  <c r="Q536" i="8"/>
  <c r="Q537" i="8"/>
  <c r="Q538" i="8"/>
  <c r="Q539" i="8"/>
  <c r="Q540" i="8"/>
  <c r="Q541" i="8"/>
  <c r="Q542" i="8"/>
  <c r="Q543" i="8"/>
  <c r="Q544" i="8"/>
  <c r="Q545" i="8"/>
  <c r="Q546" i="8"/>
  <c r="Q547" i="8"/>
  <c r="Q548" i="8"/>
  <c r="Q549" i="8"/>
  <c r="Q550" i="8"/>
  <c r="Q551" i="8"/>
  <c r="Q552" i="8"/>
  <c r="Q553" i="8"/>
  <c r="Q554" i="8"/>
  <c r="Q555" i="8"/>
  <c r="Q556" i="8"/>
  <c r="Q557" i="8"/>
  <c r="Q558" i="8"/>
  <c r="Q559" i="8"/>
  <c r="Q560" i="8"/>
  <c r="Q561" i="8"/>
  <c r="Q562" i="8"/>
  <c r="Q563" i="8"/>
  <c r="Q564" i="8"/>
  <c r="Q565" i="8"/>
  <c r="Q566" i="8"/>
  <c r="Q567" i="8"/>
  <c r="Q568" i="8"/>
  <c r="Q569" i="8"/>
  <c r="Q570" i="8"/>
  <c r="Q571" i="8"/>
  <c r="Q572" i="8"/>
  <c r="Q573" i="8"/>
  <c r="Q574" i="8"/>
  <c r="Q575" i="8"/>
  <c r="Q576" i="8"/>
  <c r="Q577" i="8"/>
  <c r="Q578" i="8"/>
  <c r="Q579" i="8"/>
  <c r="Q580" i="8"/>
  <c r="Q581" i="8"/>
  <c r="Q582" i="8"/>
  <c r="Q583" i="8"/>
  <c r="Q584" i="8"/>
  <c r="Q585" i="8"/>
  <c r="Q586" i="8"/>
  <c r="Q587" i="8"/>
  <c r="Q588" i="8"/>
  <c r="Q589" i="8"/>
  <c r="Q590" i="8"/>
  <c r="Q591" i="8"/>
  <c r="Q592" i="8"/>
  <c r="Q593" i="8"/>
  <c r="Q594" i="8"/>
  <c r="Q595" i="8"/>
  <c r="Q596" i="8"/>
  <c r="Q597" i="8"/>
  <c r="Q598" i="8"/>
  <c r="Q599" i="8"/>
  <c r="Q600" i="8"/>
  <c r="Q601" i="8"/>
  <c r="Q602" i="8"/>
  <c r="Q603" i="8"/>
  <c r="Q604" i="8"/>
  <c r="Q605" i="8"/>
  <c r="Q606" i="8"/>
  <c r="Q607" i="8"/>
  <c r="Q608" i="8"/>
  <c r="Q609" i="8"/>
  <c r="Q610" i="8"/>
  <c r="Q611" i="8"/>
  <c r="Q612" i="8"/>
  <c r="Q613" i="8"/>
  <c r="Q614" i="8"/>
  <c r="Q615" i="8"/>
  <c r="Q616" i="8"/>
  <c r="Q617" i="8"/>
  <c r="Q618" i="8"/>
  <c r="Q619" i="8"/>
  <c r="Q620" i="8"/>
  <c r="Q621" i="8"/>
  <c r="Q622" i="8"/>
  <c r="Q623" i="8"/>
  <c r="Q624" i="8"/>
  <c r="Q625" i="8"/>
  <c r="Q626" i="8"/>
  <c r="Q627" i="8"/>
  <c r="Q628" i="8"/>
  <c r="Q629" i="8"/>
  <c r="Q630" i="8"/>
  <c r="Q631" i="8"/>
  <c r="Q632" i="8"/>
  <c r="Q633" i="8"/>
  <c r="Q634" i="8"/>
  <c r="Q635" i="8"/>
  <c r="Q636" i="8"/>
  <c r="Q637" i="8"/>
  <c r="Q638" i="8"/>
  <c r="Q639" i="8"/>
  <c r="Q640" i="8"/>
  <c r="Q641" i="8"/>
  <c r="Q642" i="8"/>
  <c r="Q643" i="8"/>
  <c r="Q644" i="8"/>
  <c r="Q645" i="8"/>
  <c r="Q646" i="8"/>
  <c r="Q647" i="8"/>
  <c r="Q648" i="8"/>
  <c r="Q649" i="8"/>
  <c r="Q650" i="8"/>
  <c r="Q651" i="8"/>
  <c r="Q652" i="8"/>
  <c r="Q653" i="8"/>
  <c r="Q654" i="8"/>
  <c r="Q655" i="8"/>
  <c r="Q656" i="8"/>
  <c r="Q657" i="8"/>
  <c r="Q658" i="8"/>
  <c r="Q659" i="8"/>
  <c r="Q660" i="8"/>
  <c r="Q661" i="8"/>
  <c r="Q662" i="8"/>
  <c r="Q663" i="8"/>
  <c r="Q664" i="8"/>
  <c r="Q665" i="8"/>
  <c r="Q666" i="8"/>
  <c r="Q667" i="8"/>
  <c r="Q668" i="8"/>
  <c r="Q669" i="8"/>
  <c r="Q670" i="8"/>
  <c r="Q671" i="8"/>
  <c r="Q672" i="8"/>
  <c r="Q673" i="8"/>
  <c r="Q674" i="8"/>
  <c r="Q675" i="8"/>
  <c r="Q676" i="8"/>
  <c r="Q677" i="8"/>
  <c r="Q678" i="8"/>
  <c r="Q679" i="8"/>
  <c r="Q680" i="8"/>
  <c r="Q681" i="8"/>
  <c r="Q682" i="8"/>
  <c r="Q683" i="8"/>
  <c r="Q684" i="8"/>
  <c r="Q685" i="8"/>
  <c r="Q686" i="8"/>
  <c r="Q687" i="8"/>
  <c r="Q688" i="8"/>
  <c r="Q689" i="8"/>
  <c r="Q690" i="8"/>
  <c r="Q691" i="8"/>
  <c r="Q692" i="8"/>
  <c r="Q693" i="8"/>
  <c r="Q694" i="8"/>
  <c r="Q695" i="8"/>
  <c r="Q696" i="8"/>
  <c r="Q697" i="8"/>
  <c r="Q698" i="8"/>
  <c r="Q699" i="8"/>
  <c r="Q700" i="8"/>
  <c r="Q701" i="8"/>
  <c r="Q702" i="8"/>
  <c r="Q703" i="8"/>
  <c r="Q704" i="8"/>
  <c r="Q705" i="8"/>
  <c r="Q706" i="8"/>
  <c r="Q707" i="8"/>
  <c r="Q708" i="8"/>
  <c r="Q709" i="8"/>
  <c r="Q710" i="8"/>
  <c r="Q711" i="8"/>
  <c r="Q712" i="8"/>
  <c r="Q713" i="8"/>
  <c r="Q714" i="8"/>
  <c r="Q715" i="8"/>
  <c r="Q716" i="8"/>
  <c r="Q717" i="8"/>
  <c r="Q718" i="8"/>
  <c r="Q719" i="8"/>
  <c r="Q720" i="8"/>
  <c r="Q721" i="8"/>
  <c r="Q722" i="8"/>
  <c r="Q723" i="8"/>
  <c r="Q724" i="8"/>
  <c r="Q725" i="8"/>
  <c r="Q726" i="8"/>
  <c r="Q727" i="8"/>
  <c r="Q728" i="8"/>
  <c r="Q729" i="8"/>
  <c r="Q730" i="8"/>
  <c r="Q731" i="8"/>
  <c r="Q732" i="8"/>
  <c r="Q733" i="8"/>
  <c r="Q734" i="8"/>
  <c r="Q735" i="8"/>
  <c r="Q736" i="8"/>
  <c r="Q737" i="8"/>
  <c r="Q738" i="8"/>
  <c r="Q739" i="8"/>
  <c r="Q740" i="8"/>
  <c r="Q741" i="8"/>
  <c r="Q742" i="8"/>
  <c r="Q743" i="8"/>
  <c r="Q744" i="8"/>
  <c r="Q745" i="8"/>
  <c r="Q746" i="8"/>
  <c r="Q747" i="8"/>
  <c r="Q748" i="8"/>
  <c r="Q749" i="8"/>
  <c r="Q750" i="8"/>
  <c r="Q751" i="8"/>
  <c r="Q752" i="8"/>
  <c r="Q753" i="8"/>
  <c r="Q754" i="8"/>
  <c r="Q755" i="8"/>
  <c r="Q756" i="8"/>
  <c r="Q757" i="8"/>
  <c r="Q758" i="8"/>
  <c r="Q759" i="8"/>
  <c r="Q760" i="8"/>
  <c r="Q761" i="8"/>
  <c r="Q762" i="8"/>
  <c r="Q763" i="8"/>
  <c r="Q764" i="8"/>
  <c r="Q765" i="8"/>
  <c r="Q766" i="8"/>
  <c r="Q767" i="8"/>
  <c r="Q768" i="8"/>
  <c r="Q769" i="8"/>
  <c r="Q770" i="8"/>
  <c r="Q771" i="8"/>
  <c r="Q772" i="8"/>
  <c r="Q773" i="8"/>
  <c r="Q774" i="8"/>
  <c r="Q775" i="8"/>
  <c r="Q776" i="8"/>
  <c r="Q777" i="8"/>
  <c r="Q778" i="8"/>
  <c r="Q779" i="8"/>
  <c r="Q780" i="8"/>
  <c r="Q781" i="8"/>
  <c r="Q782" i="8"/>
  <c r="Q783" i="8"/>
  <c r="Q784" i="8"/>
  <c r="Q785" i="8"/>
  <c r="Q786" i="8"/>
  <c r="Q787" i="8"/>
  <c r="Q788" i="8"/>
  <c r="Q789" i="8"/>
  <c r="Q790" i="8"/>
  <c r="Q791" i="8"/>
  <c r="Q792" i="8"/>
  <c r="Q793" i="8"/>
  <c r="Q794" i="8"/>
  <c r="Q795" i="8"/>
  <c r="Q796" i="8"/>
  <c r="Q797" i="8"/>
  <c r="Q798" i="8"/>
  <c r="Q799" i="8"/>
  <c r="Q800" i="8"/>
  <c r="Q801" i="8"/>
  <c r="Q802" i="8"/>
  <c r="Q803" i="8"/>
  <c r="Q804" i="8"/>
  <c r="Q805" i="8"/>
  <c r="Q806" i="8"/>
  <c r="Q807" i="8"/>
  <c r="Q808" i="8"/>
  <c r="Q809" i="8"/>
  <c r="Q810" i="8"/>
  <c r="Q811" i="8"/>
  <c r="Q812" i="8"/>
  <c r="Q813" i="8"/>
  <c r="Q814" i="8"/>
  <c r="Q815" i="8"/>
  <c r="Q816" i="8"/>
  <c r="Q817" i="8"/>
  <c r="Q818" i="8"/>
  <c r="Q819" i="8"/>
  <c r="Q820" i="8"/>
  <c r="Q821" i="8"/>
  <c r="Q822" i="8"/>
  <c r="Q823" i="8"/>
  <c r="Q824" i="8"/>
  <c r="Q825" i="8"/>
  <c r="Q826" i="8"/>
  <c r="Q827" i="8"/>
  <c r="Q828" i="8"/>
  <c r="Q829" i="8"/>
  <c r="Q830" i="8"/>
  <c r="Q831" i="8"/>
  <c r="Q832" i="8"/>
  <c r="Q833" i="8"/>
  <c r="Q834" i="8"/>
  <c r="Q835" i="8"/>
  <c r="Q836" i="8"/>
  <c r="Q837" i="8"/>
  <c r="Q838" i="8"/>
  <c r="Q839" i="8"/>
  <c r="Q840" i="8"/>
  <c r="Q841" i="8"/>
  <c r="Q842" i="8"/>
  <c r="Q843" i="8"/>
  <c r="Q844" i="8"/>
  <c r="Q845" i="8"/>
  <c r="Q846" i="8"/>
  <c r="Q847" i="8"/>
  <c r="Q848" i="8"/>
  <c r="Q849" i="8"/>
  <c r="Q850" i="8"/>
  <c r="Q851" i="8"/>
  <c r="Q852" i="8"/>
  <c r="Q853" i="8"/>
  <c r="Q854" i="8"/>
  <c r="Q855" i="8"/>
  <c r="Q856" i="8"/>
  <c r="Q857" i="8"/>
  <c r="Q858" i="8"/>
  <c r="Q859" i="8"/>
  <c r="Q860" i="8"/>
  <c r="Q861" i="8"/>
  <c r="Q862" i="8"/>
  <c r="Q863" i="8"/>
  <c r="Q864" i="8"/>
  <c r="Q865" i="8"/>
  <c r="Q866" i="8"/>
  <c r="Q867" i="8"/>
  <c r="Q868" i="8"/>
  <c r="Q869" i="8"/>
  <c r="Q870" i="8"/>
  <c r="Q871" i="8"/>
  <c r="Q872" i="8"/>
  <c r="Q873" i="8"/>
  <c r="Q874" i="8"/>
  <c r="Q875" i="8"/>
  <c r="Q876" i="8"/>
  <c r="Q877" i="8"/>
  <c r="Q878" i="8"/>
  <c r="Q879" i="8"/>
  <c r="Q880" i="8"/>
  <c r="Q881" i="8"/>
  <c r="Q882" i="8"/>
  <c r="Q883" i="8"/>
  <c r="Q884" i="8"/>
  <c r="Q885" i="8"/>
  <c r="Q886" i="8"/>
  <c r="Q887" i="8"/>
  <c r="Q888" i="8"/>
  <c r="Q889" i="8"/>
  <c r="Q890" i="8"/>
  <c r="Q891" i="8"/>
  <c r="Q892" i="8"/>
  <c r="Q893" i="8"/>
  <c r="Q894" i="8"/>
  <c r="Q895" i="8"/>
  <c r="Q896" i="8"/>
  <c r="Q897" i="8"/>
  <c r="Q898" i="8"/>
  <c r="Q899" i="8"/>
  <c r="Q900" i="8"/>
  <c r="Q901" i="8"/>
  <c r="Q902" i="8"/>
  <c r="Q903" i="8"/>
  <c r="Q904" i="8"/>
  <c r="Q905" i="8"/>
  <c r="Q906" i="8"/>
  <c r="Q907" i="8"/>
  <c r="Q908" i="8"/>
  <c r="Q909" i="8"/>
  <c r="Q910" i="8"/>
  <c r="Q911" i="8"/>
  <c r="Q912" i="8"/>
  <c r="Q913" i="8"/>
  <c r="Q914" i="8"/>
  <c r="Q915" i="8"/>
  <c r="Q916" i="8"/>
  <c r="Q917" i="8"/>
  <c r="Q918" i="8"/>
  <c r="Q919" i="8"/>
  <c r="Q920" i="8"/>
  <c r="Q921" i="8"/>
  <c r="Q922" i="8"/>
  <c r="Q923" i="8"/>
  <c r="Q924" i="8"/>
  <c r="Q925" i="8"/>
  <c r="Q926" i="8"/>
  <c r="Q927" i="8"/>
  <c r="Q928" i="8"/>
  <c r="Q929" i="8"/>
  <c r="Q930" i="8"/>
  <c r="Q931" i="8"/>
  <c r="Q932" i="8"/>
  <c r="Q933" i="8"/>
  <c r="Q934" i="8"/>
  <c r="Q935" i="8"/>
  <c r="Q936" i="8"/>
  <c r="Q937" i="8"/>
  <c r="Q938" i="8"/>
  <c r="Q939" i="8"/>
  <c r="Q940" i="8"/>
  <c r="Q941" i="8"/>
  <c r="Q942" i="8"/>
  <c r="Q943" i="8"/>
  <c r="Q944" i="8"/>
  <c r="Q945" i="8"/>
  <c r="Q946" i="8"/>
  <c r="Q947" i="8"/>
  <c r="Q948" i="8"/>
  <c r="Q949" i="8"/>
  <c r="Q950" i="8"/>
  <c r="Q951" i="8"/>
  <c r="Q952" i="8"/>
  <c r="Q953" i="8"/>
  <c r="Q954" i="8"/>
  <c r="Q955" i="8"/>
  <c r="Q956" i="8"/>
  <c r="Q957" i="8"/>
  <c r="Q958" i="8"/>
  <c r="Q959" i="8"/>
  <c r="Q960" i="8"/>
  <c r="Q961" i="8"/>
  <c r="Q962" i="8"/>
  <c r="Q963" i="8"/>
  <c r="Q964" i="8"/>
  <c r="Q965" i="8"/>
  <c r="Q966" i="8"/>
  <c r="Q967" i="8"/>
  <c r="Q968" i="8"/>
  <c r="Q969" i="8"/>
  <c r="Q970" i="8"/>
  <c r="Q971" i="8"/>
  <c r="Q972" i="8"/>
  <c r="Q973" i="8"/>
  <c r="Q974" i="8"/>
  <c r="Q975" i="8"/>
  <c r="Q976" i="8"/>
  <c r="Q977" i="8"/>
  <c r="Q978" i="8"/>
  <c r="Q979" i="8"/>
  <c r="Q980" i="8"/>
  <c r="Q981" i="8"/>
  <c r="Q982" i="8"/>
  <c r="Q983" i="8"/>
  <c r="Q984" i="8"/>
  <c r="Q985" i="8"/>
  <c r="Q986" i="8"/>
  <c r="Q987" i="8"/>
  <c r="Q988" i="8"/>
  <c r="Q989" i="8"/>
  <c r="Q990" i="8"/>
  <c r="Q991" i="8"/>
  <c r="Q992" i="8"/>
  <c r="Q993" i="8"/>
  <c r="Q994" i="8"/>
  <c r="Q995" i="8"/>
  <c r="Q996" i="8"/>
  <c r="Q997" i="8"/>
  <c r="Q998" i="8"/>
  <c r="Q999" i="8"/>
  <c r="Q1000" i="8"/>
  <c r="Q1001" i="8"/>
  <c r="Q1002" i="8"/>
  <c r="Q1003" i="8"/>
  <c r="Q1004" i="8"/>
  <c r="Q1005" i="8"/>
  <c r="Q1006" i="8"/>
  <c r="Q1007" i="8"/>
  <c r="Q1008" i="8"/>
  <c r="Q1009" i="8"/>
  <c r="Q1010" i="8"/>
  <c r="Q1011" i="8"/>
  <c r="Q1012" i="8"/>
  <c r="Q1013" i="8"/>
  <c r="Q1014" i="8"/>
  <c r="Q1015" i="8"/>
  <c r="Q1016" i="8"/>
  <c r="Q1017" i="8"/>
  <c r="Q1018" i="8"/>
  <c r="Q1019" i="8"/>
  <c r="Q1020" i="8"/>
  <c r="Q1021" i="8"/>
  <c r="Q1022" i="8"/>
  <c r="Q1023" i="8"/>
  <c r="Q1024" i="8"/>
  <c r="Q1025" i="8"/>
  <c r="Q1026" i="8"/>
  <c r="Q1027" i="8"/>
  <c r="Q1028" i="8"/>
  <c r="Q1029" i="8"/>
  <c r="Q1030" i="8"/>
  <c r="Q1031" i="8"/>
  <c r="Q1032" i="8"/>
  <c r="Q1033" i="8"/>
  <c r="Q1034" i="8"/>
  <c r="Q1035" i="8"/>
  <c r="Q1036" i="8"/>
  <c r="Q1037" i="8"/>
  <c r="Q1038" i="8"/>
  <c r="Q1039" i="8"/>
  <c r="Q1040" i="8"/>
  <c r="Q1041" i="8"/>
  <c r="Q1042" i="8"/>
  <c r="Q1043" i="8"/>
  <c r="Q1044" i="8"/>
  <c r="Q1045" i="8"/>
  <c r="Q1046" i="8"/>
  <c r="Q1047" i="8"/>
  <c r="Q1048" i="8"/>
  <c r="Q1049" i="8"/>
  <c r="Q1050" i="8"/>
  <c r="Q1051" i="8"/>
  <c r="Q1052" i="8"/>
  <c r="Q1053" i="8"/>
  <c r="Q1054" i="8"/>
  <c r="Q1055" i="8"/>
  <c r="Q1056" i="8"/>
  <c r="Q1057" i="8"/>
  <c r="Q1058" i="8"/>
  <c r="Q1059" i="8"/>
  <c r="Q1060" i="8"/>
  <c r="Q1061" i="8"/>
  <c r="Q1062" i="8"/>
  <c r="Q1063" i="8"/>
  <c r="Q1064" i="8"/>
  <c r="Q1065" i="8"/>
  <c r="Q1066" i="8"/>
  <c r="Q1067" i="8"/>
  <c r="Q1068" i="8"/>
  <c r="Q1069" i="8"/>
  <c r="Q1070" i="8"/>
  <c r="Q1071" i="8"/>
  <c r="Q1072" i="8"/>
  <c r="Q1073" i="8"/>
  <c r="Q1074" i="8"/>
  <c r="Q1075" i="8"/>
  <c r="Q1076" i="8"/>
  <c r="Q1077" i="8"/>
  <c r="Q1078" i="8"/>
  <c r="Q1079" i="8"/>
  <c r="Q1080" i="8"/>
  <c r="Q1081" i="8"/>
  <c r="Q1082" i="8"/>
  <c r="Q1083" i="8"/>
  <c r="Q1084" i="8"/>
  <c r="Q1085" i="8"/>
  <c r="Q1086" i="8"/>
  <c r="Q1087" i="8"/>
  <c r="Q1088" i="8"/>
  <c r="Q1089" i="8"/>
  <c r="Q1090" i="8"/>
  <c r="Q1091" i="8"/>
  <c r="Q1092" i="8"/>
  <c r="Q1093" i="8"/>
  <c r="Q1094" i="8"/>
  <c r="Q1095" i="8"/>
  <c r="Q1096" i="8"/>
  <c r="Q1097" i="8"/>
  <c r="Q1098" i="8"/>
  <c r="Q1099" i="8"/>
  <c r="Q1100" i="8"/>
  <c r="Q1101" i="8"/>
  <c r="Q1102" i="8"/>
  <c r="Q1103" i="8"/>
  <c r="Q1104" i="8"/>
  <c r="Q1105" i="8"/>
  <c r="Q1106" i="8"/>
  <c r="Q1107" i="8"/>
  <c r="Q1108" i="8"/>
  <c r="Q1109" i="8"/>
  <c r="Q1110" i="8"/>
  <c r="Q1111" i="8"/>
  <c r="Q1112" i="8"/>
  <c r="Q1113" i="8"/>
  <c r="Q1114" i="8"/>
  <c r="Q1115" i="8"/>
  <c r="Q1116" i="8"/>
  <c r="Q1117" i="8"/>
  <c r="Q1118" i="8"/>
  <c r="Q1119" i="8"/>
  <c r="Q1120" i="8"/>
  <c r="Q1121" i="8"/>
  <c r="Q1122" i="8"/>
  <c r="Q1123" i="8"/>
  <c r="Q1124" i="8"/>
  <c r="Q1125" i="8"/>
  <c r="Q1126" i="8"/>
  <c r="Q1127" i="8"/>
  <c r="Q1128" i="8"/>
  <c r="Q1129" i="8"/>
  <c r="Q1130" i="8"/>
  <c r="Q1131" i="8"/>
  <c r="Q1132" i="8"/>
  <c r="Q1133" i="8"/>
  <c r="Q1134" i="8"/>
  <c r="Q1135" i="8"/>
  <c r="Q1136" i="8"/>
  <c r="Q1137" i="8"/>
  <c r="Q1138" i="8"/>
  <c r="Q1139" i="8"/>
  <c r="Q1140" i="8"/>
  <c r="Q1141" i="8"/>
  <c r="Q1142" i="8"/>
  <c r="Q1143" i="8"/>
  <c r="Q1144" i="8"/>
  <c r="Q1145" i="8"/>
  <c r="Q1146" i="8"/>
  <c r="Q1147" i="8"/>
  <c r="Q1148" i="8"/>
  <c r="Q1149" i="8"/>
  <c r="Q1150" i="8"/>
  <c r="Q1151" i="8"/>
  <c r="Q1152" i="8"/>
  <c r="Q1153" i="8"/>
  <c r="Q1154" i="8"/>
  <c r="Q1155" i="8"/>
  <c r="Q1156" i="8"/>
  <c r="Q1157" i="8"/>
  <c r="Q1158" i="8"/>
  <c r="Q1159" i="8"/>
  <c r="Q1160" i="8"/>
  <c r="Q1161" i="8"/>
  <c r="Q1162" i="8"/>
  <c r="Q1163" i="8"/>
  <c r="Q1164" i="8"/>
  <c r="Q1165" i="8"/>
  <c r="Q1166" i="8"/>
  <c r="Q1167" i="8"/>
  <c r="Q1168" i="8"/>
  <c r="Q1169" i="8"/>
  <c r="Q1170" i="8"/>
  <c r="Q1171" i="8"/>
  <c r="Q1172" i="8"/>
  <c r="Q1173" i="8"/>
  <c r="Q1174" i="8"/>
  <c r="Q1175" i="8"/>
  <c r="Q1176" i="8"/>
  <c r="Q1177" i="8"/>
  <c r="Q1178" i="8"/>
  <c r="Q1179" i="8"/>
  <c r="Q1180" i="8"/>
  <c r="Q1181" i="8"/>
  <c r="Q1182" i="8"/>
  <c r="Q1183" i="8"/>
  <c r="Q1184" i="8"/>
  <c r="Q1185" i="8"/>
  <c r="Q1186" i="8"/>
  <c r="Q1187" i="8"/>
  <c r="Q1188" i="8"/>
  <c r="Q1189" i="8"/>
  <c r="Q1190" i="8"/>
  <c r="Q1191" i="8"/>
  <c r="Q1192" i="8"/>
  <c r="Q1193" i="8"/>
  <c r="Q1194" i="8"/>
  <c r="Q1195" i="8"/>
  <c r="Q1196" i="8"/>
  <c r="Q1197" i="8"/>
  <c r="Q1198" i="8"/>
  <c r="Q1199" i="8"/>
  <c r="Q1200" i="8"/>
  <c r="Q1201" i="8"/>
  <c r="Q1202" i="8"/>
  <c r="Q1203" i="8"/>
  <c r="Q1204" i="8"/>
  <c r="Q1205" i="8"/>
  <c r="Q1206" i="8"/>
  <c r="Q1207" i="8"/>
  <c r="Q1208" i="8"/>
  <c r="Q1209" i="8"/>
  <c r="Q1210" i="8"/>
  <c r="Q1211" i="8"/>
  <c r="Q1212" i="8"/>
  <c r="Q1213" i="8"/>
  <c r="Q1214" i="8"/>
  <c r="Q1215" i="8"/>
  <c r="Q1216" i="8"/>
  <c r="Q1217" i="8"/>
  <c r="Q1218" i="8"/>
  <c r="Q1219" i="8"/>
  <c r="Q1220" i="8"/>
  <c r="Q1221" i="8"/>
  <c r="Q1222" i="8"/>
  <c r="Q1223" i="8"/>
  <c r="Q1224" i="8"/>
  <c r="Q1225" i="8"/>
  <c r="Q1226" i="8"/>
  <c r="Q1227" i="8"/>
  <c r="Q1228" i="8"/>
  <c r="Q1229" i="8"/>
  <c r="Q1230" i="8"/>
  <c r="Q1231" i="8"/>
  <c r="Q1232" i="8"/>
  <c r="Q1233" i="8"/>
  <c r="Q1234" i="8"/>
  <c r="Q1235" i="8"/>
  <c r="Q1236" i="8"/>
  <c r="Q1237" i="8"/>
  <c r="Q1238" i="8"/>
  <c r="Q1239" i="8"/>
  <c r="Q1240" i="8"/>
  <c r="Q1241" i="8"/>
  <c r="Q1242" i="8"/>
  <c r="Q1243" i="8"/>
  <c r="Q1244" i="8"/>
  <c r="Q1245" i="8"/>
  <c r="Q1246" i="8"/>
  <c r="Q1247" i="8"/>
  <c r="Q1248" i="8"/>
  <c r="Q1249" i="8"/>
  <c r="Q1250" i="8"/>
  <c r="Q1251" i="8"/>
  <c r="Q1252" i="8"/>
  <c r="Q1253" i="8"/>
  <c r="Q1254" i="8"/>
  <c r="Q1255" i="8"/>
  <c r="Q1256" i="8"/>
  <c r="Q1257" i="8"/>
  <c r="Q1258" i="8"/>
  <c r="Q1259" i="8"/>
  <c r="Q1260" i="8"/>
  <c r="Q1261" i="8"/>
  <c r="Q1262" i="8"/>
  <c r="Q1263" i="8"/>
  <c r="Q1264" i="8"/>
  <c r="Q1265" i="8"/>
  <c r="Q1266" i="8"/>
  <c r="Q1267" i="8"/>
  <c r="Q1268" i="8"/>
  <c r="Q1269" i="8"/>
  <c r="Q1270" i="8"/>
  <c r="Q1271" i="8"/>
  <c r="Q1272" i="8"/>
  <c r="Q1273" i="8"/>
  <c r="Q1274" i="8"/>
  <c r="Q1275" i="8"/>
  <c r="Q1276" i="8"/>
  <c r="Q1277" i="8"/>
  <c r="Q1278" i="8"/>
  <c r="Q1279" i="8"/>
  <c r="Q1280" i="8"/>
  <c r="Q1281" i="8"/>
  <c r="Q1282" i="8"/>
  <c r="Q1283" i="8"/>
  <c r="Q1284" i="8"/>
  <c r="Q1285" i="8"/>
  <c r="Q1286" i="8"/>
  <c r="Q1287" i="8"/>
  <c r="Q1288" i="8"/>
  <c r="Q1289" i="8"/>
  <c r="Q1290" i="8"/>
  <c r="Q1291" i="8"/>
  <c r="Q1292" i="8"/>
  <c r="Q1293" i="8"/>
  <c r="Q1294" i="8"/>
  <c r="Q1295" i="8"/>
  <c r="Q1296" i="8"/>
  <c r="Q1297" i="8"/>
  <c r="Q1298" i="8"/>
  <c r="Q1299" i="8"/>
  <c r="Q1300" i="8"/>
  <c r="Q1301" i="8"/>
  <c r="Q1302" i="8"/>
  <c r="Q1303" i="8"/>
  <c r="Q1304" i="8"/>
  <c r="Q1305" i="8"/>
  <c r="Q1306" i="8"/>
  <c r="Q1307" i="8"/>
  <c r="Q1308" i="8"/>
  <c r="Q1309" i="8"/>
  <c r="Q1310" i="8"/>
  <c r="Q1311" i="8"/>
  <c r="Q1312" i="8"/>
  <c r="Q1313" i="8"/>
  <c r="Q1314" i="8"/>
  <c r="Q1315" i="8"/>
  <c r="Q1316" i="8"/>
  <c r="Q1317" i="8"/>
  <c r="Q1318" i="8"/>
  <c r="Q1319" i="8"/>
  <c r="Q1320" i="8"/>
  <c r="Q1321" i="8"/>
  <c r="Q1322" i="8"/>
  <c r="Q1323" i="8"/>
  <c r="Q1324" i="8"/>
  <c r="Q1325" i="8"/>
  <c r="Q1326" i="8"/>
  <c r="Q1327" i="8"/>
  <c r="Q1328" i="8"/>
  <c r="Q1329" i="8"/>
  <c r="Q1330" i="8"/>
  <c r="Q1331" i="8"/>
  <c r="Q1332" i="8"/>
  <c r="Q1333" i="8"/>
  <c r="Q1334" i="8"/>
  <c r="Q1335" i="8"/>
  <c r="Q1336" i="8"/>
  <c r="Q1337" i="8"/>
  <c r="Q1338" i="8"/>
  <c r="Q1339" i="8"/>
  <c r="Q1340" i="8"/>
  <c r="Q1341" i="8"/>
  <c r="Q1342" i="8"/>
  <c r="Q1343" i="8"/>
  <c r="Q1344" i="8"/>
  <c r="Q1345" i="8"/>
  <c r="Q1346" i="8"/>
  <c r="Q1347" i="8"/>
  <c r="Q1348" i="8"/>
  <c r="Q1349" i="8"/>
  <c r="Q1350" i="8"/>
  <c r="Q1351" i="8"/>
  <c r="Q1352" i="8"/>
  <c r="Q1353" i="8"/>
  <c r="Q1354" i="8"/>
  <c r="Q1355" i="8"/>
  <c r="Q1356" i="8"/>
  <c r="Q1357" i="8"/>
  <c r="Q1358" i="8"/>
  <c r="Q1359" i="8"/>
  <c r="Q1360" i="8"/>
  <c r="Q1361" i="8"/>
  <c r="Q1362" i="8"/>
  <c r="Q1363" i="8"/>
  <c r="Q1364" i="8"/>
  <c r="Q1365" i="8"/>
  <c r="Q1366" i="8"/>
  <c r="Q1367" i="8"/>
  <c r="Q1368" i="8"/>
  <c r="Q1369" i="8"/>
  <c r="Q1370" i="8"/>
  <c r="Q1371" i="8"/>
  <c r="Q1372" i="8"/>
  <c r="Q1373" i="8"/>
  <c r="Q1374" i="8"/>
  <c r="Q1375" i="8"/>
  <c r="Q1376" i="8"/>
  <c r="Q1377" i="8"/>
  <c r="Q1378" i="8"/>
  <c r="Q1379" i="8"/>
  <c r="Q1380" i="8"/>
  <c r="Q1381" i="8"/>
  <c r="Q1382" i="8"/>
  <c r="Q1383" i="8"/>
  <c r="Q1384" i="8"/>
  <c r="Q1385" i="8"/>
  <c r="Q1386" i="8"/>
  <c r="Q1387" i="8"/>
  <c r="Q1388" i="8"/>
  <c r="Q1389" i="8"/>
  <c r="Q1390" i="8"/>
  <c r="Q1391" i="8"/>
  <c r="Q1392" i="8"/>
  <c r="Q1393" i="8"/>
  <c r="Q1394" i="8"/>
  <c r="Q1395" i="8"/>
  <c r="Q1396" i="8"/>
  <c r="Q1397" i="8"/>
  <c r="Q1398" i="8"/>
  <c r="Q1399" i="8"/>
  <c r="Q1400" i="8"/>
  <c r="Q1401" i="8"/>
  <c r="Q1402" i="8"/>
  <c r="Q1403" i="8"/>
  <c r="Q1404" i="8"/>
  <c r="Q1405" i="8"/>
  <c r="Q1406" i="8"/>
  <c r="Q1407" i="8"/>
  <c r="Q1408" i="8"/>
  <c r="Q1409" i="8"/>
  <c r="Q1410" i="8"/>
  <c r="Q1411" i="8"/>
  <c r="Q1412" i="8"/>
  <c r="Q1413" i="8"/>
  <c r="Q1414" i="8"/>
  <c r="Q1415" i="8"/>
  <c r="Q1416" i="8"/>
  <c r="Q1417" i="8"/>
  <c r="Q1418" i="8"/>
  <c r="Q1419" i="8"/>
  <c r="Q1420" i="8"/>
  <c r="Q1421" i="8"/>
  <c r="Q1422" i="8"/>
  <c r="Q1423" i="8"/>
  <c r="Q1424" i="8"/>
  <c r="Q1425" i="8"/>
  <c r="Q1426" i="8"/>
  <c r="Q1427" i="8"/>
  <c r="Q1428" i="8"/>
  <c r="Q1429" i="8"/>
  <c r="Q1430" i="8"/>
  <c r="Q1431" i="8"/>
  <c r="Q1432" i="8"/>
  <c r="Q1433" i="8"/>
  <c r="Q1434" i="8"/>
  <c r="Q1435" i="8"/>
  <c r="Q1436" i="8"/>
  <c r="Q1437" i="8"/>
  <c r="Q1438" i="8"/>
  <c r="Q1439" i="8"/>
  <c r="Q1440" i="8"/>
  <c r="Q1441" i="8"/>
  <c r="Q1442" i="8"/>
  <c r="Q1443" i="8"/>
  <c r="Q1444" i="8"/>
  <c r="Q1445" i="8"/>
  <c r="Q1446" i="8"/>
  <c r="Q1447" i="8"/>
  <c r="Q1448" i="8"/>
  <c r="Q1449" i="8"/>
  <c r="Q1450" i="8"/>
  <c r="Q1451" i="8"/>
  <c r="Q1452" i="8"/>
  <c r="Q1453" i="8"/>
  <c r="Q1454" i="8"/>
  <c r="Q1455" i="8"/>
  <c r="Q1456" i="8"/>
  <c r="Q1457" i="8"/>
  <c r="Q1458" i="8"/>
  <c r="Q1459" i="8"/>
  <c r="Q1460" i="8"/>
  <c r="Q1461" i="8"/>
  <c r="Q1462" i="8"/>
  <c r="Q1463" i="8"/>
  <c r="Q1464" i="8"/>
  <c r="Q1465" i="8"/>
  <c r="Q1466" i="8"/>
  <c r="Q1467" i="8"/>
  <c r="Q1468" i="8"/>
  <c r="Q1469" i="8"/>
  <c r="Q1470" i="8"/>
  <c r="Q1471" i="8"/>
  <c r="Q1472" i="8"/>
  <c r="Q1473" i="8"/>
  <c r="Q1474" i="8"/>
  <c r="Q1475" i="8"/>
  <c r="Q1476" i="8"/>
  <c r="Q1477" i="8"/>
  <c r="Q1478" i="8"/>
  <c r="Q1479" i="8"/>
  <c r="Q1480" i="8"/>
  <c r="Q1481" i="8"/>
  <c r="Q1482" i="8"/>
  <c r="Q1483" i="8"/>
  <c r="Q1484" i="8"/>
  <c r="Q1485" i="8"/>
  <c r="Q1486" i="8"/>
  <c r="Q1487" i="8"/>
  <c r="Q1488" i="8"/>
  <c r="Q1489" i="8"/>
  <c r="Q1490" i="8"/>
  <c r="Q1491" i="8"/>
  <c r="Q1492" i="8"/>
  <c r="Q1493" i="8"/>
  <c r="Q1494" i="8"/>
  <c r="Q1495" i="8"/>
  <c r="Q1496" i="8"/>
  <c r="Q1497" i="8"/>
  <c r="Q1498" i="8"/>
  <c r="Q1499" i="8"/>
  <c r="Q1500" i="8"/>
  <c r="Q1501" i="8"/>
  <c r="Q1502" i="8"/>
  <c r="Q1503" i="8"/>
  <c r="Q1504" i="8"/>
  <c r="Q1505" i="8"/>
  <c r="Q1506" i="8"/>
  <c r="Q1507" i="8"/>
  <c r="Q1508" i="8"/>
  <c r="Q1509" i="8"/>
  <c r="Q1510" i="8"/>
  <c r="Q1511" i="8"/>
  <c r="Q1512" i="8"/>
  <c r="Q1513" i="8"/>
  <c r="Q1514" i="8"/>
  <c r="Q1515" i="8"/>
  <c r="Q1516" i="8"/>
  <c r="Q1517" i="8"/>
  <c r="Q1518" i="8"/>
  <c r="Q1519" i="8"/>
  <c r="Q1520" i="8"/>
  <c r="Q1521" i="8"/>
  <c r="Q1522" i="8"/>
  <c r="Q1523" i="8"/>
  <c r="Q1524" i="8"/>
  <c r="Q1525" i="8"/>
  <c r="Q1526" i="8"/>
  <c r="Q1527" i="8"/>
  <c r="Q1528" i="8"/>
  <c r="Q1529" i="8"/>
  <c r="Q1530" i="8"/>
  <c r="Q1531" i="8"/>
  <c r="Q1532" i="8"/>
  <c r="Q1533" i="8"/>
  <c r="Q1534" i="8"/>
  <c r="Q1535" i="8"/>
  <c r="Q1536" i="8"/>
  <c r="Q1537" i="8"/>
  <c r="Q1538" i="8"/>
  <c r="Q1539" i="8"/>
  <c r="Q1540" i="8"/>
  <c r="Q1541" i="8"/>
  <c r="Q1542" i="8"/>
  <c r="Q1543" i="8"/>
  <c r="Q1544" i="8"/>
  <c r="Q1545" i="8"/>
  <c r="Q1546" i="8"/>
  <c r="Q1547" i="8"/>
  <c r="Q1548" i="8"/>
  <c r="Q1549" i="8"/>
  <c r="Q1550" i="8"/>
  <c r="Q1551" i="8"/>
  <c r="Q1552" i="8"/>
  <c r="Q1553" i="8"/>
  <c r="Q1554" i="8"/>
  <c r="Q1555" i="8"/>
  <c r="Q1556" i="8"/>
  <c r="Q1557" i="8"/>
  <c r="Q1558" i="8"/>
  <c r="Q1559" i="8"/>
  <c r="Q1560" i="8"/>
  <c r="Q1561" i="8"/>
  <c r="Q1562" i="8"/>
  <c r="Q1563" i="8"/>
  <c r="Q1564" i="8"/>
  <c r="Q1565" i="8"/>
  <c r="Q1566" i="8"/>
  <c r="Q1567" i="8"/>
  <c r="Q1568" i="8"/>
  <c r="Q1569" i="8"/>
  <c r="Q1570" i="8"/>
  <c r="Q1571" i="8"/>
  <c r="Q1572" i="8"/>
  <c r="Q1573" i="8"/>
  <c r="Q1574" i="8"/>
  <c r="Q1575" i="8"/>
  <c r="Q1576" i="8"/>
  <c r="Q1577" i="8"/>
  <c r="Q1578" i="8"/>
  <c r="Q1579" i="8"/>
  <c r="Q1580" i="8"/>
  <c r="Q1581" i="8"/>
  <c r="Q1582" i="8"/>
  <c r="Q1583" i="8"/>
  <c r="Q1584" i="8"/>
  <c r="Q1585" i="8"/>
  <c r="Q1586" i="8"/>
  <c r="Q1587" i="8"/>
  <c r="Q1588" i="8"/>
  <c r="Q1589" i="8"/>
  <c r="Q1590" i="8"/>
  <c r="Q1591" i="8"/>
  <c r="Q1592" i="8"/>
  <c r="Q1593" i="8"/>
  <c r="Q1594" i="8"/>
  <c r="Q1595" i="8"/>
  <c r="Q1596" i="8"/>
  <c r="Q1597" i="8"/>
  <c r="Q1598" i="8"/>
  <c r="Q1599" i="8"/>
  <c r="Q1600" i="8"/>
  <c r="Q1601" i="8"/>
  <c r="Q1602" i="8"/>
  <c r="Q1603" i="8"/>
  <c r="Q1604" i="8"/>
  <c r="Q1605" i="8"/>
  <c r="Q1606" i="8"/>
  <c r="Q1607" i="8"/>
  <c r="Q1608" i="8"/>
  <c r="Q1609" i="8"/>
  <c r="Q1610" i="8"/>
  <c r="Q1611" i="8"/>
  <c r="Q1612" i="8"/>
  <c r="Q1613" i="8"/>
  <c r="Q1614" i="8"/>
  <c r="Q1615" i="8"/>
  <c r="Q1616" i="8"/>
  <c r="Q1617" i="8"/>
  <c r="Q1618" i="8"/>
  <c r="Q1619" i="8"/>
  <c r="Q1620" i="8"/>
  <c r="Q1621" i="8"/>
  <c r="Q1622" i="8"/>
  <c r="Q1623" i="8"/>
  <c r="Q1624" i="8"/>
  <c r="Q1625" i="8"/>
  <c r="Q1626" i="8"/>
  <c r="Q1627" i="8"/>
  <c r="Q1628" i="8"/>
  <c r="Q1629" i="8"/>
  <c r="Q1630" i="8"/>
  <c r="Q1631" i="8"/>
  <c r="Q1632" i="8"/>
  <c r="Q1633" i="8"/>
  <c r="Q1634" i="8"/>
  <c r="Q1635" i="8"/>
  <c r="Q1636" i="8"/>
  <c r="Q1637" i="8"/>
  <c r="Q1638" i="8"/>
  <c r="Q1639" i="8"/>
  <c r="Q1640" i="8"/>
  <c r="Q1641" i="8"/>
  <c r="Q1642" i="8"/>
  <c r="Q1643" i="8"/>
  <c r="Q1644" i="8"/>
  <c r="Q1645" i="8"/>
  <c r="Q1646" i="8"/>
  <c r="Q1647" i="8"/>
  <c r="Q1648" i="8"/>
  <c r="Q1649" i="8"/>
  <c r="Q1650" i="8"/>
  <c r="Q1651" i="8"/>
  <c r="Q1652" i="8"/>
  <c r="Q1653" i="8"/>
  <c r="Q1654" i="8"/>
  <c r="Q1655" i="8"/>
  <c r="Q1656" i="8"/>
  <c r="Q1657" i="8"/>
  <c r="Q1658" i="8"/>
  <c r="Q1659" i="8"/>
  <c r="Q1660" i="8"/>
  <c r="Q1661" i="8"/>
  <c r="Q1662" i="8"/>
  <c r="Q1663" i="8"/>
  <c r="Q1664" i="8"/>
  <c r="Q1665" i="8"/>
  <c r="Q1666" i="8"/>
  <c r="Q1667" i="8"/>
  <c r="Q1668" i="8"/>
  <c r="Q1669" i="8"/>
  <c r="Q1670" i="8"/>
  <c r="Q1671" i="8"/>
  <c r="Q1672" i="8"/>
  <c r="Q1673" i="8"/>
  <c r="Q1674" i="8"/>
  <c r="Q1675" i="8"/>
  <c r="Q1676" i="8"/>
  <c r="Q1677" i="8"/>
  <c r="Q1678" i="8"/>
  <c r="Q1679" i="8"/>
  <c r="Q1680" i="8"/>
  <c r="Q1681" i="8"/>
  <c r="Q1682" i="8"/>
  <c r="Q1683" i="8"/>
  <c r="Q1684" i="8"/>
  <c r="Q1685" i="8"/>
  <c r="Q1686" i="8"/>
  <c r="Q1687" i="8"/>
  <c r="Q1688" i="8"/>
  <c r="Q1689" i="8"/>
  <c r="Q1690" i="8"/>
  <c r="Q1691" i="8"/>
  <c r="Q1692" i="8"/>
  <c r="Q1693" i="8"/>
  <c r="Q1694" i="8"/>
  <c r="Q1695" i="8"/>
  <c r="Q1696" i="8"/>
  <c r="Q1697" i="8"/>
  <c r="Q1698" i="8"/>
  <c r="Q1699" i="8"/>
  <c r="Q1700" i="8"/>
  <c r="Q1701" i="8"/>
  <c r="Q1702" i="8"/>
  <c r="Q1703" i="8"/>
  <c r="Q1704" i="8"/>
  <c r="Q1705" i="8"/>
  <c r="Q1706" i="8"/>
  <c r="Q1707" i="8"/>
  <c r="Q1708" i="8"/>
  <c r="Q1709" i="8"/>
  <c r="Q1710" i="8"/>
  <c r="Q1711" i="8"/>
  <c r="Q1712" i="8"/>
  <c r="Q1713" i="8"/>
  <c r="Q1714" i="8"/>
  <c r="Q1715" i="8"/>
  <c r="Q1716" i="8"/>
  <c r="Q1717" i="8"/>
  <c r="Q1718" i="8"/>
  <c r="Q1719" i="8"/>
  <c r="Q1720" i="8"/>
  <c r="Q1721" i="8"/>
  <c r="Q1722" i="8"/>
  <c r="Q1723" i="8"/>
  <c r="Q1724" i="8"/>
  <c r="Q1725" i="8"/>
  <c r="Q1726" i="8"/>
  <c r="Q1727" i="8"/>
  <c r="Q1728" i="8"/>
  <c r="Q1729" i="8"/>
  <c r="Q1730" i="8"/>
  <c r="Q1731" i="8"/>
  <c r="Q1732" i="8"/>
  <c r="Q1733" i="8"/>
  <c r="Q1734" i="8"/>
  <c r="Q1735" i="8"/>
  <c r="Q1736" i="8"/>
  <c r="Q1737" i="8"/>
  <c r="Q1738" i="8"/>
  <c r="Q1739" i="8"/>
  <c r="Q1740" i="8"/>
  <c r="Q1741" i="8"/>
  <c r="Q1742" i="8"/>
  <c r="Q1743" i="8"/>
  <c r="Q1744" i="8"/>
  <c r="Q1745" i="8"/>
  <c r="Q1746" i="8"/>
  <c r="Q1747" i="8"/>
  <c r="Q1748" i="8"/>
  <c r="Q1749" i="8"/>
  <c r="Q1750" i="8"/>
  <c r="Q1751" i="8"/>
  <c r="Q1752" i="8"/>
  <c r="Q1753" i="8"/>
  <c r="Q1754" i="8"/>
  <c r="Q1755" i="8"/>
  <c r="Q1756" i="8"/>
  <c r="Q1757" i="8"/>
  <c r="Q1758" i="8"/>
  <c r="Q1759" i="8"/>
  <c r="Q1760" i="8"/>
  <c r="Q1761" i="8"/>
  <c r="Q1762" i="8"/>
  <c r="Q1763" i="8"/>
  <c r="Q1764" i="8"/>
  <c r="Q1765" i="8"/>
  <c r="Q1766" i="8"/>
  <c r="Q1767" i="8"/>
  <c r="Q1768" i="8"/>
  <c r="Q1769" i="8"/>
  <c r="Q1770" i="8"/>
  <c r="Q1771" i="8"/>
  <c r="Q1772" i="8"/>
  <c r="Q1773" i="8"/>
  <c r="Q1774" i="8"/>
  <c r="Q1775" i="8"/>
  <c r="Q1776" i="8"/>
  <c r="Q1777" i="8"/>
  <c r="Q1778" i="8"/>
  <c r="Q1779" i="8"/>
  <c r="Q1780" i="8"/>
  <c r="Q1781" i="8"/>
  <c r="Q1782" i="8"/>
  <c r="Q1783" i="8"/>
  <c r="Q1784" i="8"/>
  <c r="Q1785" i="8"/>
  <c r="Q1786" i="8"/>
  <c r="Q1787" i="8"/>
  <c r="Q1788" i="8"/>
  <c r="Q1789" i="8"/>
  <c r="Q1790" i="8"/>
  <c r="Q1791" i="8"/>
  <c r="Q1792" i="8"/>
  <c r="Q1793" i="8"/>
  <c r="Q1794" i="8"/>
  <c r="Q1795" i="8"/>
  <c r="Q1796" i="8"/>
  <c r="Q1797" i="8"/>
  <c r="Q1798" i="8"/>
  <c r="Q1799" i="8"/>
  <c r="Q1800" i="8"/>
  <c r="Q1801" i="8"/>
  <c r="Q1802" i="8"/>
  <c r="Q1803" i="8"/>
  <c r="Q1804" i="8"/>
  <c r="Q1805" i="8"/>
  <c r="Q1806" i="8"/>
  <c r="Q1807" i="8"/>
  <c r="Q1808" i="8"/>
  <c r="Q1809" i="8"/>
  <c r="Q1810" i="8"/>
  <c r="Q1811" i="8"/>
  <c r="Q1812" i="8"/>
  <c r="Q1813" i="8"/>
  <c r="Q1814" i="8"/>
  <c r="Q1815" i="8"/>
  <c r="Q1816" i="8"/>
  <c r="Q1817" i="8"/>
  <c r="Q1818" i="8"/>
  <c r="Q1819" i="8"/>
  <c r="Q1820" i="8"/>
  <c r="Q1821" i="8"/>
  <c r="Q1822" i="8"/>
  <c r="Q1823" i="8"/>
  <c r="Q1824" i="8"/>
  <c r="Q1825" i="8"/>
  <c r="Q1826" i="8"/>
  <c r="Q1827" i="8"/>
  <c r="Q1828" i="8"/>
  <c r="Q1829" i="8"/>
  <c r="Q1830" i="8"/>
  <c r="Q1831" i="8"/>
  <c r="Q1832" i="8"/>
  <c r="Q1833" i="8"/>
  <c r="Q1834" i="8"/>
  <c r="Q1835" i="8"/>
  <c r="Q1836" i="8"/>
  <c r="Q1837" i="8"/>
  <c r="Q1838" i="8"/>
  <c r="Q1839" i="8"/>
  <c r="Q1840" i="8"/>
  <c r="Q1841" i="8"/>
  <c r="Q1842" i="8"/>
  <c r="Q1843" i="8"/>
  <c r="Q1844" i="8"/>
  <c r="Q1845" i="8"/>
  <c r="Q1846" i="8"/>
  <c r="Q1847" i="8"/>
  <c r="Q1848" i="8"/>
  <c r="Q1849" i="8"/>
  <c r="Q1850" i="8"/>
  <c r="Q1851" i="8"/>
  <c r="Q1852" i="8"/>
  <c r="Q1853" i="8"/>
  <c r="Q1854" i="8"/>
  <c r="Q1855" i="8"/>
  <c r="Q1856" i="8"/>
  <c r="Q1857" i="8"/>
  <c r="Q1858" i="8"/>
  <c r="Q1859" i="8"/>
  <c r="Q1860" i="8"/>
  <c r="Q1861" i="8"/>
  <c r="Q1862" i="8"/>
  <c r="Q1863" i="8"/>
  <c r="Q1864" i="8"/>
  <c r="Q1865" i="8"/>
  <c r="Q1866" i="8"/>
  <c r="Q1867" i="8"/>
  <c r="Q1868" i="8"/>
  <c r="Q1869" i="8"/>
  <c r="Q1870" i="8"/>
  <c r="Q1871" i="8"/>
  <c r="Q1872" i="8"/>
  <c r="Q1873" i="8"/>
  <c r="Q1874" i="8"/>
  <c r="Q1875" i="8"/>
  <c r="Q1876" i="8"/>
  <c r="Q1877" i="8"/>
  <c r="Q1878" i="8"/>
  <c r="Q1879" i="8"/>
  <c r="Q1880" i="8"/>
  <c r="Q1881" i="8"/>
  <c r="Q1882" i="8"/>
  <c r="Q1883" i="8"/>
  <c r="Q1884" i="8"/>
  <c r="Q1885" i="8"/>
  <c r="Q1886" i="8"/>
  <c r="Q1887" i="8"/>
  <c r="Q1888" i="8"/>
  <c r="Q1889" i="8"/>
  <c r="Q1890" i="8"/>
  <c r="Q1891" i="8"/>
  <c r="Q1892" i="8"/>
  <c r="Q1893" i="8"/>
  <c r="Q1894" i="8"/>
  <c r="Q1895" i="8"/>
  <c r="Q1896" i="8"/>
  <c r="Q1897" i="8"/>
  <c r="Q1898" i="8"/>
  <c r="Q1899" i="8"/>
  <c r="Q1900" i="8"/>
  <c r="Q1901" i="8"/>
  <c r="Q1902" i="8"/>
  <c r="Q1903" i="8"/>
  <c r="Q1904" i="8"/>
  <c r="Q1905" i="8"/>
  <c r="Q1906" i="8"/>
  <c r="Q1907" i="8"/>
  <c r="Q1908" i="8"/>
  <c r="Q1909" i="8"/>
  <c r="Q1910" i="8"/>
  <c r="Q1911" i="8"/>
  <c r="Q1912" i="8"/>
  <c r="Q1913" i="8"/>
  <c r="Q1914" i="8"/>
  <c r="Q1915" i="8"/>
  <c r="Q1916" i="8"/>
  <c r="Q1917" i="8"/>
  <c r="Q1918" i="8"/>
  <c r="Q1919" i="8"/>
  <c r="Q1920" i="8"/>
  <c r="Q1921" i="8"/>
  <c r="Q1922" i="8"/>
  <c r="Q1923" i="8"/>
  <c r="Q1924" i="8"/>
  <c r="Q1925" i="8"/>
  <c r="Q1926" i="8"/>
  <c r="Q1927" i="8"/>
  <c r="Q1928" i="8"/>
  <c r="Q1929" i="8"/>
  <c r="Q1930" i="8"/>
  <c r="Q1931" i="8"/>
  <c r="Q1932" i="8"/>
  <c r="Q1933" i="8"/>
  <c r="Q1934" i="8"/>
  <c r="Q1935" i="8"/>
  <c r="Q1936" i="8"/>
  <c r="Q1937" i="8"/>
  <c r="Q1938" i="8"/>
  <c r="Q1939" i="8"/>
  <c r="Q1940" i="8"/>
  <c r="Q1941" i="8"/>
  <c r="Q1942" i="8"/>
  <c r="Q1943" i="8"/>
  <c r="Q1944" i="8"/>
  <c r="Q1945" i="8"/>
  <c r="Q1946" i="8"/>
  <c r="Q1947" i="8"/>
  <c r="Q1948" i="8"/>
  <c r="Q1949" i="8"/>
  <c r="Q1950" i="8"/>
  <c r="Q1951" i="8"/>
  <c r="Q1952" i="8"/>
  <c r="Q1953" i="8"/>
  <c r="Q1954" i="8"/>
  <c r="Q1955" i="8"/>
  <c r="Q1956" i="8"/>
  <c r="Q1957" i="8"/>
  <c r="Q1958" i="8"/>
  <c r="Q1959" i="8"/>
  <c r="Q1960" i="8"/>
  <c r="Q1961" i="8"/>
  <c r="Q1962" i="8"/>
  <c r="Q1963" i="8"/>
  <c r="Q1964" i="8"/>
  <c r="Q1965" i="8"/>
  <c r="Q1966" i="8"/>
  <c r="Q1967" i="8"/>
  <c r="Q1968" i="8"/>
  <c r="Q1969" i="8"/>
  <c r="Q1970" i="8"/>
  <c r="Q1971" i="8"/>
  <c r="Q1972" i="8"/>
  <c r="Q1973" i="8"/>
  <c r="Q1974" i="8"/>
  <c r="Q1975" i="8"/>
  <c r="Q1976" i="8"/>
  <c r="Q1977" i="8"/>
  <c r="Q1978" i="8"/>
  <c r="Q1979" i="8"/>
  <c r="Q1980" i="8"/>
  <c r="Q1981" i="8"/>
  <c r="Q1982" i="8"/>
  <c r="Q1983" i="8"/>
  <c r="Q1984" i="8"/>
  <c r="Q1985" i="8"/>
  <c r="Q1986" i="8"/>
  <c r="Q1987" i="8"/>
  <c r="Q1988" i="8"/>
  <c r="Q1989" i="8"/>
  <c r="Q1990" i="8"/>
  <c r="Q1991" i="8"/>
  <c r="Q1992" i="8"/>
  <c r="Q1993" i="8"/>
  <c r="Q1994" i="8"/>
  <c r="Q1995" i="8"/>
  <c r="Q1996" i="8"/>
  <c r="Q1997" i="8"/>
  <c r="Q1998" i="8"/>
  <c r="Q1999" i="8"/>
  <c r="Q2000" i="8"/>
  <c r="Q2001" i="8"/>
  <c r="Q2002" i="8"/>
  <c r="Q2003" i="8"/>
  <c r="Q2004" i="8"/>
  <c r="Q2005" i="8"/>
  <c r="Q2006" i="8"/>
  <c r="Q2007" i="8"/>
  <c r="Q2008" i="8"/>
  <c r="Q2009" i="8"/>
  <c r="Q2010" i="8"/>
  <c r="Q2011" i="8"/>
  <c r="Q2012" i="8"/>
  <c r="Q2013" i="8"/>
  <c r="Q2014" i="8"/>
  <c r="Q2015" i="8"/>
  <c r="Q2016" i="8"/>
  <c r="Q2017" i="8"/>
  <c r="Q2018" i="8"/>
  <c r="Q2019" i="8"/>
  <c r="Q2020" i="8"/>
  <c r="Q2021" i="8"/>
  <c r="Q2022" i="8"/>
  <c r="Q2023" i="8"/>
  <c r="Q2024" i="8"/>
  <c r="Q2025" i="8"/>
  <c r="Q2026" i="8"/>
  <c r="Q2027" i="8"/>
  <c r="Q2028" i="8"/>
  <c r="Q2029" i="8"/>
  <c r="Q2030" i="8"/>
  <c r="Q2031" i="8"/>
  <c r="Q2032" i="8"/>
  <c r="Q2033" i="8"/>
  <c r="Q2034" i="8"/>
  <c r="Q2035" i="8"/>
  <c r="Q2036" i="8"/>
  <c r="Q2037" i="8"/>
  <c r="Q2038" i="8"/>
  <c r="Q2039" i="8"/>
  <c r="Q2040" i="8"/>
  <c r="Q2041" i="8"/>
  <c r="Q2042" i="8"/>
  <c r="Q2043" i="8"/>
  <c r="Q2044" i="8"/>
  <c r="Q2045" i="8"/>
  <c r="Q2046" i="8"/>
  <c r="Q2047" i="8"/>
  <c r="Q2048" i="8"/>
  <c r="Q2049" i="8"/>
  <c r="Q2050" i="8"/>
  <c r="Q2051" i="8"/>
  <c r="Q2052" i="8"/>
  <c r="Q2053" i="8"/>
  <c r="Q2054" i="8"/>
  <c r="Q2055" i="8"/>
  <c r="Q2056" i="8"/>
  <c r="Q2057" i="8"/>
  <c r="Q2058" i="8"/>
  <c r="Q2059" i="8"/>
  <c r="Q2060" i="8"/>
  <c r="Q2061" i="8"/>
  <c r="Q2062" i="8"/>
  <c r="Q2063" i="8"/>
  <c r="Q2064" i="8"/>
  <c r="Q2065" i="8"/>
  <c r="Q2066" i="8"/>
  <c r="Q2067" i="8"/>
  <c r="Q2068" i="8"/>
  <c r="Q2069" i="8"/>
  <c r="Q2070" i="8"/>
  <c r="Q2071" i="8"/>
  <c r="Q2072" i="8"/>
  <c r="Q2073" i="8"/>
  <c r="Q2074" i="8"/>
  <c r="Q2075" i="8"/>
  <c r="Q2076" i="8"/>
  <c r="Q2077" i="8"/>
  <c r="Q2078" i="8"/>
  <c r="Q2079" i="8"/>
  <c r="Q2080" i="8"/>
  <c r="Q2081" i="8"/>
  <c r="Q2082" i="8"/>
  <c r="Q2083" i="8"/>
  <c r="Q2084" i="8"/>
  <c r="Q2085" i="8"/>
  <c r="Q2086" i="8"/>
  <c r="Q2087" i="8"/>
  <c r="Q2088" i="8"/>
  <c r="Q2089" i="8"/>
  <c r="Q2090" i="8"/>
  <c r="Q2091" i="8"/>
  <c r="Q2092" i="8"/>
  <c r="Q2093" i="8"/>
  <c r="Q2094" i="8"/>
  <c r="Q2095" i="8"/>
  <c r="Q2096" i="8"/>
  <c r="Q2097" i="8"/>
  <c r="Q2098" i="8"/>
  <c r="Q2099" i="8"/>
  <c r="Q2100" i="8"/>
  <c r="Q2101" i="8"/>
  <c r="Q2102" i="8"/>
  <c r="Q2103" i="8"/>
  <c r="Q2104" i="8"/>
  <c r="Q2105" i="8"/>
  <c r="Q2106" i="8"/>
  <c r="Q2107" i="8"/>
  <c r="Q2108" i="8"/>
  <c r="Q2109" i="8"/>
  <c r="Q2110" i="8"/>
  <c r="Q2111" i="8"/>
  <c r="Q2112" i="8"/>
  <c r="Q2113" i="8"/>
  <c r="Q2114" i="8"/>
  <c r="Q2115" i="8"/>
  <c r="Q2116" i="8"/>
  <c r="Q2117" i="8"/>
  <c r="Q2118" i="8"/>
  <c r="Q2119" i="8"/>
  <c r="Q2120" i="8"/>
  <c r="Q2121" i="8"/>
  <c r="Q2122" i="8"/>
  <c r="Q2123" i="8"/>
  <c r="Q2124" i="8"/>
  <c r="Q2125" i="8"/>
  <c r="Q2126" i="8"/>
  <c r="Q2127" i="8"/>
  <c r="Q2128" i="8"/>
  <c r="Q2129" i="8"/>
  <c r="Q2130" i="8"/>
  <c r="Q2131" i="8"/>
  <c r="Q2132" i="8"/>
  <c r="Q2133" i="8"/>
  <c r="Q2134" i="8"/>
  <c r="Q2135" i="8"/>
  <c r="Q2136" i="8"/>
  <c r="Q2137" i="8"/>
  <c r="Q2138" i="8"/>
  <c r="Q2139" i="8"/>
  <c r="Q2140" i="8"/>
  <c r="Q2141" i="8"/>
  <c r="Q2142" i="8"/>
  <c r="Q2143" i="8"/>
  <c r="Q2144" i="8"/>
  <c r="Q2145" i="8"/>
  <c r="Q2146" i="8"/>
  <c r="Q2147" i="8"/>
  <c r="Q2148" i="8"/>
  <c r="Q2149" i="8"/>
  <c r="Q2150" i="8"/>
  <c r="Q2151" i="8"/>
  <c r="Q2152" i="8"/>
  <c r="Q2153" i="8"/>
  <c r="Q2154" i="8"/>
  <c r="Q2155" i="8"/>
  <c r="Q2156" i="8"/>
  <c r="Q2157" i="8"/>
  <c r="Q2158" i="8"/>
  <c r="Q2159" i="8"/>
  <c r="Q2160" i="8"/>
  <c r="Q2161" i="8"/>
  <c r="Q2162" i="8"/>
  <c r="Q2163" i="8"/>
  <c r="Q2164" i="8"/>
  <c r="Q2165" i="8"/>
  <c r="Q2166" i="8"/>
  <c r="Q2167" i="8"/>
  <c r="Q2168" i="8"/>
  <c r="Q2169" i="8"/>
  <c r="Q2170" i="8"/>
  <c r="Q2171" i="8"/>
  <c r="Q2172" i="8"/>
  <c r="Q2173" i="8"/>
  <c r="Q2174" i="8"/>
  <c r="Q2175" i="8"/>
  <c r="Q2176" i="8"/>
  <c r="Q2177" i="8"/>
  <c r="Q2178" i="8"/>
  <c r="Q2179" i="8"/>
  <c r="Q2180" i="8"/>
  <c r="Q2181" i="8"/>
  <c r="Q2182" i="8"/>
  <c r="Q2183" i="8"/>
  <c r="Q2184" i="8"/>
  <c r="Q2185" i="8"/>
  <c r="Q2186" i="8"/>
  <c r="Q2187" i="8"/>
  <c r="Q2188" i="8"/>
  <c r="Q2189" i="8"/>
  <c r="Q2190" i="8"/>
  <c r="Q2191" i="8"/>
  <c r="Q2192" i="8"/>
  <c r="Q2193" i="8"/>
  <c r="Q2194" i="8"/>
  <c r="Q2195" i="8"/>
  <c r="Q2196" i="8"/>
  <c r="Q2197" i="8"/>
  <c r="Q2198" i="8"/>
  <c r="Q2199" i="8"/>
  <c r="Q2200" i="8"/>
  <c r="Q2201" i="8"/>
  <c r="Q2202" i="8"/>
  <c r="Q2203" i="8"/>
  <c r="Q2204" i="8"/>
  <c r="Q2205" i="8"/>
  <c r="Q2206" i="8"/>
  <c r="Q2207" i="8"/>
  <c r="Q2208" i="8"/>
  <c r="Q2209" i="8"/>
  <c r="Q2210" i="8"/>
  <c r="Q2211" i="8"/>
  <c r="Q2212" i="8"/>
  <c r="Q2213" i="8"/>
  <c r="Q2214" i="8"/>
  <c r="Q2215" i="8"/>
  <c r="Q2216" i="8"/>
  <c r="Q2217" i="8"/>
  <c r="Q2218" i="8"/>
  <c r="Q2219" i="8"/>
  <c r="Q2220" i="8"/>
  <c r="Q2221" i="8"/>
  <c r="Q2222" i="8"/>
  <c r="Q2223" i="8"/>
  <c r="Q2224" i="8"/>
  <c r="Q2225" i="8"/>
  <c r="Q2226" i="8"/>
  <c r="Q2227" i="8"/>
  <c r="Q2228" i="8"/>
  <c r="Q2229" i="8"/>
  <c r="Q2230" i="8"/>
  <c r="Q2231" i="8"/>
  <c r="Q2232" i="8"/>
  <c r="Q2233" i="8"/>
  <c r="Q2234" i="8"/>
  <c r="Q2235" i="8"/>
  <c r="Q2236" i="8"/>
  <c r="Q2237" i="8"/>
  <c r="Q2238" i="8"/>
  <c r="Q2239" i="8"/>
  <c r="Q2240" i="8"/>
  <c r="Q2241" i="8"/>
  <c r="Q2242" i="8"/>
  <c r="Q2243" i="8"/>
  <c r="Q2244" i="8"/>
  <c r="Q2245" i="8"/>
  <c r="Q2246" i="8"/>
  <c r="Q2247" i="8"/>
  <c r="Q2248" i="8"/>
  <c r="Q2249" i="8"/>
  <c r="Q2250" i="8"/>
  <c r="Q2251" i="8"/>
  <c r="Q2252" i="8"/>
  <c r="Q2253" i="8"/>
  <c r="Q2254" i="8"/>
  <c r="Q2255" i="8"/>
  <c r="Q2256" i="8"/>
  <c r="Q2257" i="8"/>
  <c r="Q2258" i="8"/>
  <c r="Q2259" i="8"/>
  <c r="Q2260" i="8"/>
  <c r="Q2261" i="8"/>
  <c r="Q2262" i="8"/>
  <c r="Q2263" i="8"/>
  <c r="Q2264" i="8"/>
  <c r="Q2265" i="8"/>
  <c r="Q2266" i="8"/>
  <c r="Q2267" i="8"/>
  <c r="Q2268" i="8"/>
  <c r="Q2269" i="8"/>
  <c r="Q2270" i="8"/>
  <c r="Q2271" i="8"/>
  <c r="Q2272" i="8"/>
  <c r="Q2273" i="8"/>
  <c r="Q2274" i="8"/>
  <c r="Q2275" i="8"/>
  <c r="Q2276" i="8"/>
  <c r="Q2277" i="8"/>
  <c r="Q2278" i="8"/>
  <c r="Q2279" i="8"/>
  <c r="Q2280" i="8"/>
  <c r="Q2281" i="8"/>
  <c r="Q2282" i="8"/>
  <c r="Q2283" i="8"/>
  <c r="Q2284" i="8"/>
  <c r="Q2285" i="8"/>
  <c r="Q2286" i="8"/>
  <c r="Q2287" i="8"/>
  <c r="Q2288" i="8"/>
  <c r="Q2289" i="8"/>
  <c r="Q2290" i="8"/>
  <c r="Q2291" i="8"/>
  <c r="Q2292" i="8"/>
  <c r="Q2293" i="8"/>
  <c r="Q2294" i="8"/>
  <c r="Q2295" i="8"/>
  <c r="Q2296" i="8"/>
  <c r="Q2297" i="8"/>
  <c r="Q2298" i="8"/>
  <c r="Q2299" i="8"/>
  <c r="Q2300" i="8"/>
  <c r="Q2301" i="8"/>
  <c r="Q2302" i="8"/>
  <c r="Q2303" i="8"/>
  <c r="Q2304" i="8"/>
  <c r="Q2305" i="8"/>
  <c r="Q2306" i="8"/>
  <c r="Q2307" i="8"/>
  <c r="Q2308" i="8"/>
  <c r="Q2309" i="8"/>
  <c r="Q2310" i="8"/>
  <c r="Q2311" i="8"/>
  <c r="Q2312" i="8"/>
  <c r="Q2313" i="8"/>
  <c r="Q2314" i="8"/>
  <c r="Q2315" i="8"/>
  <c r="Q2316" i="8"/>
  <c r="Q2317" i="8"/>
  <c r="Q2318" i="8"/>
  <c r="Q2319" i="8"/>
  <c r="Q2320" i="8"/>
  <c r="Q2321" i="8"/>
  <c r="Q2322" i="8"/>
  <c r="Q2323" i="8"/>
  <c r="Q2324" i="8"/>
  <c r="Q2325" i="8"/>
  <c r="Q2326" i="8"/>
  <c r="Q2327" i="8"/>
  <c r="Q2328" i="8"/>
  <c r="Q2329" i="8"/>
  <c r="Q2330" i="8"/>
  <c r="Q2331" i="8"/>
  <c r="Q2332" i="8"/>
  <c r="Q2333" i="8"/>
  <c r="Q2334" i="8"/>
  <c r="Q2335" i="8"/>
  <c r="Q2336" i="8"/>
  <c r="Q2337" i="8"/>
  <c r="Q2338" i="8"/>
  <c r="Q2339" i="8"/>
  <c r="Q2340" i="8"/>
  <c r="Q2341" i="8"/>
  <c r="Q2342" i="8"/>
  <c r="Q2343" i="8"/>
  <c r="Q2344" i="8"/>
  <c r="Q2345" i="8"/>
  <c r="Q2346" i="8"/>
  <c r="Q2347" i="8"/>
  <c r="Q2348" i="8"/>
  <c r="Q2349" i="8"/>
  <c r="Q2350" i="8"/>
  <c r="Q2351" i="8"/>
  <c r="Q2352" i="8"/>
  <c r="Q2353" i="8"/>
  <c r="Q2354" i="8"/>
  <c r="Q2355" i="8"/>
  <c r="Q2356" i="8"/>
  <c r="Q2357" i="8"/>
  <c r="Q2358" i="8"/>
  <c r="Q2359" i="8"/>
  <c r="Q2360" i="8"/>
  <c r="Q2361" i="8"/>
  <c r="Q2362" i="8"/>
  <c r="Q2363" i="8"/>
  <c r="Q2364" i="8"/>
  <c r="Q2365" i="8"/>
  <c r="Q2366" i="8"/>
  <c r="Q2367" i="8"/>
  <c r="Q2368" i="8"/>
  <c r="Q2369" i="8"/>
  <c r="Q2370" i="8"/>
  <c r="Q2371" i="8"/>
  <c r="Q2372" i="8"/>
  <c r="Q2373" i="8"/>
  <c r="Q2374" i="8"/>
  <c r="Q2375" i="8"/>
  <c r="Q2376" i="8"/>
  <c r="Q2377" i="8"/>
  <c r="Q2378" i="8"/>
  <c r="Q2379" i="8"/>
  <c r="Q2380" i="8"/>
  <c r="Q2381" i="8"/>
  <c r="Q2382" i="8"/>
  <c r="Q2383" i="8"/>
  <c r="Q2384" i="8"/>
  <c r="Q2385" i="8"/>
  <c r="Q2386" i="8"/>
  <c r="Q2387" i="8"/>
  <c r="Q2388" i="8"/>
  <c r="Q2389" i="8"/>
  <c r="Q2390" i="8"/>
  <c r="Q2391" i="8"/>
  <c r="Q2392" i="8"/>
  <c r="Q2393" i="8"/>
  <c r="Q2394" i="8"/>
  <c r="Q2395" i="8"/>
  <c r="Q2396" i="8"/>
  <c r="Q2397" i="8"/>
  <c r="Q2398" i="8"/>
  <c r="Q2399" i="8"/>
  <c r="Q2400" i="8"/>
  <c r="Q2401" i="8"/>
  <c r="Q2402" i="8"/>
  <c r="Q2403" i="8"/>
  <c r="Q2404" i="8"/>
  <c r="Q2405" i="8"/>
  <c r="Q2406" i="8"/>
  <c r="Q2407" i="8"/>
  <c r="Q2408" i="8"/>
  <c r="Q2409" i="8"/>
  <c r="Q2410" i="8"/>
  <c r="Q2411" i="8"/>
  <c r="Q2412" i="8"/>
  <c r="Q2413" i="8"/>
  <c r="Q2414" i="8"/>
  <c r="Q2415" i="8"/>
  <c r="Q2416" i="8"/>
  <c r="Q2417" i="8"/>
  <c r="Q2418" i="8"/>
  <c r="Q2419" i="8"/>
  <c r="Q21" i="8"/>
  <c r="Q22" i="8"/>
  <c r="Q23" i="8"/>
  <c r="Q24" i="8"/>
  <c r="Q25" i="8"/>
  <c r="Q26" i="8"/>
  <c r="Q27" i="8"/>
  <c r="Q28" i="8"/>
  <c r="Q29" i="8"/>
  <c r="Q30" i="8"/>
  <c r="Q31" i="8"/>
  <c r="Q32" i="8"/>
  <c r="Q33" i="8"/>
  <c r="Q20" i="8"/>
  <c r="P21" i="8"/>
  <c r="P20" i="8" l="1"/>
  <c r="P22" i="8"/>
  <c r="P23" i="8"/>
  <c r="P24" i="8"/>
  <c r="P25" i="8"/>
  <c r="P26" i="8"/>
  <c r="P27" i="8"/>
  <c r="P28" i="8"/>
  <c r="P29" i="8"/>
  <c r="P30" i="8"/>
  <c r="P31" i="8"/>
  <c r="P32" i="8"/>
  <c r="P33" i="8"/>
  <c r="P34" i="8"/>
  <c r="P35" i="8"/>
  <c r="P36" i="8"/>
  <c r="P37" i="8"/>
  <c r="P38" i="8"/>
  <c r="P39" i="8"/>
  <c r="P40" i="8"/>
  <c r="P41" i="8"/>
  <c r="P42" i="8"/>
  <c r="P43" i="8"/>
  <c r="P44" i="8"/>
  <c r="P45" i="8"/>
  <c r="P46" i="8"/>
  <c r="P47" i="8"/>
  <c r="P48" i="8"/>
  <c r="P49" i="8"/>
  <c r="P50" i="8"/>
  <c r="P51" i="8"/>
  <c r="P52" i="8"/>
  <c r="P53" i="8"/>
  <c r="P54" i="8"/>
  <c r="P55" i="8"/>
  <c r="P56" i="8"/>
  <c r="P57" i="8"/>
  <c r="P58" i="8"/>
  <c r="P59" i="8"/>
  <c r="P60" i="8"/>
  <c r="P61" i="8"/>
  <c r="P62" i="8"/>
  <c r="P63" i="8"/>
  <c r="P64" i="8"/>
  <c r="P65" i="8"/>
  <c r="P66" i="8"/>
  <c r="P67" i="8"/>
  <c r="P68" i="8"/>
  <c r="P69" i="8"/>
  <c r="P70" i="8"/>
  <c r="P71" i="8"/>
  <c r="P72" i="8"/>
  <c r="P73" i="8"/>
  <c r="P74" i="8"/>
  <c r="P75" i="8"/>
  <c r="P76" i="8"/>
  <c r="P77" i="8"/>
  <c r="P78" i="8"/>
  <c r="P79" i="8"/>
  <c r="P80" i="8"/>
  <c r="P81" i="8"/>
  <c r="P82" i="8"/>
  <c r="P83" i="8"/>
  <c r="P84" i="8"/>
  <c r="P85" i="8"/>
  <c r="P86" i="8"/>
  <c r="P87" i="8"/>
  <c r="P88" i="8"/>
  <c r="P89" i="8"/>
  <c r="P90" i="8"/>
  <c r="P91" i="8"/>
  <c r="P92" i="8"/>
  <c r="P93" i="8"/>
  <c r="P94" i="8"/>
  <c r="P95" i="8"/>
  <c r="P96" i="8"/>
  <c r="P97" i="8"/>
  <c r="P98" i="8"/>
  <c r="P99" i="8"/>
  <c r="P100" i="8"/>
  <c r="P101" i="8"/>
  <c r="P102" i="8"/>
  <c r="P103" i="8"/>
  <c r="P104" i="8"/>
  <c r="P105" i="8"/>
  <c r="P106" i="8"/>
  <c r="P107" i="8"/>
  <c r="P108" i="8"/>
  <c r="P109" i="8"/>
  <c r="P110" i="8"/>
  <c r="P111" i="8"/>
  <c r="P112" i="8"/>
  <c r="P113" i="8"/>
  <c r="P114" i="8"/>
  <c r="P115" i="8"/>
  <c r="P116" i="8"/>
  <c r="P117" i="8"/>
  <c r="P118" i="8"/>
  <c r="P119" i="8"/>
  <c r="P120" i="8"/>
  <c r="P121" i="8"/>
  <c r="P122" i="8"/>
  <c r="P123" i="8"/>
  <c r="P124" i="8"/>
  <c r="P125" i="8"/>
  <c r="P126" i="8"/>
  <c r="P127" i="8"/>
  <c r="P128" i="8"/>
  <c r="P129" i="8"/>
  <c r="P130" i="8"/>
  <c r="P131" i="8"/>
  <c r="P132" i="8"/>
  <c r="P133" i="8"/>
  <c r="P134" i="8"/>
  <c r="P135" i="8"/>
  <c r="P136" i="8"/>
  <c r="P137" i="8"/>
  <c r="P138" i="8"/>
  <c r="P139" i="8"/>
  <c r="P140" i="8"/>
  <c r="P141" i="8"/>
  <c r="P142" i="8"/>
  <c r="P143" i="8"/>
  <c r="P144" i="8"/>
  <c r="P145" i="8"/>
  <c r="P146" i="8"/>
  <c r="P147" i="8"/>
  <c r="P148" i="8"/>
  <c r="P149" i="8"/>
  <c r="P150" i="8"/>
  <c r="P151" i="8"/>
  <c r="P152" i="8"/>
  <c r="P153" i="8"/>
  <c r="P154" i="8"/>
  <c r="P155" i="8"/>
  <c r="P156" i="8"/>
  <c r="P157" i="8"/>
  <c r="P158" i="8"/>
  <c r="P159" i="8"/>
  <c r="P160" i="8"/>
  <c r="P161" i="8"/>
  <c r="P162" i="8"/>
  <c r="P163" i="8"/>
  <c r="P164" i="8"/>
  <c r="P165" i="8"/>
  <c r="P166" i="8"/>
  <c r="P167" i="8"/>
  <c r="P168" i="8"/>
  <c r="P169" i="8"/>
  <c r="P170" i="8"/>
  <c r="P171" i="8"/>
  <c r="P172" i="8"/>
  <c r="P173" i="8"/>
  <c r="P174" i="8"/>
  <c r="P175" i="8"/>
  <c r="P176" i="8"/>
  <c r="P177" i="8"/>
  <c r="P178" i="8"/>
  <c r="P179" i="8"/>
  <c r="P180" i="8"/>
  <c r="P181" i="8"/>
  <c r="P182" i="8"/>
  <c r="P183" i="8"/>
  <c r="P184" i="8"/>
  <c r="P185" i="8"/>
  <c r="P186" i="8"/>
  <c r="P187" i="8"/>
  <c r="P188" i="8"/>
  <c r="P189" i="8"/>
  <c r="P190" i="8"/>
  <c r="P191" i="8"/>
  <c r="P192" i="8"/>
  <c r="P193" i="8"/>
  <c r="P194" i="8"/>
  <c r="P195" i="8"/>
  <c r="P196" i="8"/>
  <c r="P197" i="8"/>
  <c r="P198" i="8"/>
  <c r="P199" i="8"/>
  <c r="P200" i="8"/>
  <c r="P201" i="8"/>
  <c r="P202" i="8"/>
  <c r="P203" i="8"/>
  <c r="P204" i="8"/>
  <c r="P205" i="8"/>
  <c r="P206" i="8"/>
  <c r="P207" i="8"/>
  <c r="P208" i="8"/>
  <c r="P209" i="8"/>
  <c r="P210" i="8"/>
  <c r="P211" i="8"/>
  <c r="P212" i="8"/>
  <c r="P213" i="8"/>
  <c r="P214" i="8"/>
  <c r="P215" i="8"/>
  <c r="P216" i="8"/>
  <c r="P217" i="8"/>
  <c r="P218" i="8"/>
  <c r="P219" i="8"/>
  <c r="P220" i="8"/>
  <c r="P221" i="8"/>
  <c r="P222" i="8"/>
  <c r="P223" i="8"/>
  <c r="P224" i="8"/>
  <c r="P225" i="8"/>
  <c r="P226" i="8"/>
  <c r="P227" i="8"/>
  <c r="P228" i="8"/>
  <c r="P229" i="8"/>
  <c r="P230" i="8"/>
  <c r="P231" i="8"/>
  <c r="P232" i="8"/>
  <c r="P233" i="8"/>
  <c r="P234" i="8"/>
  <c r="P235" i="8"/>
  <c r="P236" i="8"/>
  <c r="P237" i="8"/>
  <c r="P238" i="8"/>
  <c r="P239" i="8"/>
  <c r="P240" i="8"/>
  <c r="P241" i="8"/>
  <c r="P242" i="8"/>
  <c r="P243" i="8"/>
  <c r="P244" i="8"/>
  <c r="P245" i="8"/>
  <c r="P246" i="8"/>
  <c r="P247" i="8"/>
  <c r="P248" i="8"/>
  <c r="P249" i="8"/>
  <c r="P250" i="8"/>
  <c r="P251" i="8"/>
  <c r="P252" i="8"/>
  <c r="P253" i="8"/>
  <c r="P254" i="8"/>
  <c r="P255" i="8"/>
  <c r="P256" i="8"/>
  <c r="P257" i="8"/>
  <c r="P258" i="8"/>
  <c r="P259" i="8"/>
  <c r="P260" i="8"/>
  <c r="P261" i="8"/>
  <c r="P262" i="8"/>
  <c r="P263" i="8"/>
  <c r="P264" i="8"/>
  <c r="P265" i="8"/>
  <c r="P266" i="8"/>
  <c r="P267" i="8"/>
  <c r="P268" i="8"/>
  <c r="P269" i="8"/>
  <c r="P270" i="8"/>
  <c r="P271" i="8"/>
  <c r="P272" i="8"/>
  <c r="P273" i="8"/>
  <c r="P274" i="8"/>
  <c r="P275" i="8"/>
  <c r="P276" i="8"/>
  <c r="P277" i="8"/>
  <c r="P278" i="8"/>
  <c r="P279" i="8"/>
  <c r="P280" i="8"/>
  <c r="P281" i="8"/>
  <c r="P282" i="8"/>
  <c r="P283" i="8"/>
  <c r="P284" i="8"/>
  <c r="P285" i="8"/>
  <c r="P286" i="8"/>
  <c r="P287" i="8"/>
  <c r="P288" i="8"/>
  <c r="P289" i="8"/>
  <c r="P290" i="8"/>
  <c r="P291" i="8"/>
  <c r="P292" i="8"/>
  <c r="P293" i="8"/>
  <c r="P294" i="8"/>
  <c r="P295" i="8"/>
  <c r="P296" i="8"/>
  <c r="P297" i="8"/>
  <c r="P298" i="8"/>
  <c r="P299" i="8"/>
  <c r="P300" i="8"/>
  <c r="P301" i="8"/>
  <c r="P302" i="8"/>
  <c r="P303" i="8"/>
  <c r="P304" i="8"/>
  <c r="P305" i="8"/>
  <c r="P306" i="8"/>
  <c r="P307" i="8"/>
  <c r="P308" i="8"/>
  <c r="P309" i="8"/>
  <c r="P310" i="8"/>
  <c r="P311" i="8"/>
  <c r="P312" i="8"/>
  <c r="P313" i="8"/>
  <c r="P314" i="8"/>
  <c r="P315" i="8"/>
  <c r="P316" i="8"/>
  <c r="P317" i="8"/>
  <c r="P318" i="8"/>
  <c r="P319" i="8"/>
  <c r="P320" i="8"/>
  <c r="P321" i="8"/>
  <c r="P322" i="8"/>
  <c r="P323" i="8"/>
  <c r="P324" i="8"/>
  <c r="P325" i="8"/>
  <c r="P326" i="8"/>
  <c r="P327" i="8"/>
  <c r="P328" i="8"/>
  <c r="P329" i="8"/>
  <c r="P330" i="8"/>
  <c r="P331" i="8"/>
  <c r="P332" i="8"/>
  <c r="P333" i="8"/>
  <c r="P334" i="8"/>
  <c r="P335" i="8"/>
  <c r="P336" i="8"/>
  <c r="P337" i="8"/>
  <c r="P338" i="8"/>
  <c r="P339" i="8"/>
  <c r="P340" i="8"/>
  <c r="P341" i="8"/>
  <c r="P342" i="8"/>
  <c r="P343" i="8"/>
  <c r="P344" i="8"/>
  <c r="P345" i="8"/>
  <c r="P346" i="8"/>
  <c r="P347" i="8"/>
  <c r="P348" i="8"/>
  <c r="P349" i="8"/>
  <c r="P350" i="8"/>
  <c r="P351" i="8"/>
  <c r="P352" i="8"/>
  <c r="P353" i="8"/>
  <c r="P354" i="8"/>
  <c r="P355" i="8"/>
  <c r="P356" i="8"/>
  <c r="P357" i="8"/>
  <c r="P358" i="8"/>
  <c r="P359" i="8"/>
  <c r="P360" i="8"/>
  <c r="P361" i="8"/>
  <c r="P362" i="8"/>
  <c r="P363" i="8"/>
  <c r="P364" i="8"/>
  <c r="P365" i="8"/>
  <c r="P366" i="8"/>
  <c r="P367" i="8"/>
  <c r="P368" i="8"/>
  <c r="P369" i="8"/>
  <c r="P370" i="8"/>
  <c r="P371" i="8"/>
  <c r="P372" i="8"/>
  <c r="P373" i="8"/>
  <c r="P374" i="8"/>
  <c r="P375" i="8"/>
  <c r="P376" i="8"/>
  <c r="P377" i="8"/>
  <c r="P378" i="8"/>
  <c r="P379" i="8"/>
  <c r="P380" i="8"/>
  <c r="P381" i="8"/>
  <c r="P382" i="8"/>
  <c r="P383" i="8"/>
  <c r="P384" i="8"/>
  <c r="P385" i="8"/>
  <c r="P386" i="8"/>
  <c r="P387" i="8"/>
  <c r="P388" i="8"/>
  <c r="P389" i="8"/>
  <c r="P390" i="8"/>
  <c r="P391" i="8"/>
  <c r="P392" i="8"/>
  <c r="P393" i="8"/>
  <c r="P394" i="8"/>
  <c r="P395" i="8"/>
  <c r="P396" i="8"/>
  <c r="P397" i="8"/>
  <c r="P398" i="8"/>
  <c r="P399" i="8"/>
  <c r="P400" i="8"/>
  <c r="P401" i="8"/>
  <c r="P402" i="8"/>
  <c r="P403" i="8"/>
  <c r="P404" i="8"/>
  <c r="P405" i="8"/>
  <c r="P406" i="8"/>
  <c r="P407" i="8"/>
  <c r="P408" i="8"/>
  <c r="P409" i="8"/>
  <c r="P410" i="8"/>
  <c r="P411" i="8"/>
  <c r="P412" i="8"/>
  <c r="P413" i="8"/>
  <c r="P414" i="8"/>
  <c r="P415" i="8"/>
  <c r="P416" i="8"/>
  <c r="P417" i="8"/>
  <c r="P418" i="8"/>
  <c r="P419" i="8"/>
  <c r="P420" i="8"/>
  <c r="P421" i="8"/>
  <c r="P422" i="8"/>
  <c r="P423" i="8"/>
  <c r="P424" i="8"/>
  <c r="P425" i="8"/>
  <c r="P426" i="8"/>
  <c r="P427" i="8"/>
  <c r="P428" i="8"/>
  <c r="P429" i="8"/>
  <c r="P430" i="8"/>
  <c r="P431" i="8"/>
  <c r="P432" i="8"/>
  <c r="P433" i="8"/>
  <c r="P434" i="8"/>
  <c r="P435" i="8"/>
  <c r="P436" i="8"/>
  <c r="P437" i="8"/>
  <c r="P438" i="8"/>
  <c r="P439" i="8"/>
  <c r="P440" i="8"/>
  <c r="P441" i="8"/>
  <c r="P442" i="8"/>
  <c r="P443" i="8"/>
  <c r="P444" i="8"/>
  <c r="P445" i="8"/>
  <c r="P446" i="8"/>
  <c r="P447" i="8"/>
  <c r="P448" i="8"/>
  <c r="P449" i="8"/>
  <c r="P450" i="8"/>
  <c r="P451" i="8"/>
  <c r="P452" i="8"/>
  <c r="P453" i="8"/>
  <c r="P454" i="8"/>
  <c r="P455" i="8"/>
  <c r="P456" i="8"/>
  <c r="P457" i="8"/>
  <c r="P458" i="8"/>
  <c r="P459" i="8"/>
  <c r="P460" i="8"/>
  <c r="P461" i="8"/>
  <c r="P462" i="8"/>
  <c r="P463" i="8"/>
  <c r="P464" i="8"/>
  <c r="P465" i="8"/>
  <c r="P466" i="8"/>
  <c r="P467" i="8"/>
  <c r="P468" i="8"/>
  <c r="P469" i="8"/>
  <c r="P470" i="8"/>
  <c r="P471" i="8"/>
  <c r="P472" i="8"/>
  <c r="P473" i="8"/>
  <c r="P474" i="8"/>
  <c r="P475" i="8"/>
  <c r="P476" i="8"/>
  <c r="P477" i="8"/>
  <c r="P478" i="8"/>
  <c r="P479" i="8"/>
  <c r="P480" i="8"/>
  <c r="P481" i="8"/>
  <c r="P482" i="8"/>
  <c r="P483" i="8"/>
  <c r="P484" i="8"/>
  <c r="P485" i="8"/>
  <c r="P486" i="8"/>
  <c r="P487" i="8"/>
  <c r="P488" i="8"/>
  <c r="P489" i="8"/>
  <c r="P490" i="8"/>
  <c r="P491" i="8"/>
  <c r="P492" i="8"/>
  <c r="P493" i="8"/>
  <c r="P494" i="8"/>
  <c r="P495" i="8"/>
  <c r="P496" i="8"/>
  <c r="P497" i="8"/>
  <c r="P498" i="8"/>
  <c r="P499" i="8"/>
  <c r="P500" i="8"/>
  <c r="P501" i="8"/>
  <c r="P502" i="8"/>
  <c r="P503" i="8"/>
  <c r="P504" i="8"/>
  <c r="P505" i="8"/>
  <c r="P506" i="8"/>
  <c r="P507" i="8"/>
  <c r="P508" i="8"/>
  <c r="P509" i="8"/>
  <c r="P510" i="8"/>
  <c r="P511" i="8"/>
  <c r="P512" i="8"/>
  <c r="P513" i="8"/>
  <c r="P514" i="8"/>
  <c r="P515" i="8"/>
  <c r="P516" i="8"/>
  <c r="P517" i="8"/>
  <c r="P518" i="8"/>
  <c r="P519" i="8"/>
  <c r="P520" i="8"/>
  <c r="P521" i="8"/>
  <c r="P522" i="8"/>
  <c r="P523" i="8"/>
  <c r="P524" i="8"/>
  <c r="P525" i="8"/>
  <c r="P526" i="8"/>
  <c r="P527" i="8"/>
  <c r="P528" i="8"/>
  <c r="P529" i="8"/>
  <c r="P530" i="8"/>
  <c r="P531" i="8"/>
  <c r="P532" i="8"/>
  <c r="P533" i="8"/>
  <c r="P534" i="8"/>
  <c r="P535" i="8"/>
  <c r="P536" i="8"/>
  <c r="P537" i="8"/>
  <c r="P538" i="8"/>
  <c r="P539" i="8"/>
  <c r="P540" i="8"/>
  <c r="P541" i="8"/>
  <c r="P542" i="8"/>
  <c r="P543" i="8"/>
  <c r="P544" i="8"/>
  <c r="P545" i="8"/>
  <c r="P546" i="8"/>
  <c r="P547" i="8"/>
  <c r="P548" i="8"/>
  <c r="P549" i="8"/>
  <c r="P550" i="8"/>
  <c r="P551" i="8"/>
  <c r="P552" i="8"/>
  <c r="P553" i="8"/>
  <c r="P554" i="8"/>
  <c r="P555" i="8"/>
  <c r="P556" i="8"/>
  <c r="P557" i="8"/>
  <c r="P558" i="8"/>
  <c r="P559" i="8"/>
  <c r="P560" i="8"/>
  <c r="P561" i="8"/>
  <c r="P562" i="8"/>
  <c r="P563" i="8"/>
  <c r="P564" i="8"/>
  <c r="P565" i="8"/>
  <c r="P566" i="8"/>
  <c r="P567" i="8"/>
  <c r="P568" i="8"/>
  <c r="P569" i="8"/>
  <c r="P570" i="8"/>
  <c r="P571" i="8"/>
  <c r="P572" i="8"/>
  <c r="P573" i="8"/>
  <c r="P574" i="8"/>
  <c r="P575" i="8"/>
  <c r="P576" i="8"/>
  <c r="P577" i="8"/>
  <c r="P578" i="8"/>
  <c r="P579" i="8"/>
  <c r="P580" i="8"/>
  <c r="P581" i="8"/>
  <c r="P582" i="8"/>
  <c r="P583" i="8"/>
  <c r="P584" i="8"/>
  <c r="P585" i="8"/>
  <c r="P586" i="8"/>
  <c r="P587" i="8"/>
  <c r="P588" i="8"/>
  <c r="P589" i="8"/>
  <c r="P590" i="8"/>
  <c r="P591" i="8"/>
  <c r="P592" i="8"/>
  <c r="P593" i="8"/>
  <c r="P594" i="8"/>
  <c r="P595" i="8"/>
  <c r="P596" i="8"/>
  <c r="P597" i="8"/>
  <c r="P598" i="8"/>
  <c r="P599" i="8"/>
  <c r="P600" i="8"/>
  <c r="P601" i="8"/>
  <c r="P602" i="8"/>
  <c r="P603" i="8"/>
  <c r="P604" i="8"/>
  <c r="P605" i="8"/>
  <c r="P606" i="8"/>
  <c r="P607" i="8"/>
  <c r="P608" i="8"/>
  <c r="P609" i="8"/>
  <c r="P610" i="8"/>
  <c r="P611" i="8"/>
  <c r="P612" i="8"/>
  <c r="P613" i="8"/>
  <c r="P614" i="8"/>
  <c r="P615" i="8"/>
  <c r="P616" i="8"/>
  <c r="P617" i="8"/>
  <c r="P618" i="8"/>
  <c r="P619" i="8"/>
  <c r="P620" i="8"/>
  <c r="P621" i="8"/>
  <c r="P622" i="8"/>
  <c r="P623" i="8"/>
  <c r="P624" i="8"/>
  <c r="P625" i="8"/>
  <c r="P626" i="8"/>
  <c r="P627" i="8"/>
  <c r="P628" i="8"/>
  <c r="P629" i="8"/>
  <c r="P630" i="8"/>
  <c r="P631" i="8"/>
  <c r="P632" i="8"/>
  <c r="P633" i="8"/>
  <c r="P634" i="8"/>
  <c r="P635" i="8"/>
  <c r="P636" i="8"/>
  <c r="P637" i="8"/>
  <c r="P638" i="8"/>
  <c r="P639" i="8"/>
  <c r="P640" i="8"/>
  <c r="P641" i="8"/>
  <c r="P642" i="8"/>
  <c r="P643" i="8"/>
  <c r="P644" i="8"/>
  <c r="P645" i="8"/>
  <c r="P646" i="8"/>
  <c r="P647" i="8"/>
  <c r="P648" i="8"/>
  <c r="P649" i="8"/>
  <c r="P650" i="8"/>
  <c r="P651" i="8"/>
  <c r="P652" i="8"/>
  <c r="P653" i="8"/>
  <c r="P654" i="8"/>
  <c r="P655" i="8"/>
  <c r="P656" i="8"/>
  <c r="P657" i="8"/>
  <c r="P658" i="8"/>
  <c r="P659" i="8"/>
  <c r="P660" i="8"/>
  <c r="P661" i="8"/>
  <c r="P662" i="8"/>
  <c r="P663" i="8"/>
  <c r="P664" i="8"/>
  <c r="P665" i="8"/>
  <c r="P666" i="8"/>
  <c r="P667" i="8"/>
  <c r="P668" i="8"/>
  <c r="P669" i="8"/>
  <c r="P670" i="8"/>
  <c r="P671" i="8"/>
  <c r="P672" i="8"/>
  <c r="P673" i="8"/>
  <c r="P674" i="8"/>
  <c r="P675" i="8"/>
  <c r="P676" i="8"/>
  <c r="P677" i="8"/>
  <c r="P678" i="8"/>
  <c r="P679" i="8"/>
  <c r="P680" i="8"/>
  <c r="P681" i="8"/>
  <c r="P682" i="8"/>
  <c r="P683" i="8"/>
  <c r="P684" i="8"/>
  <c r="P685" i="8"/>
  <c r="P686" i="8"/>
  <c r="P687" i="8"/>
  <c r="P688" i="8"/>
  <c r="P689" i="8"/>
  <c r="P690" i="8"/>
  <c r="P691" i="8"/>
  <c r="P692" i="8"/>
  <c r="P693" i="8"/>
  <c r="P694" i="8"/>
  <c r="P695" i="8"/>
  <c r="P696" i="8"/>
  <c r="P697" i="8"/>
  <c r="P698" i="8"/>
  <c r="P699" i="8"/>
  <c r="P700" i="8"/>
  <c r="P701" i="8"/>
  <c r="P702" i="8"/>
  <c r="P703" i="8"/>
  <c r="P704" i="8"/>
  <c r="P705" i="8"/>
  <c r="P706" i="8"/>
  <c r="P707" i="8"/>
  <c r="P708" i="8"/>
  <c r="P709" i="8"/>
  <c r="P710" i="8"/>
  <c r="P711" i="8"/>
  <c r="P712" i="8"/>
  <c r="P713" i="8"/>
  <c r="P714" i="8"/>
  <c r="P715" i="8"/>
  <c r="P716" i="8"/>
  <c r="P717" i="8"/>
  <c r="P718" i="8"/>
  <c r="P719" i="8"/>
  <c r="P720" i="8"/>
  <c r="P721" i="8"/>
  <c r="P722" i="8"/>
  <c r="P723" i="8"/>
  <c r="P724" i="8"/>
  <c r="P725" i="8"/>
  <c r="P726" i="8"/>
  <c r="P727" i="8"/>
  <c r="P728" i="8"/>
  <c r="P729" i="8"/>
  <c r="P730" i="8"/>
  <c r="P731" i="8"/>
  <c r="P732" i="8"/>
  <c r="P733" i="8"/>
  <c r="P734" i="8"/>
  <c r="P735" i="8"/>
  <c r="P736" i="8"/>
  <c r="P737" i="8"/>
  <c r="P738" i="8"/>
  <c r="P739" i="8"/>
  <c r="P740" i="8"/>
  <c r="P741" i="8"/>
  <c r="P742" i="8"/>
  <c r="P743" i="8"/>
  <c r="P744" i="8"/>
  <c r="P745" i="8"/>
  <c r="P746" i="8"/>
  <c r="P747" i="8"/>
  <c r="P748" i="8"/>
  <c r="P749" i="8"/>
  <c r="P750" i="8"/>
  <c r="P751" i="8"/>
  <c r="P752" i="8"/>
  <c r="P753" i="8"/>
  <c r="P754" i="8"/>
  <c r="P755" i="8"/>
  <c r="P756" i="8"/>
  <c r="P757" i="8"/>
  <c r="P758" i="8"/>
  <c r="P759" i="8"/>
  <c r="P760" i="8"/>
  <c r="P761" i="8"/>
  <c r="P762" i="8"/>
  <c r="P763" i="8"/>
  <c r="P764" i="8"/>
  <c r="P765" i="8"/>
  <c r="P766" i="8"/>
  <c r="P767" i="8"/>
  <c r="P768" i="8"/>
  <c r="P769" i="8"/>
  <c r="P770" i="8"/>
  <c r="P771" i="8"/>
  <c r="P772" i="8"/>
  <c r="P773" i="8"/>
  <c r="P774" i="8"/>
  <c r="P775" i="8"/>
  <c r="P776" i="8"/>
  <c r="P777" i="8"/>
  <c r="P778" i="8"/>
  <c r="P779" i="8"/>
  <c r="P780" i="8"/>
  <c r="P781" i="8"/>
  <c r="P782" i="8"/>
  <c r="P783" i="8"/>
  <c r="P784" i="8"/>
  <c r="P785" i="8"/>
  <c r="P786" i="8"/>
  <c r="P787" i="8"/>
  <c r="P788" i="8"/>
  <c r="P789" i="8"/>
  <c r="P790" i="8"/>
  <c r="P791" i="8"/>
  <c r="P792" i="8"/>
  <c r="P793" i="8"/>
  <c r="P794" i="8"/>
  <c r="P795" i="8"/>
  <c r="P796" i="8"/>
  <c r="P797" i="8"/>
  <c r="P798" i="8"/>
  <c r="P799" i="8"/>
  <c r="P800" i="8"/>
  <c r="P801" i="8"/>
  <c r="P802" i="8"/>
  <c r="P803" i="8"/>
  <c r="P804" i="8"/>
  <c r="P805" i="8"/>
  <c r="P806" i="8"/>
  <c r="P807" i="8"/>
  <c r="P808" i="8"/>
  <c r="P809" i="8"/>
  <c r="P810" i="8"/>
  <c r="P811" i="8"/>
  <c r="P812" i="8"/>
  <c r="P813" i="8"/>
  <c r="P814" i="8"/>
  <c r="P815" i="8"/>
  <c r="P816" i="8"/>
  <c r="P817" i="8"/>
  <c r="P818" i="8"/>
  <c r="P819" i="8"/>
  <c r="P820" i="8"/>
  <c r="P821" i="8"/>
  <c r="P822" i="8"/>
  <c r="P823" i="8"/>
  <c r="P824" i="8"/>
  <c r="P825" i="8"/>
  <c r="P826" i="8"/>
  <c r="P827" i="8"/>
  <c r="P828" i="8"/>
  <c r="P829" i="8"/>
  <c r="P830" i="8"/>
  <c r="P831" i="8"/>
  <c r="P832" i="8"/>
  <c r="P833" i="8"/>
  <c r="P834" i="8"/>
  <c r="P835" i="8"/>
  <c r="P836" i="8"/>
  <c r="P837" i="8"/>
  <c r="P838" i="8"/>
  <c r="P839" i="8"/>
  <c r="P840" i="8"/>
  <c r="P841" i="8"/>
  <c r="P842" i="8"/>
  <c r="P843" i="8"/>
  <c r="P844" i="8"/>
  <c r="P845" i="8"/>
  <c r="P846" i="8"/>
  <c r="P847" i="8"/>
  <c r="P848" i="8"/>
  <c r="P849" i="8"/>
  <c r="P850" i="8"/>
  <c r="P851" i="8"/>
  <c r="P852" i="8"/>
  <c r="P853" i="8"/>
  <c r="P854" i="8"/>
  <c r="P855" i="8"/>
  <c r="P856" i="8"/>
  <c r="P857" i="8"/>
  <c r="P858" i="8"/>
  <c r="P859" i="8"/>
  <c r="P860" i="8"/>
  <c r="P861" i="8"/>
  <c r="P862" i="8"/>
  <c r="P863" i="8"/>
  <c r="P864" i="8"/>
  <c r="P865" i="8"/>
  <c r="P866" i="8"/>
  <c r="P867" i="8"/>
  <c r="P868" i="8"/>
  <c r="P869" i="8"/>
  <c r="P870" i="8"/>
  <c r="P871" i="8"/>
  <c r="P872" i="8"/>
  <c r="P873" i="8"/>
  <c r="P874" i="8"/>
  <c r="P875" i="8"/>
  <c r="P876" i="8"/>
  <c r="P877" i="8"/>
  <c r="P878" i="8"/>
  <c r="P879" i="8"/>
  <c r="P880" i="8"/>
  <c r="P881" i="8"/>
  <c r="P882" i="8"/>
  <c r="P883" i="8"/>
  <c r="P884" i="8"/>
  <c r="P885" i="8"/>
  <c r="P886" i="8"/>
  <c r="P887" i="8"/>
  <c r="P888" i="8"/>
  <c r="P889" i="8"/>
  <c r="P890" i="8"/>
  <c r="P891" i="8"/>
  <c r="P892" i="8"/>
  <c r="P893" i="8"/>
  <c r="P894" i="8"/>
  <c r="P895" i="8"/>
  <c r="P896" i="8"/>
  <c r="P897" i="8"/>
  <c r="P898" i="8"/>
  <c r="P899" i="8"/>
  <c r="P900" i="8"/>
  <c r="P901" i="8"/>
  <c r="P902" i="8"/>
  <c r="P903" i="8"/>
  <c r="P904" i="8"/>
  <c r="P905" i="8"/>
  <c r="P906" i="8"/>
  <c r="P907" i="8"/>
  <c r="P908" i="8"/>
  <c r="P909" i="8"/>
  <c r="P910" i="8"/>
  <c r="P911" i="8"/>
  <c r="P912" i="8"/>
  <c r="P913" i="8"/>
  <c r="P914" i="8"/>
  <c r="P915" i="8"/>
  <c r="P916" i="8"/>
  <c r="P917" i="8"/>
  <c r="P918" i="8"/>
  <c r="P919" i="8"/>
  <c r="P920" i="8"/>
  <c r="P921" i="8"/>
  <c r="P922" i="8"/>
  <c r="P923" i="8"/>
  <c r="P924" i="8"/>
  <c r="P925" i="8"/>
  <c r="P926" i="8"/>
  <c r="P927" i="8"/>
  <c r="P928" i="8"/>
  <c r="P929" i="8"/>
  <c r="P930" i="8"/>
  <c r="P931" i="8"/>
  <c r="P932" i="8"/>
  <c r="P933" i="8"/>
  <c r="P934" i="8"/>
  <c r="P935" i="8"/>
  <c r="P936" i="8"/>
  <c r="P937" i="8"/>
  <c r="P938" i="8"/>
  <c r="P939" i="8"/>
  <c r="P940" i="8"/>
  <c r="P941" i="8"/>
  <c r="P942" i="8"/>
  <c r="P943" i="8"/>
  <c r="P944" i="8"/>
  <c r="P945" i="8"/>
  <c r="P946" i="8"/>
  <c r="P947" i="8"/>
  <c r="P948" i="8"/>
  <c r="P949" i="8"/>
  <c r="P950" i="8"/>
  <c r="P951" i="8"/>
  <c r="P952" i="8"/>
  <c r="P953" i="8"/>
  <c r="P954" i="8"/>
  <c r="P955" i="8"/>
  <c r="P956" i="8"/>
  <c r="P957" i="8"/>
  <c r="P958" i="8"/>
  <c r="P959" i="8"/>
  <c r="P960" i="8"/>
  <c r="P961" i="8"/>
  <c r="P962" i="8"/>
  <c r="P963" i="8"/>
  <c r="P964" i="8"/>
  <c r="P965" i="8"/>
  <c r="P966" i="8"/>
  <c r="P967" i="8"/>
  <c r="P968" i="8"/>
  <c r="P969" i="8"/>
  <c r="P970" i="8"/>
  <c r="P971" i="8"/>
  <c r="P972" i="8"/>
  <c r="P973" i="8"/>
  <c r="P974" i="8"/>
  <c r="P975" i="8"/>
  <c r="P976" i="8"/>
  <c r="P977" i="8"/>
  <c r="P978" i="8"/>
  <c r="P979" i="8"/>
  <c r="P980" i="8"/>
  <c r="P981" i="8"/>
  <c r="P982" i="8"/>
  <c r="P983" i="8"/>
  <c r="P984" i="8"/>
  <c r="P985" i="8"/>
  <c r="P986" i="8"/>
  <c r="P987" i="8"/>
  <c r="P988" i="8"/>
  <c r="P989" i="8"/>
  <c r="P990" i="8"/>
  <c r="P991" i="8"/>
  <c r="P992" i="8"/>
  <c r="P993" i="8"/>
  <c r="P994" i="8"/>
  <c r="P995" i="8"/>
  <c r="P996" i="8"/>
  <c r="P997" i="8"/>
  <c r="P998" i="8"/>
  <c r="P999" i="8"/>
  <c r="P1000" i="8"/>
  <c r="P1001" i="8"/>
  <c r="P1002" i="8"/>
  <c r="P1003" i="8"/>
  <c r="P1004" i="8"/>
  <c r="P1005" i="8"/>
  <c r="P1006" i="8"/>
  <c r="P1007" i="8"/>
  <c r="P1008" i="8"/>
  <c r="P1009" i="8"/>
  <c r="P1010" i="8"/>
  <c r="P1011" i="8"/>
  <c r="P1012" i="8"/>
  <c r="P1013" i="8"/>
  <c r="P1014" i="8"/>
  <c r="P1015" i="8"/>
  <c r="P1016" i="8"/>
  <c r="P1017" i="8"/>
  <c r="P1018" i="8"/>
  <c r="P1019" i="8"/>
  <c r="P1020" i="8"/>
  <c r="P1021" i="8"/>
  <c r="P1022" i="8"/>
  <c r="P1023" i="8"/>
  <c r="P1024" i="8"/>
  <c r="P1025" i="8"/>
  <c r="P1026" i="8"/>
  <c r="P1027" i="8"/>
  <c r="P1028" i="8"/>
  <c r="P1029" i="8"/>
  <c r="P1030" i="8"/>
  <c r="P1031" i="8"/>
  <c r="P1032" i="8"/>
  <c r="P1033" i="8"/>
  <c r="P1034" i="8"/>
  <c r="P1035" i="8"/>
  <c r="P1036" i="8"/>
  <c r="P1037" i="8"/>
  <c r="P1038" i="8"/>
  <c r="P1039" i="8"/>
  <c r="P1040" i="8"/>
  <c r="P1041" i="8"/>
  <c r="P1042" i="8"/>
  <c r="P1043" i="8"/>
  <c r="P1044" i="8"/>
  <c r="P1045" i="8"/>
  <c r="P1046" i="8"/>
  <c r="P1047" i="8"/>
  <c r="P1048" i="8"/>
  <c r="P1049" i="8"/>
  <c r="P1050" i="8"/>
  <c r="P1051" i="8"/>
  <c r="P1052" i="8"/>
  <c r="P1053" i="8"/>
  <c r="P1054" i="8"/>
  <c r="P1055" i="8"/>
  <c r="P1056" i="8"/>
  <c r="P1057" i="8"/>
  <c r="P1058" i="8"/>
  <c r="P1059" i="8"/>
  <c r="P1060" i="8"/>
  <c r="P1061" i="8"/>
  <c r="P1062" i="8"/>
  <c r="P1063" i="8"/>
  <c r="P1064" i="8"/>
  <c r="P1065" i="8"/>
  <c r="P1066" i="8"/>
  <c r="P1067" i="8"/>
  <c r="P1068" i="8"/>
  <c r="P1069" i="8"/>
  <c r="P1070" i="8"/>
  <c r="P1071" i="8"/>
  <c r="P1072" i="8"/>
  <c r="P1073" i="8"/>
  <c r="P1074" i="8"/>
  <c r="P1075" i="8"/>
  <c r="P1076" i="8"/>
  <c r="P1077" i="8"/>
  <c r="P1078" i="8"/>
  <c r="P1079" i="8"/>
  <c r="P1080" i="8"/>
  <c r="P1081" i="8"/>
  <c r="P1082" i="8"/>
  <c r="P1083" i="8"/>
  <c r="P1084" i="8"/>
  <c r="P1085" i="8"/>
  <c r="P1086" i="8"/>
  <c r="P1087" i="8"/>
  <c r="P1088" i="8"/>
  <c r="P1089" i="8"/>
  <c r="P1090" i="8"/>
  <c r="P1091" i="8"/>
  <c r="P1092" i="8"/>
  <c r="P1093" i="8"/>
  <c r="P1094" i="8"/>
  <c r="P1095" i="8"/>
  <c r="P1096" i="8"/>
  <c r="P1097" i="8"/>
  <c r="P1098" i="8"/>
  <c r="P1099" i="8"/>
  <c r="P1100" i="8"/>
  <c r="P1101" i="8"/>
  <c r="P1102" i="8"/>
  <c r="P1103" i="8"/>
  <c r="P1104" i="8"/>
  <c r="P1105" i="8"/>
  <c r="P1106" i="8"/>
  <c r="P1107" i="8"/>
  <c r="P1108" i="8"/>
  <c r="P1109" i="8"/>
  <c r="P1110" i="8"/>
  <c r="P1111" i="8"/>
  <c r="P1112" i="8"/>
  <c r="P1113" i="8"/>
  <c r="P1114" i="8"/>
  <c r="P1115" i="8"/>
  <c r="P1116" i="8"/>
  <c r="P1117" i="8"/>
  <c r="P1118" i="8"/>
  <c r="P1119" i="8"/>
  <c r="P1120" i="8"/>
  <c r="P1121" i="8"/>
  <c r="P1122" i="8"/>
  <c r="P1123" i="8"/>
  <c r="P1124" i="8"/>
  <c r="P1125" i="8"/>
  <c r="P1126" i="8"/>
  <c r="P1127" i="8"/>
  <c r="P1128" i="8"/>
  <c r="P1129" i="8"/>
  <c r="P1130" i="8"/>
  <c r="P1131" i="8"/>
  <c r="P1132" i="8"/>
  <c r="P1133" i="8"/>
  <c r="P1134" i="8"/>
  <c r="P1135" i="8"/>
  <c r="P1136" i="8"/>
  <c r="P1137" i="8"/>
  <c r="P1138" i="8"/>
  <c r="P1139" i="8"/>
  <c r="P1140" i="8"/>
  <c r="P1141" i="8"/>
  <c r="P1142" i="8"/>
  <c r="P1143" i="8"/>
  <c r="P1144" i="8"/>
  <c r="P1145" i="8"/>
  <c r="P1146" i="8"/>
  <c r="P1147" i="8"/>
  <c r="P1148" i="8"/>
  <c r="P1149" i="8"/>
  <c r="P1150" i="8"/>
  <c r="P1151" i="8"/>
  <c r="P1152" i="8"/>
  <c r="P1153" i="8"/>
  <c r="P1154" i="8"/>
  <c r="P1155" i="8"/>
  <c r="P1156" i="8"/>
  <c r="P1157" i="8"/>
  <c r="P1158" i="8"/>
  <c r="P1159" i="8"/>
  <c r="P1160" i="8"/>
  <c r="P1161" i="8"/>
  <c r="P1162" i="8"/>
  <c r="P1163" i="8"/>
  <c r="P1164" i="8"/>
  <c r="P1165" i="8"/>
  <c r="P1166" i="8"/>
  <c r="P1167" i="8"/>
  <c r="P1168" i="8"/>
  <c r="P1169" i="8"/>
  <c r="P1170" i="8"/>
  <c r="P1171" i="8"/>
  <c r="P1172" i="8"/>
  <c r="P1173" i="8"/>
  <c r="P1174" i="8"/>
  <c r="P1175" i="8"/>
  <c r="P1176" i="8"/>
  <c r="P1177" i="8"/>
  <c r="P1178" i="8"/>
  <c r="P1179" i="8"/>
  <c r="P1180" i="8"/>
  <c r="P1181" i="8"/>
  <c r="P1182" i="8"/>
  <c r="P1183" i="8"/>
  <c r="P1184" i="8"/>
  <c r="P1185" i="8"/>
  <c r="P1186" i="8"/>
  <c r="P1187" i="8"/>
  <c r="P1188" i="8"/>
  <c r="P1189" i="8"/>
  <c r="P1190" i="8"/>
  <c r="P1191" i="8"/>
  <c r="P1192" i="8"/>
  <c r="P1193" i="8"/>
  <c r="P1194" i="8"/>
  <c r="P1195" i="8"/>
  <c r="P1196" i="8"/>
  <c r="P1197" i="8"/>
  <c r="P1198" i="8"/>
  <c r="P1199" i="8"/>
  <c r="P1200" i="8"/>
  <c r="P1201" i="8"/>
  <c r="P1202" i="8"/>
  <c r="P1203" i="8"/>
  <c r="P1204" i="8"/>
  <c r="P1205" i="8"/>
  <c r="P1206" i="8"/>
  <c r="P1207" i="8"/>
  <c r="P1208" i="8"/>
  <c r="P1209" i="8"/>
  <c r="P1210" i="8"/>
  <c r="P1211" i="8"/>
  <c r="P1212" i="8"/>
  <c r="P1213" i="8"/>
  <c r="P1214" i="8"/>
  <c r="P1215" i="8"/>
  <c r="P1216" i="8"/>
  <c r="P1217" i="8"/>
  <c r="P1218" i="8"/>
  <c r="P1219" i="8"/>
  <c r="P1220" i="8"/>
  <c r="P1221" i="8"/>
  <c r="P1222" i="8"/>
  <c r="P1223" i="8"/>
  <c r="P1224" i="8"/>
  <c r="P1225" i="8"/>
  <c r="P1226" i="8"/>
  <c r="P1227" i="8"/>
  <c r="P1228" i="8"/>
  <c r="P1229" i="8"/>
  <c r="P1230" i="8"/>
  <c r="P1231" i="8"/>
  <c r="P1232" i="8"/>
  <c r="P1233" i="8"/>
  <c r="P1234" i="8"/>
  <c r="P1235" i="8"/>
  <c r="P1236" i="8"/>
  <c r="P1237" i="8"/>
  <c r="P1238" i="8"/>
  <c r="P1239" i="8"/>
  <c r="P1240" i="8"/>
  <c r="P1241" i="8"/>
  <c r="P1242" i="8"/>
  <c r="P1243" i="8"/>
  <c r="P1244" i="8"/>
  <c r="P1245" i="8"/>
  <c r="P1246" i="8"/>
  <c r="P1247" i="8"/>
  <c r="P1248" i="8"/>
  <c r="P1249" i="8"/>
  <c r="P1250" i="8"/>
  <c r="P1251" i="8"/>
  <c r="P1252" i="8"/>
  <c r="P1253" i="8"/>
  <c r="P1254" i="8"/>
  <c r="P1255" i="8"/>
  <c r="P1256" i="8"/>
  <c r="P1257" i="8"/>
  <c r="P1258" i="8"/>
  <c r="P1259" i="8"/>
  <c r="P1260" i="8"/>
  <c r="P1261" i="8"/>
  <c r="P1262" i="8"/>
  <c r="P1263" i="8"/>
  <c r="P1264" i="8"/>
  <c r="P1265" i="8"/>
  <c r="P1266" i="8"/>
  <c r="P1267" i="8"/>
  <c r="P1268" i="8"/>
  <c r="P1269" i="8"/>
  <c r="P1270" i="8"/>
  <c r="P1271" i="8"/>
  <c r="P1272" i="8"/>
  <c r="P1273" i="8"/>
  <c r="P1274" i="8"/>
  <c r="P1275" i="8"/>
  <c r="P1276" i="8"/>
  <c r="P1277" i="8"/>
  <c r="P1278" i="8"/>
  <c r="P1279" i="8"/>
  <c r="P1280" i="8"/>
  <c r="P1281" i="8"/>
  <c r="P1282" i="8"/>
  <c r="P1283" i="8"/>
  <c r="P1284" i="8"/>
  <c r="P1285" i="8"/>
  <c r="P1286" i="8"/>
  <c r="P1287" i="8"/>
  <c r="P1288" i="8"/>
  <c r="P1289" i="8"/>
  <c r="P1290" i="8"/>
  <c r="P1291" i="8"/>
  <c r="P1292" i="8"/>
  <c r="P1293" i="8"/>
  <c r="P1294" i="8"/>
  <c r="P1295" i="8"/>
  <c r="P1296" i="8"/>
  <c r="P1297" i="8"/>
  <c r="P1298" i="8"/>
  <c r="P1299" i="8"/>
  <c r="P1300" i="8"/>
  <c r="P1301" i="8"/>
  <c r="P1302" i="8"/>
  <c r="P1303" i="8"/>
  <c r="P1304" i="8"/>
  <c r="P1305" i="8"/>
  <c r="P1306" i="8"/>
  <c r="P1307" i="8"/>
  <c r="P1308" i="8"/>
  <c r="P1309" i="8"/>
  <c r="P1310" i="8"/>
  <c r="P1311" i="8"/>
  <c r="P1312" i="8"/>
  <c r="P1313" i="8"/>
  <c r="P1314" i="8"/>
  <c r="P1315" i="8"/>
  <c r="P1316" i="8"/>
  <c r="P1317" i="8"/>
  <c r="P1318" i="8"/>
  <c r="P1319" i="8"/>
  <c r="P1320" i="8"/>
  <c r="P1321" i="8"/>
  <c r="P1322" i="8"/>
  <c r="P1323" i="8"/>
  <c r="P1324" i="8"/>
  <c r="P1325" i="8"/>
  <c r="P1326" i="8"/>
  <c r="P1327" i="8"/>
  <c r="P1328" i="8"/>
  <c r="P1329" i="8"/>
  <c r="P1330" i="8"/>
  <c r="P1331" i="8"/>
  <c r="P1332" i="8"/>
  <c r="P1333" i="8"/>
  <c r="P1334" i="8"/>
  <c r="P1335" i="8"/>
  <c r="P1336" i="8"/>
  <c r="P1337" i="8"/>
  <c r="P1338" i="8"/>
  <c r="P1339" i="8"/>
  <c r="P1340" i="8"/>
  <c r="P1341" i="8"/>
  <c r="P1342" i="8"/>
  <c r="P1343" i="8"/>
  <c r="P1344" i="8"/>
  <c r="P1345" i="8"/>
  <c r="P1346" i="8"/>
  <c r="P1347" i="8"/>
  <c r="P1348" i="8"/>
  <c r="P1349" i="8"/>
  <c r="P1350" i="8"/>
  <c r="P1351" i="8"/>
  <c r="P1352" i="8"/>
  <c r="P1353" i="8"/>
  <c r="P1354" i="8"/>
  <c r="P1355" i="8"/>
  <c r="P1356" i="8"/>
  <c r="P1357" i="8"/>
  <c r="P1358" i="8"/>
  <c r="P1359" i="8"/>
  <c r="P1360" i="8"/>
  <c r="P1361" i="8"/>
  <c r="P1362" i="8"/>
  <c r="P1363" i="8"/>
  <c r="P1364" i="8"/>
  <c r="P1365" i="8"/>
  <c r="P1366" i="8"/>
  <c r="P1367" i="8"/>
  <c r="P1368" i="8"/>
  <c r="P1369" i="8"/>
  <c r="P1370" i="8"/>
  <c r="P1371" i="8"/>
  <c r="P1372" i="8"/>
  <c r="P1373" i="8"/>
  <c r="P1374" i="8"/>
  <c r="P1375" i="8"/>
  <c r="P1376" i="8"/>
  <c r="P1377" i="8"/>
  <c r="P1378" i="8"/>
  <c r="P1379" i="8"/>
  <c r="P1380" i="8"/>
  <c r="P1381" i="8"/>
  <c r="P1382" i="8"/>
  <c r="P1383" i="8"/>
  <c r="P1384" i="8"/>
  <c r="P1385" i="8"/>
  <c r="P1386" i="8"/>
  <c r="P1387" i="8"/>
  <c r="P1388" i="8"/>
  <c r="P1389" i="8"/>
  <c r="P1390" i="8"/>
  <c r="P1391" i="8"/>
  <c r="P1392" i="8"/>
  <c r="P1393" i="8"/>
  <c r="P1394" i="8"/>
  <c r="P1395" i="8"/>
  <c r="P1396" i="8"/>
  <c r="P1397" i="8"/>
  <c r="P1398" i="8"/>
  <c r="P1399" i="8"/>
  <c r="P1400" i="8"/>
  <c r="P1401" i="8"/>
  <c r="P1402" i="8"/>
  <c r="P1403" i="8"/>
  <c r="P1404" i="8"/>
  <c r="P1405" i="8"/>
  <c r="P1406" i="8"/>
  <c r="P1407" i="8"/>
  <c r="P1408" i="8"/>
  <c r="P1409" i="8"/>
  <c r="P1410" i="8"/>
  <c r="P1411" i="8"/>
  <c r="P1412" i="8"/>
  <c r="P1413" i="8"/>
  <c r="P1414" i="8"/>
  <c r="P1415" i="8"/>
  <c r="P1416" i="8"/>
  <c r="P1417" i="8"/>
  <c r="P1418" i="8"/>
  <c r="P1419" i="8"/>
  <c r="P1420" i="8"/>
  <c r="P1421" i="8"/>
  <c r="P1422" i="8"/>
  <c r="P1423" i="8"/>
  <c r="P1424" i="8"/>
  <c r="P1425" i="8"/>
  <c r="P1426" i="8"/>
  <c r="P1427" i="8"/>
  <c r="P1428" i="8"/>
  <c r="P1429" i="8"/>
  <c r="P1430" i="8"/>
  <c r="P1431" i="8"/>
  <c r="P1432" i="8"/>
  <c r="P1433" i="8"/>
  <c r="P1434" i="8"/>
  <c r="P1435" i="8"/>
  <c r="P1436" i="8"/>
  <c r="P1437" i="8"/>
  <c r="P1438" i="8"/>
  <c r="P1439" i="8"/>
  <c r="P1440" i="8"/>
  <c r="P1441" i="8"/>
  <c r="P1442" i="8"/>
  <c r="P1443" i="8"/>
  <c r="P1444" i="8"/>
  <c r="P1445" i="8"/>
  <c r="P1446" i="8"/>
  <c r="P1447" i="8"/>
  <c r="P1448" i="8"/>
  <c r="P1449" i="8"/>
  <c r="P1450" i="8"/>
  <c r="P1451" i="8"/>
  <c r="P1452" i="8"/>
  <c r="P1453" i="8"/>
  <c r="P1454" i="8"/>
  <c r="P1455" i="8"/>
  <c r="P1456" i="8"/>
  <c r="P1457" i="8"/>
  <c r="P1458" i="8"/>
  <c r="P1459" i="8"/>
  <c r="P1460" i="8"/>
  <c r="P1461" i="8"/>
  <c r="P1462" i="8"/>
  <c r="P1463" i="8"/>
  <c r="P1464" i="8"/>
  <c r="P1465" i="8"/>
  <c r="P1466" i="8"/>
  <c r="P1467" i="8"/>
  <c r="P1468" i="8"/>
  <c r="P1469" i="8"/>
  <c r="P1470" i="8"/>
  <c r="P1471" i="8"/>
  <c r="P1472" i="8"/>
  <c r="P1473" i="8"/>
  <c r="P1474" i="8"/>
  <c r="P1475" i="8"/>
  <c r="P1476" i="8"/>
  <c r="P1477" i="8"/>
  <c r="P1478" i="8"/>
  <c r="P1479" i="8"/>
  <c r="P1480" i="8"/>
  <c r="P1481" i="8"/>
  <c r="P1482" i="8"/>
  <c r="P1483" i="8"/>
  <c r="P1484" i="8"/>
  <c r="P1485" i="8"/>
  <c r="P1486" i="8"/>
  <c r="P1487" i="8"/>
  <c r="P1488" i="8"/>
  <c r="P1489" i="8"/>
  <c r="P1490" i="8"/>
  <c r="P1491" i="8"/>
  <c r="P1492" i="8"/>
  <c r="P1493" i="8"/>
  <c r="P1494" i="8"/>
  <c r="P1495" i="8"/>
  <c r="P1496" i="8"/>
  <c r="P1497" i="8"/>
  <c r="P1498" i="8"/>
  <c r="P1499" i="8"/>
  <c r="P1500" i="8"/>
  <c r="P1501" i="8"/>
  <c r="P1502" i="8"/>
  <c r="P1503" i="8"/>
  <c r="P1504" i="8"/>
  <c r="P1505" i="8"/>
  <c r="P1506" i="8"/>
  <c r="P1507" i="8"/>
  <c r="P1508" i="8"/>
  <c r="P1509" i="8"/>
  <c r="P1510" i="8"/>
  <c r="P1511" i="8"/>
  <c r="P1512" i="8"/>
  <c r="P1513" i="8"/>
  <c r="P1514" i="8"/>
  <c r="P1515" i="8"/>
  <c r="P1516" i="8"/>
  <c r="P1517" i="8"/>
  <c r="P1518" i="8"/>
  <c r="P1519" i="8"/>
  <c r="P1520" i="8"/>
  <c r="P1521" i="8"/>
  <c r="P1522" i="8"/>
  <c r="P1523" i="8"/>
  <c r="P1524" i="8"/>
  <c r="P1525" i="8"/>
  <c r="P1526" i="8"/>
  <c r="P1527" i="8"/>
  <c r="P1528" i="8"/>
  <c r="P1529" i="8"/>
  <c r="P1530" i="8"/>
  <c r="P1531" i="8"/>
  <c r="P1532" i="8"/>
  <c r="P1533" i="8"/>
  <c r="P1534" i="8"/>
  <c r="P1535" i="8"/>
  <c r="P1536" i="8"/>
  <c r="P1537" i="8"/>
  <c r="P1538" i="8"/>
  <c r="P1539" i="8"/>
  <c r="P1540" i="8"/>
  <c r="P1541" i="8"/>
  <c r="P1542" i="8"/>
  <c r="P1543" i="8"/>
  <c r="P1544" i="8"/>
  <c r="P1545" i="8"/>
  <c r="P1546" i="8"/>
  <c r="P1547" i="8"/>
  <c r="P1548" i="8"/>
  <c r="P1549" i="8"/>
  <c r="P1550" i="8"/>
  <c r="P1551" i="8"/>
  <c r="P1552" i="8"/>
  <c r="P1553" i="8"/>
  <c r="P1554" i="8"/>
  <c r="P1555" i="8"/>
  <c r="P1556" i="8"/>
  <c r="P1557" i="8"/>
  <c r="P1558" i="8"/>
  <c r="P1559" i="8"/>
  <c r="P1560" i="8"/>
  <c r="P1561" i="8"/>
  <c r="P1562" i="8"/>
  <c r="P1563" i="8"/>
  <c r="P1564" i="8"/>
  <c r="P1565" i="8"/>
  <c r="P1566" i="8"/>
  <c r="P1567" i="8"/>
  <c r="P1568" i="8"/>
  <c r="P1569" i="8"/>
  <c r="P1570" i="8"/>
  <c r="P1571" i="8"/>
  <c r="P1572" i="8"/>
  <c r="P1573" i="8"/>
  <c r="P1574" i="8"/>
  <c r="P1575" i="8"/>
  <c r="P1576" i="8"/>
  <c r="P1577" i="8"/>
  <c r="P1578" i="8"/>
  <c r="P1579" i="8"/>
  <c r="P1580" i="8"/>
  <c r="P1581" i="8"/>
  <c r="P1582" i="8"/>
  <c r="P1583" i="8"/>
  <c r="P1584" i="8"/>
  <c r="P1585" i="8"/>
  <c r="P1586" i="8"/>
  <c r="P1587" i="8"/>
  <c r="P1588" i="8"/>
  <c r="P1589" i="8"/>
  <c r="P1590" i="8"/>
  <c r="P1591" i="8"/>
  <c r="P1592" i="8"/>
  <c r="P1593" i="8"/>
  <c r="P1594" i="8"/>
  <c r="P1595" i="8"/>
  <c r="P1596" i="8"/>
  <c r="P1597" i="8"/>
  <c r="P1598" i="8"/>
  <c r="P1599" i="8"/>
  <c r="P1600" i="8"/>
  <c r="P1601" i="8"/>
  <c r="P1602" i="8"/>
  <c r="P1603" i="8"/>
  <c r="P1604" i="8"/>
  <c r="P1605" i="8"/>
  <c r="P1606" i="8"/>
  <c r="P1607" i="8"/>
  <c r="P1608" i="8"/>
  <c r="P1609" i="8"/>
  <c r="P1610" i="8"/>
  <c r="P1611" i="8"/>
  <c r="P1612" i="8"/>
  <c r="P1613" i="8"/>
  <c r="P1614" i="8"/>
  <c r="P1615" i="8"/>
  <c r="P1616" i="8"/>
  <c r="P1617" i="8"/>
  <c r="P1618" i="8"/>
  <c r="P1619" i="8"/>
  <c r="P1620" i="8"/>
  <c r="P1621" i="8"/>
  <c r="P1622" i="8"/>
  <c r="P1623" i="8"/>
  <c r="P1624" i="8"/>
  <c r="P1625" i="8"/>
  <c r="P1626" i="8"/>
  <c r="P1627" i="8"/>
  <c r="P1628" i="8"/>
  <c r="P1629" i="8"/>
  <c r="P1630" i="8"/>
  <c r="P1631" i="8"/>
  <c r="P1632" i="8"/>
  <c r="P1633" i="8"/>
  <c r="P1634" i="8"/>
  <c r="P1635" i="8"/>
  <c r="P1636" i="8"/>
  <c r="P1637" i="8"/>
  <c r="P1638" i="8"/>
  <c r="P1639" i="8"/>
  <c r="P1640" i="8"/>
  <c r="P1641" i="8"/>
  <c r="P1642" i="8"/>
  <c r="P1643" i="8"/>
  <c r="P1644" i="8"/>
  <c r="P1645" i="8"/>
  <c r="P1646" i="8"/>
  <c r="P1647" i="8"/>
  <c r="P1648" i="8"/>
  <c r="P1649" i="8"/>
  <c r="P1650" i="8"/>
  <c r="P1651" i="8"/>
  <c r="P1652" i="8"/>
  <c r="P1653" i="8"/>
  <c r="P1654" i="8"/>
  <c r="P1655" i="8"/>
  <c r="P1656" i="8"/>
  <c r="P1657" i="8"/>
  <c r="P1658" i="8"/>
  <c r="P1659" i="8"/>
  <c r="P1660" i="8"/>
  <c r="P1661" i="8"/>
  <c r="P1662" i="8"/>
  <c r="P1663" i="8"/>
  <c r="P1664" i="8"/>
  <c r="P1665" i="8"/>
  <c r="P1666" i="8"/>
  <c r="P1667" i="8"/>
  <c r="P1668" i="8"/>
  <c r="P1669" i="8"/>
  <c r="P1670" i="8"/>
  <c r="P1671" i="8"/>
  <c r="P1672" i="8"/>
  <c r="P1673" i="8"/>
  <c r="P1674" i="8"/>
  <c r="P1675" i="8"/>
  <c r="P1676" i="8"/>
  <c r="P1677" i="8"/>
  <c r="P1678" i="8"/>
  <c r="P1679" i="8"/>
  <c r="P1680" i="8"/>
  <c r="P1681" i="8"/>
  <c r="P1682" i="8"/>
  <c r="P1683" i="8"/>
  <c r="P1684" i="8"/>
  <c r="P1685" i="8"/>
  <c r="P1686" i="8"/>
  <c r="P1687" i="8"/>
  <c r="P1688" i="8"/>
  <c r="P1689" i="8"/>
  <c r="P1690" i="8"/>
  <c r="P1691" i="8"/>
  <c r="P1692" i="8"/>
  <c r="P1693" i="8"/>
  <c r="P1694" i="8"/>
  <c r="P1695" i="8"/>
  <c r="P1696" i="8"/>
  <c r="P1697" i="8"/>
  <c r="P1698" i="8"/>
  <c r="P1699" i="8"/>
  <c r="P1700" i="8"/>
  <c r="P1701" i="8"/>
  <c r="P1702" i="8"/>
  <c r="P1703" i="8"/>
  <c r="P1704" i="8"/>
  <c r="P1705" i="8"/>
  <c r="P1706" i="8"/>
  <c r="P1707" i="8"/>
  <c r="P1708" i="8"/>
  <c r="P1709" i="8"/>
  <c r="P1710" i="8"/>
  <c r="P1711" i="8"/>
  <c r="P1712" i="8"/>
  <c r="P1713" i="8"/>
  <c r="P1714" i="8"/>
  <c r="P1715" i="8"/>
  <c r="P1716" i="8"/>
  <c r="P1717" i="8"/>
  <c r="P1718" i="8"/>
  <c r="P1719" i="8"/>
  <c r="P1720" i="8"/>
  <c r="P1721" i="8"/>
  <c r="P1722" i="8"/>
  <c r="P1723" i="8"/>
  <c r="P1724" i="8"/>
  <c r="P1725" i="8"/>
  <c r="P1726" i="8"/>
  <c r="P1727" i="8"/>
  <c r="P1728" i="8"/>
  <c r="P1729" i="8"/>
  <c r="P1730" i="8"/>
  <c r="P1731" i="8"/>
  <c r="P1732" i="8"/>
  <c r="P1733" i="8"/>
  <c r="P1734" i="8"/>
  <c r="P1735" i="8"/>
  <c r="P1736" i="8"/>
  <c r="P1737" i="8"/>
  <c r="P1738" i="8"/>
  <c r="P1739" i="8"/>
  <c r="P1740" i="8"/>
  <c r="P1741" i="8"/>
  <c r="P1742" i="8"/>
  <c r="P1743" i="8"/>
  <c r="P1744" i="8"/>
  <c r="P1745" i="8"/>
  <c r="P1746" i="8"/>
  <c r="P1747" i="8"/>
  <c r="P1748" i="8"/>
  <c r="P1749" i="8"/>
  <c r="P1750" i="8"/>
  <c r="P1751" i="8"/>
  <c r="P1752" i="8"/>
  <c r="P1753" i="8"/>
  <c r="P1754" i="8"/>
  <c r="P1755" i="8"/>
  <c r="P1756" i="8"/>
  <c r="P1757" i="8"/>
  <c r="P1758" i="8"/>
  <c r="P1759" i="8"/>
  <c r="P1760" i="8"/>
  <c r="P1761" i="8"/>
  <c r="P1762" i="8"/>
  <c r="P1763" i="8"/>
  <c r="P1764" i="8"/>
  <c r="P1765" i="8"/>
  <c r="P1766" i="8"/>
  <c r="P1767" i="8"/>
  <c r="P1768" i="8"/>
  <c r="P1769" i="8"/>
  <c r="P1770" i="8"/>
  <c r="P1771" i="8"/>
  <c r="P1772" i="8"/>
  <c r="P1773" i="8"/>
  <c r="P1774" i="8"/>
  <c r="P1775" i="8"/>
  <c r="P1776" i="8"/>
  <c r="P1777" i="8"/>
  <c r="P1778" i="8"/>
  <c r="P1779" i="8"/>
  <c r="P1780" i="8"/>
  <c r="P1781" i="8"/>
  <c r="P1782" i="8"/>
  <c r="P1783" i="8"/>
  <c r="P1784" i="8"/>
  <c r="P1785" i="8"/>
  <c r="P1786" i="8"/>
  <c r="P1787" i="8"/>
  <c r="P1788" i="8"/>
  <c r="P1789" i="8"/>
  <c r="P1790" i="8"/>
  <c r="P1791" i="8"/>
  <c r="P1792" i="8"/>
  <c r="P1793" i="8"/>
  <c r="P1794" i="8"/>
  <c r="P1795" i="8"/>
  <c r="P1796" i="8"/>
  <c r="P1797" i="8"/>
  <c r="P1798" i="8"/>
  <c r="P1799" i="8"/>
  <c r="P1800" i="8"/>
  <c r="P1801" i="8"/>
  <c r="P1802" i="8"/>
  <c r="P1803" i="8"/>
  <c r="P1804" i="8"/>
  <c r="P1805" i="8"/>
  <c r="P1806" i="8"/>
  <c r="P1807" i="8"/>
  <c r="P1808" i="8"/>
  <c r="P1809" i="8"/>
  <c r="P1810" i="8"/>
  <c r="P1811" i="8"/>
  <c r="P1812" i="8"/>
  <c r="P1813" i="8"/>
  <c r="P1814" i="8"/>
  <c r="P1815" i="8"/>
  <c r="P1816" i="8"/>
  <c r="P1817" i="8"/>
  <c r="P1818" i="8"/>
  <c r="P1819" i="8"/>
  <c r="P1820" i="8"/>
  <c r="P1821" i="8"/>
  <c r="P1822" i="8"/>
  <c r="P1823" i="8"/>
  <c r="P1824" i="8"/>
  <c r="P1825" i="8"/>
  <c r="P1826" i="8"/>
  <c r="P1827" i="8"/>
  <c r="P1828" i="8"/>
  <c r="P1829" i="8"/>
  <c r="P1830" i="8"/>
  <c r="P1831" i="8"/>
  <c r="P1832" i="8"/>
  <c r="P1833" i="8"/>
  <c r="P1834" i="8"/>
  <c r="P1835" i="8"/>
  <c r="P1836" i="8"/>
  <c r="P1837" i="8"/>
  <c r="P1838" i="8"/>
  <c r="P1839" i="8"/>
  <c r="P1840" i="8"/>
  <c r="P1841" i="8"/>
  <c r="P1842" i="8"/>
  <c r="P1843" i="8"/>
  <c r="P1844" i="8"/>
  <c r="P1845" i="8"/>
  <c r="P1846" i="8"/>
  <c r="P1847" i="8"/>
  <c r="P1848" i="8"/>
  <c r="P1849" i="8"/>
  <c r="P1850" i="8"/>
  <c r="P1851" i="8"/>
  <c r="P1852" i="8"/>
  <c r="P1853" i="8"/>
  <c r="P1854" i="8"/>
  <c r="P1855" i="8"/>
  <c r="P1856" i="8"/>
  <c r="P1857" i="8"/>
  <c r="P1858" i="8"/>
  <c r="P1859" i="8"/>
  <c r="P1860" i="8"/>
  <c r="P1861" i="8"/>
  <c r="P1862" i="8"/>
  <c r="P1863" i="8"/>
  <c r="P1864" i="8"/>
  <c r="P1865" i="8"/>
  <c r="P1866" i="8"/>
  <c r="P1867" i="8"/>
  <c r="P1868" i="8"/>
  <c r="P1869" i="8"/>
  <c r="P1870" i="8"/>
  <c r="P1871" i="8"/>
  <c r="P1872" i="8"/>
  <c r="P1873" i="8"/>
  <c r="P1874" i="8"/>
  <c r="P1875" i="8"/>
  <c r="P1876" i="8"/>
  <c r="P1877" i="8"/>
  <c r="P1878" i="8"/>
  <c r="P1879" i="8"/>
  <c r="P1880" i="8"/>
  <c r="P1881" i="8"/>
  <c r="P1882" i="8"/>
  <c r="P1883" i="8"/>
  <c r="P1884" i="8"/>
  <c r="P1885" i="8"/>
  <c r="P1886" i="8"/>
  <c r="P1887" i="8"/>
  <c r="P1888" i="8"/>
  <c r="P1889" i="8"/>
  <c r="P1890" i="8"/>
  <c r="P1891" i="8"/>
  <c r="P1892" i="8"/>
  <c r="P1893" i="8"/>
  <c r="P1894" i="8"/>
  <c r="P1895" i="8"/>
  <c r="P1896" i="8"/>
  <c r="P1897" i="8"/>
  <c r="P1898" i="8"/>
  <c r="P1899" i="8"/>
  <c r="P1900" i="8"/>
  <c r="P1901" i="8"/>
  <c r="P1902" i="8"/>
  <c r="P1903" i="8"/>
  <c r="P1904" i="8"/>
  <c r="P1905" i="8"/>
  <c r="P1906" i="8"/>
  <c r="P1907" i="8"/>
  <c r="P1908" i="8"/>
  <c r="P1909" i="8"/>
  <c r="P1910" i="8"/>
  <c r="P1911" i="8"/>
  <c r="P1912" i="8"/>
  <c r="P1913" i="8"/>
  <c r="P1914" i="8"/>
  <c r="P1915" i="8"/>
  <c r="P1916" i="8"/>
  <c r="P1917" i="8"/>
  <c r="P1918" i="8"/>
  <c r="P1919" i="8"/>
  <c r="P1920" i="8"/>
  <c r="P1921" i="8"/>
  <c r="P1922" i="8"/>
  <c r="P1923" i="8"/>
  <c r="P1924" i="8"/>
  <c r="P1925" i="8"/>
  <c r="P1926" i="8"/>
  <c r="P1927" i="8"/>
  <c r="P1928" i="8"/>
  <c r="P1929" i="8"/>
  <c r="P1930" i="8"/>
  <c r="P1931" i="8"/>
  <c r="P1932" i="8"/>
  <c r="P1933" i="8"/>
  <c r="P1934" i="8"/>
  <c r="P1935" i="8"/>
  <c r="P1936" i="8"/>
  <c r="P1937" i="8"/>
  <c r="P1938" i="8"/>
  <c r="P1939" i="8"/>
  <c r="P1940" i="8"/>
  <c r="P1941" i="8"/>
  <c r="P1942" i="8"/>
  <c r="P1943" i="8"/>
  <c r="P1944" i="8"/>
  <c r="P1945" i="8"/>
  <c r="P1946" i="8"/>
  <c r="P1947" i="8"/>
  <c r="P1948" i="8"/>
  <c r="P1949" i="8"/>
  <c r="P1950" i="8"/>
  <c r="P1951" i="8"/>
  <c r="P1952" i="8"/>
  <c r="P1953" i="8"/>
  <c r="P1954" i="8"/>
  <c r="P1955" i="8"/>
  <c r="P1956" i="8"/>
  <c r="P1957" i="8"/>
  <c r="P1958" i="8"/>
  <c r="P1959" i="8"/>
  <c r="P1960" i="8"/>
  <c r="P1961" i="8"/>
  <c r="P1962" i="8"/>
  <c r="P1963" i="8"/>
  <c r="P1964" i="8"/>
  <c r="P1965" i="8"/>
  <c r="P1966" i="8"/>
  <c r="P1967" i="8"/>
  <c r="P1968" i="8"/>
  <c r="P1969" i="8"/>
  <c r="P1970" i="8"/>
  <c r="P1971" i="8"/>
  <c r="P1972" i="8"/>
  <c r="P1973" i="8"/>
  <c r="P1974" i="8"/>
  <c r="P1975" i="8"/>
  <c r="P1976" i="8"/>
  <c r="P1977" i="8"/>
  <c r="P1978" i="8"/>
  <c r="P1979" i="8"/>
  <c r="P1980" i="8"/>
  <c r="P1981" i="8"/>
  <c r="P1982" i="8"/>
  <c r="P1983" i="8"/>
  <c r="P1984" i="8"/>
  <c r="P1985" i="8"/>
  <c r="P1986" i="8"/>
  <c r="P1987" i="8"/>
  <c r="P1988" i="8"/>
  <c r="P1989" i="8"/>
  <c r="P1990" i="8"/>
  <c r="P1991" i="8"/>
  <c r="P1992" i="8"/>
  <c r="P1993" i="8"/>
  <c r="P1994" i="8"/>
  <c r="P1995" i="8"/>
  <c r="P1996" i="8"/>
  <c r="P1997" i="8"/>
  <c r="P1998" i="8"/>
  <c r="P1999" i="8"/>
  <c r="P2000" i="8"/>
  <c r="P2001" i="8"/>
  <c r="P2002" i="8"/>
  <c r="P2003" i="8"/>
  <c r="P2004" i="8"/>
  <c r="P2005" i="8"/>
  <c r="P2006" i="8"/>
  <c r="P2007" i="8"/>
  <c r="P2008" i="8"/>
  <c r="P2009" i="8"/>
  <c r="P2010" i="8"/>
  <c r="P2011" i="8"/>
  <c r="P2012" i="8"/>
  <c r="P2013" i="8"/>
  <c r="P2014" i="8"/>
  <c r="P2015" i="8"/>
  <c r="P2016" i="8"/>
  <c r="P2017" i="8"/>
  <c r="P2018" i="8"/>
  <c r="P2019" i="8"/>
  <c r="P2020" i="8"/>
  <c r="P2021" i="8"/>
  <c r="P2022" i="8"/>
  <c r="P2023" i="8"/>
  <c r="P2024" i="8"/>
  <c r="P2025" i="8"/>
  <c r="P2026" i="8"/>
  <c r="P2027" i="8"/>
  <c r="P2028" i="8"/>
  <c r="P2029" i="8"/>
  <c r="P2030" i="8"/>
  <c r="P2031" i="8"/>
  <c r="P2032" i="8"/>
  <c r="P2033" i="8"/>
  <c r="P2034" i="8"/>
  <c r="P2035" i="8"/>
  <c r="P2036" i="8"/>
  <c r="P2037" i="8"/>
  <c r="P2038" i="8"/>
  <c r="P2039" i="8"/>
  <c r="P2040" i="8"/>
  <c r="P2041" i="8"/>
  <c r="P2042" i="8"/>
  <c r="P2043" i="8"/>
  <c r="P2044" i="8"/>
  <c r="P2045" i="8"/>
  <c r="P2046" i="8"/>
  <c r="P2047" i="8"/>
  <c r="P2048" i="8"/>
  <c r="P2049" i="8"/>
  <c r="P2050" i="8"/>
  <c r="P2051" i="8"/>
  <c r="P2052" i="8"/>
  <c r="P2053" i="8"/>
  <c r="P2054" i="8"/>
  <c r="P2055" i="8"/>
  <c r="P2056" i="8"/>
  <c r="P2057" i="8"/>
  <c r="P2058" i="8"/>
  <c r="P2059" i="8"/>
  <c r="P2060" i="8"/>
  <c r="P2061" i="8"/>
  <c r="P2062" i="8"/>
  <c r="P2063" i="8"/>
  <c r="P2064" i="8"/>
  <c r="P2065" i="8"/>
  <c r="P2066" i="8"/>
  <c r="P2067" i="8"/>
  <c r="P2068" i="8"/>
  <c r="P2069" i="8"/>
  <c r="P2070" i="8"/>
  <c r="P2071" i="8"/>
  <c r="P2072" i="8"/>
  <c r="P2073" i="8"/>
  <c r="P2074" i="8"/>
  <c r="P2075" i="8"/>
  <c r="P2076" i="8"/>
  <c r="P2077" i="8"/>
  <c r="P2078" i="8"/>
  <c r="P2079" i="8"/>
  <c r="P2080" i="8"/>
  <c r="P2081" i="8"/>
  <c r="P2082" i="8"/>
  <c r="P2083" i="8"/>
  <c r="P2084" i="8"/>
  <c r="P2085" i="8"/>
  <c r="P2086" i="8"/>
  <c r="P2087" i="8"/>
  <c r="P2088" i="8"/>
  <c r="P2089" i="8"/>
  <c r="P2090" i="8"/>
  <c r="P2091" i="8"/>
  <c r="P2092" i="8"/>
  <c r="P2093" i="8"/>
  <c r="P2094" i="8"/>
  <c r="P2095" i="8"/>
  <c r="P2096" i="8"/>
  <c r="P2097" i="8"/>
  <c r="P2098" i="8"/>
  <c r="P2099" i="8"/>
  <c r="P2100" i="8"/>
  <c r="P2101" i="8"/>
  <c r="P2102" i="8"/>
  <c r="P2103" i="8"/>
  <c r="P2104" i="8"/>
  <c r="P2105" i="8"/>
  <c r="P2106" i="8"/>
  <c r="P2107" i="8"/>
  <c r="P2108" i="8"/>
  <c r="P2109" i="8"/>
  <c r="P2110" i="8"/>
  <c r="P2111" i="8"/>
  <c r="P2112" i="8"/>
  <c r="P2113" i="8"/>
  <c r="P2114" i="8"/>
  <c r="P2115" i="8"/>
  <c r="P2116" i="8"/>
  <c r="P2117" i="8"/>
  <c r="P2118" i="8"/>
  <c r="P2119" i="8"/>
  <c r="P2120" i="8"/>
  <c r="P2121" i="8"/>
  <c r="P2122" i="8"/>
  <c r="P2123" i="8"/>
  <c r="P2124" i="8"/>
  <c r="P2125" i="8"/>
  <c r="P2126" i="8"/>
  <c r="P2127" i="8"/>
  <c r="P2128" i="8"/>
  <c r="P2129" i="8"/>
  <c r="P2130" i="8"/>
  <c r="P2131" i="8"/>
  <c r="P2132" i="8"/>
  <c r="P2133" i="8"/>
  <c r="P2134" i="8"/>
  <c r="P2135" i="8"/>
  <c r="P2136" i="8"/>
  <c r="P2137" i="8"/>
  <c r="P2138" i="8"/>
  <c r="P2139" i="8"/>
  <c r="P2140" i="8"/>
  <c r="P2141" i="8"/>
  <c r="P2142" i="8"/>
  <c r="P2143" i="8"/>
  <c r="P2144" i="8"/>
  <c r="P2145" i="8"/>
  <c r="P2146" i="8"/>
  <c r="P2147" i="8"/>
  <c r="P2148" i="8"/>
  <c r="P2149" i="8"/>
  <c r="P2150" i="8"/>
  <c r="P2151" i="8"/>
  <c r="P2152" i="8"/>
  <c r="P2153" i="8"/>
  <c r="P2154" i="8"/>
  <c r="P2155" i="8"/>
  <c r="P2156" i="8"/>
  <c r="P2157" i="8"/>
  <c r="P2158" i="8"/>
  <c r="P2159" i="8"/>
  <c r="P2160" i="8"/>
  <c r="P2161" i="8"/>
  <c r="P2162" i="8"/>
  <c r="P2163" i="8"/>
  <c r="P2164" i="8"/>
  <c r="P2165" i="8"/>
  <c r="P2166" i="8"/>
  <c r="P2167" i="8"/>
  <c r="P2168" i="8"/>
  <c r="P2169" i="8"/>
  <c r="P2170" i="8"/>
  <c r="P2171" i="8"/>
  <c r="P2172" i="8"/>
  <c r="P2173" i="8"/>
  <c r="P2174" i="8"/>
  <c r="P2175" i="8"/>
  <c r="P2176" i="8"/>
  <c r="P2177" i="8"/>
  <c r="P2178" i="8"/>
  <c r="P2179" i="8"/>
  <c r="P2180" i="8"/>
  <c r="P2181" i="8"/>
  <c r="P2182" i="8"/>
  <c r="P2183" i="8"/>
  <c r="P2184" i="8"/>
  <c r="P2185" i="8"/>
  <c r="P2186" i="8"/>
  <c r="P2187" i="8"/>
  <c r="P2188" i="8"/>
  <c r="P2189" i="8"/>
  <c r="P2190" i="8"/>
  <c r="P2191" i="8"/>
  <c r="P2192" i="8"/>
  <c r="P2193" i="8"/>
  <c r="P2194" i="8"/>
  <c r="P2195" i="8"/>
  <c r="P2196" i="8"/>
  <c r="P2197" i="8"/>
  <c r="P2198" i="8"/>
  <c r="P2199" i="8"/>
  <c r="P2200" i="8"/>
  <c r="P2201" i="8"/>
  <c r="P2202" i="8"/>
  <c r="P2203" i="8"/>
  <c r="P2204" i="8"/>
  <c r="P2205" i="8"/>
  <c r="P2206" i="8"/>
  <c r="P2207" i="8"/>
  <c r="P2208" i="8"/>
  <c r="P2209" i="8"/>
  <c r="P2210" i="8"/>
  <c r="P2211" i="8"/>
  <c r="P2212" i="8"/>
  <c r="P2213" i="8"/>
  <c r="P2214" i="8"/>
  <c r="P2215" i="8"/>
  <c r="P2216" i="8"/>
  <c r="P2217" i="8"/>
  <c r="P2218" i="8"/>
  <c r="P2219" i="8"/>
  <c r="P2220" i="8"/>
  <c r="P2221" i="8"/>
  <c r="P2222" i="8"/>
  <c r="P2223" i="8"/>
  <c r="P2224" i="8"/>
  <c r="P2225" i="8"/>
  <c r="P2226" i="8"/>
  <c r="P2227" i="8"/>
  <c r="P2228" i="8"/>
  <c r="P2229" i="8"/>
  <c r="P2230" i="8"/>
  <c r="P2231" i="8"/>
  <c r="P2232" i="8"/>
  <c r="P2233" i="8"/>
  <c r="P2234" i="8"/>
  <c r="P2235" i="8"/>
  <c r="P2236" i="8"/>
  <c r="P2237" i="8"/>
  <c r="P2238" i="8"/>
  <c r="P2239" i="8"/>
  <c r="P2240" i="8"/>
  <c r="P2241" i="8"/>
  <c r="P2242" i="8"/>
  <c r="P2243" i="8"/>
  <c r="P2244" i="8"/>
  <c r="P2245" i="8"/>
  <c r="P2246" i="8"/>
  <c r="P2247" i="8"/>
  <c r="P2248" i="8"/>
  <c r="P2249" i="8"/>
  <c r="P2250" i="8"/>
  <c r="P2251" i="8"/>
  <c r="P2252" i="8"/>
  <c r="P2253" i="8"/>
  <c r="P2254" i="8"/>
  <c r="P2255" i="8"/>
  <c r="P2256" i="8"/>
  <c r="P2257" i="8"/>
  <c r="P2258" i="8"/>
  <c r="P2259" i="8"/>
  <c r="P2260" i="8"/>
  <c r="P2261" i="8"/>
  <c r="P2262" i="8"/>
  <c r="P2263" i="8"/>
  <c r="P2264" i="8"/>
  <c r="P2265" i="8"/>
  <c r="P2266" i="8"/>
  <c r="P2267" i="8"/>
  <c r="P2268" i="8"/>
  <c r="P2269" i="8"/>
  <c r="P2270" i="8"/>
  <c r="P2271" i="8"/>
  <c r="P2272" i="8"/>
  <c r="P2273" i="8"/>
  <c r="P2274" i="8"/>
  <c r="P2275" i="8"/>
  <c r="P2276" i="8"/>
  <c r="P2277" i="8"/>
  <c r="P2278" i="8"/>
  <c r="P2279" i="8"/>
  <c r="P2280" i="8"/>
  <c r="P2281" i="8"/>
  <c r="P2282" i="8"/>
  <c r="P2283" i="8"/>
  <c r="P2284" i="8"/>
  <c r="P2285" i="8"/>
  <c r="P2286" i="8"/>
  <c r="P2287" i="8"/>
  <c r="P2288" i="8"/>
  <c r="P2289" i="8"/>
  <c r="P2290" i="8"/>
  <c r="P2291" i="8"/>
  <c r="P2292" i="8"/>
  <c r="P2293" i="8"/>
  <c r="P2294" i="8"/>
  <c r="P2295" i="8"/>
  <c r="P2296" i="8"/>
  <c r="P2297" i="8"/>
  <c r="P2298" i="8"/>
  <c r="P2299" i="8"/>
  <c r="P2300" i="8"/>
  <c r="P2301" i="8"/>
  <c r="P2302" i="8"/>
  <c r="P2303" i="8"/>
  <c r="P2304" i="8"/>
  <c r="P2305" i="8"/>
  <c r="P2306" i="8"/>
  <c r="P2307" i="8"/>
  <c r="P2308" i="8"/>
  <c r="P2309" i="8"/>
  <c r="P2310" i="8"/>
  <c r="P2311" i="8"/>
  <c r="P2312" i="8"/>
  <c r="P2313" i="8"/>
  <c r="P2314" i="8"/>
  <c r="P2315" i="8"/>
  <c r="P2316" i="8"/>
  <c r="P2317" i="8"/>
  <c r="P2318" i="8"/>
  <c r="P2319" i="8"/>
  <c r="P2320" i="8"/>
  <c r="P2321" i="8"/>
  <c r="P2322" i="8"/>
  <c r="P2323" i="8"/>
  <c r="P2324" i="8"/>
  <c r="P2325" i="8"/>
  <c r="P2326" i="8"/>
  <c r="P2327" i="8"/>
  <c r="P2328" i="8"/>
  <c r="P2329" i="8"/>
  <c r="P2330" i="8"/>
  <c r="P2331" i="8"/>
  <c r="P2332" i="8"/>
  <c r="P2333" i="8"/>
  <c r="P2334" i="8"/>
  <c r="P2335" i="8"/>
  <c r="P2336" i="8"/>
  <c r="P2337" i="8"/>
  <c r="P2338" i="8"/>
  <c r="P2339" i="8"/>
  <c r="P2340" i="8"/>
  <c r="P2341" i="8"/>
  <c r="P2342" i="8"/>
  <c r="P2343" i="8"/>
  <c r="P2344" i="8"/>
  <c r="P2345" i="8"/>
  <c r="P2346" i="8"/>
  <c r="P2347" i="8"/>
  <c r="P2348" i="8"/>
  <c r="P2349" i="8"/>
  <c r="P2350" i="8"/>
  <c r="P2351" i="8"/>
  <c r="P2352" i="8"/>
  <c r="P2353" i="8"/>
  <c r="P2354" i="8"/>
  <c r="P2355" i="8"/>
  <c r="P2356" i="8"/>
  <c r="P2357" i="8"/>
  <c r="P2358" i="8"/>
  <c r="P2359" i="8"/>
  <c r="P2360" i="8"/>
  <c r="P2361" i="8"/>
  <c r="P2362" i="8"/>
  <c r="P2363" i="8"/>
  <c r="P2364" i="8"/>
  <c r="P2365" i="8"/>
  <c r="P2366" i="8"/>
  <c r="P2367" i="8"/>
  <c r="P2368" i="8"/>
  <c r="P2369" i="8"/>
  <c r="P2370" i="8"/>
  <c r="P2371" i="8"/>
  <c r="P2372" i="8"/>
  <c r="P2373" i="8"/>
  <c r="P2374" i="8"/>
  <c r="P2375" i="8"/>
  <c r="P2376" i="8"/>
  <c r="P2377" i="8"/>
  <c r="P2378" i="8"/>
  <c r="P2379" i="8"/>
  <c r="P2380" i="8"/>
  <c r="P2381" i="8"/>
  <c r="P2382" i="8"/>
  <c r="P2383" i="8"/>
  <c r="P2384" i="8"/>
  <c r="P2385" i="8"/>
  <c r="P2386" i="8"/>
  <c r="P2387" i="8"/>
  <c r="P2388" i="8"/>
  <c r="P2389" i="8"/>
  <c r="P2390" i="8"/>
  <c r="P2391" i="8"/>
  <c r="P2392" i="8"/>
  <c r="P2393" i="8"/>
  <c r="P2394" i="8"/>
  <c r="P2395" i="8"/>
  <c r="P2396" i="8"/>
  <c r="P2397" i="8"/>
  <c r="P2398" i="8"/>
  <c r="P2399" i="8"/>
  <c r="P2400" i="8"/>
  <c r="P2401" i="8"/>
  <c r="P2402" i="8"/>
  <c r="P2403" i="8"/>
  <c r="P2404" i="8"/>
  <c r="P2405" i="8"/>
  <c r="P2406" i="8"/>
  <c r="P2407" i="8"/>
  <c r="P2408" i="8"/>
  <c r="P2409" i="8"/>
  <c r="P2410" i="8"/>
  <c r="P2411" i="8"/>
  <c r="P2412" i="8"/>
  <c r="P2413" i="8"/>
  <c r="P2414" i="8"/>
  <c r="P2415" i="8"/>
  <c r="P2416" i="8"/>
  <c r="P2417" i="8"/>
  <c r="P2418" i="8"/>
  <c r="P2419" i="8"/>
  <c r="O21" i="8" l="1"/>
  <c r="O22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O41" i="8"/>
  <c r="O42" i="8"/>
  <c r="O43" i="8"/>
  <c r="O44" i="8"/>
  <c r="O45" i="8"/>
  <c r="O46" i="8"/>
  <c r="O47" i="8"/>
  <c r="O48" i="8"/>
  <c r="O49" i="8"/>
  <c r="O50" i="8"/>
  <c r="O51" i="8"/>
  <c r="O52" i="8"/>
  <c r="O53" i="8"/>
  <c r="O54" i="8"/>
  <c r="O55" i="8"/>
  <c r="O56" i="8"/>
  <c r="O57" i="8"/>
  <c r="O58" i="8"/>
  <c r="O59" i="8"/>
  <c r="O60" i="8"/>
  <c r="O61" i="8"/>
  <c r="O62" i="8"/>
  <c r="O63" i="8"/>
  <c r="O64" i="8"/>
  <c r="O65" i="8"/>
  <c r="O66" i="8"/>
  <c r="O67" i="8"/>
  <c r="O68" i="8"/>
  <c r="O69" i="8"/>
  <c r="O70" i="8"/>
  <c r="O71" i="8"/>
  <c r="O72" i="8"/>
  <c r="O73" i="8"/>
  <c r="O74" i="8"/>
  <c r="O75" i="8"/>
  <c r="O76" i="8"/>
  <c r="O77" i="8"/>
  <c r="O78" i="8"/>
  <c r="O79" i="8"/>
  <c r="O80" i="8"/>
  <c r="O81" i="8"/>
  <c r="O82" i="8"/>
  <c r="O83" i="8"/>
  <c r="O84" i="8"/>
  <c r="O85" i="8"/>
  <c r="O86" i="8"/>
  <c r="O87" i="8"/>
  <c r="O88" i="8"/>
  <c r="O89" i="8"/>
  <c r="O90" i="8"/>
  <c r="O91" i="8"/>
  <c r="O92" i="8"/>
  <c r="O93" i="8"/>
  <c r="O94" i="8"/>
  <c r="O95" i="8"/>
  <c r="O96" i="8"/>
  <c r="O97" i="8"/>
  <c r="O98" i="8"/>
  <c r="O99" i="8"/>
  <c r="O100" i="8"/>
  <c r="O101" i="8"/>
  <c r="O102" i="8"/>
  <c r="O103" i="8"/>
  <c r="O104" i="8"/>
  <c r="O105" i="8"/>
  <c r="O106" i="8"/>
  <c r="O107" i="8"/>
  <c r="O108" i="8"/>
  <c r="O109" i="8"/>
  <c r="O110" i="8"/>
  <c r="O111" i="8"/>
  <c r="O112" i="8"/>
  <c r="O113" i="8"/>
  <c r="O114" i="8"/>
  <c r="O115" i="8"/>
  <c r="O116" i="8"/>
  <c r="O117" i="8"/>
  <c r="O118" i="8"/>
  <c r="O119" i="8"/>
  <c r="O120" i="8"/>
  <c r="O121" i="8"/>
  <c r="O122" i="8"/>
  <c r="O123" i="8"/>
  <c r="O124" i="8"/>
  <c r="O125" i="8"/>
  <c r="O126" i="8"/>
  <c r="O127" i="8"/>
  <c r="O128" i="8"/>
  <c r="O129" i="8"/>
  <c r="O130" i="8"/>
  <c r="O131" i="8"/>
  <c r="O132" i="8"/>
  <c r="O133" i="8"/>
  <c r="O134" i="8"/>
  <c r="O135" i="8"/>
  <c r="O136" i="8"/>
  <c r="O137" i="8"/>
  <c r="O138" i="8"/>
  <c r="O139" i="8"/>
  <c r="O140" i="8"/>
  <c r="O141" i="8"/>
  <c r="O142" i="8"/>
  <c r="O143" i="8"/>
  <c r="O144" i="8"/>
  <c r="O145" i="8"/>
  <c r="O146" i="8"/>
  <c r="O147" i="8"/>
  <c r="O148" i="8"/>
  <c r="O149" i="8"/>
  <c r="O150" i="8"/>
  <c r="O151" i="8"/>
  <c r="O152" i="8"/>
  <c r="O153" i="8"/>
  <c r="O154" i="8"/>
  <c r="O155" i="8"/>
  <c r="O156" i="8"/>
  <c r="O157" i="8"/>
  <c r="O158" i="8"/>
  <c r="O159" i="8"/>
  <c r="O160" i="8"/>
  <c r="O161" i="8"/>
  <c r="O162" i="8"/>
  <c r="O163" i="8"/>
  <c r="O164" i="8"/>
  <c r="O165" i="8"/>
  <c r="O166" i="8"/>
  <c r="O167" i="8"/>
  <c r="O168" i="8"/>
  <c r="O169" i="8"/>
  <c r="O170" i="8"/>
  <c r="O171" i="8"/>
  <c r="O172" i="8"/>
  <c r="O173" i="8"/>
  <c r="O174" i="8"/>
  <c r="O175" i="8"/>
  <c r="O176" i="8"/>
  <c r="O177" i="8"/>
  <c r="O178" i="8"/>
  <c r="O179" i="8"/>
  <c r="O180" i="8"/>
  <c r="O181" i="8"/>
  <c r="O182" i="8"/>
  <c r="O183" i="8"/>
  <c r="O184" i="8"/>
  <c r="O185" i="8"/>
  <c r="O186" i="8"/>
  <c r="O187" i="8"/>
  <c r="O188" i="8"/>
  <c r="O189" i="8"/>
  <c r="O190" i="8"/>
  <c r="O191" i="8"/>
  <c r="O192" i="8"/>
  <c r="O193" i="8"/>
  <c r="O194" i="8"/>
  <c r="O195" i="8"/>
  <c r="O196" i="8"/>
  <c r="O197" i="8"/>
  <c r="O198" i="8"/>
  <c r="O199" i="8"/>
  <c r="O200" i="8"/>
  <c r="O201" i="8"/>
  <c r="O202" i="8"/>
  <c r="O203" i="8"/>
  <c r="O204" i="8"/>
  <c r="O205" i="8"/>
  <c r="O206" i="8"/>
  <c r="O207" i="8"/>
  <c r="O208" i="8"/>
  <c r="O209" i="8"/>
  <c r="O210" i="8"/>
  <c r="O211" i="8"/>
  <c r="O212" i="8"/>
  <c r="O213" i="8"/>
  <c r="O214" i="8"/>
  <c r="O215" i="8"/>
  <c r="O216" i="8"/>
  <c r="O217" i="8"/>
  <c r="O218" i="8"/>
  <c r="O219" i="8"/>
  <c r="O220" i="8"/>
  <c r="O221" i="8"/>
  <c r="O222" i="8"/>
  <c r="O223" i="8"/>
  <c r="O224" i="8"/>
  <c r="O225" i="8"/>
  <c r="O226" i="8"/>
  <c r="O227" i="8"/>
  <c r="O228" i="8"/>
  <c r="O229" i="8"/>
  <c r="O230" i="8"/>
  <c r="O231" i="8"/>
  <c r="O232" i="8"/>
  <c r="O233" i="8"/>
  <c r="O234" i="8"/>
  <c r="O235" i="8"/>
  <c r="O236" i="8"/>
  <c r="O237" i="8"/>
  <c r="O238" i="8"/>
  <c r="O239" i="8"/>
  <c r="O240" i="8"/>
  <c r="O241" i="8"/>
  <c r="O242" i="8"/>
  <c r="O243" i="8"/>
  <c r="O244" i="8"/>
  <c r="O245" i="8"/>
  <c r="O246" i="8"/>
  <c r="O247" i="8"/>
  <c r="O248" i="8"/>
  <c r="O249" i="8"/>
  <c r="O250" i="8"/>
  <c r="O251" i="8"/>
  <c r="O252" i="8"/>
  <c r="O253" i="8"/>
  <c r="O254" i="8"/>
  <c r="O255" i="8"/>
  <c r="O256" i="8"/>
  <c r="O257" i="8"/>
  <c r="O258" i="8"/>
  <c r="O259" i="8"/>
  <c r="O260" i="8"/>
  <c r="O261" i="8"/>
  <c r="O262" i="8"/>
  <c r="O263" i="8"/>
  <c r="O264" i="8"/>
  <c r="O265" i="8"/>
  <c r="O266" i="8"/>
  <c r="O267" i="8"/>
  <c r="O268" i="8"/>
  <c r="O269" i="8"/>
  <c r="O270" i="8"/>
  <c r="O271" i="8"/>
  <c r="O272" i="8"/>
  <c r="O273" i="8"/>
  <c r="O274" i="8"/>
  <c r="O275" i="8"/>
  <c r="O276" i="8"/>
  <c r="O277" i="8"/>
  <c r="O278" i="8"/>
  <c r="O279" i="8"/>
  <c r="O280" i="8"/>
  <c r="O281" i="8"/>
  <c r="O282" i="8"/>
  <c r="O283" i="8"/>
  <c r="O284" i="8"/>
  <c r="O285" i="8"/>
  <c r="O286" i="8"/>
  <c r="O287" i="8"/>
  <c r="O288" i="8"/>
  <c r="O289" i="8"/>
  <c r="O290" i="8"/>
  <c r="O291" i="8"/>
  <c r="O292" i="8"/>
  <c r="O293" i="8"/>
  <c r="O294" i="8"/>
  <c r="O295" i="8"/>
  <c r="O296" i="8"/>
  <c r="O297" i="8"/>
  <c r="O298" i="8"/>
  <c r="O299" i="8"/>
  <c r="O300" i="8"/>
  <c r="O301" i="8"/>
  <c r="O302" i="8"/>
  <c r="O303" i="8"/>
  <c r="O304" i="8"/>
  <c r="O305" i="8"/>
  <c r="O306" i="8"/>
  <c r="O307" i="8"/>
  <c r="O308" i="8"/>
  <c r="O309" i="8"/>
  <c r="O310" i="8"/>
  <c r="O311" i="8"/>
  <c r="O312" i="8"/>
  <c r="O313" i="8"/>
  <c r="O314" i="8"/>
  <c r="O315" i="8"/>
  <c r="O316" i="8"/>
  <c r="O317" i="8"/>
  <c r="O318" i="8"/>
  <c r="O319" i="8"/>
  <c r="O320" i="8"/>
  <c r="O321" i="8"/>
  <c r="O322" i="8"/>
  <c r="O323" i="8"/>
  <c r="O324" i="8"/>
  <c r="O325" i="8"/>
  <c r="O326" i="8"/>
  <c r="O327" i="8"/>
  <c r="O328" i="8"/>
  <c r="O329" i="8"/>
  <c r="O330" i="8"/>
  <c r="O331" i="8"/>
  <c r="O332" i="8"/>
  <c r="O333" i="8"/>
  <c r="O334" i="8"/>
  <c r="O335" i="8"/>
  <c r="O336" i="8"/>
  <c r="O337" i="8"/>
  <c r="O338" i="8"/>
  <c r="O339" i="8"/>
  <c r="O340" i="8"/>
  <c r="O341" i="8"/>
  <c r="O342" i="8"/>
  <c r="O343" i="8"/>
  <c r="O344" i="8"/>
  <c r="O345" i="8"/>
  <c r="O346" i="8"/>
  <c r="O347" i="8"/>
  <c r="O348" i="8"/>
  <c r="O349" i="8"/>
  <c r="O350" i="8"/>
  <c r="O351" i="8"/>
  <c r="O352" i="8"/>
  <c r="O353" i="8"/>
  <c r="O354" i="8"/>
  <c r="O355" i="8"/>
  <c r="O356" i="8"/>
  <c r="O357" i="8"/>
  <c r="O358" i="8"/>
  <c r="O359" i="8"/>
  <c r="O360" i="8"/>
  <c r="O361" i="8"/>
  <c r="O362" i="8"/>
  <c r="O363" i="8"/>
  <c r="O364" i="8"/>
  <c r="O365" i="8"/>
  <c r="O366" i="8"/>
  <c r="O367" i="8"/>
  <c r="O368" i="8"/>
  <c r="O369" i="8"/>
  <c r="O370" i="8"/>
  <c r="O371" i="8"/>
  <c r="O372" i="8"/>
  <c r="O373" i="8"/>
  <c r="O374" i="8"/>
  <c r="O375" i="8"/>
  <c r="O376" i="8"/>
  <c r="O377" i="8"/>
  <c r="O378" i="8"/>
  <c r="O379" i="8"/>
  <c r="O380" i="8"/>
  <c r="O381" i="8"/>
  <c r="O382" i="8"/>
  <c r="O383" i="8"/>
  <c r="O384" i="8"/>
  <c r="O385" i="8"/>
  <c r="O386" i="8"/>
  <c r="O387" i="8"/>
  <c r="O388" i="8"/>
  <c r="O389" i="8"/>
  <c r="O390" i="8"/>
  <c r="O391" i="8"/>
  <c r="O392" i="8"/>
  <c r="O393" i="8"/>
  <c r="O394" i="8"/>
  <c r="O395" i="8"/>
  <c r="O396" i="8"/>
  <c r="O397" i="8"/>
  <c r="O398" i="8"/>
  <c r="O399" i="8"/>
  <c r="O400" i="8"/>
  <c r="O401" i="8"/>
  <c r="O402" i="8"/>
  <c r="O403" i="8"/>
  <c r="O404" i="8"/>
  <c r="O405" i="8"/>
  <c r="O406" i="8"/>
  <c r="O407" i="8"/>
  <c r="O408" i="8"/>
  <c r="O409" i="8"/>
  <c r="O410" i="8"/>
  <c r="O411" i="8"/>
  <c r="O412" i="8"/>
  <c r="O413" i="8"/>
  <c r="O414" i="8"/>
  <c r="O415" i="8"/>
  <c r="O416" i="8"/>
  <c r="O417" i="8"/>
  <c r="O418" i="8"/>
  <c r="O419" i="8"/>
  <c r="O420" i="8"/>
  <c r="O421" i="8"/>
  <c r="O422" i="8"/>
  <c r="O423" i="8"/>
  <c r="O424" i="8"/>
  <c r="O425" i="8"/>
  <c r="O426" i="8"/>
  <c r="O427" i="8"/>
  <c r="O428" i="8"/>
  <c r="O429" i="8"/>
  <c r="O430" i="8"/>
  <c r="O431" i="8"/>
  <c r="O432" i="8"/>
  <c r="O433" i="8"/>
  <c r="O434" i="8"/>
  <c r="O435" i="8"/>
  <c r="O436" i="8"/>
  <c r="O437" i="8"/>
  <c r="O438" i="8"/>
  <c r="O439" i="8"/>
  <c r="O440" i="8"/>
  <c r="O441" i="8"/>
  <c r="O442" i="8"/>
  <c r="O443" i="8"/>
  <c r="O444" i="8"/>
  <c r="O445" i="8"/>
  <c r="O446" i="8"/>
  <c r="O447" i="8"/>
  <c r="O448" i="8"/>
  <c r="O449" i="8"/>
  <c r="O450" i="8"/>
  <c r="O451" i="8"/>
  <c r="O452" i="8"/>
  <c r="O453" i="8"/>
  <c r="O454" i="8"/>
  <c r="O455" i="8"/>
  <c r="O456" i="8"/>
  <c r="O457" i="8"/>
  <c r="O458" i="8"/>
  <c r="O459" i="8"/>
  <c r="O460" i="8"/>
  <c r="O461" i="8"/>
  <c r="O462" i="8"/>
  <c r="O463" i="8"/>
  <c r="O464" i="8"/>
  <c r="O465" i="8"/>
  <c r="O466" i="8"/>
  <c r="O467" i="8"/>
  <c r="O468" i="8"/>
  <c r="O469" i="8"/>
  <c r="O470" i="8"/>
  <c r="O471" i="8"/>
  <c r="O472" i="8"/>
  <c r="O473" i="8"/>
  <c r="O474" i="8"/>
  <c r="O475" i="8"/>
  <c r="O476" i="8"/>
  <c r="O477" i="8"/>
  <c r="O478" i="8"/>
  <c r="O479" i="8"/>
  <c r="O480" i="8"/>
  <c r="O481" i="8"/>
  <c r="O482" i="8"/>
  <c r="O483" i="8"/>
  <c r="O484" i="8"/>
  <c r="O485" i="8"/>
  <c r="O486" i="8"/>
  <c r="O487" i="8"/>
  <c r="O488" i="8"/>
  <c r="O489" i="8"/>
  <c r="O490" i="8"/>
  <c r="O491" i="8"/>
  <c r="O492" i="8"/>
  <c r="O493" i="8"/>
  <c r="O494" i="8"/>
  <c r="O495" i="8"/>
  <c r="O496" i="8"/>
  <c r="O497" i="8"/>
  <c r="O498" i="8"/>
  <c r="O499" i="8"/>
  <c r="O500" i="8"/>
  <c r="O501" i="8"/>
  <c r="O502" i="8"/>
  <c r="O503" i="8"/>
  <c r="O504" i="8"/>
  <c r="O505" i="8"/>
  <c r="O506" i="8"/>
  <c r="O507" i="8"/>
  <c r="O508" i="8"/>
  <c r="O509" i="8"/>
  <c r="O510" i="8"/>
  <c r="O511" i="8"/>
  <c r="O512" i="8"/>
  <c r="O513" i="8"/>
  <c r="O514" i="8"/>
  <c r="O515" i="8"/>
  <c r="O516" i="8"/>
  <c r="O517" i="8"/>
  <c r="O518" i="8"/>
  <c r="O519" i="8"/>
  <c r="O520" i="8"/>
  <c r="O521" i="8"/>
  <c r="O522" i="8"/>
  <c r="O523" i="8"/>
  <c r="O524" i="8"/>
  <c r="O525" i="8"/>
  <c r="O526" i="8"/>
  <c r="O527" i="8"/>
  <c r="O528" i="8"/>
  <c r="O529" i="8"/>
  <c r="O530" i="8"/>
  <c r="O531" i="8"/>
  <c r="O532" i="8"/>
  <c r="O533" i="8"/>
  <c r="O534" i="8"/>
  <c r="O535" i="8"/>
  <c r="O536" i="8"/>
  <c r="O537" i="8"/>
  <c r="O538" i="8"/>
  <c r="O539" i="8"/>
  <c r="O540" i="8"/>
  <c r="O541" i="8"/>
  <c r="O542" i="8"/>
  <c r="O543" i="8"/>
  <c r="O544" i="8"/>
  <c r="O545" i="8"/>
  <c r="O546" i="8"/>
  <c r="O547" i="8"/>
  <c r="O548" i="8"/>
  <c r="O549" i="8"/>
  <c r="O550" i="8"/>
  <c r="O551" i="8"/>
  <c r="O552" i="8"/>
  <c r="O553" i="8"/>
  <c r="O554" i="8"/>
  <c r="O555" i="8"/>
  <c r="O556" i="8"/>
  <c r="O557" i="8"/>
  <c r="O558" i="8"/>
  <c r="O559" i="8"/>
  <c r="O560" i="8"/>
  <c r="O561" i="8"/>
  <c r="O562" i="8"/>
  <c r="O563" i="8"/>
  <c r="O564" i="8"/>
  <c r="O565" i="8"/>
  <c r="O566" i="8"/>
  <c r="O567" i="8"/>
  <c r="O568" i="8"/>
  <c r="O569" i="8"/>
  <c r="O570" i="8"/>
  <c r="O571" i="8"/>
  <c r="O572" i="8"/>
  <c r="O573" i="8"/>
  <c r="O574" i="8"/>
  <c r="O575" i="8"/>
  <c r="O576" i="8"/>
  <c r="O577" i="8"/>
  <c r="O578" i="8"/>
  <c r="O579" i="8"/>
  <c r="O580" i="8"/>
  <c r="O581" i="8"/>
  <c r="O582" i="8"/>
  <c r="O583" i="8"/>
  <c r="O584" i="8"/>
  <c r="O585" i="8"/>
  <c r="O586" i="8"/>
  <c r="O587" i="8"/>
  <c r="O588" i="8"/>
  <c r="O589" i="8"/>
  <c r="O590" i="8"/>
  <c r="O591" i="8"/>
  <c r="O592" i="8"/>
  <c r="O593" i="8"/>
  <c r="O594" i="8"/>
  <c r="O595" i="8"/>
  <c r="O596" i="8"/>
  <c r="O597" i="8"/>
  <c r="O598" i="8"/>
  <c r="O599" i="8"/>
  <c r="O600" i="8"/>
  <c r="O601" i="8"/>
  <c r="O602" i="8"/>
  <c r="O603" i="8"/>
  <c r="O604" i="8"/>
  <c r="O605" i="8"/>
  <c r="O606" i="8"/>
  <c r="O607" i="8"/>
  <c r="O608" i="8"/>
  <c r="O609" i="8"/>
  <c r="O610" i="8"/>
  <c r="O611" i="8"/>
  <c r="O612" i="8"/>
  <c r="O613" i="8"/>
  <c r="O614" i="8"/>
  <c r="O615" i="8"/>
  <c r="O616" i="8"/>
  <c r="O617" i="8"/>
  <c r="O618" i="8"/>
  <c r="O619" i="8"/>
  <c r="O620" i="8"/>
  <c r="O621" i="8"/>
  <c r="O622" i="8"/>
  <c r="O623" i="8"/>
  <c r="O624" i="8"/>
  <c r="O625" i="8"/>
  <c r="O626" i="8"/>
  <c r="O627" i="8"/>
  <c r="O628" i="8"/>
  <c r="O629" i="8"/>
  <c r="O630" i="8"/>
  <c r="O631" i="8"/>
  <c r="O632" i="8"/>
  <c r="O633" i="8"/>
  <c r="O634" i="8"/>
  <c r="O635" i="8"/>
  <c r="O636" i="8"/>
  <c r="O637" i="8"/>
  <c r="O638" i="8"/>
  <c r="O639" i="8"/>
  <c r="O640" i="8"/>
  <c r="O641" i="8"/>
  <c r="O642" i="8"/>
  <c r="O643" i="8"/>
  <c r="O644" i="8"/>
  <c r="O645" i="8"/>
  <c r="O646" i="8"/>
  <c r="O647" i="8"/>
  <c r="O648" i="8"/>
  <c r="O649" i="8"/>
  <c r="O650" i="8"/>
  <c r="O651" i="8"/>
  <c r="O652" i="8"/>
  <c r="O653" i="8"/>
  <c r="O654" i="8"/>
  <c r="O655" i="8"/>
  <c r="O656" i="8"/>
  <c r="O657" i="8"/>
  <c r="O658" i="8"/>
  <c r="O659" i="8"/>
  <c r="O660" i="8"/>
  <c r="O661" i="8"/>
  <c r="O662" i="8"/>
  <c r="O663" i="8"/>
  <c r="O664" i="8"/>
  <c r="O665" i="8"/>
  <c r="O666" i="8"/>
  <c r="O667" i="8"/>
  <c r="O668" i="8"/>
  <c r="O669" i="8"/>
  <c r="O670" i="8"/>
  <c r="O671" i="8"/>
  <c r="O672" i="8"/>
  <c r="O673" i="8"/>
  <c r="O674" i="8"/>
  <c r="O675" i="8"/>
  <c r="O676" i="8"/>
  <c r="O677" i="8"/>
  <c r="O678" i="8"/>
  <c r="O679" i="8"/>
  <c r="O680" i="8"/>
  <c r="O681" i="8"/>
  <c r="O682" i="8"/>
  <c r="O683" i="8"/>
  <c r="O684" i="8"/>
  <c r="O685" i="8"/>
  <c r="O686" i="8"/>
  <c r="O687" i="8"/>
  <c r="O688" i="8"/>
  <c r="O689" i="8"/>
  <c r="O690" i="8"/>
  <c r="O691" i="8"/>
  <c r="O692" i="8"/>
  <c r="O693" i="8"/>
  <c r="O694" i="8"/>
  <c r="O695" i="8"/>
  <c r="O696" i="8"/>
  <c r="O697" i="8"/>
  <c r="O698" i="8"/>
  <c r="O699" i="8"/>
  <c r="O700" i="8"/>
  <c r="O701" i="8"/>
  <c r="O702" i="8"/>
  <c r="O703" i="8"/>
  <c r="O704" i="8"/>
  <c r="O705" i="8"/>
  <c r="O706" i="8"/>
  <c r="O707" i="8"/>
  <c r="O708" i="8"/>
  <c r="O709" i="8"/>
  <c r="O710" i="8"/>
  <c r="O711" i="8"/>
  <c r="O712" i="8"/>
  <c r="O713" i="8"/>
  <c r="O714" i="8"/>
  <c r="O715" i="8"/>
  <c r="O716" i="8"/>
  <c r="O717" i="8"/>
  <c r="O718" i="8"/>
  <c r="O719" i="8"/>
  <c r="O720" i="8"/>
  <c r="O721" i="8"/>
  <c r="O722" i="8"/>
  <c r="O723" i="8"/>
  <c r="O724" i="8"/>
  <c r="O725" i="8"/>
  <c r="O726" i="8"/>
  <c r="O727" i="8"/>
  <c r="O728" i="8"/>
  <c r="O729" i="8"/>
  <c r="O730" i="8"/>
  <c r="O731" i="8"/>
  <c r="O732" i="8"/>
  <c r="O733" i="8"/>
  <c r="O734" i="8"/>
  <c r="O735" i="8"/>
  <c r="O736" i="8"/>
  <c r="O737" i="8"/>
  <c r="O738" i="8"/>
  <c r="O739" i="8"/>
  <c r="O740" i="8"/>
  <c r="O741" i="8"/>
  <c r="O742" i="8"/>
  <c r="O743" i="8"/>
  <c r="O744" i="8"/>
  <c r="O745" i="8"/>
  <c r="O746" i="8"/>
  <c r="O747" i="8"/>
  <c r="O748" i="8"/>
  <c r="O749" i="8"/>
  <c r="O750" i="8"/>
  <c r="O751" i="8"/>
  <c r="O752" i="8"/>
  <c r="O753" i="8"/>
  <c r="O754" i="8"/>
  <c r="O755" i="8"/>
  <c r="O756" i="8"/>
  <c r="O757" i="8"/>
  <c r="O758" i="8"/>
  <c r="O759" i="8"/>
  <c r="O760" i="8"/>
  <c r="O761" i="8"/>
  <c r="O762" i="8"/>
  <c r="O763" i="8"/>
  <c r="O764" i="8"/>
  <c r="O765" i="8"/>
  <c r="O766" i="8"/>
  <c r="O767" i="8"/>
  <c r="O768" i="8"/>
  <c r="O769" i="8"/>
  <c r="O770" i="8"/>
  <c r="O771" i="8"/>
  <c r="O772" i="8"/>
  <c r="O773" i="8"/>
  <c r="O774" i="8"/>
  <c r="O775" i="8"/>
  <c r="O776" i="8"/>
  <c r="O777" i="8"/>
  <c r="O778" i="8"/>
  <c r="O779" i="8"/>
  <c r="O780" i="8"/>
  <c r="O781" i="8"/>
  <c r="O782" i="8"/>
  <c r="O783" i="8"/>
  <c r="O784" i="8"/>
  <c r="O785" i="8"/>
  <c r="O786" i="8"/>
  <c r="O787" i="8"/>
  <c r="O788" i="8"/>
  <c r="O789" i="8"/>
  <c r="O790" i="8"/>
  <c r="O791" i="8"/>
  <c r="O792" i="8"/>
  <c r="O793" i="8"/>
  <c r="O794" i="8"/>
  <c r="O795" i="8"/>
  <c r="O796" i="8"/>
  <c r="O797" i="8"/>
  <c r="O798" i="8"/>
  <c r="O799" i="8"/>
  <c r="O800" i="8"/>
  <c r="O801" i="8"/>
  <c r="O802" i="8"/>
  <c r="O803" i="8"/>
  <c r="O804" i="8"/>
  <c r="O805" i="8"/>
  <c r="O806" i="8"/>
  <c r="O807" i="8"/>
  <c r="O808" i="8"/>
  <c r="O809" i="8"/>
  <c r="O810" i="8"/>
  <c r="O811" i="8"/>
  <c r="O812" i="8"/>
  <c r="O813" i="8"/>
  <c r="O814" i="8"/>
  <c r="O815" i="8"/>
  <c r="O816" i="8"/>
  <c r="O817" i="8"/>
  <c r="O818" i="8"/>
  <c r="O819" i="8"/>
  <c r="O820" i="8"/>
  <c r="O821" i="8"/>
  <c r="O822" i="8"/>
  <c r="O823" i="8"/>
  <c r="O824" i="8"/>
  <c r="O825" i="8"/>
  <c r="O826" i="8"/>
  <c r="O827" i="8"/>
  <c r="O828" i="8"/>
  <c r="O829" i="8"/>
  <c r="O830" i="8"/>
  <c r="O831" i="8"/>
  <c r="O832" i="8"/>
  <c r="O833" i="8"/>
  <c r="O834" i="8"/>
  <c r="O835" i="8"/>
  <c r="O836" i="8"/>
  <c r="O837" i="8"/>
  <c r="O838" i="8"/>
  <c r="O839" i="8"/>
  <c r="O840" i="8"/>
  <c r="O841" i="8"/>
  <c r="O842" i="8"/>
  <c r="O843" i="8"/>
  <c r="O844" i="8"/>
  <c r="O845" i="8"/>
  <c r="O846" i="8"/>
  <c r="O847" i="8"/>
  <c r="O848" i="8"/>
  <c r="O849" i="8"/>
  <c r="O850" i="8"/>
  <c r="O851" i="8"/>
  <c r="O852" i="8"/>
  <c r="O853" i="8"/>
  <c r="O854" i="8"/>
  <c r="O855" i="8"/>
  <c r="O856" i="8"/>
  <c r="O857" i="8"/>
  <c r="O858" i="8"/>
  <c r="O859" i="8"/>
  <c r="O860" i="8"/>
  <c r="O861" i="8"/>
  <c r="O862" i="8"/>
  <c r="O863" i="8"/>
  <c r="O864" i="8"/>
  <c r="O865" i="8"/>
  <c r="O866" i="8"/>
  <c r="O867" i="8"/>
  <c r="O868" i="8"/>
  <c r="O869" i="8"/>
  <c r="O870" i="8"/>
  <c r="O871" i="8"/>
  <c r="O872" i="8"/>
  <c r="O873" i="8"/>
  <c r="O874" i="8"/>
  <c r="O875" i="8"/>
  <c r="O876" i="8"/>
  <c r="O877" i="8"/>
  <c r="O878" i="8"/>
  <c r="O879" i="8"/>
  <c r="O880" i="8"/>
  <c r="O881" i="8"/>
  <c r="O882" i="8"/>
  <c r="O883" i="8"/>
  <c r="O884" i="8"/>
  <c r="O885" i="8"/>
  <c r="O886" i="8"/>
  <c r="O887" i="8"/>
  <c r="O888" i="8"/>
  <c r="O889" i="8"/>
  <c r="O890" i="8"/>
  <c r="O891" i="8"/>
  <c r="O892" i="8"/>
  <c r="O893" i="8"/>
  <c r="O894" i="8"/>
  <c r="O895" i="8"/>
  <c r="O896" i="8"/>
  <c r="O897" i="8"/>
  <c r="O898" i="8"/>
  <c r="O899" i="8"/>
  <c r="O900" i="8"/>
  <c r="O901" i="8"/>
  <c r="O902" i="8"/>
  <c r="O903" i="8"/>
  <c r="O904" i="8"/>
  <c r="O905" i="8"/>
  <c r="O906" i="8"/>
  <c r="O907" i="8"/>
  <c r="O908" i="8"/>
  <c r="O909" i="8"/>
  <c r="O910" i="8"/>
  <c r="O911" i="8"/>
  <c r="O912" i="8"/>
  <c r="O913" i="8"/>
  <c r="O914" i="8"/>
  <c r="O915" i="8"/>
  <c r="O916" i="8"/>
  <c r="O917" i="8"/>
  <c r="O918" i="8"/>
  <c r="O919" i="8"/>
  <c r="O920" i="8"/>
  <c r="O921" i="8"/>
  <c r="O922" i="8"/>
  <c r="O923" i="8"/>
  <c r="O924" i="8"/>
  <c r="O925" i="8"/>
  <c r="O926" i="8"/>
  <c r="O927" i="8"/>
  <c r="O928" i="8"/>
  <c r="O929" i="8"/>
  <c r="O930" i="8"/>
  <c r="O931" i="8"/>
  <c r="O932" i="8"/>
  <c r="O933" i="8"/>
  <c r="O934" i="8"/>
  <c r="O935" i="8"/>
  <c r="O936" i="8"/>
  <c r="O937" i="8"/>
  <c r="O938" i="8"/>
  <c r="O939" i="8"/>
  <c r="O940" i="8"/>
  <c r="O941" i="8"/>
  <c r="O942" i="8"/>
  <c r="O943" i="8"/>
  <c r="O944" i="8"/>
  <c r="O945" i="8"/>
  <c r="O946" i="8"/>
  <c r="O947" i="8"/>
  <c r="O948" i="8"/>
  <c r="O949" i="8"/>
  <c r="O950" i="8"/>
  <c r="O951" i="8"/>
  <c r="O952" i="8"/>
  <c r="O953" i="8"/>
  <c r="O954" i="8"/>
  <c r="O955" i="8"/>
  <c r="O956" i="8"/>
  <c r="O957" i="8"/>
  <c r="O958" i="8"/>
  <c r="O959" i="8"/>
  <c r="O960" i="8"/>
  <c r="O961" i="8"/>
  <c r="O962" i="8"/>
  <c r="O963" i="8"/>
  <c r="O964" i="8"/>
  <c r="O965" i="8"/>
  <c r="O966" i="8"/>
  <c r="O967" i="8"/>
  <c r="O968" i="8"/>
  <c r="O969" i="8"/>
  <c r="O970" i="8"/>
  <c r="O971" i="8"/>
  <c r="O972" i="8"/>
  <c r="O973" i="8"/>
  <c r="O974" i="8"/>
  <c r="O975" i="8"/>
  <c r="O976" i="8"/>
  <c r="O977" i="8"/>
  <c r="O978" i="8"/>
  <c r="O979" i="8"/>
  <c r="O980" i="8"/>
  <c r="O981" i="8"/>
  <c r="O982" i="8"/>
  <c r="O983" i="8"/>
  <c r="O984" i="8"/>
  <c r="O985" i="8"/>
  <c r="O986" i="8"/>
  <c r="O987" i="8"/>
  <c r="O988" i="8"/>
  <c r="O989" i="8"/>
  <c r="O990" i="8"/>
  <c r="O991" i="8"/>
  <c r="O992" i="8"/>
  <c r="O993" i="8"/>
  <c r="O994" i="8"/>
  <c r="O995" i="8"/>
  <c r="O996" i="8"/>
  <c r="O997" i="8"/>
  <c r="O998" i="8"/>
  <c r="O999" i="8"/>
  <c r="O1000" i="8"/>
  <c r="O1001" i="8"/>
  <c r="O1002" i="8"/>
  <c r="O1003" i="8"/>
  <c r="O1004" i="8"/>
  <c r="O1005" i="8"/>
  <c r="O1006" i="8"/>
  <c r="O1007" i="8"/>
  <c r="O1008" i="8"/>
  <c r="O1009" i="8"/>
  <c r="O1010" i="8"/>
  <c r="O1011" i="8"/>
  <c r="O1012" i="8"/>
  <c r="O1013" i="8"/>
  <c r="O1014" i="8"/>
  <c r="O1015" i="8"/>
  <c r="O1016" i="8"/>
  <c r="O1017" i="8"/>
  <c r="O1018" i="8"/>
  <c r="O1019" i="8"/>
  <c r="O1020" i="8"/>
  <c r="O1021" i="8"/>
  <c r="O1022" i="8"/>
  <c r="O1023" i="8"/>
  <c r="O1024" i="8"/>
  <c r="O1025" i="8"/>
  <c r="O1026" i="8"/>
  <c r="O1027" i="8"/>
  <c r="O1028" i="8"/>
  <c r="O1029" i="8"/>
  <c r="O1030" i="8"/>
  <c r="O1031" i="8"/>
  <c r="O1032" i="8"/>
  <c r="O1033" i="8"/>
  <c r="O1034" i="8"/>
  <c r="O1035" i="8"/>
  <c r="O1036" i="8"/>
  <c r="O1037" i="8"/>
  <c r="O1038" i="8"/>
  <c r="O1039" i="8"/>
  <c r="O1040" i="8"/>
  <c r="O1041" i="8"/>
  <c r="O1042" i="8"/>
  <c r="O1043" i="8"/>
  <c r="O1044" i="8"/>
  <c r="O1045" i="8"/>
  <c r="O1046" i="8"/>
  <c r="O1047" i="8"/>
  <c r="O1048" i="8"/>
  <c r="O1049" i="8"/>
  <c r="O1050" i="8"/>
  <c r="O1051" i="8"/>
  <c r="O1052" i="8"/>
  <c r="O1053" i="8"/>
  <c r="O1054" i="8"/>
  <c r="O1055" i="8"/>
  <c r="O1056" i="8"/>
  <c r="O1057" i="8"/>
  <c r="O1058" i="8"/>
  <c r="O1059" i="8"/>
  <c r="O1060" i="8"/>
  <c r="O1061" i="8"/>
  <c r="O1062" i="8"/>
  <c r="O1063" i="8"/>
  <c r="O1064" i="8"/>
  <c r="O1065" i="8"/>
  <c r="O1066" i="8"/>
  <c r="O1067" i="8"/>
  <c r="O1068" i="8"/>
  <c r="O1069" i="8"/>
  <c r="O1070" i="8"/>
  <c r="O1071" i="8"/>
  <c r="O1072" i="8"/>
  <c r="O1073" i="8"/>
  <c r="O1074" i="8"/>
  <c r="O1075" i="8"/>
  <c r="O1076" i="8"/>
  <c r="O1077" i="8"/>
  <c r="O1078" i="8"/>
  <c r="O1079" i="8"/>
  <c r="O1080" i="8"/>
  <c r="O1081" i="8"/>
  <c r="O1082" i="8"/>
  <c r="O1083" i="8"/>
  <c r="O1084" i="8"/>
  <c r="O1085" i="8"/>
  <c r="O1086" i="8"/>
  <c r="O1087" i="8"/>
  <c r="O1088" i="8"/>
  <c r="O1089" i="8"/>
  <c r="O1090" i="8"/>
  <c r="O1091" i="8"/>
  <c r="O1092" i="8"/>
  <c r="O1093" i="8"/>
  <c r="O1094" i="8"/>
  <c r="O1095" i="8"/>
  <c r="O1096" i="8"/>
  <c r="O1097" i="8"/>
  <c r="O1098" i="8"/>
  <c r="O1099" i="8"/>
  <c r="O1100" i="8"/>
  <c r="O1101" i="8"/>
  <c r="O1102" i="8"/>
  <c r="O1103" i="8"/>
  <c r="O1104" i="8"/>
  <c r="O1105" i="8"/>
  <c r="O1106" i="8"/>
  <c r="O1107" i="8"/>
  <c r="O1108" i="8"/>
  <c r="O1109" i="8"/>
  <c r="O1110" i="8"/>
  <c r="O1111" i="8"/>
  <c r="O1112" i="8"/>
  <c r="O1113" i="8"/>
  <c r="O1114" i="8"/>
  <c r="O1115" i="8"/>
  <c r="O1116" i="8"/>
  <c r="O1117" i="8"/>
  <c r="O1118" i="8"/>
  <c r="O1119" i="8"/>
  <c r="O1120" i="8"/>
  <c r="O1121" i="8"/>
  <c r="O1122" i="8"/>
  <c r="O1123" i="8"/>
  <c r="O1124" i="8"/>
  <c r="O1125" i="8"/>
  <c r="O1126" i="8"/>
  <c r="O1127" i="8"/>
  <c r="O1128" i="8"/>
  <c r="O1129" i="8"/>
  <c r="O1130" i="8"/>
  <c r="O1131" i="8"/>
  <c r="O1132" i="8"/>
  <c r="O1133" i="8"/>
  <c r="O1134" i="8"/>
  <c r="O1135" i="8"/>
  <c r="O1136" i="8"/>
  <c r="O1137" i="8"/>
  <c r="O1138" i="8"/>
  <c r="O1139" i="8"/>
  <c r="O1140" i="8"/>
  <c r="O1141" i="8"/>
  <c r="O1142" i="8"/>
  <c r="O1143" i="8"/>
  <c r="O1144" i="8"/>
  <c r="O1145" i="8"/>
  <c r="O1146" i="8"/>
  <c r="O1147" i="8"/>
  <c r="O1148" i="8"/>
  <c r="O1149" i="8"/>
  <c r="O1150" i="8"/>
  <c r="O1151" i="8"/>
  <c r="O1152" i="8"/>
  <c r="O1153" i="8"/>
  <c r="O1154" i="8"/>
  <c r="O1155" i="8"/>
  <c r="O1156" i="8"/>
  <c r="O1157" i="8"/>
  <c r="O1158" i="8"/>
  <c r="O1159" i="8"/>
  <c r="O1160" i="8"/>
  <c r="O1161" i="8"/>
  <c r="O1162" i="8"/>
  <c r="O1163" i="8"/>
  <c r="O1164" i="8"/>
  <c r="O1165" i="8"/>
  <c r="O1166" i="8"/>
  <c r="O1167" i="8"/>
  <c r="O1168" i="8"/>
  <c r="O1169" i="8"/>
  <c r="O1170" i="8"/>
  <c r="O1171" i="8"/>
  <c r="O1172" i="8"/>
  <c r="O1173" i="8"/>
  <c r="O1174" i="8"/>
  <c r="O1175" i="8"/>
  <c r="O1176" i="8"/>
  <c r="O1177" i="8"/>
  <c r="O1178" i="8"/>
  <c r="O1179" i="8"/>
  <c r="O1180" i="8"/>
  <c r="O1181" i="8"/>
  <c r="O1182" i="8"/>
  <c r="O1183" i="8"/>
  <c r="O1184" i="8"/>
  <c r="O1185" i="8"/>
  <c r="O1186" i="8"/>
  <c r="O1187" i="8"/>
  <c r="O1188" i="8"/>
  <c r="O1189" i="8"/>
  <c r="O1190" i="8"/>
  <c r="O1191" i="8"/>
  <c r="O1192" i="8"/>
  <c r="O1193" i="8"/>
  <c r="O1194" i="8"/>
  <c r="O1195" i="8"/>
  <c r="O1196" i="8"/>
  <c r="O1197" i="8"/>
  <c r="O1198" i="8"/>
  <c r="O1199" i="8"/>
  <c r="O1200" i="8"/>
  <c r="O1201" i="8"/>
  <c r="O1202" i="8"/>
  <c r="O1203" i="8"/>
  <c r="O1204" i="8"/>
  <c r="O1205" i="8"/>
  <c r="O1206" i="8"/>
  <c r="O1207" i="8"/>
  <c r="O1208" i="8"/>
  <c r="O1209" i="8"/>
  <c r="O1210" i="8"/>
  <c r="O1211" i="8"/>
  <c r="O1212" i="8"/>
  <c r="O1213" i="8"/>
  <c r="O1214" i="8"/>
  <c r="O1215" i="8"/>
  <c r="O1216" i="8"/>
  <c r="O1217" i="8"/>
  <c r="O1218" i="8"/>
  <c r="O1219" i="8"/>
  <c r="O1220" i="8"/>
  <c r="O1221" i="8"/>
  <c r="O1222" i="8"/>
  <c r="O1223" i="8"/>
  <c r="O1224" i="8"/>
  <c r="O1225" i="8"/>
  <c r="O1226" i="8"/>
  <c r="O1227" i="8"/>
  <c r="O1228" i="8"/>
  <c r="O1229" i="8"/>
  <c r="O1230" i="8"/>
  <c r="O1231" i="8"/>
  <c r="O1232" i="8"/>
  <c r="O1233" i="8"/>
  <c r="O1234" i="8"/>
  <c r="O1235" i="8"/>
  <c r="O1236" i="8"/>
  <c r="O1237" i="8"/>
  <c r="O1238" i="8"/>
  <c r="O1239" i="8"/>
  <c r="O1240" i="8"/>
  <c r="O1241" i="8"/>
  <c r="O1242" i="8"/>
  <c r="O1243" i="8"/>
  <c r="O1244" i="8"/>
  <c r="O1245" i="8"/>
  <c r="O1246" i="8"/>
  <c r="O1247" i="8"/>
  <c r="O1248" i="8"/>
  <c r="O1249" i="8"/>
  <c r="O1250" i="8"/>
  <c r="O1251" i="8"/>
  <c r="O1252" i="8"/>
  <c r="O1253" i="8"/>
  <c r="O1254" i="8"/>
  <c r="O1255" i="8"/>
  <c r="O1256" i="8"/>
  <c r="O1257" i="8"/>
  <c r="O1258" i="8"/>
  <c r="O1259" i="8"/>
  <c r="O1260" i="8"/>
  <c r="O1261" i="8"/>
  <c r="O1262" i="8"/>
  <c r="O1263" i="8"/>
  <c r="O1264" i="8"/>
  <c r="O1265" i="8"/>
  <c r="O1266" i="8"/>
  <c r="O1267" i="8"/>
  <c r="O1268" i="8"/>
  <c r="O1269" i="8"/>
  <c r="O1270" i="8"/>
  <c r="O1271" i="8"/>
  <c r="O1272" i="8"/>
  <c r="O1273" i="8"/>
  <c r="O1274" i="8"/>
  <c r="O1275" i="8"/>
  <c r="O1276" i="8"/>
  <c r="O1277" i="8"/>
  <c r="O1278" i="8"/>
  <c r="O1279" i="8"/>
  <c r="O1280" i="8"/>
  <c r="O1281" i="8"/>
  <c r="O1282" i="8"/>
  <c r="O1283" i="8"/>
  <c r="O1284" i="8"/>
  <c r="O1285" i="8"/>
  <c r="O1286" i="8"/>
  <c r="O1287" i="8"/>
  <c r="O1288" i="8"/>
  <c r="O1289" i="8"/>
  <c r="O1290" i="8"/>
  <c r="O1291" i="8"/>
  <c r="O1292" i="8"/>
  <c r="O1293" i="8"/>
  <c r="O1294" i="8"/>
  <c r="O1295" i="8"/>
  <c r="O1296" i="8"/>
  <c r="O1297" i="8"/>
  <c r="O1298" i="8"/>
  <c r="O1299" i="8"/>
  <c r="O1300" i="8"/>
  <c r="O1301" i="8"/>
  <c r="O1302" i="8"/>
  <c r="O1303" i="8"/>
  <c r="O1304" i="8"/>
  <c r="O1305" i="8"/>
  <c r="O1306" i="8"/>
  <c r="O1307" i="8"/>
  <c r="O1308" i="8"/>
  <c r="O1309" i="8"/>
  <c r="O1310" i="8"/>
  <c r="O1311" i="8"/>
  <c r="O1312" i="8"/>
  <c r="O1313" i="8"/>
  <c r="O1314" i="8"/>
  <c r="O1315" i="8"/>
  <c r="O1316" i="8"/>
  <c r="O1317" i="8"/>
  <c r="O1318" i="8"/>
  <c r="O1319" i="8"/>
  <c r="O1320" i="8"/>
  <c r="O1321" i="8"/>
  <c r="O1322" i="8"/>
  <c r="O1323" i="8"/>
  <c r="O1324" i="8"/>
  <c r="O1325" i="8"/>
  <c r="O1326" i="8"/>
  <c r="O1327" i="8"/>
  <c r="O1328" i="8"/>
  <c r="O1329" i="8"/>
  <c r="O1330" i="8"/>
  <c r="O1331" i="8"/>
  <c r="O1332" i="8"/>
  <c r="O1333" i="8"/>
  <c r="O1334" i="8"/>
  <c r="O1335" i="8"/>
  <c r="O1336" i="8"/>
  <c r="O1337" i="8"/>
  <c r="O1338" i="8"/>
  <c r="O1339" i="8"/>
  <c r="O1340" i="8"/>
  <c r="O1341" i="8"/>
  <c r="O1342" i="8"/>
  <c r="O1343" i="8"/>
  <c r="O1344" i="8"/>
  <c r="O1345" i="8"/>
  <c r="O1346" i="8"/>
  <c r="O1347" i="8"/>
  <c r="O1348" i="8"/>
  <c r="O1349" i="8"/>
  <c r="O1350" i="8"/>
  <c r="O1351" i="8"/>
  <c r="O1352" i="8"/>
  <c r="O1353" i="8"/>
  <c r="O1354" i="8"/>
  <c r="O1355" i="8"/>
  <c r="O1356" i="8"/>
  <c r="O1357" i="8"/>
  <c r="O1358" i="8"/>
  <c r="O1359" i="8"/>
  <c r="O1360" i="8"/>
  <c r="O1361" i="8"/>
  <c r="O1362" i="8"/>
  <c r="O1363" i="8"/>
  <c r="O1364" i="8"/>
  <c r="O1365" i="8"/>
  <c r="O1366" i="8"/>
  <c r="O1367" i="8"/>
  <c r="O1368" i="8"/>
  <c r="O1369" i="8"/>
  <c r="O1370" i="8"/>
  <c r="O1371" i="8"/>
  <c r="O1372" i="8"/>
  <c r="O1373" i="8"/>
  <c r="O1374" i="8"/>
  <c r="O1375" i="8"/>
  <c r="O1376" i="8"/>
  <c r="O1377" i="8"/>
  <c r="O1378" i="8"/>
  <c r="O1379" i="8"/>
  <c r="O1380" i="8"/>
  <c r="O1381" i="8"/>
  <c r="O1382" i="8"/>
  <c r="O1383" i="8"/>
  <c r="O1384" i="8"/>
  <c r="O1385" i="8"/>
  <c r="O1386" i="8"/>
  <c r="O1387" i="8"/>
  <c r="O1388" i="8"/>
  <c r="O1389" i="8"/>
  <c r="O1390" i="8"/>
  <c r="O1391" i="8"/>
  <c r="O1392" i="8"/>
  <c r="O1393" i="8"/>
  <c r="O1394" i="8"/>
  <c r="O1395" i="8"/>
  <c r="O1396" i="8"/>
  <c r="O1397" i="8"/>
  <c r="O1398" i="8"/>
  <c r="O1399" i="8"/>
  <c r="O1400" i="8"/>
  <c r="O1401" i="8"/>
  <c r="O1402" i="8"/>
  <c r="O1403" i="8"/>
  <c r="O1404" i="8"/>
  <c r="O1405" i="8"/>
  <c r="O1406" i="8"/>
  <c r="O1407" i="8"/>
  <c r="O1408" i="8"/>
  <c r="O1409" i="8"/>
  <c r="O1410" i="8"/>
  <c r="O1411" i="8"/>
  <c r="O1412" i="8"/>
  <c r="O1413" i="8"/>
  <c r="O1414" i="8"/>
  <c r="O1415" i="8"/>
  <c r="O1416" i="8"/>
  <c r="O1417" i="8"/>
  <c r="O1418" i="8"/>
  <c r="O1419" i="8"/>
  <c r="O1420" i="8"/>
  <c r="O1421" i="8"/>
  <c r="O1422" i="8"/>
  <c r="O1423" i="8"/>
  <c r="O1424" i="8"/>
  <c r="O1425" i="8"/>
  <c r="O1426" i="8"/>
  <c r="O1427" i="8"/>
  <c r="O1428" i="8"/>
  <c r="O1429" i="8"/>
  <c r="O1430" i="8"/>
  <c r="O1431" i="8"/>
  <c r="O1432" i="8"/>
  <c r="O1433" i="8"/>
  <c r="O1434" i="8"/>
  <c r="O1435" i="8"/>
  <c r="O1436" i="8"/>
  <c r="O1437" i="8"/>
  <c r="O1438" i="8"/>
  <c r="O1439" i="8"/>
  <c r="O1440" i="8"/>
  <c r="O1441" i="8"/>
  <c r="O1442" i="8"/>
  <c r="O1443" i="8"/>
  <c r="O1444" i="8"/>
  <c r="O1445" i="8"/>
  <c r="O1446" i="8"/>
  <c r="O1447" i="8"/>
  <c r="O1448" i="8"/>
  <c r="O1449" i="8"/>
  <c r="O1450" i="8"/>
  <c r="O1451" i="8"/>
  <c r="O1452" i="8"/>
  <c r="O1453" i="8"/>
  <c r="O1454" i="8"/>
  <c r="O1455" i="8"/>
  <c r="O1456" i="8"/>
  <c r="O1457" i="8"/>
  <c r="O1458" i="8"/>
  <c r="O1459" i="8"/>
  <c r="O1460" i="8"/>
  <c r="O1461" i="8"/>
  <c r="O1462" i="8"/>
  <c r="O1463" i="8"/>
  <c r="O1464" i="8"/>
  <c r="O1465" i="8"/>
  <c r="O1466" i="8"/>
  <c r="O1467" i="8"/>
  <c r="O1468" i="8"/>
  <c r="O1469" i="8"/>
  <c r="O1470" i="8"/>
  <c r="O1471" i="8"/>
  <c r="O1472" i="8"/>
  <c r="O1473" i="8"/>
  <c r="O1474" i="8"/>
  <c r="O1475" i="8"/>
  <c r="O1476" i="8"/>
  <c r="O1477" i="8"/>
  <c r="O1478" i="8"/>
  <c r="O1479" i="8"/>
  <c r="O1480" i="8"/>
  <c r="O1481" i="8"/>
  <c r="O1482" i="8"/>
  <c r="O1483" i="8"/>
  <c r="O1484" i="8"/>
  <c r="O1485" i="8"/>
  <c r="O1486" i="8"/>
  <c r="O1487" i="8"/>
  <c r="O1488" i="8"/>
  <c r="O1489" i="8"/>
  <c r="O1490" i="8"/>
  <c r="O1491" i="8"/>
  <c r="O1492" i="8"/>
  <c r="O1493" i="8"/>
  <c r="O1494" i="8"/>
  <c r="O1495" i="8"/>
  <c r="O1496" i="8"/>
  <c r="O1497" i="8"/>
  <c r="O1498" i="8"/>
  <c r="O1499" i="8"/>
  <c r="O1500" i="8"/>
  <c r="O1501" i="8"/>
  <c r="O1502" i="8"/>
  <c r="O1503" i="8"/>
  <c r="O1504" i="8"/>
  <c r="O1505" i="8"/>
  <c r="O1506" i="8"/>
  <c r="O1507" i="8"/>
  <c r="O1508" i="8"/>
  <c r="O1509" i="8"/>
  <c r="O1510" i="8"/>
  <c r="O1511" i="8"/>
  <c r="O1512" i="8"/>
  <c r="O1513" i="8"/>
  <c r="O1514" i="8"/>
  <c r="O1515" i="8"/>
  <c r="O1516" i="8"/>
  <c r="O1517" i="8"/>
  <c r="O1518" i="8"/>
  <c r="O1519" i="8"/>
  <c r="O1520" i="8"/>
  <c r="O1521" i="8"/>
  <c r="O1522" i="8"/>
  <c r="O1523" i="8"/>
  <c r="O1524" i="8"/>
  <c r="O1525" i="8"/>
  <c r="O1526" i="8"/>
  <c r="O1527" i="8"/>
  <c r="O1528" i="8"/>
  <c r="O1529" i="8"/>
  <c r="O1530" i="8"/>
  <c r="O1531" i="8"/>
  <c r="O1532" i="8"/>
  <c r="O1533" i="8"/>
  <c r="O1534" i="8"/>
  <c r="O1535" i="8"/>
  <c r="O1536" i="8"/>
  <c r="O1537" i="8"/>
  <c r="O1538" i="8"/>
  <c r="O1539" i="8"/>
  <c r="O1540" i="8"/>
  <c r="O1541" i="8"/>
  <c r="O1542" i="8"/>
  <c r="O1543" i="8"/>
  <c r="O1544" i="8"/>
  <c r="O1545" i="8"/>
  <c r="O1546" i="8"/>
  <c r="O1547" i="8"/>
  <c r="O1548" i="8"/>
  <c r="O1549" i="8"/>
  <c r="O1550" i="8"/>
  <c r="O1551" i="8"/>
  <c r="O1552" i="8"/>
  <c r="O1553" i="8"/>
  <c r="O1554" i="8"/>
  <c r="O1555" i="8"/>
  <c r="O1556" i="8"/>
  <c r="O1557" i="8"/>
  <c r="O1558" i="8"/>
  <c r="O1559" i="8"/>
  <c r="O1560" i="8"/>
  <c r="O1561" i="8"/>
  <c r="O1562" i="8"/>
  <c r="O1563" i="8"/>
  <c r="O1564" i="8"/>
  <c r="O1565" i="8"/>
  <c r="O1566" i="8"/>
  <c r="O1567" i="8"/>
  <c r="O1568" i="8"/>
  <c r="O1569" i="8"/>
  <c r="O1570" i="8"/>
  <c r="O1571" i="8"/>
  <c r="O1572" i="8"/>
  <c r="O1573" i="8"/>
  <c r="O1574" i="8"/>
  <c r="O1575" i="8"/>
  <c r="O1576" i="8"/>
  <c r="O1577" i="8"/>
  <c r="O1578" i="8"/>
  <c r="O1579" i="8"/>
  <c r="O1580" i="8"/>
  <c r="O1581" i="8"/>
  <c r="O1582" i="8"/>
  <c r="O1583" i="8"/>
  <c r="O1584" i="8"/>
  <c r="O1585" i="8"/>
  <c r="O1586" i="8"/>
  <c r="O1587" i="8"/>
  <c r="O1588" i="8"/>
  <c r="O1589" i="8"/>
  <c r="O1590" i="8"/>
  <c r="O1591" i="8"/>
  <c r="O1592" i="8"/>
  <c r="O1593" i="8"/>
  <c r="O1594" i="8"/>
  <c r="O1595" i="8"/>
  <c r="O1596" i="8"/>
  <c r="O1597" i="8"/>
  <c r="O1598" i="8"/>
  <c r="O1599" i="8"/>
  <c r="O1600" i="8"/>
  <c r="O1601" i="8"/>
  <c r="O1602" i="8"/>
  <c r="O1603" i="8"/>
  <c r="O1604" i="8"/>
  <c r="O1605" i="8"/>
  <c r="O1606" i="8"/>
  <c r="O1607" i="8"/>
  <c r="O1608" i="8"/>
  <c r="O1609" i="8"/>
  <c r="O1610" i="8"/>
  <c r="O1611" i="8"/>
  <c r="O1612" i="8"/>
  <c r="O1613" i="8"/>
  <c r="O1614" i="8"/>
  <c r="O1615" i="8"/>
  <c r="O1616" i="8"/>
  <c r="O1617" i="8"/>
  <c r="O1618" i="8"/>
  <c r="O1619" i="8"/>
  <c r="O1620" i="8"/>
  <c r="O1621" i="8"/>
  <c r="O1622" i="8"/>
  <c r="O1623" i="8"/>
  <c r="O1624" i="8"/>
  <c r="O1625" i="8"/>
  <c r="O1626" i="8"/>
  <c r="O1627" i="8"/>
  <c r="O1628" i="8"/>
  <c r="O1629" i="8"/>
  <c r="O1630" i="8"/>
  <c r="O1631" i="8"/>
  <c r="O1632" i="8"/>
  <c r="O1633" i="8"/>
  <c r="O1634" i="8"/>
  <c r="O1635" i="8"/>
  <c r="O1636" i="8"/>
  <c r="O1637" i="8"/>
  <c r="O1638" i="8"/>
  <c r="O1639" i="8"/>
  <c r="O1640" i="8"/>
  <c r="O1641" i="8"/>
  <c r="O1642" i="8"/>
  <c r="O1643" i="8"/>
  <c r="O1644" i="8"/>
  <c r="O1645" i="8"/>
  <c r="O1646" i="8"/>
  <c r="O1647" i="8"/>
  <c r="O1648" i="8"/>
  <c r="O1649" i="8"/>
  <c r="O1650" i="8"/>
  <c r="O1651" i="8"/>
  <c r="O1652" i="8"/>
  <c r="O1653" i="8"/>
  <c r="O1654" i="8"/>
  <c r="O1655" i="8"/>
  <c r="O1656" i="8"/>
  <c r="O1657" i="8"/>
  <c r="O1658" i="8"/>
  <c r="O1659" i="8"/>
  <c r="O1660" i="8"/>
  <c r="O1661" i="8"/>
  <c r="O1662" i="8"/>
  <c r="O1663" i="8"/>
  <c r="O1664" i="8"/>
  <c r="O1665" i="8"/>
  <c r="O1666" i="8"/>
  <c r="O1667" i="8"/>
  <c r="O1668" i="8"/>
  <c r="O1669" i="8"/>
  <c r="O1670" i="8"/>
  <c r="O1671" i="8"/>
  <c r="O1672" i="8"/>
  <c r="O1673" i="8"/>
  <c r="O1674" i="8"/>
  <c r="O1675" i="8"/>
  <c r="O1676" i="8"/>
  <c r="O1677" i="8"/>
  <c r="O1678" i="8"/>
  <c r="O1679" i="8"/>
  <c r="O1680" i="8"/>
  <c r="O1681" i="8"/>
  <c r="O1682" i="8"/>
  <c r="O1683" i="8"/>
  <c r="O1684" i="8"/>
  <c r="O1685" i="8"/>
  <c r="O1686" i="8"/>
  <c r="O1687" i="8"/>
  <c r="O1688" i="8"/>
  <c r="O1689" i="8"/>
  <c r="O1690" i="8"/>
  <c r="O1691" i="8"/>
  <c r="O1692" i="8"/>
  <c r="O1693" i="8"/>
  <c r="O1694" i="8"/>
  <c r="O1695" i="8"/>
  <c r="O1696" i="8"/>
  <c r="O1697" i="8"/>
  <c r="O1698" i="8"/>
  <c r="O1699" i="8"/>
  <c r="O1700" i="8"/>
  <c r="O1701" i="8"/>
  <c r="O1702" i="8"/>
  <c r="O1703" i="8"/>
  <c r="O1704" i="8"/>
  <c r="O1705" i="8"/>
  <c r="O1706" i="8"/>
  <c r="O1707" i="8"/>
  <c r="O1708" i="8"/>
  <c r="O1709" i="8"/>
  <c r="O1710" i="8"/>
  <c r="O1711" i="8"/>
  <c r="O1712" i="8"/>
  <c r="O1713" i="8"/>
  <c r="O1714" i="8"/>
  <c r="O1715" i="8"/>
  <c r="O1716" i="8"/>
  <c r="O1717" i="8"/>
  <c r="O1718" i="8"/>
  <c r="O1719" i="8"/>
  <c r="O1720" i="8"/>
  <c r="O1721" i="8"/>
  <c r="O1722" i="8"/>
  <c r="O1723" i="8"/>
  <c r="O1724" i="8"/>
  <c r="O1725" i="8"/>
  <c r="O1726" i="8"/>
  <c r="O1727" i="8"/>
  <c r="O1728" i="8"/>
  <c r="O1729" i="8"/>
  <c r="O1730" i="8"/>
  <c r="O1731" i="8"/>
  <c r="O1732" i="8"/>
  <c r="O1733" i="8"/>
  <c r="O1734" i="8"/>
  <c r="O1735" i="8"/>
  <c r="O1736" i="8"/>
  <c r="O1737" i="8"/>
  <c r="O1738" i="8"/>
  <c r="O1739" i="8"/>
  <c r="O1740" i="8"/>
  <c r="O1741" i="8"/>
  <c r="O1742" i="8"/>
  <c r="O1743" i="8"/>
  <c r="O1744" i="8"/>
  <c r="O1745" i="8"/>
  <c r="O1746" i="8"/>
  <c r="O1747" i="8"/>
  <c r="O1748" i="8"/>
  <c r="O1749" i="8"/>
  <c r="O1750" i="8"/>
  <c r="O1751" i="8"/>
  <c r="O1752" i="8"/>
  <c r="O1753" i="8"/>
  <c r="O1754" i="8"/>
  <c r="O1755" i="8"/>
  <c r="O1756" i="8"/>
  <c r="O1757" i="8"/>
  <c r="O1758" i="8"/>
  <c r="O1759" i="8"/>
  <c r="O1760" i="8"/>
  <c r="O1761" i="8"/>
  <c r="O1762" i="8"/>
  <c r="O1763" i="8"/>
  <c r="O1764" i="8"/>
  <c r="O1765" i="8"/>
  <c r="O1766" i="8"/>
  <c r="O1767" i="8"/>
  <c r="O1768" i="8"/>
  <c r="O1769" i="8"/>
  <c r="O1770" i="8"/>
  <c r="O1771" i="8"/>
  <c r="O1772" i="8"/>
  <c r="O1773" i="8"/>
  <c r="O1774" i="8"/>
  <c r="O1775" i="8"/>
  <c r="O1776" i="8"/>
  <c r="O1777" i="8"/>
  <c r="O1778" i="8"/>
  <c r="O1779" i="8"/>
  <c r="O1780" i="8"/>
  <c r="O1781" i="8"/>
  <c r="O1782" i="8"/>
  <c r="O1783" i="8"/>
  <c r="O1784" i="8"/>
  <c r="O1785" i="8"/>
  <c r="O1786" i="8"/>
  <c r="O1787" i="8"/>
  <c r="O1788" i="8"/>
  <c r="O1789" i="8"/>
  <c r="O1790" i="8"/>
  <c r="O1791" i="8"/>
  <c r="O1792" i="8"/>
  <c r="O1793" i="8"/>
  <c r="O1794" i="8"/>
  <c r="O1795" i="8"/>
  <c r="O1796" i="8"/>
  <c r="O1797" i="8"/>
  <c r="O1798" i="8"/>
  <c r="O1799" i="8"/>
  <c r="O1800" i="8"/>
  <c r="O1801" i="8"/>
  <c r="O1802" i="8"/>
  <c r="O1803" i="8"/>
  <c r="O1804" i="8"/>
  <c r="O1805" i="8"/>
  <c r="O1806" i="8"/>
  <c r="O1807" i="8"/>
  <c r="O1808" i="8"/>
  <c r="O1809" i="8"/>
  <c r="O1810" i="8"/>
  <c r="O1811" i="8"/>
  <c r="O1812" i="8"/>
  <c r="O1813" i="8"/>
  <c r="O1814" i="8"/>
  <c r="O1815" i="8"/>
  <c r="O1816" i="8"/>
  <c r="O1817" i="8"/>
  <c r="O1818" i="8"/>
  <c r="O1819" i="8"/>
  <c r="O1820" i="8"/>
  <c r="O1821" i="8"/>
  <c r="O1822" i="8"/>
  <c r="O1823" i="8"/>
  <c r="O1824" i="8"/>
  <c r="O1825" i="8"/>
  <c r="O1826" i="8"/>
  <c r="O1827" i="8"/>
  <c r="O1828" i="8"/>
  <c r="O1829" i="8"/>
  <c r="O1830" i="8"/>
  <c r="O1831" i="8"/>
  <c r="O1832" i="8"/>
  <c r="O1833" i="8"/>
  <c r="O1834" i="8"/>
  <c r="O1835" i="8"/>
  <c r="O1836" i="8"/>
  <c r="O1837" i="8"/>
  <c r="O1838" i="8"/>
  <c r="O1839" i="8"/>
  <c r="O1840" i="8"/>
  <c r="O1841" i="8"/>
  <c r="O1842" i="8"/>
  <c r="O1843" i="8"/>
  <c r="O1844" i="8"/>
  <c r="O1845" i="8"/>
  <c r="O1846" i="8"/>
  <c r="O1847" i="8"/>
  <c r="O1848" i="8"/>
  <c r="O1849" i="8"/>
  <c r="O1850" i="8"/>
  <c r="O1851" i="8"/>
  <c r="O1852" i="8"/>
  <c r="O1853" i="8"/>
  <c r="O1854" i="8"/>
  <c r="O1855" i="8"/>
  <c r="O1856" i="8"/>
  <c r="O1857" i="8"/>
  <c r="O1858" i="8"/>
  <c r="O1859" i="8"/>
  <c r="O1860" i="8"/>
  <c r="O1861" i="8"/>
  <c r="O1862" i="8"/>
  <c r="O1863" i="8"/>
  <c r="O1864" i="8"/>
  <c r="O1865" i="8"/>
  <c r="O1866" i="8"/>
  <c r="O1867" i="8"/>
  <c r="O1868" i="8"/>
  <c r="O1869" i="8"/>
  <c r="O1870" i="8"/>
  <c r="O1871" i="8"/>
  <c r="O1872" i="8"/>
  <c r="O1873" i="8"/>
  <c r="O1874" i="8"/>
  <c r="O1875" i="8"/>
  <c r="O1876" i="8"/>
  <c r="O1877" i="8"/>
  <c r="O1878" i="8"/>
  <c r="O1879" i="8"/>
  <c r="O1880" i="8"/>
  <c r="O1881" i="8"/>
  <c r="O1882" i="8"/>
  <c r="O1883" i="8"/>
  <c r="O1884" i="8"/>
  <c r="O1885" i="8"/>
  <c r="O1886" i="8"/>
  <c r="O1887" i="8"/>
  <c r="O1888" i="8"/>
  <c r="O1889" i="8"/>
  <c r="O1890" i="8"/>
  <c r="O1891" i="8"/>
  <c r="O1892" i="8"/>
  <c r="O1893" i="8"/>
  <c r="O1894" i="8"/>
  <c r="O1895" i="8"/>
  <c r="O1896" i="8"/>
  <c r="O1897" i="8"/>
  <c r="O1898" i="8"/>
  <c r="O1899" i="8"/>
  <c r="O1900" i="8"/>
  <c r="O1901" i="8"/>
  <c r="O1902" i="8"/>
  <c r="O1903" i="8"/>
  <c r="O1904" i="8"/>
  <c r="O1905" i="8"/>
  <c r="O1906" i="8"/>
  <c r="O1907" i="8"/>
  <c r="O1908" i="8"/>
  <c r="O1909" i="8"/>
  <c r="O1910" i="8"/>
  <c r="O1911" i="8"/>
  <c r="O1912" i="8"/>
  <c r="O1913" i="8"/>
  <c r="O1914" i="8"/>
  <c r="O1915" i="8"/>
  <c r="O1916" i="8"/>
  <c r="O1917" i="8"/>
  <c r="O1918" i="8"/>
  <c r="O1919" i="8"/>
  <c r="O1920" i="8"/>
  <c r="O1921" i="8"/>
  <c r="O1922" i="8"/>
  <c r="O1923" i="8"/>
  <c r="O1924" i="8"/>
  <c r="O1925" i="8"/>
  <c r="O1926" i="8"/>
  <c r="O1927" i="8"/>
  <c r="O1928" i="8"/>
  <c r="O1929" i="8"/>
  <c r="O1930" i="8"/>
  <c r="O1931" i="8"/>
  <c r="O1932" i="8"/>
  <c r="O1933" i="8"/>
  <c r="O1934" i="8"/>
  <c r="O1935" i="8"/>
  <c r="O1936" i="8"/>
  <c r="O1937" i="8"/>
  <c r="O1938" i="8"/>
  <c r="O1939" i="8"/>
  <c r="O1940" i="8"/>
  <c r="O1941" i="8"/>
  <c r="O1942" i="8"/>
  <c r="O1943" i="8"/>
  <c r="O1944" i="8"/>
  <c r="O1945" i="8"/>
  <c r="O1946" i="8"/>
  <c r="O1947" i="8"/>
  <c r="O1948" i="8"/>
  <c r="O1949" i="8"/>
  <c r="O1950" i="8"/>
  <c r="O1951" i="8"/>
  <c r="O1952" i="8"/>
  <c r="O1953" i="8"/>
  <c r="O1954" i="8"/>
  <c r="O1955" i="8"/>
  <c r="O1956" i="8"/>
  <c r="O1957" i="8"/>
  <c r="O1958" i="8"/>
  <c r="O1959" i="8"/>
  <c r="O1960" i="8"/>
  <c r="O1961" i="8"/>
  <c r="O1962" i="8"/>
  <c r="O1963" i="8"/>
  <c r="O1964" i="8"/>
  <c r="O1965" i="8"/>
  <c r="O1966" i="8"/>
  <c r="O1967" i="8"/>
  <c r="O1968" i="8"/>
  <c r="O1969" i="8"/>
  <c r="O1970" i="8"/>
  <c r="O1971" i="8"/>
  <c r="O1972" i="8"/>
  <c r="O1973" i="8"/>
  <c r="O1974" i="8"/>
  <c r="O1975" i="8"/>
  <c r="O1976" i="8"/>
  <c r="O1977" i="8"/>
  <c r="O1978" i="8"/>
  <c r="O1979" i="8"/>
  <c r="O1980" i="8"/>
  <c r="O1981" i="8"/>
  <c r="O1982" i="8"/>
  <c r="O1983" i="8"/>
  <c r="O1984" i="8"/>
  <c r="O1985" i="8"/>
  <c r="O1986" i="8"/>
  <c r="O1987" i="8"/>
  <c r="O1988" i="8"/>
  <c r="O1989" i="8"/>
  <c r="O1990" i="8"/>
  <c r="O1991" i="8"/>
  <c r="O1992" i="8"/>
  <c r="O1993" i="8"/>
  <c r="O1994" i="8"/>
  <c r="O1995" i="8"/>
  <c r="O1996" i="8"/>
  <c r="O1997" i="8"/>
  <c r="O1998" i="8"/>
  <c r="O1999" i="8"/>
  <c r="O2000" i="8"/>
  <c r="O2001" i="8"/>
  <c r="O2002" i="8"/>
  <c r="O2003" i="8"/>
  <c r="O2004" i="8"/>
  <c r="O2005" i="8"/>
  <c r="O2006" i="8"/>
  <c r="O2007" i="8"/>
  <c r="O2008" i="8"/>
  <c r="O2009" i="8"/>
  <c r="O2010" i="8"/>
  <c r="O2011" i="8"/>
  <c r="O2012" i="8"/>
  <c r="O2013" i="8"/>
  <c r="O2014" i="8"/>
  <c r="O2015" i="8"/>
  <c r="O2016" i="8"/>
  <c r="O2017" i="8"/>
  <c r="O2018" i="8"/>
  <c r="O2019" i="8"/>
  <c r="O2020" i="8"/>
  <c r="O2021" i="8"/>
  <c r="O2022" i="8"/>
  <c r="O2023" i="8"/>
  <c r="O2024" i="8"/>
  <c r="O2025" i="8"/>
  <c r="O2026" i="8"/>
  <c r="O2027" i="8"/>
  <c r="O2028" i="8"/>
  <c r="O2029" i="8"/>
  <c r="O2030" i="8"/>
  <c r="O2031" i="8"/>
  <c r="O2032" i="8"/>
  <c r="O2033" i="8"/>
  <c r="O2034" i="8"/>
  <c r="O2035" i="8"/>
  <c r="O2036" i="8"/>
  <c r="O2037" i="8"/>
  <c r="O2038" i="8"/>
  <c r="O2039" i="8"/>
  <c r="O2040" i="8"/>
  <c r="O2041" i="8"/>
  <c r="O2042" i="8"/>
  <c r="O2043" i="8"/>
  <c r="O2044" i="8"/>
  <c r="O2045" i="8"/>
  <c r="O2046" i="8"/>
  <c r="O2047" i="8"/>
  <c r="O2048" i="8"/>
  <c r="O2049" i="8"/>
  <c r="O2050" i="8"/>
  <c r="O2051" i="8"/>
  <c r="O2052" i="8"/>
  <c r="O2053" i="8"/>
  <c r="O2054" i="8"/>
  <c r="O2055" i="8"/>
  <c r="O2056" i="8"/>
  <c r="O2057" i="8"/>
  <c r="O2058" i="8"/>
  <c r="O2059" i="8"/>
  <c r="O2060" i="8"/>
  <c r="O2061" i="8"/>
  <c r="O2062" i="8"/>
  <c r="O2063" i="8"/>
  <c r="O2064" i="8"/>
  <c r="O2065" i="8"/>
  <c r="O2066" i="8"/>
  <c r="O2067" i="8"/>
  <c r="O2068" i="8"/>
  <c r="O2069" i="8"/>
  <c r="O2070" i="8"/>
  <c r="O2071" i="8"/>
  <c r="O2072" i="8"/>
  <c r="O2073" i="8"/>
  <c r="O2074" i="8"/>
  <c r="O2075" i="8"/>
  <c r="O2076" i="8"/>
  <c r="O2077" i="8"/>
  <c r="O2078" i="8"/>
  <c r="O2079" i="8"/>
  <c r="O2080" i="8"/>
  <c r="O2081" i="8"/>
  <c r="O2082" i="8"/>
  <c r="O2083" i="8"/>
  <c r="O2084" i="8"/>
  <c r="O2085" i="8"/>
  <c r="O2086" i="8"/>
  <c r="O2087" i="8"/>
  <c r="O2088" i="8"/>
  <c r="O2089" i="8"/>
  <c r="O2090" i="8"/>
  <c r="O2091" i="8"/>
  <c r="O2092" i="8"/>
  <c r="O2093" i="8"/>
  <c r="O2094" i="8"/>
  <c r="O2095" i="8"/>
  <c r="O2096" i="8"/>
  <c r="O2097" i="8"/>
  <c r="O2098" i="8"/>
  <c r="O2099" i="8"/>
  <c r="O2100" i="8"/>
  <c r="O2101" i="8"/>
  <c r="O2102" i="8"/>
  <c r="O2103" i="8"/>
  <c r="O2104" i="8"/>
  <c r="O2105" i="8"/>
  <c r="O2106" i="8"/>
  <c r="O2107" i="8"/>
  <c r="O2108" i="8"/>
  <c r="O2109" i="8"/>
  <c r="O2110" i="8"/>
  <c r="O2111" i="8"/>
  <c r="O2112" i="8"/>
  <c r="O2113" i="8"/>
  <c r="O2114" i="8"/>
  <c r="O2115" i="8"/>
  <c r="O2116" i="8"/>
  <c r="O2117" i="8"/>
  <c r="O2118" i="8"/>
  <c r="O2119" i="8"/>
  <c r="O2120" i="8"/>
  <c r="O2121" i="8"/>
  <c r="O2122" i="8"/>
  <c r="O2123" i="8"/>
  <c r="O2124" i="8"/>
  <c r="O2125" i="8"/>
  <c r="O2126" i="8"/>
  <c r="O2127" i="8"/>
  <c r="O2128" i="8"/>
  <c r="O2129" i="8"/>
  <c r="O2130" i="8"/>
  <c r="O2131" i="8"/>
  <c r="O2132" i="8"/>
  <c r="O2133" i="8"/>
  <c r="O2134" i="8"/>
  <c r="O2135" i="8"/>
  <c r="O2136" i="8"/>
  <c r="O2137" i="8"/>
  <c r="O2138" i="8"/>
  <c r="O2139" i="8"/>
  <c r="O2140" i="8"/>
  <c r="O2141" i="8"/>
  <c r="O2142" i="8"/>
  <c r="O2143" i="8"/>
  <c r="O2144" i="8"/>
  <c r="O2145" i="8"/>
  <c r="O2146" i="8"/>
  <c r="O2147" i="8"/>
  <c r="O2148" i="8"/>
  <c r="O2149" i="8"/>
  <c r="O2150" i="8"/>
  <c r="O2151" i="8"/>
  <c r="O2152" i="8"/>
  <c r="O2153" i="8"/>
  <c r="O2154" i="8"/>
  <c r="O2155" i="8"/>
  <c r="O2156" i="8"/>
  <c r="O2157" i="8"/>
  <c r="O2158" i="8"/>
  <c r="O2159" i="8"/>
  <c r="O2160" i="8"/>
  <c r="O2161" i="8"/>
  <c r="O2162" i="8"/>
  <c r="O2163" i="8"/>
  <c r="O2164" i="8"/>
  <c r="O2165" i="8"/>
  <c r="O2166" i="8"/>
  <c r="O2167" i="8"/>
  <c r="O2168" i="8"/>
  <c r="O2169" i="8"/>
  <c r="O2170" i="8"/>
  <c r="O2171" i="8"/>
  <c r="O2172" i="8"/>
  <c r="O2173" i="8"/>
  <c r="O2174" i="8"/>
  <c r="O2175" i="8"/>
  <c r="O2176" i="8"/>
  <c r="O2177" i="8"/>
  <c r="O2178" i="8"/>
  <c r="O2179" i="8"/>
  <c r="O2180" i="8"/>
  <c r="O2181" i="8"/>
  <c r="O2182" i="8"/>
  <c r="O2183" i="8"/>
  <c r="O2184" i="8"/>
  <c r="O2185" i="8"/>
  <c r="O2186" i="8"/>
  <c r="O2187" i="8"/>
  <c r="O2188" i="8"/>
  <c r="O2189" i="8"/>
  <c r="O2190" i="8"/>
  <c r="O2191" i="8"/>
  <c r="O2192" i="8"/>
  <c r="O2193" i="8"/>
  <c r="O2194" i="8"/>
  <c r="O2195" i="8"/>
  <c r="O2196" i="8"/>
  <c r="O2197" i="8"/>
  <c r="O2198" i="8"/>
  <c r="O2199" i="8"/>
  <c r="O2200" i="8"/>
  <c r="O2201" i="8"/>
  <c r="O2202" i="8"/>
  <c r="O2203" i="8"/>
  <c r="O2204" i="8"/>
  <c r="O2205" i="8"/>
  <c r="O2206" i="8"/>
  <c r="O2207" i="8"/>
  <c r="O2208" i="8"/>
  <c r="O2209" i="8"/>
  <c r="O2210" i="8"/>
  <c r="O2211" i="8"/>
  <c r="O2212" i="8"/>
  <c r="O2213" i="8"/>
  <c r="O2214" i="8"/>
  <c r="O2215" i="8"/>
  <c r="O2216" i="8"/>
  <c r="O2217" i="8"/>
  <c r="O2218" i="8"/>
  <c r="O2219" i="8"/>
  <c r="O2220" i="8"/>
  <c r="O2221" i="8"/>
  <c r="O2222" i="8"/>
  <c r="O2223" i="8"/>
  <c r="O2224" i="8"/>
  <c r="O2225" i="8"/>
  <c r="O2226" i="8"/>
  <c r="O2227" i="8"/>
  <c r="O2228" i="8"/>
  <c r="O2229" i="8"/>
  <c r="O2230" i="8"/>
  <c r="O2231" i="8"/>
  <c r="O2232" i="8"/>
  <c r="O2233" i="8"/>
  <c r="O2234" i="8"/>
  <c r="O2235" i="8"/>
  <c r="O2236" i="8"/>
  <c r="O2237" i="8"/>
  <c r="O2238" i="8"/>
  <c r="O2239" i="8"/>
  <c r="O2240" i="8"/>
  <c r="O2241" i="8"/>
  <c r="O2242" i="8"/>
  <c r="O2243" i="8"/>
  <c r="O2244" i="8"/>
  <c r="O2245" i="8"/>
  <c r="O2246" i="8"/>
  <c r="O2247" i="8"/>
  <c r="O2248" i="8"/>
  <c r="O2249" i="8"/>
  <c r="O2250" i="8"/>
  <c r="O2251" i="8"/>
  <c r="O2252" i="8"/>
  <c r="O2253" i="8"/>
  <c r="O2254" i="8"/>
  <c r="O2255" i="8"/>
  <c r="O2256" i="8"/>
  <c r="O2257" i="8"/>
  <c r="O2258" i="8"/>
  <c r="O2259" i="8"/>
  <c r="O2260" i="8"/>
  <c r="O2261" i="8"/>
  <c r="O2262" i="8"/>
  <c r="O2263" i="8"/>
  <c r="O2264" i="8"/>
  <c r="O2265" i="8"/>
  <c r="O2266" i="8"/>
  <c r="O2267" i="8"/>
  <c r="O2268" i="8"/>
  <c r="O2269" i="8"/>
  <c r="O2270" i="8"/>
  <c r="O2271" i="8"/>
  <c r="O2272" i="8"/>
  <c r="O2273" i="8"/>
  <c r="O2274" i="8"/>
  <c r="O2275" i="8"/>
  <c r="O2276" i="8"/>
  <c r="O2277" i="8"/>
  <c r="O2278" i="8"/>
  <c r="O2279" i="8"/>
  <c r="O2280" i="8"/>
  <c r="O2281" i="8"/>
  <c r="O2282" i="8"/>
  <c r="O2283" i="8"/>
  <c r="O2284" i="8"/>
  <c r="O2285" i="8"/>
  <c r="O2286" i="8"/>
  <c r="O2287" i="8"/>
  <c r="O2288" i="8"/>
  <c r="O2289" i="8"/>
  <c r="O2290" i="8"/>
  <c r="O2291" i="8"/>
  <c r="O2292" i="8"/>
  <c r="O2293" i="8"/>
  <c r="O2294" i="8"/>
  <c r="O2295" i="8"/>
  <c r="O2296" i="8"/>
  <c r="O2297" i="8"/>
  <c r="O2298" i="8"/>
  <c r="O2299" i="8"/>
  <c r="O2300" i="8"/>
  <c r="O2301" i="8"/>
  <c r="O2302" i="8"/>
  <c r="O2303" i="8"/>
  <c r="O2304" i="8"/>
  <c r="O2305" i="8"/>
  <c r="O2306" i="8"/>
  <c r="O2307" i="8"/>
  <c r="O2308" i="8"/>
  <c r="O2309" i="8"/>
  <c r="O2310" i="8"/>
  <c r="O2311" i="8"/>
  <c r="O2312" i="8"/>
  <c r="O2313" i="8"/>
  <c r="O2314" i="8"/>
  <c r="O2315" i="8"/>
  <c r="O2316" i="8"/>
  <c r="O2317" i="8"/>
  <c r="O2318" i="8"/>
  <c r="O2319" i="8"/>
  <c r="O2320" i="8"/>
  <c r="O2321" i="8"/>
  <c r="O2322" i="8"/>
  <c r="O2323" i="8"/>
  <c r="O2324" i="8"/>
  <c r="O2325" i="8"/>
  <c r="O2326" i="8"/>
  <c r="O2327" i="8"/>
  <c r="O2328" i="8"/>
  <c r="O2329" i="8"/>
  <c r="O2330" i="8"/>
  <c r="O2331" i="8"/>
  <c r="O2332" i="8"/>
  <c r="O2333" i="8"/>
  <c r="O2334" i="8"/>
  <c r="O2335" i="8"/>
  <c r="O2336" i="8"/>
  <c r="O2337" i="8"/>
  <c r="O2338" i="8"/>
  <c r="O2339" i="8"/>
  <c r="O2340" i="8"/>
  <c r="O2341" i="8"/>
  <c r="O2342" i="8"/>
  <c r="O2343" i="8"/>
  <c r="O2344" i="8"/>
  <c r="O2345" i="8"/>
  <c r="O2346" i="8"/>
  <c r="O2347" i="8"/>
  <c r="O2348" i="8"/>
  <c r="O2349" i="8"/>
  <c r="O2350" i="8"/>
  <c r="O2351" i="8"/>
  <c r="O2352" i="8"/>
  <c r="O2353" i="8"/>
  <c r="O2354" i="8"/>
  <c r="O2355" i="8"/>
  <c r="O2356" i="8"/>
  <c r="O2357" i="8"/>
  <c r="O2358" i="8"/>
  <c r="O2359" i="8"/>
  <c r="O2360" i="8"/>
  <c r="O2361" i="8"/>
  <c r="O2362" i="8"/>
  <c r="O2363" i="8"/>
  <c r="O2364" i="8"/>
  <c r="O2365" i="8"/>
  <c r="O2366" i="8"/>
  <c r="O2367" i="8"/>
  <c r="O2368" i="8"/>
  <c r="O2369" i="8"/>
  <c r="O2370" i="8"/>
  <c r="O2371" i="8"/>
  <c r="O2372" i="8"/>
  <c r="O2373" i="8"/>
  <c r="O2374" i="8"/>
  <c r="O2375" i="8"/>
  <c r="O2376" i="8"/>
  <c r="O2377" i="8"/>
  <c r="O2378" i="8"/>
  <c r="O2379" i="8"/>
  <c r="O2380" i="8"/>
  <c r="O2381" i="8"/>
  <c r="O2382" i="8"/>
  <c r="O2383" i="8"/>
  <c r="O2384" i="8"/>
  <c r="O2385" i="8"/>
  <c r="O2386" i="8"/>
  <c r="O2387" i="8"/>
  <c r="O2388" i="8"/>
  <c r="O2389" i="8"/>
  <c r="O2390" i="8"/>
  <c r="O2391" i="8"/>
  <c r="O2392" i="8"/>
  <c r="O2393" i="8"/>
  <c r="O2394" i="8"/>
  <c r="O2395" i="8"/>
  <c r="O2396" i="8"/>
  <c r="O2397" i="8"/>
  <c r="O2398" i="8"/>
  <c r="O2399" i="8"/>
  <c r="O2400" i="8"/>
  <c r="O2401" i="8"/>
  <c r="O2402" i="8"/>
  <c r="O2403" i="8"/>
  <c r="O2404" i="8"/>
  <c r="O2405" i="8"/>
  <c r="O2406" i="8"/>
  <c r="O2407" i="8"/>
  <c r="O2408" i="8"/>
  <c r="O2409" i="8"/>
  <c r="O2410" i="8"/>
  <c r="O2411" i="8"/>
  <c r="O2412" i="8"/>
  <c r="O2413" i="8"/>
  <c r="O2414" i="8"/>
  <c r="O2415" i="8"/>
  <c r="O2416" i="8"/>
  <c r="O2417" i="8"/>
  <c r="O2418" i="8"/>
  <c r="O2419" i="8"/>
  <c r="O20" i="8"/>
  <c r="N21" i="8" l="1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61" i="8"/>
  <c r="N62" i="8"/>
  <c r="N63" i="8"/>
  <c r="N64" i="8"/>
  <c r="N65" i="8"/>
  <c r="N66" i="8"/>
  <c r="N67" i="8"/>
  <c r="N68" i="8"/>
  <c r="N69" i="8"/>
  <c r="N70" i="8"/>
  <c r="N71" i="8"/>
  <c r="N72" i="8"/>
  <c r="N73" i="8"/>
  <c r="N74" i="8"/>
  <c r="N75" i="8"/>
  <c r="N76" i="8"/>
  <c r="N77" i="8"/>
  <c r="N78" i="8"/>
  <c r="N79" i="8"/>
  <c r="N80" i="8"/>
  <c r="N81" i="8"/>
  <c r="N82" i="8"/>
  <c r="N83" i="8"/>
  <c r="N84" i="8"/>
  <c r="N85" i="8"/>
  <c r="N86" i="8"/>
  <c r="N87" i="8"/>
  <c r="N88" i="8"/>
  <c r="N89" i="8"/>
  <c r="N90" i="8"/>
  <c r="N91" i="8"/>
  <c r="N92" i="8"/>
  <c r="N93" i="8"/>
  <c r="N94" i="8"/>
  <c r="N95" i="8"/>
  <c r="N96" i="8"/>
  <c r="N97" i="8"/>
  <c r="N98" i="8"/>
  <c r="N99" i="8"/>
  <c r="N100" i="8"/>
  <c r="N101" i="8"/>
  <c r="N102" i="8"/>
  <c r="N103" i="8"/>
  <c r="N104" i="8"/>
  <c r="N105" i="8"/>
  <c r="N106" i="8"/>
  <c r="N107" i="8"/>
  <c r="N108" i="8"/>
  <c r="N109" i="8"/>
  <c r="N110" i="8"/>
  <c r="N111" i="8"/>
  <c r="N112" i="8"/>
  <c r="N113" i="8"/>
  <c r="N114" i="8"/>
  <c r="N115" i="8"/>
  <c r="N116" i="8"/>
  <c r="N117" i="8"/>
  <c r="N118" i="8"/>
  <c r="N119" i="8"/>
  <c r="N120" i="8"/>
  <c r="N121" i="8"/>
  <c r="N122" i="8"/>
  <c r="N123" i="8"/>
  <c r="N124" i="8"/>
  <c r="N125" i="8"/>
  <c r="N126" i="8"/>
  <c r="N127" i="8"/>
  <c r="N128" i="8"/>
  <c r="N129" i="8"/>
  <c r="N130" i="8"/>
  <c r="N131" i="8"/>
  <c r="N132" i="8"/>
  <c r="N133" i="8"/>
  <c r="N134" i="8"/>
  <c r="N135" i="8"/>
  <c r="N136" i="8"/>
  <c r="N137" i="8"/>
  <c r="N138" i="8"/>
  <c r="N139" i="8"/>
  <c r="N140" i="8"/>
  <c r="N141" i="8"/>
  <c r="N142" i="8"/>
  <c r="N143" i="8"/>
  <c r="N144" i="8"/>
  <c r="N145" i="8"/>
  <c r="N146" i="8"/>
  <c r="N147" i="8"/>
  <c r="N148" i="8"/>
  <c r="N149" i="8"/>
  <c r="N150" i="8"/>
  <c r="N151" i="8"/>
  <c r="N152" i="8"/>
  <c r="N153" i="8"/>
  <c r="N154" i="8"/>
  <c r="N155" i="8"/>
  <c r="N156" i="8"/>
  <c r="N157" i="8"/>
  <c r="N158" i="8"/>
  <c r="N159" i="8"/>
  <c r="N160" i="8"/>
  <c r="N161" i="8"/>
  <c r="N162" i="8"/>
  <c r="N163" i="8"/>
  <c r="N164" i="8"/>
  <c r="N165" i="8"/>
  <c r="N166" i="8"/>
  <c r="N167" i="8"/>
  <c r="N168" i="8"/>
  <c r="N169" i="8"/>
  <c r="N170" i="8"/>
  <c r="N171" i="8"/>
  <c r="N172" i="8"/>
  <c r="N173" i="8"/>
  <c r="N174" i="8"/>
  <c r="N175" i="8"/>
  <c r="N176" i="8"/>
  <c r="N177" i="8"/>
  <c r="N178" i="8"/>
  <c r="N179" i="8"/>
  <c r="N180" i="8"/>
  <c r="N181" i="8"/>
  <c r="N182" i="8"/>
  <c r="N183" i="8"/>
  <c r="N184" i="8"/>
  <c r="N185" i="8"/>
  <c r="N186" i="8"/>
  <c r="N187" i="8"/>
  <c r="N188" i="8"/>
  <c r="N189" i="8"/>
  <c r="N190" i="8"/>
  <c r="N191" i="8"/>
  <c r="N192" i="8"/>
  <c r="N193" i="8"/>
  <c r="N194" i="8"/>
  <c r="N195" i="8"/>
  <c r="N196" i="8"/>
  <c r="N197" i="8"/>
  <c r="N198" i="8"/>
  <c r="N199" i="8"/>
  <c r="N200" i="8"/>
  <c r="N201" i="8"/>
  <c r="N202" i="8"/>
  <c r="N203" i="8"/>
  <c r="N204" i="8"/>
  <c r="N205" i="8"/>
  <c r="N206" i="8"/>
  <c r="N207" i="8"/>
  <c r="N208" i="8"/>
  <c r="N209" i="8"/>
  <c r="N210" i="8"/>
  <c r="N211" i="8"/>
  <c r="N212" i="8"/>
  <c r="N213" i="8"/>
  <c r="N214" i="8"/>
  <c r="N215" i="8"/>
  <c r="N216" i="8"/>
  <c r="N217" i="8"/>
  <c r="N218" i="8"/>
  <c r="N219" i="8"/>
  <c r="N220" i="8"/>
  <c r="N221" i="8"/>
  <c r="N222" i="8"/>
  <c r="N223" i="8"/>
  <c r="N224" i="8"/>
  <c r="N225" i="8"/>
  <c r="N226" i="8"/>
  <c r="N227" i="8"/>
  <c r="N228" i="8"/>
  <c r="N229" i="8"/>
  <c r="N230" i="8"/>
  <c r="N231" i="8"/>
  <c r="N232" i="8"/>
  <c r="N233" i="8"/>
  <c r="N234" i="8"/>
  <c r="N235" i="8"/>
  <c r="N236" i="8"/>
  <c r="N237" i="8"/>
  <c r="N238" i="8"/>
  <c r="N239" i="8"/>
  <c r="N240" i="8"/>
  <c r="N241" i="8"/>
  <c r="N242" i="8"/>
  <c r="N243" i="8"/>
  <c r="N244" i="8"/>
  <c r="N245" i="8"/>
  <c r="N246" i="8"/>
  <c r="N247" i="8"/>
  <c r="N248" i="8"/>
  <c r="N249" i="8"/>
  <c r="N250" i="8"/>
  <c r="N251" i="8"/>
  <c r="N252" i="8"/>
  <c r="N253" i="8"/>
  <c r="N254" i="8"/>
  <c r="N255" i="8"/>
  <c r="N256" i="8"/>
  <c r="N257" i="8"/>
  <c r="N258" i="8"/>
  <c r="N259" i="8"/>
  <c r="N260" i="8"/>
  <c r="N261" i="8"/>
  <c r="N262" i="8"/>
  <c r="N263" i="8"/>
  <c r="N264" i="8"/>
  <c r="N265" i="8"/>
  <c r="N266" i="8"/>
  <c r="N267" i="8"/>
  <c r="N268" i="8"/>
  <c r="N269" i="8"/>
  <c r="N270" i="8"/>
  <c r="N271" i="8"/>
  <c r="N272" i="8"/>
  <c r="N273" i="8"/>
  <c r="N274" i="8"/>
  <c r="N275" i="8"/>
  <c r="N276" i="8"/>
  <c r="N277" i="8"/>
  <c r="N278" i="8"/>
  <c r="N279" i="8"/>
  <c r="N280" i="8"/>
  <c r="N281" i="8"/>
  <c r="N282" i="8"/>
  <c r="N283" i="8"/>
  <c r="N284" i="8"/>
  <c r="N285" i="8"/>
  <c r="N286" i="8"/>
  <c r="N287" i="8"/>
  <c r="N288" i="8"/>
  <c r="N289" i="8"/>
  <c r="N290" i="8"/>
  <c r="N291" i="8"/>
  <c r="N292" i="8"/>
  <c r="N293" i="8"/>
  <c r="N294" i="8"/>
  <c r="N295" i="8"/>
  <c r="N296" i="8"/>
  <c r="N297" i="8"/>
  <c r="N298" i="8"/>
  <c r="N299" i="8"/>
  <c r="N300" i="8"/>
  <c r="N301" i="8"/>
  <c r="N302" i="8"/>
  <c r="N303" i="8"/>
  <c r="N304" i="8"/>
  <c r="N305" i="8"/>
  <c r="N306" i="8"/>
  <c r="N307" i="8"/>
  <c r="N308" i="8"/>
  <c r="N309" i="8"/>
  <c r="N310" i="8"/>
  <c r="N311" i="8"/>
  <c r="N312" i="8"/>
  <c r="N313" i="8"/>
  <c r="N314" i="8"/>
  <c r="N315" i="8"/>
  <c r="N316" i="8"/>
  <c r="N317" i="8"/>
  <c r="N318" i="8"/>
  <c r="N319" i="8"/>
  <c r="N320" i="8"/>
  <c r="N321" i="8"/>
  <c r="N322" i="8"/>
  <c r="N323" i="8"/>
  <c r="N324" i="8"/>
  <c r="N325" i="8"/>
  <c r="N326" i="8"/>
  <c r="N327" i="8"/>
  <c r="N328" i="8"/>
  <c r="N329" i="8"/>
  <c r="N330" i="8"/>
  <c r="N331" i="8"/>
  <c r="N332" i="8"/>
  <c r="N333" i="8"/>
  <c r="N334" i="8"/>
  <c r="N335" i="8"/>
  <c r="N336" i="8"/>
  <c r="N337" i="8"/>
  <c r="N338" i="8"/>
  <c r="N339" i="8"/>
  <c r="N340" i="8"/>
  <c r="N341" i="8"/>
  <c r="N342" i="8"/>
  <c r="N343" i="8"/>
  <c r="N344" i="8"/>
  <c r="N345" i="8"/>
  <c r="N346" i="8"/>
  <c r="N347" i="8"/>
  <c r="N348" i="8"/>
  <c r="N349" i="8"/>
  <c r="N350" i="8"/>
  <c r="N351" i="8"/>
  <c r="N352" i="8"/>
  <c r="N353" i="8"/>
  <c r="N354" i="8"/>
  <c r="N355" i="8"/>
  <c r="N356" i="8"/>
  <c r="N357" i="8"/>
  <c r="N358" i="8"/>
  <c r="N359" i="8"/>
  <c r="N360" i="8"/>
  <c r="N361" i="8"/>
  <c r="N362" i="8"/>
  <c r="N363" i="8"/>
  <c r="N364" i="8"/>
  <c r="N365" i="8"/>
  <c r="N366" i="8"/>
  <c r="N367" i="8"/>
  <c r="N368" i="8"/>
  <c r="N369" i="8"/>
  <c r="N370" i="8"/>
  <c r="N371" i="8"/>
  <c r="N372" i="8"/>
  <c r="N373" i="8"/>
  <c r="N374" i="8"/>
  <c r="N375" i="8"/>
  <c r="N376" i="8"/>
  <c r="N377" i="8"/>
  <c r="N378" i="8"/>
  <c r="N379" i="8"/>
  <c r="N380" i="8"/>
  <c r="N381" i="8"/>
  <c r="N382" i="8"/>
  <c r="N383" i="8"/>
  <c r="N384" i="8"/>
  <c r="N385" i="8"/>
  <c r="N386" i="8"/>
  <c r="N387" i="8"/>
  <c r="N388" i="8"/>
  <c r="N389" i="8"/>
  <c r="N390" i="8"/>
  <c r="N391" i="8"/>
  <c r="N392" i="8"/>
  <c r="N393" i="8"/>
  <c r="N394" i="8"/>
  <c r="N395" i="8"/>
  <c r="N396" i="8"/>
  <c r="N397" i="8"/>
  <c r="N398" i="8"/>
  <c r="N399" i="8"/>
  <c r="N400" i="8"/>
  <c r="N401" i="8"/>
  <c r="N402" i="8"/>
  <c r="N403" i="8"/>
  <c r="N404" i="8"/>
  <c r="N405" i="8"/>
  <c r="N406" i="8"/>
  <c r="N407" i="8"/>
  <c r="N408" i="8"/>
  <c r="N409" i="8"/>
  <c r="N410" i="8"/>
  <c r="N411" i="8"/>
  <c r="N412" i="8"/>
  <c r="N413" i="8"/>
  <c r="N414" i="8"/>
  <c r="N415" i="8"/>
  <c r="N416" i="8"/>
  <c r="N417" i="8"/>
  <c r="N418" i="8"/>
  <c r="N419" i="8"/>
  <c r="N420" i="8"/>
  <c r="N421" i="8"/>
  <c r="N422" i="8"/>
  <c r="N423" i="8"/>
  <c r="N424" i="8"/>
  <c r="N425" i="8"/>
  <c r="N426" i="8"/>
  <c r="N427" i="8"/>
  <c r="N428" i="8"/>
  <c r="N429" i="8"/>
  <c r="N430" i="8"/>
  <c r="N431" i="8"/>
  <c r="N432" i="8"/>
  <c r="N433" i="8"/>
  <c r="N434" i="8"/>
  <c r="N435" i="8"/>
  <c r="N436" i="8"/>
  <c r="N437" i="8"/>
  <c r="N438" i="8"/>
  <c r="N439" i="8"/>
  <c r="N440" i="8"/>
  <c r="N441" i="8"/>
  <c r="N442" i="8"/>
  <c r="N443" i="8"/>
  <c r="N444" i="8"/>
  <c r="N445" i="8"/>
  <c r="N446" i="8"/>
  <c r="N447" i="8"/>
  <c r="N448" i="8"/>
  <c r="N449" i="8"/>
  <c r="N450" i="8"/>
  <c r="N451" i="8"/>
  <c r="N452" i="8"/>
  <c r="N453" i="8"/>
  <c r="N454" i="8"/>
  <c r="N455" i="8"/>
  <c r="N456" i="8"/>
  <c r="N457" i="8"/>
  <c r="N458" i="8"/>
  <c r="N459" i="8"/>
  <c r="N460" i="8"/>
  <c r="N461" i="8"/>
  <c r="N462" i="8"/>
  <c r="N463" i="8"/>
  <c r="N464" i="8"/>
  <c r="N465" i="8"/>
  <c r="N466" i="8"/>
  <c r="N467" i="8"/>
  <c r="N468" i="8"/>
  <c r="N469" i="8"/>
  <c r="N470" i="8"/>
  <c r="N471" i="8"/>
  <c r="N472" i="8"/>
  <c r="N473" i="8"/>
  <c r="N474" i="8"/>
  <c r="N475" i="8"/>
  <c r="N476" i="8"/>
  <c r="N477" i="8"/>
  <c r="N478" i="8"/>
  <c r="N479" i="8"/>
  <c r="N480" i="8"/>
  <c r="N481" i="8"/>
  <c r="N482" i="8"/>
  <c r="N483" i="8"/>
  <c r="N484" i="8"/>
  <c r="N485" i="8"/>
  <c r="N486" i="8"/>
  <c r="N487" i="8"/>
  <c r="N488" i="8"/>
  <c r="N489" i="8"/>
  <c r="N490" i="8"/>
  <c r="N491" i="8"/>
  <c r="N492" i="8"/>
  <c r="N493" i="8"/>
  <c r="N494" i="8"/>
  <c r="N495" i="8"/>
  <c r="N496" i="8"/>
  <c r="N497" i="8"/>
  <c r="N498" i="8"/>
  <c r="N499" i="8"/>
  <c r="N500" i="8"/>
  <c r="N501" i="8"/>
  <c r="N502" i="8"/>
  <c r="N503" i="8"/>
  <c r="N504" i="8"/>
  <c r="N505" i="8"/>
  <c r="N506" i="8"/>
  <c r="N507" i="8"/>
  <c r="N508" i="8"/>
  <c r="N509" i="8"/>
  <c r="N510" i="8"/>
  <c r="N511" i="8"/>
  <c r="N512" i="8"/>
  <c r="N513" i="8"/>
  <c r="N514" i="8"/>
  <c r="N515" i="8"/>
  <c r="N516" i="8"/>
  <c r="N517" i="8"/>
  <c r="N518" i="8"/>
  <c r="N519" i="8"/>
  <c r="N520" i="8"/>
  <c r="N521" i="8"/>
  <c r="N522" i="8"/>
  <c r="N523" i="8"/>
  <c r="N524" i="8"/>
  <c r="N525" i="8"/>
  <c r="N526" i="8"/>
  <c r="N527" i="8"/>
  <c r="N528" i="8"/>
  <c r="N529" i="8"/>
  <c r="N530" i="8"/>
  <c r="N531" i="8"/>
  <c r="N532" i="8"/>
  <c r="N533" i="8"/>
  <c r="N534" i="8"/>
  <c r="N535" i="8"/>
  <c r="N536" i="8"/>
  <c r="N537" i="8"/>
  <c r="N538" i="8"/>
  <c r="N539" i="8"/>
  <c r="N540" i="8"/>
  <c r="N541" i="8"/>
  <c r="N542" i="8"/>
  <c r="N543" i="8"/>
  <c r="N544" i="8"/>
  <c r="N545" i="8"/>
  <c r="N546" i="8"/>
  <c r="N547" i="8"/>
  <c r="N548" i="8"/>
  <c r="N549" i="8"/>
  <c r="N550" i="8"/>
  <c r="N551" i="8"/>
  <c r="N552" i="8"/>
  <c r="N553" i="8"/>
  <c r="N554" i="8"/>
  <c r="N555" i="8"/>
  <c r="N556" i="8"/>
  <c r="N557" i="8"/>
  <c r="N558" i="8"/>
  <c r="N559" i="8"/>
  <c r="N560" i="8"/>
  <c r="N561" i="8"/>
  <c r="N562" i="8"/>
  <c r="N563" i="8"/>
  <c r="N564" i="8"/>
  <c r="N565" i="8"/>
  <c r="N566" i="8"/>
  <c r="N567" i="8"/>
  <c r="N568" i="8"/>
  <c r="N569" i="8"/>
  <c r="N570" i="8"/>
  <c r="N571" i="8"/>
  <c r="N572" i="8"/>
  <c r="N573" i="8"/>
  <c r="N574" i="8"/>
  <c r="N575" i="8"/>
  <c r="N576" i="8"/>
  <c r="N577" i="8"/>
  <c r="N578" i="8"/>
  <c r="N579" i="8"/>
  <c r="N580" i="8"/>
  <c r="N581" i="8"/>
  <c r="N582" i="8"/>
  <c r="N583" i="8"/>
  <c r="N584" i="8"/>
  <c r="N585" i="8"/>
  <c r="N586" i="8"/>
  <c r="N587" i="8"/>
  <c r="N588" i="8"/>
  <c r="N589" i="8"/>
  <c r="N590" i="8"/>
  <c r="N591" i="8"/>
  <c r="N592" i="8"/>
  <c r="N593" i="8"/>
  <c r="N594" i="8"/>
  <c r="N595" i="8"/>
  <c r="N596" i="8"/>
  <c r="N597" i="8"/>
  <c r="N598" i="8"/>
  <c r="N599" i="8"/>
  <c r="N600" i="8"/>
  <c r="N601" i="8"/>
  <c r="N602" i="8"/>
  <c r="N603" i="8"/>
  <c r="N604" i="8"/>
  <c r="N605" i="8"/>
  <c r="N606" i="8"/>
  <c r="N607" i="8"/>
  <c r="N608" i="8"/>
  <c r="N609" i="8"/>
  <c r="N610" i="8"/>
  <c r="N611" i="8"/>
  <c r="N612" i="8"/>
  <c r="N613" i="8"/>
  <c r="N614" i="8"/>
  <c r="N615" i="8"/>
  <c r="N616" i="8"/>
  <c r="N617" i="8"/>
  <c r="N618" i="8"/>
  <c r="N619" i="8"/>
  <c r="N620" i="8"/>
  <c r="N621" i="8"/>
  <c r="N622" i="8"/>
  <c r="N623" i="8"/>
  <c r="N624" i="8"/>
  <c r="N625" i="8"/>
  <c r="N626" i="8"/>
  <c r="N627" i="8"/>
  <c r="N628" i="8"/>
  <c r="N629" i="8"/>
  <c r="N630" i="8"/>
  <c r="N631" i="8"/>
  <c r="N632" i="8"/>
  <c r="N633" i="8"/>
  <c r="N634" i="8"/>
  <c r="N635" i="8"/>
  <c r="N636" i="8"/>
  <c r="N637" i="8"/>
  <c r="N638" i="8"/>
  <c r="N639" i="8"/>
  <c r="N640" i="8"/>
  <c r="N641" i="8"/>
  <c r="N642" i="8"/>
  <c r="N643" i="8"/>
  <c r="N644" i="8"/>
  <c r="N645" i="8"/>
  <c r="N646" i="8"/>
  <c r="N647" i="8"/>
  <c r="N648" i="8"/>
  <c r="N649" i="8"/>
  <c r="N650" i="8"/>
  <c r="N651" i="8"/>
  <c r="N652" i="8"/>
  <c r="N653" i="8"/>
  <c r="N654" i="8"/>
  <c r="N655" i="8"/>
  <c r="N656" i="8"/>
  <c r="N657" i="8"/>
  <c r="N658" i="8"/>
  <c r="N659" i="8"/>
  <c r="N660" i="8"/>
  <c r="N661" i="8"/>
  <c r="N662" i="8"/>
  <c r="N663" i="8"/>
  <c r="N664" i="8"/>
  <c r="N665" i="8"/>
  <c r="N666" i="8"/>
  <c r="N667" i="8"/>
  <c r="N668" i="8"/>
  <c r="N669" i="8"/>
  <c r="N670" i="8"/>
  <c r="N671" i="8"/>
  <c r="N672" i="8"/>
  <c r="N673" i="8"/>
  <c r="N674" i="8"/>
  <c r="N675" i="8"/>
  <c r="N676" i="8"/>
  <c r="N677" i="8"/>
  <c r="N678" i="8"/>
  <c r="N679" i="8"/>
  <c r="N680" i="8"/>
  <c r="N681" i="8"/>
  <c r="N682" i="8"/>
  <c r="N683" i="8"/>
  <c r="N684" i="8"/>
  <c r="N685" i="8"/>
  <c r="N686" i="8"/>
  <c r="N687" i="8"/>
  <c r="N688" i="8"/>
  <c r="N689" i="8"/>
  <c r="N690" i="8"/>
  <c r="N691" i="8"/>
  <c r="N692" i="8"/>
  <c r="N693" i="8"/>
  <c r="N694" i="8"/>
  <c r="N695" i="8"/>
  <c r="N696" i="8"/>
  <c r="N697" i="8"/>
  <c r="N698" i="8"/>
  <c r="N699" i="8"/>
  <c r="N700" i="8"/>
  <c r="N701" i="8"/>
  <c r="N702" i="8"/>
  <c r="N703" i="8"/>
  <c r="N704" i="8"/>
  <c r="N705" i="8"/>
  <c r="N706" i="8"/>
  <c r="N707" i="8"/>
  <c r="N708" i="8"/>
  <c r="N709" i="8"/>
  <c r="N710" i="8"/>
  <c r="N711" i="8"/>
  <c r="N712" i="8"/>
  <c r="N713" i="8"/>
  <c r="N714" i="8"/>
  <c r="N715" i="8"/>
  <c r="N716" i="8"/>
  <c r="N717" i="8"/>
  <c r="N718" i="8"/>
  <c r="N719" i="8"/>
  <c r="N720" i="8"/>
  <c r="N721" i="8"/>
  <c r="N722" i="8"/>
  <c r="N723" i="8"/>
  <c r="N724" i="8"/>
  <c r="N725" i="8"/>
  <c r="N726" i="8"/>
  <c r="N727" i="8"/>
  <c r="N728" i="8"/>
  <c r="N729" i="8"/>
  <c r="N730" i="8"/>
  <c r="N731" i="8"/>
  <c r="N732" i="8"/>
  <c r="N733" i="8"/>
  <c r="N734" i="8"/>
  <c r="N735" i="8"/>
  <c r="N736" i="8"/>
  <c r="N737" i="8"/>
  <c r="N738" i="8"/>
  <c r="N739" i="8"/>
  <c r="N740" i="8"/>
  <c r="N741" i="8"/>
  <c r="N742" i="8"/>
  <c r="N743" i="8"/>
  <c r="N744" i="8"/>
  <c r="N745" i="8"/>
  <c r="N746" i="8"/>
  <c r="N747" i="8"/>
  <c r="N748" i="8"/>
  <c r="N749" i="8"/>
  <c r="N750" i="8"/>
  <c r="N751" i="8"/>
  <c r="N752" i="8"/>
  <c r="N753" i="8"/>
  <c r="N754" i="8"/>
  <c r="N755" i="8"/>
  <c r="N756" i="8"/>
  <c r="N757" i="8"/>
  <c r="N758" i="8"/>
  <c r="N759" i="8"/>
  <c r="N760" i="8"/>
  <c r="N761" i="8"/>
  <c r="N762" i="8"/>
  <c r="N763" i="8"/>
  <c r="N764" i="8"/>
  <c r="N765" i="8"/>
  <c r="N766" i="8"/>
  <c r="N767" i="8"/>
  <c r="N768" i="8"/>
  <c r="N769" i="8"/>
  <c r="N770" i="8"/>
  <c r="N771" i="8"/>
  <c r="N772" i="8"/>
  <c r="N773" i="8"/>
  <c r="N774" i="8"/>
  <c r="N775" i="8"/>
  <c r="N776" i="8"/>
  <c r="N777" i="8"/>
  <c r="N778" i="8"/>
  <c r="N779" i="8"/>
  <c r="N780" i="8"/>
  <c r="N781" i="8"/>
  <c r="N782" i="8"/>
  <c r="N783" i="8"/>
  <c r="N784" i="8"/>
  <c r="N785" i="8"/>
  <c r="N786" i="8"/>
  <c r="N787" i="8"/>
  <c r="N788" i="8"/>
  <c r="N789" i="8"/>
  <c r="N790" i="8"/>
  <c r="N791" i="8"/>
  <c r="N792" i="8"/>
  <c r="N793" i="8"/>
  <c r="N794" i="8"/>
  <c r="N795" i="8"/>
  <c r="N796" i="8"/>
  <c r="N797" i="8"/>
  <c r="N798" i="8"/>
  <c r="N799" i="8"/>
  <c r="N800" i="8"/>
  <c r="N801" i="8"/>
  <c r="N802" i="8"/>
  <c r="N803" i="8"/>
  <c r="N804" i="8"/>
  <c r="N805" i="8"/>
  <c r="N806" i="8"/>
  <c r="N807" i="8"/>
  <c r="N808" i="8"/>
  <c r="N809" i="8"/>
  <c r="N810" i="8"/>
  <c r="N811" i="8"/>
  <c r="N812" i="8"/>
  <c r="N813" i="8"/>
  <c r="N814" i="8"/>
  <c r="N815" i="8"/>
  <c r="N816" i="8"/>
  <c r="N817" i="8"/>
  <c r="N818" i="8"/>
  <c r="N819" i="8"/>
  <c r="N820" i="8"/>
  <c r="N821" i="8"/>
  <c r="N822" i="8"/>
  <c r="N823" i="8"/>
  <c r="N824" i="8"/>
  <c r="N825" i="8"/>
  <c r="N826" i="8"/>
  <c r="N827" i="8"/>
  <c r="N828" i="8"/>
  <c r="N829" i="8"/>
  <c r="N830" i="8"/>
  <c r="N831" i="8"/>
  <c r="N832" i="8"/>
  <c r="N833" i="8"/>
  <c r="N834" i="8"/>
  <c r="N835" i="8"/>
  <c r="N836" i="8"/>
  <c r="N837" i="8"/>
  <c r="N838" i="8"/>
  <c r="N839" i="8"/>
  <c r="N840" i="8"/>
  <c r="N841" i="8"/>
  <c r="N842" i="8"/>
  <c r="N843" i="8"/>
  <c r="N844" i="8"/>
  <c r="N845" i="8"/>
  <c r="N846" i="8"/>
  <c r="N847" i="8"/>
  <c r="N848" i="8"/>
  <c r="N849" i="8"/>
  <c r="N850" i="8"/>
  <c r="N851" i="8"/>
  <c r="N852" i="8"/>
  <c r="N853" i="8"/>
  <c r="N854" i="8"/>
  <c r="N855" i="8"/>
  <c r="N856" i="8"/>
  <c r="N857" i="8"/>
  <c r="N858" i="8"/>
  <c r="N859" i="8"/>
  <c r="N860" i="8"/>
  <c r="N861" i="8"/>
  <c r="N862" i="8"/>
  <c r="N863" i="8"/>
  <c r="N864" i="8"/>
  <c r="N865" i="8"/>
  <c r="N866" i="8"/>
  <c r="N867" i="8"/>
  <c r="N868" i="8"/>
  <c r="N869" i="8"/>
  <c r="N870" i="8"/>
  <c r="N871" i="8"/>
  <c r="N872" i="8"/>
  <c r="N873" i="8"/>
  <c r="N874" i="8"/>
  <c r="N875" i="8"/>
  <c r="N876" i="8"/>
  <c r="N877" i="8"/>
  <c r="N878" i="8"/>
  <c r="N879" i="8"/>
  <c r="N880" i="8"/>
  <c r="N881" i="8"/>
  <c r="N882" i="8"/>
  <c r="N883" i="8"/>
  <c r="N884" i="8"/>
  <c r="N885" i="8"/>
  <c r="N886" i="8"/>
  <c r="N887" i="8"/>
  <c r="N888" i="8"/>
  <c r="N889" i="8"/>
  <c r="N890" i="8"/>
  <c r="N891" i="8"/>
  <c r="N892" i="8"/>
  <c r="N893" i="8"/>
  <c r="N894" i="8"/>
  <c r="N895" i="8"/>
  <c r="N896" i="8"/>
  <c r="N897" i="8"/>
  <c r="N898" i="8"/>
  <c r="N899" i="8"/>
  <c r="N900" i="8"/>
  <c r="N901" i="8"/>
  <c r="N902" i="8"/>
  <c r="N903" i="8"/>
  <c r="N904" i="8"/>
  <c r="N905" i="8"/>
  <c r="N906" i="8"/>
  <c r="N907" i="8"/>
  <c r="N908" i="8"/>
  <c r="N909" i="8"/>
  <c r="N910" i="8"/>
  <c r="N911" i="8"/>
  <c r="N912" i="8"/>
  <c r="N913" i="8"/>
  <c r="N914" i="8"/>
  <c r="N915" i="8"/>
  <c r="N916" i="8"/>
  <c r="N917" i="8"/>
  <c r="N918" i="8"/>
  <c r="N919" i="8"/>
  <c r="N920" i="8"/>
  <c r="N921" i="8"/>
  <c r="N922" i="8"/>
  <c r="N923" i="8"/>
  <c r="N924" i="8"/>
  <c r="N925" i="8"/>
  <c r="N926" i="8"/>
  <c r="N927" i="8"/>
  <c r="N928" i="8"/>
  <c r="N929" i="8"/>
  <c r="N930" i="8"/>
  <c r="N931" i="8"/>
  <c r="N932" i="8"/>
  <c r="N933" i="8"/>
  <c r="N934" i="8"/>
  <c r="N935" i="8"/>
  <c r="N936" i="8"/>
  <c r="N937" i="8"/>
  <c r="N938" i="8"/>
  <c r="N939" i="8"/>
  <c r="N940" i="8"/>
  <c r="N941" i="8"/>
  <c r="N942" i="8"/>
  <c r="N943" i="8"/>
  <c r="N944" i="8"/>
  <c r="N945" i="8"/>
  <c r="N946" i="8"/>
  <c r="N947" i="8"/>
  <c r="N948" i="8"/>
  <c r="N949" i="8"/>
  <c r="N950" i="8"/>
  <c r="N951" i="8"/>
  <c r="N952" i="8"/>
  <c r="N953" i="8"/>
  <c r="N954" i="8"/>
  <c r="N955" i="8"/>
  <c r="N956" i="8"/>
  <c r="N957" i="8"/>
  <c r="N958" i="8"/>
  <c r="N959" i="8"/>
  <c r="N960" i="8"/>
  <c r="N961" i="8"/>
  <c r="N962" i="8"/>
  <c r="N963" i="8"/>
  <c r="N964" i="8"/>
  <c r="N965" i="8"/>
  <c r="N966" i="8"/>
  <c r="N967" i="8"/>
  <c r="N968" i="8"/>
  <c r="N969" i="8"/>
  <c r="N970" i="8"/>
  <c r="N971" i="8"/>
  <c r="N972" i="8"/>
  <c r="N973" i="8"/>
  <c r="N974" i="8"/>
  <c r="N975" i="8"/>
  <c r="N976" i="8"/>
  <c r="N977" i="8"/>
  <c r="N978" i="8"/>
  <c r="N979" i="8"/>
  <c r="N980" i="8"/>
  <c r="N981" i="8"/>
  <c r="N982" i="8"/>
  <c r="N983" i="8"/>
  <c r="N984" i="8"/>
  <c r="N985" i="8"/>
  <c r="N986" i="8"/>
  <c r="N987" i="8"/>
  <c r="N988" i="8"/>
  <c r="N989" i="8"/>
  <c r="N990" i="8"/>
  <c r="N991" i="8"/>
  <c r="N992" i="8"/>
  <c r="N993" i="8"/>
  <c r="N994" i="8"/>
  <c r="N995" i="8"/>
  <c r="N996" i="8"/>
  <c r="N997" i="8"/>
  <c r="N998" i="8"/>
  <c r="N999" i="8"/>
  <c r="N1000" i="8"/>
  <c r="N1001" i="8"/>
  <c r="N1002" i="8"/>
  <c r="N1003" i="8"/>
  <c r="N1004" i="8"/>
  <c r="N1005" i="8"/>
  <c r="N1006" i="8"/>
  <c r="N1007" i="8"/>
  <c r="N1008" i="8"/>
  <c r="N1009" i="8"/>
  <c r="N1010" i="8"/>
  <c r="N1011" i="8"/>
  <c r="N1012" i="8"/>
  <c r="N1013" i="8"/>
  <c r="N1014" i="8"/>
  <c r="N1015" i="8"/>
  <c r="N1016" i="8"/>
  <c r="N1017" i="8"/>
  <c r="N1018" i="8"/>
  <c r="N1019" i="8"/>
  <c r="N1020" i="8"/>
  <c r="N1021" i="8"/>
  <c r="N1022" i="8"/>
  <c r="N1023" i="8"/>
  <c r="N1024" i="8"/>
  <c r="N1025" i="8"/>
  <c r="N1026" i="8"/>
  <c r="N1027" i="8"/>
  <c r="N1028" i="8"/>
  <c r="N1029" i="8"/>
  <c r="N1030" i="8"/>
  <c r="N1031" i="8"/>
  <c r="N1032" i="8"/>
  <c r="N1033" i="8"/>
  <c r="N1034" i="8"/>
  <c r="N1035" i="8"/>
  <c r="N1036" i="8"/>
  <c r="N1037" i="8"/>
  <c r="N1038" i="8"/>
  <c r="N1039" i="8"/>
  <c r="N1040" i="8"/>
  <c r="N1041" i="8"/>
  <c r="N1042" i="8"/>
  <c r="N1043" i="8"/>
  <c r="N1044" i="8"/>
  <c r="N1045" i="8"/>
  <c r="N1046" i="8"/>
  <c r="N1047" i="8"/>
  <c r="N1048" i="8"/>
  <c r="N1049" i="8"/>
  <c r="N1050" i="8"/>
  <c r="N1051" i="8"/>
  <c r="N1052" i="8"/>
  <c r="N1053" i="8"/>
  <c r="N1054" i="8"/>
  <c r="N1055" i="8"/>
  <c r="N1056" i="8"/>
  <c r="N1057" i="8"/>
  <c r="N1058" i="8"/>
  <c r="N1059" i="8"/>
  <c r="N1060" i="8"/>
  <c r="N1061" i="8"/>
  <c r="N1062" i="8"/>
  <c r="N1063" i="8"/>
  <c r="N1064" i="8"/>
  <c r="N1065" i="8"/>
  <c r="N1066" i="8"/>
  <c r="N1067" i="8"/>
  <c r="N1068" i="8"/>
  <c r="N1069" i="8"/>
  <c r="N1070" i="8"/>
  <c r="N1071" i="8"/>
  <c r="N1072" i="8"/>
  <c r="N1073" i="8"/>
  <c r="N1074" i="8"/>
  <c r="N1075" i="8"/>
  <c r="N1076" i="8"/>
  <c r="N1077" i="8"/>
  <c r="N1078" i="8"/>
  <c r="N1079" i="8"/>
  <c r="N1080" i="8"/>
  <c r="N1081" i="8"/>
  <c r="N1082" i="8"/>
  <c r="N1083" i="8"/>
  <c r="N1084" i="8"/>
  <c r="N1085" i="8"/>
  <c r="N1086" i="8"/>
  <c r="N1087" i="8"/>
  <c r="N1088" i="8"/>
  <c r="N1089" i="8"/>
  <c r="N1090" i="8"/>
  <c r="N1091" i="8"/>
  <c r="N1092" i="8"/>
  <c r="N1093" i="8"/>
  <c r="N1094" i="8"/>
  <c r="N1095" i="8"/>
  <c r="N1096" i="8"/>
  <c r="N1097" i="8"/>
  <c r="N1098" i="8"/>
  <c r="N1099" i="8"/>
  <c r="N1100" i="8"/>
  <c r="N1101" i="8"/>
  <c r="N1102" i="8"/>
  <c r="N1103" i="8"/>
  <c r="N1104" i="8"/>
  <c r="N1105" i="8"/>
  <c r="N1106" i="8"/>
  <c r="N1107" i="8"/>
  <c r="N1108" i="8"/>
  <c r="N1109" i="8"/>
  <c r="N1110" i="8"/>
  <c r="N1111" i="8"/>
  <c r="N1112" i="8"/>
  <c r="N1113" i="8"/>
  <c r="N1114" i="8"/>
  <c r="N1115" i="8"/>
  <c r="N1116" i="8"/>
  <c r="N1117" i="8"/>
  <c r="N1118" i="8"/>
  <c r="N1119" i="8"/>
  <c r="N1120" i="8"/>
  <c r="N1121" i="8"/>
  <c r="N1122" i="8"/>
  <c r="N1123" i="8"/>
  <c r="N1124" i="8"/>
  <c r="N1125" i="8"/>
  <c r="N1126" i="8"/>
  <c r="N1127" i="8"/>
  <c r="N1128" i="8"/>
  <c r="N1129" i="8"/>
  <c r="N1130" i="8"/>
  <c r="N1131" i="8"/>
  <c r="N1132" i="8"/>
  <c r="N1133" i="8"/>
  <c r="N1134" i="8"/>
  <c r="N1135" i="8"/>
  <c r="N1136" i="8"/>
  <c r="N1137" i="8"/>
  <c r="N1138" i="8"/>
  <c r="N1139" i="8"/>
  <c r="N1140" i="8"/>
  <c r="N1141" i="8"/>
  <c r="N1142" i="8"/>
  <c r="N1143" i="8"/>
  <c r="N1144" i="8"/>
  <c r="N1145" i="8"/>
  <c r="N1146" i="8"/>
  <c r="N1147" i="8"/>
  <c r="N1148" i="8"/>
  <c r="N1149" i="8"/>
  <c r="N1150" i="8"/>
  <c r="N1151" i="8"/>
  <c r="N1152" i="8"/>
  <c r="N1153" i="8"/>
  <c r="N1154" i="8"/>
  <c r="N1155" i="8"/>
  <c r="N1156" i="8"/>
  <c r="N1157" i="8"/>
  <c r="N1158" i="8"/>
  <c r="N1159" i="8"/>
  <c r="N1160" i="8"/>
  <c r="N1161" i="8"/>
  <c r="N1162" i="8"/>
  <c r="N1163" i="8"/>
  <c r="N1164" i="8"/>
  <c r="N1165" i="8"/>
  <c r="N1166" i="8"/>
  <c r="N1167" i="8"/>
  <c r="N1168" i="8"/>
  <c r="N1169" i="8"/>
  <c r="N1170" i="8"/>
  <c r="N1171" i="8"/>
  <c r="N1172" i="8"/>
  <c r="N1173" i="8"/>
  <c r="N1174" i="8"/>
  <c r="N1175" i="8"/>
  <c r="N1176" i="8"/>
  <c r="N1177" i="8"/>
  <c r="N1178" i="8"/>
  <c r="N1179" i="8"/>
  <c r="N1180" i="8"/>
  <c r="N1181" i="8"/>
  <c r="N1182" i="8"/>
  <c r="N1183" i="8"/>
  <c r="N1184" i="8"/>
  <c r="N1185" i="8"/>
  <c r="N1186" i="8"/>
  <c r="N1187" i="8"/>
  <c r="N1188" i="8"/>
  <c r="N1189" i="8"/>
  <c r="N1190" i="8"/>
  <c r="N1191" i="8"/>
  <c r="N1192" i="8"/>
  <c r="N1193" i="8"/>
  <c r="N1194" i="8"/>
  <c r="N1195" i="8"/>
  <c r="N1196" i="8"/>
  <c r="N1197" i="8"/>
  <c r="N1198" i="8"/>
  <c r="N1199" i="8"/>
  <c r="N1200" i="8"/>
  <c r="N1201" i="8"/>
  <c r="N1202" i="8"/>
  <c r="N1203" i="8"/>
  <c r="N1204" i="8"/>
  <c r="N1205" i="8"/>
  <c r="N1206" i="8"/>
  <c r="N1207" i="8"/>
  <c r="N1208" i="8"/>
  <c r="N1209" i="8"/>
  <c r="N1210" i="8"/>
  <c r="N1211" i="8"/>
  <c r="N1212" i="8"/>
  <c r="N1213" i="8"/>
  <c r="N1214" i="8"/>
  <c r="N1215" i="8"/>
  <c r="N1216" i="8"/>
  <c r="N1217" i="8"/>
  <c r="N1218" i="8"/>
  <c r="N1219" i="8"/>
  <c r="N1220" i="8"/>
  <c r="N1221" i="8"/>
  <c r="N1222" i="8"/>
  <c r="N1223" i="8"/>
  <c r="N1224" i="8"/>
  <c r="N1225" i="8"/>
  <c r="N1226" i="8"/>
  <c r="N1227" i="8"/>
  <c r="N1228" i="8"/>
  <c r="N1229" i="8"/>
  <c r="N1230" i="8"/>
  <c r="N1231" i="8"/>
  <c r="N1232" i="8"/>
  <c r="N1233" i="8"/>
  <c r="N1234" i="8"/>
  <c r="N1235" i="8"/>
  <c r="N1236" i="8"/>
  <c r="N1237" i="8"/>
  <c r="N1238" i="8"/>
  <c r="N1239" i="8"/>
  <c r="N1240" i="8"/>
  <c r="N1241" i="8"/>
  <c r="N1242" i="8"/>
  <c r="N1243" i="8"/>
  <c r="N1244" i="8"/>
  <c r="N1245" i="8"/>
  <c r="N1246" i="8"/>
  <c r="N1247" i="8"/>
  <c r="N1248" i="8"/>
  <c r="N1249" i="8"/>
  <c r="N1250" i="8"/>
  <c r="N1251" i="8"/>
  <c r="N1252" i="8"/>
  <c r="N1253" i="8"/>
  <c r="N1254" i="8"/>
  <c r="N1255" i="8"/>
  <c r="N1256" i="8"/>
  <c r="N1257" i="8"/>
  <c r="N1258" i="8"/>
  <c r="N1259" i="8"/>
  <c r="N1260" i="8"/>
  <c r="N1261" i="8"/>
  <c r="N1262" i="8"/>
  <c r="N1263" i="8"/>
  <c r="N1264" i="8"/>
  <c r="N1265" i="8"/>
  <c r="N1266" i="8"/>
  <c r="N1267" i="8"/>
  <c r="N1268" i="8"/>
  <c r="N1269" i="8"/>
  <c r="N1270" i="8"/>
  <c r="N1271" i="8"/>
  <c r="N1272" i="8"/>
  <c r="N1273" i="8"/>
  <c r="N1274" i="8"/>
  <c r="N1275" i="8"/>
  <c r="N1276" i="8"/>
  <c r="N1277" i="8"/>
  <c r="N1278" i="8"/>
  <c r="N1279" i="8"/>
  <c r="N1280" i="8"/>
  <c r="N1281" i="8"/>
  <c r="N1282" i="8"/>
  <c r="N1283" i="8"/>
  <c r="N1284" i="8"/>
  <c r="N1285" i="8"/>
  <c r="N1286" i="8"/>
  <c r="N1287" i="8"/>
  <c r="N1288" i="8"/>
  <c r="N1289" i="8"/>
  <c r="N1290" i="8"/>
  <c r="N1291" i="8"/>
  <c r="N1292" i="8"/>
  <c r="N1293" i="8"/>
  <c r="N1294" i="8"/>
  <c r="N1295" i="8"/>
  <c r="N1296" i="8"/>
  <c r="N1297" i="8"/>
  <c r="N1298" i="8"/>
  <c r="N1299" i="8"/>
  <c r="N1300" i="8"/>
  <c r="N1301" i="8"/>
  <c r="N1302" i="8"/>
  <c r="N1303" i="8"/>
  <c r="N1304" i="8"/>
  <c r="N1305" i="8"/>
  <c r="N1306" i="8"/>
  <c r="N1307" i="8"/>
  <c r="N1308" i="8"/>
  <c r="N1309" i="8"/>
  <c r="N1310" i="8"/>
  <c r="N1311" i="8"/>
  <c r="N1312" i="8"/>
  <c r="N1313" i="8"/>
  <c r="N1314" i="8"/>
  <c r="N1315" i="8"/>
  <c r="N1316" i="8"/>
  <c r="N1317" i="8"/>
  <c r="N1318" i="8"/>
  <c r="N1319" i="8"/>
  <c r="N1320" i="8"/>
  <c r="N1321" i="8"/>
  <c r="N1322" i="8"/>
  <c r="N1323" i="8"/>
  <c r="N1324" i="8"/>
  <c r="N1325" i="8"/>
  <c r="N1326" i="8"/>
  <c r="N1327" i="8"/>
  <c r="N1328" i="8"/>
  <c r="N1329" i="8"/>
  <c r="N1330" i="8"/>
  <c r="N1331" i="8"/>
  <c r="N1332" i="8"/>
  <c r="N1333" i="8"/>
  <c r="N1334" i="8"/>
  <c r="N1335" i="8"/>
  <c r="N1336" i="8"/>
  <c r="N1337" i="8"/>
  <c r="N1338" i="8"/>
  <c r="N1339" i="8"/>
  <c r="N1340" i="8"/>
  <c r="N1341" i="8"/>
  <c r="N1342" i="8"/>
  <c r="N1343" i="8"/>
  <c r="N1344" i="8"/>
  <c r="N1345" i="8"/>
  <c r="N1346" i="8"/>
  <c r="N1347" i="8"/>
  <c r="N1348" i="8"/>
  <c r="N1349" i="8"/>
  <c r="N1350" i="8"/>
  <c r="N1351" i="8"/>
  <c r="N1352" i="8"/>
  <c r="N1353" i="8"/>
  <c r="N1354" i="8"/>
  <c r="N1355" i="8"/>
  <c r="N1356" i="8"/>
  <c r="N1357" i="8"/>
  <c r="N1358" i="8"/>
  <c r="N1359" i="8"/>
  <c r="N1360" i="8"/>
  <c r="N1361" i="8"/>
  <c r="N1362" i="8"/>
  <c r="N1363" i="8"/>
  <c r="N1364" i="8"/>
  <c r="N1365" i="8"/>
  <c r="N1366" i="8"/>
  <c r="N1367" i="8"/>
  <c r="N1368" i="8"/>
  <c r="N1369" i="8"/>
  <c r="N1370" i="8"/>
  <c r="N1371" i="8"/>
  <c r="N1372" i="8"/>
  <c r="N1373" i="8"/>
  <c r="N1374" i="8"/>
  <c r="N1375" i="8"/>
  <c r="N1376" i="8"/>
  <c r="N1377" i="8"/>
  <c r="N1378" i="8"/>
  <c r="N1379" i="8"/>
  <c r="N1380" i="8"/>
  <c r="N1381" i="8"/>
  <c r="N1382" i="8"/>
  <c r="N1383" i="8"/>
  <c r="N1384" i="8"/>
  <c r="N1385" i="8"/>
  <c r="N1386" i="8"/>
  <c r="N1387" i="8"/>
  <c r="N1388" i="8"/>
  <c r="N1389" i="8"/>
  <c r="N1390" i="8"/>
  <c r="N1391" i="8"/>
  <c r="N1392" i="8"/>
  <c r="N1393" i="8"/>
  <c r="N1394" i="8"/>
  <c r="N1395" i="8"/>
  <c r="N1396" i="8"/>
  <c r="N1397" i="8"/>
  <c r="N1398" i="8"/>
  <c r="N1399" i="8"/>
  <c r="N1400" i="8"/>
  <c r="N1401" i="8"/>
  <c r="N1402" i="8"/>
  <c r="N1403" i="8"/>
  <c r="N1404" i="8"/>
  <c r="N1405" i="8"/>
  <c r="N1406" i="8"/>
  <c r="N1407" i="8"/>
  <c r="N1408" i="8"/>
  <c r="N1409" i="8"/>
  <c r="N1410" i="8"/>
  <c r="N1411" i="8"/>
  <c r="N1412" i="8"/>
  <c r="N1413" i="8"/>
  <c r="N1414" i="8"/>
  <c r="N1415" i="8"/>
  <c r="N1416" i="8"/>
  <c r="N1417" i="8"/>
  <c r="N1418" i="8"/>
  <c r="N1419" i="8"/>
  <c r="N1420" i="8"/>
  <c r="N1421" i="8"/>
  <c r="N1422" i="8"/>
  <c r="N1423" i="8"/>
  <c r="N1424" i="8"/>
  <c r="N1425" i="8"/>
  <c r="N1426" i="8"/>
  <c r="N1427" i="8"/>
  <c r="N1428" i="8"/>
  <c r="N1429" i="8"/>
  <c r="N1430" i="8"/>
  <c r="N1431" i="8"/>
  <c r="N1432" i="8"/>
  <c r="N1433" i="8"/>
  <c r="N1434" i="8"/>
  <c r="N1435" i="8"/>
  <c r="N1436" i="8"/>
  <c r="N1437" i="8"/>
  <c r="N1438" i="8"/>
  <c r="N1439" i="8"/>
  <c r="N1440" i="8"/>
  <c r="N1441" i="8"/>
  <c r="N1442" i="8"/>
  <c r="N1443" i="8"/>
  <c r="N1444" i="8"/>
  <c r="N1445" i="8"/>
  <c r="N1446" i="8"/>
  <c r="N1447" i="8"/>
  <c r="N1448" i="8"/>
  <c r="N1449" i="8"/>
  <c r="N1450" i="8"/>
  <c r="N1451" i="8"/>
  <c r="N1452" i="8"/>
  <c r="N1453" i="8"/>
  <c r="N1454" i="8"/>
  <c r="N1455" i="8"/>
  <c r="N1456" i="8"/>
  <c r="N1457" i="8"/>
  <c r="N1458" i="8"/>
  <c r="N1459" i="8"/>
  <c r="N1460" i="8"/>
  <c r="N1461" i="8"/>
  <c r="N1462" i="8"/>
  <c r="N1463" i="8"/>
  <c r="N1464" i="8"/>
  <c r="N1465" i="8"/>
  <c r="N1466" i="8"/>
  <c r="N1467" i="8"/>
  <c r="N1468" i="8"/>
  <c r="N1469" i="8"/>
  <c r="N1470" i="8"/>
  <c r="N1471" i="8"/>
  <c r="N1472" i="8"/>
  <c r="N1473" i="8"/>
  <c r="N1474" i="8"/>
  <c r="N1475" i="8"/>
  <c r="N1476" i="8"/>
  <c r="N1477" i="8"/>
  <c r="N1478" i="8"/>
  <c r="N1479" i="8"/>
  <c r="N1480" i="8"/>
  <c r="N1481" i="8"/>
  <c r="N1482" i="8"/>
  <c r="N1483" i="8"/>
  <c r="N1484" i="8"/>
  <c r="N1485" i="8"/>
  <c r="N1486" i="8"/>
  <c r="N1487" i="8"/>
  <c r="N1488" i="8"/>
  <c r="N1489" i="8"/>
  <c r="N1490" i="8"/>
  <c r="N1491" i="8"/>
  <c r="N1492" i="8"/>
  <c r="N1493" i="8"/>
  <c r="N1494" i="8"/>
  <c r="N1495" i="8"/>
  <c r="N1496" i="8"/>
  <c r="N1497" i="8"/>
  <c r="N1498" i="8"/>
  <c r="N1499" i="8"/>
  <c r="N1500" i="8"/>
  <c r="N1501" i="8"/>
  <c r="N1502" i="8"/>
  <c r="N1503" i="8"/>
  <c r="N1504" i="8"/>
  <c r="N1505" i="8"/>
  <c r="N1506" i="8"/>
  <c r="N1507" i="8"/>
  <c r="N1508" i="8"/>
  <c r="N1509" i="8"/>
  <c r="N1510" i="8"/>
  <c r="N1511" i="8"/>
  <c r="N1512" i="8"/>
  <c r="N1513" i="8"/>
  <c r="N1514" i="8"/>
  <c r="N1515" i="8"/>
  <c r="N1516" i="8"/>
  <c r="N1517" i="8"/>
  <c r="N1518" i="8"/>
  <c r="N1519" i="8"/>
  <c r="N1520" i="8"/>
  <c r="N1521" i="8"/>
  <c r="N1522" i="8"/>
  <c r="N1523" i="8"/>
  <c r="N1524" i="8"/>
  <c r="N1525" i="8"/>
  <c r="N1526" i="8"/>
  <c r="N1527" i="8"/>
  <c r="N1528" i="8"/>
  <c r="N1529" i="8"/>
  <c r="N1530" i="8"/>
  <c r="N1531" i="8"/>
  <c r="N1532" i="8"/>
  <c r="N1533" i="8"/>
  <c r="N1534" i="8"/>
  <c r="N1535" i="8"/>
  <c r="N1536" i="8"/>
  <c r="N1537" i="8"/>
  <c r="N1538" i="8"/>
  <c r="N1539" i="8"/>
  <c r="N1540" i="8"/>
  <c r="N1541" i="8"/>
  <c r="N1542" i="8"/>
  <c r="N1543" i="8"/>
  <c r="N1544" i="8"/>
  <c r="N1545" i="8"/>
  <c r="N1546" i="8"/>
  <c r="N1547" i="8"/>
  <c r="N1548" i="8"/>
  <c r="N1549" i="8"/>
  <c r="N1550" i="8"/>
  <c r="N1551" i="8"/>
  <c r="N1552" i="8"/>
  <c r="N1553" i="8"/>
  <c r="N1554" i="8"/>
  <c r="N1555" i="8"/>
  <c r="N1556" i="8"/>
  <c r="N1557" i="8"/>
  <c r="N1558" i="8"/>
  <c r="N1559" i="8"/>
  <c r="N1560" i="8"/>
  <c r="N1561" i="8"/>
  <c r="N1562" i="8"/>
  <c r="N1563" i="8"/>
  <c r="N1564" i="8"/>
  <c r="N1565" i="8"/>
  <c r="N1566" i="8"/>
  <c r="N1567" i="8"/>
  <c r="N1568" i="8"/>
  <c r="N1569" i="8"/>
  <c r="N1570" i="8"/>
  <c r="N1571" i="8"/>
  <c r="N1572" i="8"/>
  <c r="N1573" i="8"/>
  <c r="N1574" i="8"/>
  <c r="N1575" i="8"/>
  <c r="N1576" i="8"/>
  <c r="N1577" i="8"/>
  <c r="N1578" i="8"/>
  <c r="N1579" i="8"/>
  <c r="N1580" i="8"/>
  <c r="N1581" i="8"/>
  <c r="N1582" i="8"/>
  <c r="N1583" i="8"/>
  <c r="N1584" i="8"/>
  <c r="N1585" i="8"/>
  <c r="N1586" i="8"/>
  <c r="N1587" i="8"/>
  <c r="N1588" i="8"/>
  <c r="N1589" i="8"/>
  <c r="N1590" i="8"/>
  <c r="N1591" i="8"/>
  <c r="N1592" i="8"/>
  <c r="N1593" i="8"/>
  <c r="N1594" i="8"/>
  <c r="N1595" i="8"/>
  <c r="N1596" i="8"/>
  <c r="N1597" i="8"/>
  <c r="N1598" i="8"/>
  <c r="N1599" i="8"/>
  <c r="N1600" i="8"/>
  <c r="N1601" i="8"/>
  <c r="N1602" i="8"/>
  <c r="N1603" i="8"/>
  <c r="N1604" i="8"/>
  <c r="N1605" i="8"/>
  <c r="N1606" i="8"/>
  <c r="N1607" i="8"/>
  <c r="N1608" i="8"/>
  <c r="N1609" i="8"/>
  <c r="N1610" i="8"/>
  <c r="N1611" i="8"/>
  <c r="N1612" i="8"/>
  <c r="N1613" i="8"/>
  <c r="N1614" i="8"/>
  <c r="N1615" i="8"/>
  <c r="N1616" i="8"/>
  <c r="N1617" i="8"/>
  <c r="N1618" i="8"/>
  <c r="N1619" i="8"/>
  <c r="N1620" i="8"/>
  <c r="N1621" i="8"/>
  <c r="N1622" i="8"/>
  <c r="N1623" i="8"/>
  <c r="N1624" i="8"/>
  <c r="N1625" i="8"/>
  <c r="N1626" i="8"/>
  <c r="N1627" i="8"/>
  <c r="N1628" i="8"/>
  <c r="N1629" i="8"/>
  <c r="N1630" i="8"/>
  <c r="N1631" i="8"/>
  <c r="N1632" i="8"/>
  <c r="N1633" i="8"/>
  <c r="N1634" i="8"/>
  <c r="N1635" i="8"/>
  <c r="N1636" i="8"/>
  <c r="N1637" i="8"/>
  <c r="N1638" i="8"/>
  <c r="N1639" i="8"/>
  <c r="N1640" i="8"/>
  <c r="N1641" i="8"/>
  <c r="N1642" i="8"/>
  <c r="N1643" i="8"/>
  <c r="N1644" i="8"/>
  <c r="N1645" i="8"/>
  <c r="N1646" i="8"/>
  <c r="N1647" i="8"/>
  <c r="N1648" i="8"/>
  <c r="N1649" i="8"/>
  <c r="N1650" i="8"/>
  <c r="N1651" i="8"/>
  <c r="N1652" i="8"/>
  <c r="N1653" i="8"/>
  <c r="N1654" i="8"/>
  <c r="N1655" i="8"/>
  <c r="N1656" i="8"/>
  <c r="N1657" i="8"/>
  <c r="N1658" i="8"/>
  <c r="N1659" i="8"/>
  <c r="N1660" i="8"/>
  <c r="N1661" i="8"/>
  <c r="N1662" i="8"/>
  <c r="N1663" i="8"/>
  <c r="N1664" i="8"/>
  <c r="N1665" i="8"/>
  <c r="N1666" i="8"/>
  <c r="N1667" i="8"/>
  <c r="N1668" i="8"/>
  <c r="N1669" i="8"/>
  <c r="N1670" i="8"/>
  <c r="N1671" i="8"/>
  <c r="N1672" i="8"/>
  <c r="N1673" i="8"/>
  <c r="N1674" i="8"/>
  <c r="N1675" i="8"/>
  <c r="N1676" i="8"/>
  <c r="N1677" i="8"/>
  <c r="N1678" i="8"/>
  <c r="N1679" i="8"/>
  <c r="N1680" i="8"/>
  <c r="N1681" i="8"/>
  <c r="N1682" i="8"/>
  <c r="N1683" i="8"/>
  <c r="N1684" i="8"/>
  <c r="N1685" i="8"/>
  <c r="N1686" i="8"/>
  <c r="N1687" i="8"/>
  <c r="N1688" i="8"/>
  <c r="N1689" i="8"/>
  <c r="N1690" i="8"/>
  <c r="N1691" i="8"/>
  <c r="N1692" i="8"/>
  <c r="N1693" i="8"/>
  <c r="N1694" i="8"/>
  <c r="N1695" i="8"/>
  <c r="N1696" i="8"/>
  <c r="N1697" i="8"/>
  <c r="N1698" i="8"/>
  <c r="N1699" i="8"/>
  <c r="N1700" i="8"/>
  <c r="N1701" i="8"/>
  <c r="N1702" i="8"/>
  <c r="N1703" i="8"/>
  <c r="N1704" i="8"/>
  <c r="N1705" i="8"/>
  <c r="N1706" i="8"/>
  <c r="N1707" i="8"/>
  <c r="N1708" i="8"/>
  <c r="N1709" i="8"/>
  <c r="N1710" i="8"/>
  <c r="N1711" i="8"/>
  <c r="N1712" i="8"/>
  <c r="N1713" i="8"/>
  <c r="N1714" i="8"/>
  <c r="N1715" i="8"/>
  <c r="N1716" i="8"/>
  <c r="N1717" i="8"/>
  <c r="N1718" i="8"/>
  <c r="N1719" i="8"/>
  <c r="N1720" i="8"/>
  <c r="N1721" i="8"/>
  <c r="N1722" i="8"/>
  <c r="N1723" i="8"/>
  <c r="N1724" i="8"/>
  <c r="N1725" i="8"/>
  <c r="N1726" i="8"/>
  <c r="N1727" i="8"/>
  <c r="N1728" i="8"/>
  <c r="N1729" i="8"/>
  <c r="N1730" i="8"/>
  <c r="N1731" i="8"/>
  <c r="N1732" i="8"/>
  <c r="N1733" i="8"/>
  <c r="N1734" i="8"/>
  <c r="N1735" i="8"/>
  <c r="N1736" i="8"/>
  <c r="N1737" i="8"/>
  <c r="N1738" i="8"/>
  <c r="N1739" i="8"/>
  <c r="N1740" i="8"/>
  <c r="N1741" i="8"/>
  <c r="N1742" i="8"/>
  <c r="N1743" i="8"/>
  <c r="N1744" i="8"/>
  <c r="N1745" i="8"/>
  <c r="N1746" i="8"/>
  <c r="N1747" i="8"/>
  <c r="N1748" i="8"/>
  <c r="N1749" i="8"/>
  <c r="N1750" i="8"/>
  <c r="N1751" i="8"/>
  <c r="N1752" i="8"/>
  <c r="N1753" i="8"/>
  <c r="N1754" i="8"/>
  <c r="N1755" i="8"/>
  <c r="N1756" i="8"/>
  <c r="N1757" i="8"/>
  <c r="N1758" i="8"/>
  <c r="N1759" i="8"/>
  <c r="N1760" i="8"/>
  <c r="N1761" i="8"/>
  <c r="N1762" i="8"/>
  <c r="N1763" i="8"/>
  <c r="N1764" i="8"/>
  <c r="N1765" i="8"/>
  <c r="N1766" i="8"/>
  <c r="N1767" i="8"/>
  <c r="N1768" i="8"/>
  <c r="N1769" i="8"/>
  <c r="N1770" i="8"/>
  <c r="N1771" i="8"/>
  <c r="N1772" i="8"/>
  <c r="N1773" i="8"/>
  <c r="N1774" i="8"/>
  <c r="N1775" i="8"/>
  <c r="N1776" i="8"/>
  <c r="N1777" i="8"/>
  <c r="N1778" i="8"/>
  <c r="N1779" i="8"/>
  <c r="N1780" i="8"/>
  <c r="N1781" i="8"/>
  <c r="N1782" i="8"/>
  <c r="N1783" i="8"/>
  <c r="N1784" i="8"/>
  <c r="N1785" i="8"/>
  <c r="N1786" i="8"/>
  <c r="N1787" i="8"/>
  <c r="N1788" i="8"/>
  <c r="N1789" i="8"/>
  <c r="N1790" i="8"/>
  <c r="N1791" i="8"/>
  <c r="N1792" i="8"/>
  <c r="N1793" i="8"/>
  <c r="N1794" i="8"/>
  <c r="N1795" i="8"/>
  <c r="N1796" i="8"/>
  <c r="N1797" i="8"/>
  <c r="N1798" i="8"/>
  <c r="N1799" i="8"/>
  <c r="N1800" i="8"/>
  <c r="N1801" i="8"/>
  <c r="N1802" i="8"/>
  <c r="N1803" i="8"/>
  <c r="N1804" i="8"/>
  <c r="N1805" i="8"/>
  <c r="N1806" i="8"/>
  <c r="N1807" i="8"/>
  <c r="N1808" i="8"/>
  <c r="N1809" i="8"/>
  <c r="N1810" i="8"/>
  <c r="N1811" i="8"/>
  <c r="N1812" i="8"/>
  <c r="N1813" i="8"/>
  <c r="N1814" i="8"/>
  <c r="N1815" i="8"/>
  <c r="N1816" i="8"/>
  <c r="N1817" i="8"/>
  <c r="N1818" i="8"/>
  <c r="N1819" i="8"/>
  <c r="N1820" i="8"/>
  <c r="N1821" i="8"/>
  <c r="N1822" i="8"/>
  <c r="N1823" i="8"/>
  <c r="N1824" i="8"/>
  <c r="N1825" i="8"/>
  <c r="N1826" i="8"/>
  <c r="N1827" i="8"/>
  <c r="N1828" i="8"/>
  <c r="N1829" i="8"/>
  <c r="N1830" i="8"/>
  <c r="N1831" i="8"/>
  <c r="N1832" i="8"/>
  <c r="N1833" i="8"/>
  <c r="N1834" i="8"/>
  <c r="N1835" i="8"/>
  <c r="N1836" i="8"/>
  <c r="N1837" i="8"/>
  <c r="N1838" i="8"/>
  <c r="N1839" i="8"/>
  <c r="N1840" i="8"/>
  <c r="N1841" i="8"/>
  <c r="N1842" i="8"/>
  <c r="N1843" i="8"/>
  <c r="N1844" i="8"/>
  <c r="N1845" i="8"/>
  <c r="N1846" i="8"/>
  <c r="N1847" i="8"/>
  <c r="N1848" i="8"/>
  <c r="N1849" i="8"/>
  <c r="N1850" i="8"/>
  <c r="N1851" i="8"/>
  <c r="N1852" i="8"/>
  <c r="N1853" i="8"/>
  <c r="N1854" i="8"/>
  <c r="N1855" i="8"/>
  <c r="N1856" i="8"/>
  <c r="N1857" i="8"/>
  <c r="N1858" i="8"/>
  <c r="N1859" i="8"/>
  <c r="N1860" i="8"/>
  <c r="N1861" i="8"/>
  <c r="N1862" i="8"/>
  <c r="N1863" i="8"/>
  <c r="N1864" i="8"/>
  <c r="N1865" i="8"/>
  <c r="N1866" i="8"/>
  <c r="N1867" i="8"/>
  <c r="N1868" i="8"/>
  <c r="N1869" i="8"/>
  <c r="N1870" i="8"/>
  <c r="N1871" i="8"/>
  <c r="N1872" i="8"/>
  <c r="N1873" i="8"/>
  <c r="N1874" i="8"/>
  <c r="N1875" i="8"/>
  <c r="N1876" i="8"/>
  <c r="N1877" i="8"/>
  <c r="N1878" i="8"/>
  <c r="N1879" i="8"/>
  <c r="N1880" i="8"/>
  <c r="N1881" i="8"/>
  <c r="N1882" i="8"/>
  <c r="N1883" i="8"/>
  <c r="N1884" i="8"/>
  <c r="N1885" i="8"/>
  <c r="N1886" i="8"/>
  <c r="N1887" i="8"/>
  <c r="N1888" i="8"/>
  <c r="N1889" i="8"/>
  <c r="N1890" i="8"/>
  <c r="N1891" i="8"/>
  <c r="N1892" i="8"/>
  <c r="N1893" i="8"/>
  <c r="N1894" i="8"/>
  <c r="N1895" i="8"/>
  <c r="N1896" i="8"/>
  <c r="N1897" i="8"/>
  <c r="N1898" i="8"/>
  <c r="N1899" i="8"/>
  <c r="N1900" i="8"/>
  <c r="N1901" i="8"/>
  <c r="N1902" i="8"/>
  <c r="N1903" i="8"/>
  <c r="N1904" i="8"/>
  <c r="N1905" i="8"/>
  <c r="N1906" i="8"/>
  <c r="N1907" i="8"/>
  <c r="N1908" i="8"/>
  <c r="N1909" i="8"/>
  <c r="N1910" i="8"/>
  <c r="N1911" i="8"/>
  <c r="N1912" i="8"/>
  <c r="N1913" i="8"/>
  <c r="N1914" i="8"/>
  <c r="N1915" i="8"/>
  <c r="N1916" i="8"/>
  <c r="N1917" i="8"/>
  <c r="N1918" i="8"/>
  <c r="N1919" i="8"/>
  <c r="N1920" i="8"/>
  <c r="N1921" i="8"/>
  <c r="N1922" i="8"/>
  <c r="N1923" i="8"/>
  <c r="N1924" i="8"/>
  <c r="N1925" i="8"/>
  <c r="N1926" i="8"/>
  <c r="N1927" i="8"/>
  <c r="N1928" i="8"/>
  <c r="N1929" i="8"/>
  <c r="N1930" i="8"/>
  <c r="N1931" i="8"/>
  <c r="N1932" i="8"/>
  <c r="N1933" i="8"/>
  <c r="N1934" i="8"/>
  <c r="N1935" i="8"/>
  <c r="N1936" i="8"/>
  <c r="N1937" i="8"/>
  <c r="N1938" i="8"/>
  <c r="N1939" i="8"/>
  <c r="N1940" i="8"/>
  <c r="N1941" i="8"/>
  <c r="N1942" i="8"/>
  <c r="N1943" i="8"/>
  <c r="N1944" i="8"/>
  <c r="N1945" i="8"/>
  <c r="N1946" i="8"/>
  <c r="N1947" i="8"/>
  <c r="N1948" i="8"/>
  <c r="N1949" i="8"/>
  <c r="N1950" i="8"/>
  <c r="N1951" i="8"/>
  <c r="N1952" i="8"/>
  <c r="N1953" i="8"/>
  <c r="N1954" i="8"/>
  <c r="N1955" i="8"/>
  <c r="N1956" i="8"/>
  <c r="N1957" i="8"/>
  <c r="N1958" i="8"/>
  <c r="N1959" i="8"/>
  <c r="N1960" i="8"/>
  <c r="N1961" i="8"/>
  <c r="N1962" i="8"/>
  <c r="N1963" i="8"/>
  <c r="N1964" i="8"/>
  <c r="N1965" i="8"/>
  <c r="N1966" i="8"/>
  <c r="N1967" i="8"/>
  <c r="N1968" i="8"/>
  <c r="N1969" i="8"/>
  <c r="N1970" i="8"/>
  <c r="N1971" i="8"/>
  <c r="N1972" i="8"/>
  <c r="N1973" i="8"/>
  <c r="N1974" i="8"/>
  <c r="N1975" i="8"/>
  <c r="N1976" i="8"/>
  <c r="N1977" i="8"/>
  <c r="N1978" i="8"/>
  <c r="N1979" i="8"/>
  <c r="N1980" i="8"/>
  <c r="N1981" i="8"/>
  <c r="N1982" i="8"/>
  <c r="N1983" i="8"/>
  <c r="N1984" i="8"/>
  <c r="N1985" i="8"/>
  <c r="N1986" i="8"/>
  <c r="N1987" i="8"/>
  <c r="N1988" i="8"/>
  <c r="N1989" i="8"/>
  <c r="N1990" i="8"/>
  <c r="N1991" i="8"/>
  <c r="N1992" i="8"/>
  <c r="N1993" i="8"/>
  <c r="N1994" i="8"/>
  <c r="N1995" i="8"/>
  <c r="N1996" i="8"/>
  <c r="N1997" i="8"/>
  <c r="N1998" i="8"/>
  <c r="N1999" i="8"/>
  <c r="N2000" i="8"/>
  <c r="N2001" i="8"/>
  <c r="N2002" i="8"/>
  <c r="N2003" i="8"/>
  <c r="N2004" i="8"/>
  <c r="N2005" i="8"/>
  <c r="N2006" i="8"/>
  <c r="N2007" i="8"/>
  <c r="N2008" i="8"/>
  <c r="N2009" i="8"/>
  <c r="N2010" i="8"/>
  <c r="N2011" i="8"/>
  <c r="N2012" i="8"/>
  <c r="N2013" i="8"/>
  <c r="N2014" i="8"/>
  <c r="N2015" i="8"/>
  <c r="N2016" i="8"/>
  <c r="N2017" i="8"/>
  <c r="N2018" i="8"/>
  <c r="N2019" i="8"/>
  <c r="N2020" i="8"/>
  <c r="N2021" i="8"/>
  <c r="N2022" i="8"/>
  <c r="N2023" i="8"/>
  <c r="N2024" i="8"/>
  <c r="N2025" i="8"/>
  <c r="N2026" i="8"/>
  <c r="N2027" i="8"/>
  <c r="N2028" i="8"/>
  <c r="N2029" i="8"/>
  <c r="N2030" i="8"/>
  <c r="N2031" i="8"/>
  <c r="N2032" i="8"/>
  <c r="N2033" i="8"/>
  <c r="N2034" i="8"/>
  <c r="N2035" i="8"/>
  <c r="N2036" i="8"/>
  <c r="N2037" i="8"/>
  <c r="N2038" i="8"/>
  <c r="N2039" i="8"/>
  <c r="N2040" i="8"/>
  <c r="N2041" i="8"/>
  <c r="N2042" i="8"/>
  <c r="N2043" i="8"/>
  <c r="N2044" i="8"/>
  <c r="N2045" i="8"/>
  <c r="N2046" i="8"/>
  <c r="N2047" i="8"/>
  <c r="N2048" i="8"/>
  <c r="N2049" i="8"/>
  <c r="N2050" i="8"/>
  <c r="N2051" i="8"/>
  <c r="N2052" i="8"/>
  <c r="N2053" i="8"/>
  <c r="N2054" i="8"/>
  <c r="N2055" i="8"/>
  <c r="N2056" i="8"/>
  <c r="N2057" i="8"/>
  <c r="N2058" i="8"/>
  <c r="N2059" i="8"/>
  <c r="N2060" i="8"/>
  <c r="N2061" i="8"/>
  <c r="N2062" i="8"/>
  <c r="N2063" i="8"/>
  <c r="N2064" i="8"/>
  <c r="N2065" i="8"/>
  <c r="N2066" i="8"/>
  <c r="N2067" i="8"/>
  <c r="N2068" i="8"/>
  <c r="N2069" i="8"/>
  <c r="N2070" i="8"/>
  <c r="N2071" i="8"/>
  <c r="N2072" i="8"/>
  <c r="N2073" i="8"/>
  <c r="N2074" i="8"/>
  <c r="N2075" i="8"/>
  <c r="N2076" i="8"/>
  <c r="N2077" i="8"/>
  <c r="N2078" i="8"/>
  <c r="N2079" i="8"/>
  <c r="N2080" i="8"/>
  <c r="N2081" i="8"/>
  <c r="N2082" i="8"/>
  <c r="N2083" i="8"/>
  <c r="N2084" i="8"/>
  <c r="N2085" i="8"/>
  <c r="N2086" i="8"/>
  <c r="N2087" i="8"/>
  <c r="N2088" i="8"/>
  <c r="N2089" i="8"/>
  <c r="N2090" i="8"/>
  <c r="N2091" i="8"/>
  <c r="N2092" i="8"/>
  <c r="N2093" i="8"/>
  <c r="N2094" i="8"/>
  <c r="N2095" i="8"/>
  <c r="N2096" i="8"/>
  <c r="N2097" i="8"/>
  <c r="N2098" i="8"/>
  <c r="N2099" i="8"/>
  <c r="N2100" i="8"/>
  <c r="N2101" i="8"/>
  <c r="N2102" i="8"/>
  <c r="N2103" i="8"/>
  <c r="N2104" i="8"/>
  <c r="N2105" i="8"/>
  <c r="N2106" i="8"/>
  <c r="N2107" i="8"/>
  <c r="N2108" i="8"/>
  <c r="N2109" i="8"/>
  <c r="N2110" i="8"/>
  <c r="N2111" i="8"/>
  <c r="N2112" i="8"/>
  <c r="N2113" i="8"/>
  <c r="N2114" i="8"/>
  <c r="N2115" i="8"/>
  <c r="N2116" i="8"/>
  <c r="N2117" i="8"/>
  <c r="N2118" i="8"/>
  <c r="N2119" i="8"/>
  <c r="N2120" i="8"/>
  <c r="N2121" i="8"/>
  <c r="N2122" i="8"/>
  <c r="N2123" i="8"/>
  <c r="N2124" i="8"/>
  <c r="N2125" i="8"/>
  <c r="N2126" i="8"/>
  <c r="N2127" i="8"/>
  <c r="N2128" i="8"/>
  <c r="N2129" i="8"/>
  <c r="N2130" i="8"/>
  <c r="N2131" i="8"/>
  <c r="N2132" i="8"/>
  <c r="N2133" i="8"/>
  <c r="N2134" i="8"/>
  <c r="N2135" i="8"/>
  <c r="N2136" i="8"/>
  <c r="N2137" i="8"/>
  <c r="N2138" i="8"/>
  <c r="N2139" i="8"/>
  <c r="N2140" i="8"/>
  <c r="N2141" i="8"/>
  <c r="N2142" i="8"/>
  <c r="N2143" i="8"/>
  <c r="N2144" i="8"/>
  <c r="N2145" i="8"/>
  <c r="N2146" i="8"/>
  <c r="N2147" i="8"/>
  <c r="N2148" i="8"/>
  <c r="N2149" i="8"/>
  <c r="N2150" i="8"/>
  <c r="N2151" i="8"/>
  <c r="N2152" i="8"/>
  <c r="N2153" i="8"/>
  <c r="N2154" i="8"/>
  <c r="N2155" i="8"/>
  <c r="N2156" i="8"/>
  <c r="N2157" i="8"/>
  <c r="N2158" i="8"/>
  <c r="N2159" i="8"/>
  <c r="N2160" i="8"/>
  <c r="N2161" i="8"/>
  <c r="N2162" i="8"/>
  <c r="N2163" i="8"/>
  <c r="N2164" i="8"/>
  <c r="N2165" i="8"/>
  <c r="N2166" i="8"/>
  <c r="N2167" i="8"/>
  <c r="N2168" i="8"/>
  <c r="N2169" i="8"/>
  <c r="N2170" i="8"/>
  <c r="N2171" i="8"/>
  <c r="N2172" i="8"/>
  <c r="N2173" i="8"/>
  <c r="N2174" i="8"/>
  <c r="N2175" i="8"/>
  <c r="N2176" i="8"/>
  <c r="N2177" i="8"/>
  <c r="N2178" i="8"/>
  <c r="N2179" i="8"/>
  <c r="N2180" i="8"/>
  <c r="N2181" i="8"/>
  <c r="N2182" i="8"/>
  <c r="N2183" i="8"/>
  <c r="N2184" i="8"/>
  <c r="N2185" i="8"/>
  <c r="N2186" i="8"/>
  <c r="N2187" i="8"/>
  <c r="N2188" i="8"/>
  <c r="N2189" i="8"/>
  <c r="N2190" i="8"/>
  <c r="N2191" i="8"/>
  <c r="N2192" i="8"/>
  <c r="N2193" i="8"/>
  <c r="N2194" i="8"/>
  <c r="N2195" i="8"/>
  <c r="N2196" i="8"/>
  <c r="N2197" i="8"/>
  <c r="N2198" i="8"/>
  <c r="N2199" i="8"/>
  <c r="N2200" i="8"/>
  <c r="N2201" i="8"/>
  <c r="N2202" i="8"/>
  <c r="N2203" i="8"/>
  <c r="N2204" i="8"/>
  <c r="N2205" i="8"/>
  <c r="N2206" i="8"/>
  <c r="N2207" i="8"/>
  <c r="N2208" i="8"/>
  <c r="N2209" i="8"/>
  <c r="N2210" i="8"/>
  <c r="N2211" i="8"/>
  <c r="N2212" i="8"/>
  <c r="N2213" i="8"/>
  <c r="N2214" i="8"/>
  <c r="N2215" i="8"/>
  <c r="N2216" i="8"/>
  <c r="N2217" i="8"/>
  <c r="N2218" i="8"/>
  <c r="N2219" i="8"/>
  <c r="N2220" i="8"/>
  <c r="N2221" i="8"/>
  <c r="N2222" i="8"/>
  <c r="N2223" i="8"/>
  <c r="N2224" i="8"/>
  <c r="N2225" i="8"/>
  <c r="N2226" i="8"/>
  <c r="N2227" i="8"/>
  <c r="N2228" i="8"/>
  <c r="N2229" i="8"/>
  <c r="N2230" i="8"/>
  <c r="N2231" i="8"/>
  <c r="N2232" i="8"/>
  <c r="N2233" i="8"/>
  <c r="N2234" i="8"/>
  <c r="N2235" i="8"/>
  <c r="N2236" i="8"/>
  <c r="N2237" i="8"/>
  <c r="N2238" i="8"/>
  <c r="N2239" i="8"/>
  <c r="N2240" i="8"/>
  <c r="N2241" i="8"/>
  <c r="N2242" i="8"/>
  <c r="N2243" i="8"/>
  <c r="N2244" i="8"/>
  <c r="N2245" i="8"/>
  <c r="N2246" i="8"/>
  <c r="N2247" i="8"/>
  <c r="N2248" i="8"/>
  <c r="N2249" i="8"/>
  <c r="N2250" i="8"/>
  <c r="N2251" i="8"/>
  <c r="N2252" i="8"/>
  <c r="N2253" i="8"/>
  <c r="N2254" i="8"/>
  <c r="N2255" i="8"/>
  <c r="N2256" i="8"/>
  <c r="N2257" i="8"/>
  <c r="N2258" i="8"/>
  <c r="N2259" i="8"/>
  <c r="N2260" i="8"/>
  <c r="N2261" i="8"/>
  <c r="N2262" i="8"/>
  <c r="N2263" i="8"/>
  <c r="N2264" i="8"/>
  <c r="N2265" i="8"/>
  <c r="N2266" i="8"/>
  <c r="N2267" i="8"/>
  <c r="N2268" i="8"/>
  <c r="N2269" i="8"/>
  <c r="N2270" i="8"/>
  <c r="N2271" i="8"/>
  <c r="N2272" i="8"/>
  <c r="N2273" i="8"/>
  <c r="N2274" i="8"/>
  <c r="N2275" i="8"/>
  <c r="N2276" i="8"/>
  <c r="N2277" i="8"/>
  <c r="N2278" i="8"/>
  <c r="N2279" i="8"/>
  <c r="N2280" i="8"/>
  <c r="N2281" i="8"/>
  <c r="N2282" i="8"/>
  <c r="N2283" i="8"/>
  <c r="N2284" i="8"/>
  <c r="N2285" i="8"/>
  <c r="N2286" i="8"/>
  <c r="N2287" i="8"/>
  <c r="N2288" i="8"/>
  <c r="N2289" i="8"/>
  <c r="N2290" i="8"/>
  <c r="N2291" i="8"/>
  <c r="N2292" i="8"/>
  <c r="N2293" i="8"/>
  <c r="N2294" i="8"/>
  <c r="N2295" i="8"/>
  <c r="N2296" i="8"/>
  <c r="N2297" i="8"/>
  <c r="N2298" i="8"/>
  <c r="N2299" i="8"/>
  <c r="N2300" i="8"/>
  <c r="N2301" i="8"/>
  <c r="N2302" i="8"/>
  <c r="N2303" i="8"/>
  <c r="N2304" i="8"/>
  <c r="N2305" i="8"/>
  <c r="N2306" i="8"/>
  <c r="N2307" i="8"/>
  <c r="N2308" i="8"/>
  <c r="N2309" i="8"/>
  <c r="N2310" i="8"/>
  <c r="N2311" i="8"/>
  <c r="N2312" i="8"/>
  <c r="N2313" i="8"/>
  <c r="N2314" i="8"/>
  <c r="N2315" i="8"/>
  <c r="N2316" i="8"/>
  <c r="N2317" i="8"/>
  <c r="N2318" i="8"/>
  <c r="N2319" i="8"/>
  <c r="N2320" i="8"/>
  <c r="N2321" i="8"/>
  <c r="N2322" i="8"/>
  <c r="N2323" i="8"/>
  <c r="N2324" i="8"/>
  <c r="N2325" i="8"/>
  <c r="N2326" i="8"/>
  <c r="N2327" i="8"/>
  <c r="N2328" i="8"/>
  <c r="N2329" i="8"/>
  <c r="N2330" i="8"/>
  <c r="N2331" i="8"/>
  <c r="N2332" i="8"/>
  <c r="N2333" i="8"/>
  <c r="N2334" i="8"/>
  <c r="N2335" i="8"/>
  <c r="N2336" i="8"/>
  <c r="N2337" i="8"/>
  <c r="N2338" i="8"/>
  <c r="N2339" i="8"/>
  <c r="N2340" i="8"/>
  <c r="N2341" i="8"/>
  <c r="N2342" i="8"/>
  <c r="N2343" i="8"/>
  <c r="N2344" i="8"/>
  <c r="N2345" i="8"/>
  <c r="N2346" i="8"/>
  <c r="N2347" i="8"/>
  <c r="N2348" i="8"/>
  <c r="N2349" i="8"/>
  <c r="N2350" i="8"/>
  <c r="N2351" i="8"/>
  <c r="N2352" i="8"/>
  <c r="N2353" i="8"/>
  <c r="N2354" i="8"/>
  <c r="N2355" i="8"/>
  <c r="N2356" i="8"/>
  <c r="N2357" i="8"/>
  <c r="N2358" i="8"/>
  <c r="N2359" i="8"/>
  <c r="N2360" i="8"/>
  <c r="N2361" i="8"/>
  <c r="N2362" i="8"/>
  <c r="N2363" i="8"/>
  <c r="N2364" i="8"/>
  <c r="N2365" i="8"/>
  <c r="N2366" i="8"/>
  <c r="N2367" i="8"/>
  <c r="N2368" i="8"/>
  <c r="N2369" i="8"/>
  <c r="N2370" i="8"/>
  <c r="N2371" i="8"/>
  <c r="N2372" i="8"/>
  <c r="N2373" i="8"/>
  <c r="N2374" i="8"/>
  <c r="N2375" i="8"/>
  <c r="N2376" i="8"/>
  <c r="N2377" i="8"/>
  <c r="N2378" i="8"/>
  <c r="N2379" i="8"/>
  <c r="N2380" i="8"/>
  <c r="N2381" i="8"/>
  <c r="N2382" i="8"/>
  <c r="N2383" i="8"/>
  <c r="N2384" i="8"/>
  <c r="N2385" i="8"/>
  <c r="N2386" i="8"/>
  <c r="N2387" i="8"/>
  <c r="N2388" i="8"/>
  <c r="N2389" i="8"/>
  <c r="N2390" i="8"/>
  <c r="N2391" i="8"/>
  <c r="N2392" i="8"/>
  <c r="N2393" i="8"/>
  <c r="N2394" i="8"/>
  <c r="N2395" i="8"/>
  <c r="N2396" i="8"/>
  <c r="N2397" i="8"/>
  <c r="N2398" i="8"/>
  <c r="N2399" i="8"/>
  <c r="N2400" i="8"/>
  <c r="N2401" i="8"/>
  <c r="N2402" i="8"/>
  <c r="N2403" i="8"/>
  <c r="N2404" i="8"/>
  <c r="N2405" i="8"/>
  <c r="N2406" i="8"/>
  <c r="N2407" i="8"/>
  <c r="N2408" i="8"/>
  <c r="N2409" i="8"/>
  <c r="N2410" i="8"/>
  <c r="N2411" i="8"/>
  <c r="N2412" i="8"/>
  <c r="N2413" i="8"/>
  <c r="N2414" i="8"/>
  <c r="N2415" i="8"/>
  <c r="N2416" i="8"/>
  <c r="N2417" i="8"/>
  <c r="N2418" i="8"/>
  <c r="N2419" i="8"/>
  <c r="N20" i="8"/>
  <c r="M24" i="8" l="1"/>
  <c r="M28" i="8"/>
  <c r="M30" i="8"/>
  <c r="M32" i="8"/>
  <c r="M34" i="8"/>
  <c r="M39" i="8"/>
  <c r="M50" i="8"/>
  <c r="M51" i="8"/>
  <c r="M54" i="8"/>
  <c r="M56" i="8"/>
  <c r="M57" i="8"/>
  <c r="M59" i="8"/>
  <c r="M61" i="8"/>
  <c r="M74" i="8"/>
  <c r="M76" i="8"/>
  <c r="M78" i="8"/>
  <c r="M86" i="8"/>
  <c r="M87" i="8"/>
  <c r="M90" i="8"/>
  <c r="M92" i="8"/>
  <c r="M93" i="8"/>
  <c r="M97" i="8"/>
  <c r="M101" i="8"/>
  <c r="M104" i="8"/>
  <c r="M106" i="8"/>
  <c r="M112" i="8"/>
  <c r="M118" i="8"/>
  <c r="M119" i="8"/>
  <c r="M124" i="8"/>
  <c r="M129" i="8"/>
  <c r="M131" i="8"/>
  <c r="M132" i="8"/>
  <c r="M134" i="8"/>
  <c r="M135" i="8"/>
  <c r="M136" i="8"/>
  <c r="M147" i="8"/>
  <c r="M148" i="8"/>
  <c r="M156" i="8"/>
  <c r="M157" i="8"/>
  <c r="M159" i="8"/>
  <c r="M160" i="8"/>
  <c r="M161" i="8"/>
  <c r="M166" i="8"/>
  <c r="M171" i="8"/>
  <c r="M172" i="8"/>
  <c r="M179" i="8"/>
  <c r="M188" i="8"/>
  <c r="M189" i="8"/>
  <c r="M190" i="8"/>
  <c r="M191" i="8"/>
  <c r="M192" i="8"/>
  <c r="M195" i="8"/>
  <c r="M196" i="8"/>
  <c r="M197" i="8"/>
  <c r="M201" i="8"/>
  <c r="M202" i="8"/>
  <c r="M203" i="8"/>
  <c r="M206" i="8"/>
  <c r="M207" i="8"/>
  <c r="M210" i="8"/>
  <c r="M213" i="8"/>
  <c r="M216" i="8"/>
  <c r="M219" i="8"/>
  <c r="M221" i="8"/>
  <c r="M227" i="8"/>
  <c r="M228" i="8"/>
  <c r="M229" i="8"/>
  <c r="M241" i="8"/>
  <c r="M242" i="8"/>
  <c r="M244" i="8"/>
  <c r="M248" i="8"/>
  <c r="M250" i="8"/>
  <c r="M255" i="8"/>
  <c r="M256" i="8"/>
  <c r="M257" i="8"/>
  <c r="M259" i="8"/>
  <c r="M260" i="8"/>
  <c r="M264" i="8"/>
  <c r="M265" i="8"/>
  <c r="M266" i="8"/>
  <c r="M267" i="8"/>
  <c r="M268" i="8"/>
  <c r="M274" i="8"/>
  <c r="M279" i="8"/>
  <c r="M282" i="8"/>
  <c r="M283" i="8"/>
  <c r="M286" i="8"/>
  <c r="M287" i="8"/>
  <c r="M289" i="8"/>
  <c r="M292" i="8"/>
  <c r="M295" i="8"/>
  <c r="M296" i="8"/>
  <c r="M298" i="8"/>
  <c r="M300" i="8"/>
  <c r="M302" i="8"/>
  <c r="M303" i="8"/>
  <c r="M305" i="8"/>
  <c r="M307" i="8"/>
  <c r="M309" i="8"/>
  <c r="M310" i="8"/>
  <c r="M313" i="8"/>
  <c r="M315" i="8"/>
  <c r="M317" i="8"/>
  <c r="M319" i="8"/>
  <c r="M323" i="8"/>
  <c r="M325" i="8"/>
  <c r="M327" i="8"/>
  <c r="M328" i="8"/>
  <c r="M330" i="8"/>
  <c r="M333" i="8"/>
  <c r="M334" i="8"/>
  <c r="M337" i="8"/>
  <c r="M339" i="8"/>
  <c r="M340" i="8"/>
  <c r="M343" i="8"/>
  <c r="M345" i="8"/>
  <c r="M348" i="8"/>
  <c r="M350" i="8"/>
  <c r="M352" i="8"/>
  <c r="M354" i="8"/>
  <c r="M363" i="8"/>
  <c r="M364" i="8"/>
  <c r="M365" i="8"/>
  <c r="M368" i="8"/>
  <c r="M370" i="8"/>
  <c r="M373" i="8"/>
  <c r="M374" i="8"/>
  <c r="M376" i="8"/>
  <c r="M382" i="8"/>
  <c r="M383" i="8"/>
  <c r="M384" i="8"/>
  <c r="M386" i="8"/>
  <c r="M387" i="8"/>
  <c r="M392" i="8"/>
  <c r="M393" i="8"/>
  <c r="M394" i="8"/>
  <c r="M396" i="8"/>
  <c r="M398" i="8"/>
  <c r="M400" i="8"/>
  <c r="M402" i="8"/>
  <c r="M403" i="8"/>
  <c r="M405" i="8"/>
  <c r="M407" i="8"/>
  <c r="M409" i="8"/>
  <c r="M410" i="8"/>
  <c r="M412" i="8"/>
  <c r="M413" i="8"/>
  <c r="M417" i="8"/>
  <c r="M418" i="8"/>
  <c r="M420" i="8"/>
  <c r="M422" i="8"/>
  <c r="M424" i="8"/>
  <c r="M426" i="8"/>
  <c r="M428" i="8"/>
  <c r="M429" i="8"/>
  <c r="M430" i="8"/>
  <c r="M433" i="8"/>
  <c r="M437" i="8"/>
  <c r="M441" i="8"/>
  <c r="M443" i="8"/>
  <c r="M444" i="8"/>
  <c r="M446" i="8"/>
  <c r="M448" i="8"/>
  <c r="M449" i="8"/>
  <c r="M450" i="8"/>
  <c r="M452" i="8"/>
  <c r="M453" i="8"/>
  <c r="M455" i="8"/>
  <c r="M457" i="8"/>
  <c r="M458" i="8"/>
  <c r="M461" i="8"/>
  <c r="M463" i="8"/>
  <c r="M465" i="8"/>
  <c r="M467" i="8"/>
  <c r="M468" i="8"/>
  <c r="M470" i="8"/>
  <c r="M471" i="8"/>
  <c r="M472" i="8"/>
  <c r="M475" i="8"/>
  <c r="M476" i="8"/>
  <c r="M478" i="8"/>
  <c r="M482" i="8"/>
  <c r="M484" i="8"/>
  <c r="M487" i="8"/>
  <c r="M488" i="8"/>
  <c r="M489" i="8"/>
  <c r="M491" i="8"/>
  <c r="M492" i="8"/>
  <c r="M494" i="8"/>
  <c r="M496" i="8"/>
  <c r="M497" i="8"/>
  <c r="M499" i="8"/>
  <c r="M501" i="8"/>
  <c r="M503" i="8"/>
  <c r="M504" i="8"/>
  <c r="M507" i="8"/>
  <c r="M511" i="8"/>
  <c r="M513" i="8"/>
  <c r="M514" i="8"/>
  <c r="M515" i="8"/>
  <c r="M518" i="8"/>
  <c r="M520" i="8"/>
  <c r="M523" i="8"/>
  <c r="M524" i="8"/>
  <c r="M526" i="8"/>
  <c r="M529" i="8"/>
  <c r="M530" i="8"/>
  <c r="M534" i="8"/>
  <c r="M535" i="8"/>
  <c r="M536" i="8"/>
  <c r="M538" i="8"/>
  <c r="M539" i="8"/>
  <c r="M541" i="8"/>
  <c r="M545" i="8"/>
  <c r="M546" i="8"/>
  <c r="M548" i="8"/>
  <c r="M550" i="8"/>
  <c r="M551" i="8"/>
  <c r="M552" i="8"/>
  <c r="M554" i="8"/>
  <c r="M556" i="8"/>
  <c r="M558" i="8"/>
  <c r="M560" i="8"/>
  <c r="M563" i="8"/>
  <c r="M564" i="8"/>
  <c r="M566" i="8"/>
  <c r="M568" i="8"/>
  <c r="M570" i="8"/>
  <c r="M571" i="8"/>
  <c r="M573" i="8"/>
  <c r="M575" i="8"/>
  <c r="M577" i="8"/>
  <c r="M578" i="8"/>
  <c r="M580" i="8"/>
  <c r="M581" i="8"/>
  <c r="M583" i="8"/>
  <c r="M585" i="8"/>
  <c r="M586" i="8"/>
  <c r="M588" i="8"/>
  <c r="M590" i="8"/>
  <c r="M592" i="8"/>
  <c r="M593" i="8"/>
  <c r="M595" i="8"/>
  <c r="M597" i="8"/>
  <c r="M599" i="8"/>
  <c r="M600" i="8"/>
  <c r="M602" i="8"/>
  <c r="M606" i="8"/>
  <c r="M608" i="8"/>
  <c r="M610" i="8"/>
  <c r="M613" i="8"/>
  <c r="M614" i="8"/>
  <c r="M615" i="8"/>
  <c r="M617" i="8"/>
  <c r="M618" i="8"/>
  <c r="M622" i="8"/>
  <c r="M624" i="8"/>
  <c r="M626" i="8"/>
  <c r="M627" i="8"/>
  <c r="M628" i="8"/>
  <c r="M630" i="8"/>
  <c r="M632" i="8"/>
  <c r="M634" i="8"/>
  <c r="M635" i="8"/>
  <c r="M637" i="8"/>
  <c r="M639" i="8"/>
  <c r="M641" i="8"/>
  <c r="M646" i="8"/>
  <c r="M647" i="8"/>
  <c r="M648" i="8"/>
  <c r="M650" i="8"/>
  <c r="M652" i="8"/>
  <c r="M654" i="8"/>
  <c r="M655" i="8"/>
  <c r="M657" i="8"/>
  <c r="M658" i="8"/>
  <c r="M665" i="8"/>
  <c r="M666" i="8"/>
  <c r="M668" i="8"/>
  <c r="M671" i="8"/>
  <c r="M674" i="8"/>
  <c r="M675" i="8"/>
  <c r="M679" i="8"/>
  <c r="M681" i="8"/>
  <c r="M685" i="8"/>
  <c r="M686" i="8"/>
  <c r="M687" i="8"/>
  <c r="M689" i="8"/>
  <c r="M691" i="8"/>
  <c r="M692" i="8"/>
  <c r="M694" i="8"/>
  <c r="M697" i="8"/>
  <c r="M700" i="8"/>
  <c r="M703" i="8"/>
  <c r="M704" i="8"/>
  <c r="M706" i="8"/>
  <c r="M708" i="8"/>
  <c r="M709" i="8"/>
  <c r="M712" i="8"/>
  <c r="M714" i="8"/>
  <c r="M716" i="8"/>
  <c r="M721" i="8"/>
  <c r="M722" i="8"/>
  <c r="M724" i="8"/>
  <c r="M726" i="8"/>
  <c r="M727" i="8"/>
  <c r="M728" i="8"/>
  <c r="M730" i="8"/>
  <c r="M732" i="8"/>
  <c r="M734" i="8"/>
  <c r="M735" i="8"/>
  <c r="M737" i="8"/>
  <c r="M739" i="8"/>
  <c r="M740" i="8"/>
  <c r="M743" i="8"/>
  <c r="M746" i="8"/>
  <c r="M749" i="8"/>
  <c r="M750" i="8"/>
  <c r="M752" i="8"/>
  <c r="M754" i="8"/>
  <c r="M756" i="8"/>
  <c r="M757" i="8"/>
  <c r="M760" i="8"/>
  <c r="M761" i="8"/>
  <c r="M763" i="8"/>
  <c r="M766" i="8"/>
  <c r="M768" i="8"/>
  <c r="M772" i="8"/>
  <c r="M773" i="8"/>
  <c r="M774" i="8"/>
  <c r="M776" i="8"/>
  <c r="M777" i="8"/>
  <c r="M779" i="8"/>
  <c r="M781" i="8"/>
  <c r="M782" i="8"/>
  <c r="M784" i="8"/>
  <c r="M786" i="8"/>
  <c r="M787" i="8"/>
  <c r="M789" i="8"/>
  <c r="M790" i="8"/>
  <c r="M792" i="8"/>
  <c r="M794" i="8"/>
  <c r="M795" i="8"/>
  <c r="M797" i="8"/>
  <c r="M798" i="8"/>
  <c r="M801" i="8"/>
  <c r="M802" i="8"/>
  <c r="M804" i="8"/>
  <c r="M805" i="8"/>
  <c r="M806" i="8"/>
  <c r="M810" i="8"/>
  <c r="M811" i="8"/>
  <c r="M813" i="8"/>
  <c r="M816" i="8"/>
  <c r="M817" i="8"/>
  <c r="M819" i="8"/>
  <c r="M821" i="8"/>
  <c r="M823" i="8"/>
  <c r="M824" i="8"/>
  <c r="M827" i="8"/>
  <c r="M828" i="8"/>
  <c r="M830" i="8"/>
  <c r="M833" i="8"/>
  <c r="M834" i="8"/>
  <c r="M838" i="8"/>
  <c r="M839" i="8"/>
  <c r="M840" i="8"/>
  <c r="M842" i="8"/>
  <c r="M844" i="8"/>
  <c r="M846" i="8"/>
  <c r="M849" i="8"/>
  <c r="M852" i="8"/>
  <c r="M853" i="8"/>
  <c r="M856" i="8"/>
  <c r="M859" i="8"/>
  <c r="M861" i="8"/>
  <c r="M864" i="8"/>
  <c r="M866" i="8"/>
  <c r="M869" i="8"/>
  <c r="M870" i="8"/>
  <c r="M872" i="8"/>
  <c r="M874" i="8"/>
  <c r="M876" i="8"/>
  <c r="M877" i="8"/>
  <c r="M879" i="8"/>
  <c r="M880" i="8"/>
  <c r="M882" i="8"/>
  <c r="M884" i="8"/>
  <c r="M886" i="8"/>
  <c r="M888" i="8"/>
  <c r="M889" i="8"/>
  <c r="M891" i="8"/>
  <c r="M893" i="8"/>
  <c r="M895" i="8"/>
  <c r="M897" i="8"/>
  <c r="M899" i="8"/>
  <c r="M901" i="8"/>
  <c r="M903" i="8"/>
  <c r="M904" i="8"/>
  <c r="M905" i="8"/>
  <c r="M909" i="8"/>
  <c r="M910" i="8"/>
  <c r="M913" i="8"/>
  <c r="M914" i="8"/>
  <c r="M918" i="8"/>
  <c r="M919" i="8"/>
  <c r="M921" i="8"/>
  <c r="M923" i="8"/>
  <c r="M925" i="8"/>
  <c r="M927" i="8"/>
  <c r="M929" i="8"/>
  <c r="M932" i="8"/>
  <c r="M933" i="8"/>
  <c r="M935" i="8"/>
  <c r="M936" i="8"/>
  <c r="M937" i="8"/>
  <c r="M940" i="8"/>
  <c r="M942" i="8"/>
  <c r="M943" i="8"/>
  <c r="M945" i="8"/>
  <c r="M947" i="8"/>
  <c r="M948" i="8"/>
  <c r="M950" i="8"/>
  <c r="M952" i="8"/>
  <c r="M953" i="8"/>
  <c r="M955" i="8"/>
  <c r="M956" i="8"/>
  <c r="M959" i="8"/>
  <c r="M961" i="8"/>
  <c r="M963" i="8"/>
  <c r="M964" i="8"/>
  <c r="M965" i="8"/>
  <c r="M967" i="8"/>
  <c r="M969" i="8"/>
  <c r="M971" i="8"/>
  <c r="M973" i="8"/>
  <c r="M974" i="8"/>
  <c r="M975" i="8"/>
  <c r="M979" i="8"/>
  <c r="M981" i="8"/>
  <c r="M982" i="8"/>
  <c r="M984" i="8"/>
  <c r="M985" i="8"/>
  <c r="M987" i="8"/>
  <c r="M988" i="8"/>
  <c r="M993" i="8"/>
  <c r="M994" i="8"/>
  <c r="M1003" i="8"/>
  <c r="M1004" i="8"/>
  <c r="M1006" i="8"/>
  <c r="M1009" i="8"/>
  <c r="M1017" i="8"/>
  <c r="M1018" i="8"/>
  <c r="M1019" i="8"/>
  <c r="M1021" i="8"/>
  <c r="M1025" i="8"/>
  <c r="M1029" i="8"/>
  <c r="M1053" i="8"/>
  <c r="M1055" i="8"/>
  <c r="M1058" i="8"/>
  <c r="M1061" i="8"/>
  <c r="M1063" i="8"/>
  <c r="M1064" i="8"/>
  <c r="M1066" i="8"/>
  <c r="M1069" i="8"/>
  <c r="M1070" i="8"/>
  <c r="M1071" i="8"/>
  <c r="M1072" i="8"/>
  <c r="M1073" i="8"/>
  <c r="M1076" i="8"/>
  <c r="M1078" i="8"/>
  <c r="M1080" i="8"/>
  <c r="M1082" i="8"/>
  <c r="M1083" i="8"/>
  <c r="M1086" i="8"/>
  <c r="M1087" i="8"/>
  <c r="M1089" i="8"/>
  <c r="M1090" i="8"/>
  <c r="M1091" i="8"/>
  <c r="M1092" i="8"/>
  <c r="M1093" i="8"/>
  <c r="M1096" i="8"/>
  <c r="M1097" i="8"/>
  <c r="M1098" i="8"/>
  <c r="M1100" i="8"/>
  <c r="M1102" i="8"/>
  <c r="M1103" i="8"/>
  <c r="M1104" i="8"/>
  <c r="M1106" i="8"/>
  <c r="M1108" i="8"/>
  <c r="M1109" i="8"/>
  <c r="M1111" i="8"/>
  <c r="M1113" i="8"/>
  <c r="M1114" i="8"/>
  <c r="M1117" i="8"/>
  <c r="M1119" i="8"/>
  <c r="M1122" i="8"/>
  <c r="M1123" i="8"/>
  <c r="M1124" i="8"/>
  <c r="M1126" i="8"/>
  <c r="M1127" i="8"/>
  <c r="M1128" i="8"/>
  <c r="M1129" i="8"/>
  <c r="M1130" i="8"/>
  <c r="M1132" i="8"/>
  <c r="M1133" i="8"/>
  <c r="M1135" i="8"/>
  <c r="M1136" i="8"/>
  <c r="M1137" i="8"/>
  <c r="M1140" i="8"/>
  <c r="M1142" i="8"/>
  <c r="M1144" i="8"/>
  <c r="M1145" i="8"/>
  <c r="M1151" i="8"/>
  <c r="M1154" i="8"/>
  <c r="M1156" i="8"/>
  <c r="M1157" i="8"/>
  <c r="M1159" i="8"/>
  <c r="M1162" i="8"/>
  <c r="M1165" i="8"/>
  <c r="M1166" i="8"/>
  <c r="M1167" i="8"/>
  <c r="M1170" i="8"/>
  <c r="M1172" i="8"/>
  <c r="M1174" i="8"/>
  <c r="M1176" i="8"/>
  <c r="M1177" i="8"/>
  <c r="M1179" i="8"/>
  <c r="M1183" i="8"/>
  <c r="M1190" i="8"/>
  <c r="M1191" i="8"/>
  <c r="M1198" i="8"/>
  <c r="M1199" i="8"/>
  <c r="M1201" i="8"/>
  <c r="M1208" i="8"/>
  <c r="M1209" i="8"/>
  <c r="M1210" i="8"/>
  <c r="M1211" i="8"/>
  <c r="M1212" i="8"/>
  <c r="M1219" i="8"/>
  <c r="M1222" i="8"/>
  <c r="M1223" i="8"/>
  <c r="M1232" i="8"/>
  <c r="M1233" i="8"/>
  <c r="M1240" i="8"/>
  <c r="M1241" i="8"/>
  <c r="M1247" i="8"/>
  <c r="M1250" i="8"/>
  <c r="M1252" i="8"/>
  <c r="M1253" i="8"/>
  <c r="M1254" i="8"/>
  <c r="M1256" i="8"/>
  <c r="M1258" i="8"/>
  <c r="M1260" i="8"/>
  <c r="M1262" i="8"/>
  <c r="M1264" i="8"/>
  <c r="M1266" i="8"/>
  <c r="M1268" i="8"/>
  <c r="M1273" i="8"/>
  <c r="M1275" i="8"/>
  <c r="M1276" i="8"/>
  <c r="M1278" i="8"/>
  <c r="M1280" i="8"/>
  <c r="M1291" i="8"/>
  <c r="M1292" i="8"/>
  <c r="M1294" i="8"/>
  <c r="M1298" i="8"/>
  <c r="M1302" i="8"/>
  <c r="M1307" i="8"/>
  <c r="M1312" i="8"/>
  <c r="M1315" i="8"/>
  <c r="M1324" i="8"/>
  <c r="M1327" i="8"/>
  <c r="M1328" i="8"/>
  <c r="M1332" i="8"/>
  <c r="M1335" i="8"/>
  <c r="M1338" i="8"/>
  <c r="M1341" i="8"/>
  <c r="M1345" i="8"/>
  <c r="M1348" i="8"/>
  <c r="M1351" i="8"/>
  <c r="M1363" i="8"/>
  <c r="M1364" i="8"/>
  <c r="M1367" i="8"/>
  <c r="M1369" i="8"/>
  <c r="M1370" i="8"/>
  <c r="M1372" i="8"/>
  <c r="M1374" i="8"/>
  <c r="M1376" i="8"/>
  <c r="M1378" i="8"/>
  <c r="M1380" i="8"/>
  <c r="M1383" i="8"/>
  <c r="M1384" i="8"/>
  <c r="M1386" i="8"/>
  <c r="M1388" i="8"/>
  <c r="M1390" i="8"/>
  <c r="M1392" i="8"/>
  <c r="M1398" i="8"/>
  <c r="M1399" i="8"/>
  <c r="M1405" i="8"/>
  <c r="M1407" i="8"/>
  <c r="M1409" i="8"/>
  <c r="M1413" i="8"/>
  <c r="M1415" i="8"/>
  <c r="M1418" i="8"/>
  <c r="M1422" i="8"/>
  <c r="M1426" i="8"/>
  <c r="M1427" i="8"/>
  <c r="M1429" i="8"/>
  <c r="M1431" i="8"/>
  <c r="M1433" i="8"/>
  <c r="M1434" i="8"/>
  <c r="M1435" i="8"/>
  <c r="M1438" i="8"/>
  <c r="M1440" i="8"/>
  <c r="M1444" i="8"/>
  <c r="M1445" i="8"/>
  <c r="M1449" i="8"/>
  <c r="M1452" i="8"/>
  <c r="M1454" i="8"/>
  <c r="M1456" i="8"/>
  <c r="M1460" i="8"/>
  <c r="M1461" i="8"/>
  <c r="M1463" i="8"/>
  <c r="M1465" i="8"/>
  <c r="M1466" i="8"/>
  <c r="M1468" i="8"/>
  <c r="M1470" i="8"/>
  <c r="M1472" i="8"/>
  <c r="M1480" i="8"/>
  <c r="M1481" i="8"/>
  <c r="M1484" i="8"/>
  <c r="M1486" i="8"/>
  <c r="M1488" i="8"/>
  <c r="M1492" i="8"/>
  <c r="M1496" i="8"/>
  <c r="M1498" i="8"/>
  <c r="M1500" i="8"/>
  <c r="M1503" i="8"/>
  <c r="M1504" i="8"/>
  <c r="M1508" i="8"/>
  <c r="M1510" i="8"/>
  <c r="M1516" i="8"/>
  <c r="M1517" i="8"/>
  <c r="M1522" i="8"/>
  <c r="M1524" i="8"/>
  <c r="M1526" i="8"/>
  <c r="M1528" i="8"/>
  <c r="M1529" i="8"/>
  <c r="M1531" i="8"/>
  <c r="M1534" i="8"/>
  <c r="M1537" i="8"/>
  <c r="M1539" i="8"/>
  <c r="M1542" i="8"/>
  <c r="M1553" i="8"/>
  <c r="M1554" i="8"/>
  <c r="M1555" i="8"/>
  <c r="M1556" i="8"/>
  <c r="M1557" i="8"/>
  <c r="M1558" i="8"/>
  <c r="M1559" i="8"/>
  <c r="M1561" i="8"/>
  <c r="M1565" i="8"/>
  <c r="M1566" i="8"/>
  <c r="M1569" i="8"/>
  <c r="M1573" i="8"/>
  <c r="M1576" i="8"/>
  <c r="M1578" i="8"/>
  <c r="M1584" i="8"/>
  <c r="M1585" i="8"/>
  <c r="M1590" i="8"/>
  <c r="M1591" i="8"/>
  <c r="M1593" i="8"/>
  <c r="M1594" i="8"/>
  <c r="M1596" i="8"/>
  <c r="M1597" i="8"/>
  <c r="M1598" i="8"/>
  <c r="M1601" i="8"/>
  <c r="M1604" i="8"/>
  <c r="M1605" i="8"/>
  <c r="M1608" i="8"/>
  <c r="M1611" i="8"/>
  <c r="M1612" i="8"/>
  <c r="M1615" i="8"/>
  <c r="M1616" i="8"/>
  <c r="M1619" i="8"/>
  <c r="M1622" i="8"/>
  <c r="M1623" i="8"/>
  <c r="M1624" i="8"/>
  <c r="M1626" i="8"/>
  <c r="M1629" i="8"/>
  <c r="M1630" i="8"/>
  <c r="M1632" i="8"/>
  <c r="M1633" i="8"/>
  <c r="M1635" i="8"/>
  <c r="M1636" i="8"/>
  <c r="M1637" i="8"/>
  <c r="M1641" i="8"/>
  <c r="M1643" i="8"/>
  <c r="M1644" i="8"/>
  <c r="M1646" i="8"/>
  <c r="M1648" i="8"/>
  <c r="M1650" i="8"/>
  <c r="M1654" i="8"/>
  <c r="M1655" i="8"/>
  <c r="M1658" i="8"/>
  <c r="M1660" i="8"/>
  <c r="M1662" i="8"/>
  <c r="M1663" i="8"/>
  <c r="M1666" i="8"/>
  <c r="M1667" i="8"/>
  <c r="M1673" i="8"/>
  <c r="M1674" i="8"/>
  <c r="M1675" i="8"/>
  <c r="M1678" i="8"/>
  <c r="M1679" i="8"/>
  <c r="M1682" i="8"/>
  <c r="M1683" i="8"/>
  <c r="M1684" i="8"/>
  <c r="M1685" i="8"/>
  <c r="M1686" i="8"/>
  <c r="M1690" i="8"/>
  <c r="M1691" i="8"/>
  <c r="M1696" i="8"/>
  <c r="M1697" i="8"/>
  <c r="M1698" i="8"/>
  <c r="M1702" i="8"/>
  <c r="M1704" i="8"/>
  <c r="M1705" i="8"/>
  <c r="M1710" i="8"/>
  <c r="M1711" i="8"/>
  <c r="M1712" i="8"/>
  <c r="M1713" i="8"/>
  <c r="M1714" i="8"/>
  <c r="M1716" i="8"/>
  <c r="M1718" i="8"/>
  <c r="M1720" i="8"/>
  <c r="M1722" i="8"/>
  <c r="M1723" i="8"/>
  <c r="M1725" i="8"/>
  <c r="M1727" i="8"/>
  <c r="M1729" i="8"/>
  <c r="M1731" i="8"/>
  <c r="M1732" i="8"/>
  <c r="M1733" i="8"/>
  <c r="M1737" i="8"/>
  <c r="M1741" i="8"/>
  <c r="M1743" i="8"/>
  <c r="M1745" i="8"/>
  <c r="M1746" i="8"/>
  <c r="M1748" i="8"/>
  <c r="M1749" i="8"/>
  <c r="M1750" i="8"/>
  <c r="M1752" i="8"/>
  <c r="M1753" i="8"/>
  <c r="M1755" i="8"/>
  <c r="M1758" i="8"/>
  <c r="M1759" i="8"/>
  <c r="M1760" i="8"/>
  <c r="M1765" i="8"/>
  <c r="M1766" i="8"/>
  <c r="M1770" i="8"/>
  <c r="M1771" i="8"/>
  <c r="M1773" i="8"/>
  <c r="M1774" i="8"/>
  <c r="M1776" i="8"/>
  <c r="M1778" i="8"/>
  <c r="M1780" i="8"/>
  <c r="M1781" i="8"/>
  <c r="M1785" i="8"/>
  <c r="M1786" i="8"/>
  <c r="M1787" i="8"/>
  <c r="M1789" i="8"/>
  <c r="M1791" i="8"/>
  <c r="M1793" i="8"/>
  <c r="M1795" i="8"/>
  <c r="M1797" i="8"/>
  <c r="M1798" i="8"/>
  <c r="M1799" i="8"/>
  <c r="M1801" i="8"/>
  <c r="M1803" i="8"/>
  <c r="M1804" i="8"/>
  <c r="M1806" i="8"/>
  <c r="M1808" i="8"/>
  <c r="M1809" i="8"/>
  <c r="M1810" i="8"/>
  <c r="M1811" i="8"/>
  <c r="M1812" i="8"/>
  <c r="M1814" i="8"/>
  <c r="M1815" i="8"/>
  <c r="M1817" i="8"/>
  <c r="M1819" i="8"/>
  <c r="M1821" i="8"/>
  <c r="M1826" i="8"/>
  <c r="M1827" i="8"/>
  <c r="M1829" i="8"/>
  <c r="M1831" i="8"/>
  <c r="M1833" i="8"/>
  <c r="M1835" i="8"/>
  <c r="M1839" i="8"/>
  <c r="M1841" i="8"/>
  <c r="M1843" i="8"/>
  <c r="M1846" i="8"/>
  <c r="M1847" i="8"/>
  <c r="M1849" i="8"/>
  <c r="M1850" i="8"/>
  <c r="M1852" i="8"/>
  <c r="M1853" i="8"/>
  <c r="M1855" i="8"/>
  <c r="M1857" i="8"/>
  <c r="M1859" i="8"/>
  <c r="M1860" i="8"/>
  <c r="M1864" i="8"/>
  <c r="M1865" i="8"/>
  <c r="M1867" i="8"/>
  <c r="M1869" i="8"/>
  <c r="M1871" i="8"/>
  <c r="M1878" i="8"/>
  <c r="M1879" i="8"/>
  <c r="M1880" i="8"/>
  <c r="M1883" i="8"/>
  <c r="M1885" i="8"/>
  <c r="M1886" i="8"/>
  <c r="M1888" i="8"/>
  <c r="M1889" i="8"/>
  <c r="M1891" i="8"/>
  <c r="M1892" i="8"/>
  <c r="M1894" i="8"/>
  <c r="M1896" i="8"/>
  <c r="M1897" i="8"/>
  <c r="M1899" i="8"/>
  <c r="M1900" i="8"/>
  <c r="M1901" i="8"/>
  <c r="M1906" i="8"/>
  <c r="M1912" i="8"/>
  <c r="M1914" i="8"/>
  <c r="M1921" i="8"/>
  <c r="M1922" i="8"/>
  <c r="M1925" i="8"/>
  <c r="M1927" i="8"/>
  <c r="M1929" i="8"/>
  <c r="M1930" i="8"/>
  <c r="M1932" i="8"/>
  <c r="M1933" i="8"/>
  <c r="M1934" i="8"/>
  <c r="M1935" i="8"/>
  <c r="M1936" i="8"/>
  <c r="M1940" i="8"/>
  <c r="M1941" i="8"/>
  <c r="M1944" i="8"/>
  <c r="M1946" i="8"/>
  <c r="M1947" i="8"/>
  <c r="M1948" i="8"/>
  <c r="M1949" i="8"/>
  <c r="M1950" i="8"/>
  <c r="M1951" i="8"/>
  <c r="M1954" i="8"/>
  <c r="M1956" i="8"/>
  <c r="M1957" i="8"/>
  <c r="M1960" i="8"/>
  <c r="M1961" i="8"/>
  <c r="M1962" i="8"/>
  <c r="M1963" i="8"/>
  <c r="M1964" i="8"/>
  <c r="M1966" i="8"/>
  <c r="M1967" i="8"/>
  <c r="M1968" i="8"/>
  <c r="M1970" i="8"/>
  <c r="M1972" i="8"/>
  <c r="M1978" i="8"/>
  <c r="M1979" i="8"/>
  <c r="M1981" i="8"/>
  <c r="M1982" i="8"/>
  <c r="M1983" i="8"/>
  <c r="M1985" i="8"/>
  <c r="M1986" i="8"/>
  <c r="M1988" i="8"/>
  <c r="M1989" i="8"/>
  <c r="M1990" i="8"/>
  <c r="M1992" i="8"/>
  <c r="M1994" i="8"/>
  <c r="M2000" i="8"/>
  <c r="M2001" i="8"/>
  <c r="M2003" i="8"/>
  <c r="M2004" i="8"/>
  <c r="M2005" i="8"/>
  <c r="M2008" i="8"/>
  <c r="M2009" i="8"/>
  <c r="M2015" i="8"/>
  <c r="M2016" i="8"/>
  <c r="M2023" i="8"/>
  <c r="M2024" i="8"/>
  <c r="M2025" i="8"/>
  <c r="M2027" i="8"/>
  <c r="M2028" i="8"/>
  <c r="M2029" i="8"/>
  <c r="M2030" i="8"/>
  <c r="M2031" i="8"/>
  <c r="M2033" i="8"/>
  <c r="M2037" i="8"/>
  <c r="M2038" i="8"/>
  <c r="M2040" i="8"/>
  <c r="M2042" i="8"/>
  <c r="M2044" i="8"/>
  <c r="M2049" i="8"/>
  <c r="M2050" i="8"/>
  <c r="M2052" i="8"/>
  <c r="M2055" i="8"/>
  <c r="M2057" i="8"/>
  <c r="M2062" i="8"/>
  <c r="M2063" i="8"/>
  <c r="M2065" i="8"/>
  <c r="M2066" i="8"/>
  <c r="M2067" i="8"/>
  <c r="M2069" i="8"/>
  <c r="M2070" i="8"/>
  <c r="M2072" i="8"/>
  <c r="M2073" i="8"/>
  <c r="M2075" i="8"/>
  <c r="M2076" i="8"/>
  <c r="M2077" i="8"/>
  <c r="M2079" i="8"/>
  <c r="M2081" i="8"/>
  <c r="M2082" i="8"/>
  <c r="M2084" i="8"/>
  <c r="M2085" i="8"/>
  <c r="M2086" i="8"/>
  <c r="M2089" i="8"/>
  <c r="M2091" i="8"/>
  <c r="M2092" i="8"/>
  <c r="M2094" i="8"/>
  <c r="M2095" i="8"/>
  <c r="M2097" i="8"/>
  <c r="M2098" i="8"/>
  <c r="M2099" i="8"/>
  <c r="M2101" i="8"/>
  <c r="M2103" i="8"/>
  <c r="M2104" i="8"/>
  <c r="M2106" i="8"/>
  <c r="M2108" i="8"/>
  <c r="M2110" i="8"/>
  <c r="M2111" i="8"/>
  <c r="M2113" i="8"/>
  <c r="M2114" i="8"/>
  <c r="M2115" i="8"/>
  <c r="M2117" i="8"/>
  <c r="M2120" i="8"/>
  <c r="M2121" i="8"/>
  <c r="M2123" i="8"/>
  <c r="M2124" i="8"/>
  <c r="M2127" i="8"/>
  <c r="M2128" i="8"/>
  <c r="M2130" i="8"/>
  <c r="M2132" i="8"/>
  <c r="M2141" i="8"/>
  <c r="M2142" i="8"/>
  <c r="M2143" i="8"/>
  <c r="M2144" i="8"/>
  <c r="M2145" i="8"/>
  <c r="M2147" i="8"/>
  <c r="M2149" i="8"/>
  <c r="M2151" i="8"/>
  <c r="M2152" i="8"/>
  <c r="M2154" i="8"/>
  <c r="M2156" i="8"/>
  <c r="M2158" i="8"/>
  <c r="M2160" i="8"/>
  <c r="M2162" i="8"/>
  <c r="M2163" i="8"/>
  <c r="M2165" i="8"/>
  <c r="M2166" i="8"/>
  <c r="M2167" i="8"/>
  <c r="M2168" i="8"/>
  <c r="M2169" i="8"/>
  <c r="M2171" i="8"/>
  <c r="M2173" i="8"/>
  <c r="M2175" i="8"/>
  <c r="M2176" i="8"/>
  <c r="M2178" i="8"/>
  <c r="M2179" i="8"/>
  <c r="M2181" i="8"/>
  <c r="M2183" i="8"/>
  <c r="M2185" i="8"/>
  <c r="M2186" i="8"/>
  <c r="M2188" i="8"/>
  <c r="M2190" i="8"/>
  <c r="M2191" i="8"/>
  <c r="M2194" i="8"/>
  <c r="M2195" i="8"/>
  <c r="M2197" i="8"/>
  <c r="M2202" i="8"/>
  <c r="M2204" i="8"/>
  <c r="M2211" i="8"/>
  <c r="M2212" i="8"/>
  <c r="M2213" i="8"/>
  <c r="M2214" i="8"/>
  <c r="M2215" i="8"/>
  <c r="M2218" i="8"/>
  <c r="M2219" i="8"/>
  <c r="M2222" i="8"/>
  <c r="M2224" i="8"/>
  <c r="M2225" i="8"/>
  <c r="M2233" i="8"/>
  <c r="M2234" i="8"/>
  <c r="M2250" i="8"/>
  <c r="M2251" i="8"/>
  <c r="M2260" i="8"/>
  <c r="M2261" i="8"/>
  <c r="M2263" i="8"/>
  <c r="M2264" i="8"/>
  <c r="M2270" i="8"/>
  <c r="M2271" i="8"/>
  <c r="M2272" i="8"/>
  <c r="M2278" i="8"/>
  <c r="M2280" i="8"/>
  <c r="M2281" i="8"/>
  <c r="M2284" i="8"/>
  <c r="M2285" i="8"/>
  <c r="M2289" i="8"/>
  <c r="M2290" i="8"/>
  <c r="M2291" i="8"/>
  <c r="M2293" i="8"/>
  <c r="M2294" i="8"/>
  <c r="M2295" i="8"/>
  <c r="M2296" i="8"/>
  <c r="M2297" i="8"/>
  <c r="M2305" i="8"/>
  <c r="M2308" i="8"/>
  <c r="M2310" i="8"/>
  <c r="M2311" i="8"/>
  <c r="M2312" i="8"/>
  <c r="M2314" i="8"/>
  <c r="M2317" i="8"/>
  <c r="M2319" i="8"/>
  <c r="M2320" i="8"/>
  <c r="M2321" i="8"/>
  <c r="M2325" i="8"/>
  <c r="M2326" i="8"/>
  <c r="M2327" i="8"/>
  <c r="M2329" i="8"/>
  <c r="M2331" i="8"/>
  <c r="M2333" i="8"/>
  <c r="M2336" i="8"/>
  <c r="M2337" i="8"/>
  <c r="M2339" i="8"/>
  <c r="M2345" i="8"/>
  <c r="M2346" i="8"/>
  <c r="M2347" i="8"/>
  <c r="M2348" i="8"/>
  <c r="M2349" i="8"/>
  <c r="M2351" i="8"/>
  <c r="M2353" i="8"/>
  <c r="M2354" i="8"/>
  <c r="M2356" i="8"/>
  <c r="M2357" i="8"/>
  <c r="M2359" i="8"/>
  <c r="M2360" i="8"/>
  <c r="M2362" i="8"/>
  <c r="M2364" i="8"/>
  <c r="M2366" i="8"/>
  <c r="M2368" i="8"/>
  <c r="M2369" i="8"/>
  <c r="M2370" i="8"/>
  <c r="M2372" i="8"/>
  <c r="M2374" i="8"/>
  <c r="M2375" i="8"/>
  <c r="M2377" i="8"/>
  <c r="M2385" i="8"/>
  <c r="M2386" i="8"/>
  <c r="M2387" i="8"/>
  <c r="M2391" i="8"/>
  <c r="M2394" i="8"/>
  <c r="M2401" i="8"/>
  <c r="M2408" i="8"/>
  <c r="M2409" i="8"/>
  <c r="M2410" i="8"/>
  <c r="M2411" i="8"/>
  <c r="M2412" i="8"/>
  <c r="M2414" i="8"/>
  <c r="M2415" i="8"/>
  <c r="M2416" i="8"/>
  <c r="M2417" i="8"/>
  <c r="M2418" i="8"/>
  <c r="M21" i="8"/>
  <c r="M22" i="8"/>
  <c r="M23" i="8"/>
  <c r="M25" i="8"/>
  <c r="M26" i="8"/>
  <c r="M27" i="8"/>
  <c r="M29" i="8"/>
  <c r="M31" i="8"/>
  <c r="M33" i="8"/>
  <c r="M35" i="8"/>
  <c r="M36" i="8"/>
  <c r="M37" i="8"/>
  <c r="M38" i="8"/>
  <c r="M40" i="8"/>
  <c r="M41" i="8"/>
  <c r="M42" i="8"/>
  <c r="M43" i="8"/>
  <c r="M44" i="8"/>
  <c r="M45" i="8"/>
  <c r="M46" i="8"/>
  <c r="M47" i="8"/>
  <c r="M48" i="8"/>
  <c r="M49" i="8"/>
  <c r="M52" i="8"/>
  <c r="M53" i="8"/>
  <c r="M55" i="8"/>
  <c r="M58" i="8"/>
  <c r="M60" i="8"/>
  <c r="M62" i="8"/>
  <c r="M63" i="8"/>
  <c r="M64" i="8"/>
  <c r="M65" i="8"/>
  <c r="M66" i="8"/>
  <c r="M67" i="8"/>
  <c r="M68" i="8"/>
  <c r="M69" i="8"/>
  <c r="M70" i="8"/>
  <c r="M71" i="8"/>
  <c r="M72" i="8"/>
  <c r="M73" i="8"/>
  <c r="M75" i="8"/>
  <c r="M77" i="8"/>
  <c r="M79" i="8"/>
  <c r="M80" i="8"/>
  <c r="M81" i="8"/>
  <c r="M82" i="8"/>
  <c r="M83" i="8"/>
  <c r="M84" i="8"/>
  <c r="M85" i="8"/>
  <c r="M88" i="8"/>
  <c r="M89" i="8"/>
  <c r="M91" i="8"/>
  <c r="M94" i="8"/>
  <c r="M95" i="8"/>
  <c r="M96" i="8"/>
  <c r="M98" i="8"/>
  <c r="M99" i="8"/>
  <c r="M100" i="8"/>
  <c r="M102" i="8"/>
  <c r="M103" i="8"/>
  <c r="M105" i="8"/>
  <c r="M107" i="8"/>
  <c r="M108" i="8"/>
  <c r="M109" i="8"/>
  <c r="M110" i="8"/>
  <c r="M111" i="8"/>
  <c r="M113" i="8"/>
  <c r="M114" i="8"/>
  <c r="M115" i="8"/>
  <c r="M116" i="8"/>
  <c r="M117" i="8"/>
  <c r="M120" i="8"/>
  <c r="M121" i="8"/>
  <c r="M122" i="8"/>
  <c r="M123" i="8"/>
  <c r="M125" i="8"/>
  <c r="M126" i="8"/>
  <c r="M127" i="8"/>
  <c r="M128" i="8"/>
  <c r="M130" i="8"/>
  <c r="M133" i="8"/>
  <c r="M137" i="8"/>
  <c r="M138" i="8"/>
  <c r="M139" i="8"/>
  <c r="M140" i="8"/>
  <c r="M141" i="8"/>
  <c r="M142" i="8"/>
  <c r="M143" i="8"/>
  <c r="M144" i="8"/>
  <c r="M145" i="8"/>
  <c r="M146" i="8"/>
  <c r="M149" i="8"/>
  <c r="M150" i="8"/>
  <c r="M151" i="8"/>
  <c r="M152" i="8"/>
  <c r="M153" i="8"/>
  <c r="M154" i="8"/>
  <c r="M155" i="8"/>
  <c r="M158" i="8"/>
  <c r="M162" i="8"/>
  <c r="M163" i="8"/>
  <c r="M164" i="8"/>
  <c r="M165" i="8"/>
  <c r="M167" i="8"/>
  <c r="M168" i="8"/>
  <c r="M169" i="8"/>
  <c r="M170" i="8"/>
  <c r="M173" i="8"/>
  <c r="M174" i="8"/>
  <c r="M175" i="8"/>
  <c r="M176" i="8"/>
  <c r="M177" i="8"/>
  <c r="M178" i="8"/>
  <c r="M180" i="8"/>
  <c r="M181" i="8"/>
  <c r="M182" i="8"/>
  <c r="M183" i="8"/>
  <c r="M184" i="8"/>
  <c r="M185" i="8"/>
  <c r="M186" i="8"/>
  <c r="M187" i="8"/>
  <c r="M193" i="8"/>
  <c r="M194" i="8"/>
  <c r="M198" i="8"/>
  <c r="M199" i="8"/>
  <c r="M200" i="8"/>
  <c r="M204" i="8"/>
  <c r="M205" i="8"/>
  <c r="M208" i="8"/>
  <c r="M209" i="8"/>
  <c r="M211" i="8"/>
  <c r="M212" i="8"/>
  <c r="M214" i="8"/>
  <c r="M215" i="8"/>
  <c r="M217" i="8"/>
  <c r="M218" i="8"/>
  <c r="M220" i="8"/>
  <c r="M222" i="8"/>
  <c r="M223" i="8"/>
  <c r="M224" i="8"/>
  <c r="M225" i="8"/>
  <c r="M226" i="8"/>
  <c r="M230" i="8"/>
  <c r="M231" i="8"/>
  <c r="M232" i="8"/>
  <c r="M233" i="8"/>
  <c r="M234" i="8"/>
  <c r="M235" i="8"/>
  <c r="M236" i="8"/>
  <c r="M237" i="8"/>
  <c r="M238" i="8"/>
  <c r="M239" i="8"/>
  <c r="M240" i="8"/>
  <c r="M243" i="8"/>
  <c r="M245" i="8"/>
  <c r="M246" i="8"/>
  <c r="M247" i="8"/>
  <c r="M249" i="8"/>
  <c r="M251" i="8"/>
  <c r="M252" i="8"/>
  <c r="M253" i="8"/>
  <c r="M254" i="8"/>
  <c r="M258" i="8"/>
  <c r="M261" i="8"/>
  <c r="M262" i="8"/>
  <c r="M263" i="8"/>
  <c r="M269" i="8"/>
  <c r="M270" i="8"/>
  <c r="M271" i="8"/>
  <c r="M272" i="8"/>
  <c r="M273" i="8"/>
  <c r="M275" i="8"/>
  <c r="M276" i="8"/>
  <c r="M277" i="8"/>
  <c r="M278" i="8"/>
  <c r="M280" i="8"/>
  <c r="M281" i="8"/>
  <c r="M284" i="8"/>
  <c r="M285" i="8"/>
  <c r="M288" i="8"/>
  <c r="M290" i="8"/>
  <c r="M291" i="8"/>
  <c r="M293" i="8"/>
  <c r="M294" i="8"/>
  <c r="M297" i="8"/>
  <c r="M299" i="8"/>
  <c r="M301" i="8"/>
  <c r="M304" i="8"/>
  <c r="M306" i="8"/>
  <c r="M308" i="8"/>
  <c r="M311" i="8"/>
  <c r="M312" i="8"/>
  <c r="M314" i="8"/>
  <c r="M316" i="8"/>
  <c r="M318" i="8"/>
  <c r="M320" i="8"/>
  <c r="M321" i="8"/>
  <c r="M322" i="8"/>
  <c r="M324" i="8"/>
  <c r="M326" i="8"/>
  <c r="M329" i="8"/>
  <c r="M331" i="8"/>
  <c r="M332" i="8"/>
  <c r="M335" i="8"/>
  <c r="M336" i="8"/>
  <c r="M338" i="8"/>
  <c r="M341" i="8"/>
  <c r="M342" i="8"/>
  <c r="M344" i="8"/>
  <c r="M346" i="8"/>
  <c r="M347" i="8"/>
  <c r="M349" i="8"/>
  <c r="M351" i="8"/>
  <c r="M353" i="8"/>
  <c r="M355" i="8"/>
  <c r="M356" i="8"/>
  <c r="M357" i="8"/>
  <c r="M358" i="8"/>
  <c r="M359" i="8"/>
  <c r="M360" i="8"/>
  <c r="M361" i="8"/>
  <c r="M362" i="8"/>
  <c r="M366" i="8"/>
  <c r="M367" i="8"/>
  <c r="M369" i="8"/>
  <c r="M371" i="8"/>
  <c r="M372" i="8"/>
  <c r="M375" i="8"/>
  <c r="M377" i="8"/>
  <c r="M378" i="8"/>
  <c r="M379" i="8"/>
  <c r="M380" i="8"/>
  <c r="M381" i="8"/>
  <c r="M385" i="8"/>
  <c r="M388" i="8"/>
  <c r="M389" i="8"/>
  <c r="M390" i="8"/>
  <c r="M391" i="8"/>
  <c r="M395" i="8"/>
  <c r="M397" i="8"/>
  <c r="M399" i="8"/>
  <c r="M401" i="8"/>
  <c r="M404" i="8"/>
  <c r="M406" i="8"/>
  <c r="M408" i="8"/>
  <c r="M411" i="8"/>
  <c r="M414" i="8"/>
  <c r="M415" i="8"/>
  <c r="M416" i="8"/>
  <c r="M419" i="8"/>
  <c r="M421" i="8"/>
  <c r="M423" i="8"/>
  <c r="M425" i="8"/>
  <c r="M427" i="8"/>
  <c r="M431" i="8"/>
  <c r="M432" i="8"/>
  <c r="M434" i="8"/>
  <c r="M435" i="8"/>
  <c r="M436" i="8"/>
  <c r="M438" i="8"/>
  <c r="M439" i="8"/>
  <c r="M440" i="8"/>
  <c r="M442" i="8"/>
  <c r="M445" i="8"/>
  <c r="M447" i="8"/>
  <c r="M451" i="8"/>
  <c r="M454" i="8"/>
  <c r="M456" i="8"/>
  <c r="M459" i="8"/>
  <c r="M460" i="8"/>
  <c r="M462" i="8"/>
  <c r="M464" i="8"/>
  <c r="M466" i="8"/>
  <c r="M469" i="8"/>
  <c r="M473" i="8"/>
  <c r="M474" i="8"/>
  <c r="M477" i="8"/>
  <c r="M479" i="8"/>
  <c r="M480" i="8"/>
  <c r="M481" i="8"/>
  <c r="M483" i="8"/>
  <c r="M485" i="8"/>
  <c r="M486" i="8"/>
  <c r="M490" i="8"/>
  <c r="M493" i="8"/>
  <c r="M495" i="8"/>
  <c r="M498" i="8"/>
  <c r="M500" i="8"/>
  <c r="M502" i="8"/>
  <c r="M505" i="8"/>
  <c r="M506" i="8"/>
  <c r="M508" i="8"/>
  <c r="M509" i="8"/>
  <c r="M510" i="8"/>
  <c r="M512" i="8"/>
  <c r="M516" i="8"/>
  <c r="M517" i="8"/>
  <c r="M519" i="8"/>
  <c r="M521" i="8"/>
  <c r="M522" i="8"/>
  <c r="M525" i="8"/>
  <c r="M527" i="8"/>
  <c r="M528" i="8"/>
  <c r="M531" i="8"/>
  <c r="M532" i="8"/>
  <c r="M533" i="8"/>
  <c r="M537" i="8"/>
  <c r="M540" i="8"/>
  <c r="M542" i="8"/>
  <c r="M543" i="8"/>
  <c r="M544" i="8"/>
  <c r="M547" i="8"/>
  <c r="M549" i="8"/>
  <c r="M553" i="8"/>
  <c r="M555" i="8"/>
  <c r="M557" i="8"/>
  <c r="M559" i="8"/>
  <c r="M561" i="8"/>
  <c r="M562" i="8"/>
  <c r="M565" i="8"/>
  <c r="M567" i="8"/>
  <c r="M569" i="8"/>
  <c r="M572" i="8"/>
  <c r="M574" i="8"/>
  <c r="M576" i="8"/>
  <c r="M579" i="8"/>
  <c r="M582" i="8"/>
  <c r="M584" i="8"/>
  <c r="M587" i="8"/>
  <c r="M589" i="8"/>
  <c r="M591" i="8"/>
  <c r="M594" i="8"/>
  <c r="M596" i="8"/>
  <c r="M598" i="8"/>
  <c r="M601" i="8"/>
  <c r="M603" i="8"/>
  <c r="M604" i="8"/>
  <c r="M605" i="8"/>
  <c r="M607" i="8"/>
  <c r="M609" i="8"/>
  <c r="M611" i="8"/>
  <c r="M612" i="8"/>
  <c r="M616" i="8"/>
  <c r="M619" i="8"/>
  <c r="M620" i="8"/>
  <c r="M621" i="8"/>
  <c r="M623" i="8"/>
  <c r="M625" i="8"/>
  <c r="M629" i="8"/>
  <c r="M631" i="8"/>
  <c r="M633" i="8"/>
  <c r="M636" i="8"/>
  <c r="M638" i="8"/>
  <c r="M640" i="8"/>
  <c r="M642" i="8"/>
  <c r="M643" i="8"/>
  <c r="M644" i="8"/>
  <c r="M645" i="8"/>
  <c r="M649" i="8"/>
  <c r="M651" i="8"/>
  <c r="M653" i="8"/>
  <c r="M656" i="8"/>
  <c r="M659" i="8"/>
  <c r="M660" i="8"/>
  <c r="M661" i="8"/>
  <c r="M662" i="8"/>
  <c r="M663" i="8"/>
  <c r="M664" i="8"/>
  <c r="M667" i="8"/>
  <c r="M669" i="8"/>
  <c r="M670" i="8"/>
  <c r="M672" i="8"/>
  <c r="M673" i="8"/>
  <c r="M676" i="8"/>
  <c r="M677" i="8"/>
  <c r="M678" i="8"/>
  <c r="M680" i="8"/>
  <c r="M682" i="8"/>
  <c r="M683" i="8"/>
  <c r="M684" i="8"/>
  <c r="M688" i="8"/>
  <c r="M690" i="8"/>
  <c r="M693" i="8"/>
  <c r="M695" i="8"/>
  <c r="M696" i="8"/>
  <c r="M698" i="8"/>
  <c r="M699" i="8"/>
  <c r="M701" i="8"/>
  <c r="M702" i="8"/>
  <c r="M705" i="8"/>
  <c r="M707" i="8"/>
  <c r="M710" i="8"/>
  <c r="M711" i="8"/>
  <c r="M713" i="8"/>
  <c r="M715" i="8"/>
  <c r="M717" i="8"/>
  <c r="M718" i="8"/>
  <c r="M719" i="8"/>
  <c r="M720" i="8"/>
  <c r="M723" i="8"/>
  <c r="M725" i="8"/>
  <c r="M729" i="8"/>
  <c r="M731" i="8"/>
  <c r="M733" i="8"/>
  <c r="M736" i="8"/>
  <c r="M738" i="8"/>
  <c r="M741" i="8"/>
  <c r="M742" i="8"/>
  <c r="M744" i="8"/>
  <c r="M745" i="8"/>
  <c r="M747" i="8"/>
  <c r="M748" i="8"/>
  <c r="M751" i="8"/>
  <c r="M753" i="8"/>
  <c r="M755" i="8"/>
  <c r="M758" i="8"/>
  <c r="M759" i="8"/>
  <c r="M762" i="8"/>
  <c r="M764" i="8"/>
  <c r="M765" i="8"/>
  <c r="M767" i="8"/>
  <c r="M769" i="8"/>
  <c r="M770" i="8"/>
  <c r="M771" i="8"/>
  <c r="M775" i="8"/>
  <c r="M778" i="8"/>
  <c r="M780" i="8"/>
  <c r="M783" i="8"/>
  <c r="M785" i="8"/>
  <c r="M788" i="8"/>
  <c r="M791" i="8"/>
  <c r="M793" i="8"/>
  <c r="M796" i="8"/>
  <c r="M799" i="8"/>
  <c r="M800" i="8"/>
  <c r="M803" i="8"/>
  <c r="M807" i="8"/>
  <c r="M808" i="8"/>
  <c r="M809" i="8"/>
  <c r="M812" i="8"/>
  <c r="M814" i="8"/>
  <c r="M815" i="8"/>
  <c r="M818" i="8"/>
  <c r="M820" i="8"/>
  <c r="M822" i="8"/>
  <c r="M825" i="8"/>
  <c r="M826" i="8"/>
  <c r="M829" i="8"/>
  <c r="M831" i="8"/>
  <c r="M832" i="8"/>
  <c r="M835" i="8"/>
  <c r="M836" i="8"/>
  <c r="M837" i="8"/>
  <c r="M841" i="8"/>
  <c r="M843" i="8"/>
  <c r="M845" i="8"/>
  <c r="M847" i="8"/>
  <c r="M848" i="8"/>
  <c r="M850" i="8"/>
  <c r="M851" i="8"/>
  <c r="M854" i="8"/>
  <c r="M855" i="8"/>
  <c r="M857" i="8"/>
  <c r="M858" i="8"/>
  <c r="M860" i="8"/>
  <c r="M862" i="8"/>
  <c r="M863" i="8"/>
  <c r="M865" i="8"/>
  <c r="M867" i="8"/>
  <c r="M868" i="8"/>
  <c r="M871" i="8"/>
  <c r="M873" i="8"/>
  <c r="M875" i="8"/>
  <c r="M878" i="8"/>
  <c r="M881" i="8"/>
  <c r="M883" i="8"/>
  <c r="M885" i="8"/>
  <c r="M887" i="8"/>
  <c r="M890" i="8"/>
  <c r="M892" i="8"/>
  <c r="M894" i="8"/>
  <c r="M896" i="8"/>
  <c r="M898" i="8"/>
  <c r="M900" i="8"/>
  <c r="M902" i="8"/>
  <c r="M906" i="8"/>
  <c r="M907" i="8"/>
  <c r="M908" i="8"/>
  <c r="M911" i="8"/>
  <c r="M912" i="8"/>
  <c r="M915" i="8"/>
  <c r="M916" i="8"/>
  <c r="M917" i="8"/>
  <c r="M920" i="8"/>
  <c r="M922" i="8"/>
  <c r="M924" i="8"/>
  <c r="M926" i="8"/>
  <c r="M928" i="8"/>
  <c r="M930" i="8"/>
  <c r="M931" i="8"/>
  <c r="M934" i="8"/>
  <c r="M938" i="8"/>
  <c r="M939" i="8"/>
  <c r="M941" i="8"/>
  <c r="M944" i="8"/>
  <c r="M946" i="8"/>
  <c r="M949" i="8"/>
  <c r="M951" i="8"/>
  <c r="M954" i="8"/>
  <c r="M957" i="8"/>
  <c r="M958" i="8"/>
  <c r="M960" i="8"/>
  <c r="M962" i="8"/>
  <c r="M966" i="8"/>
  <c r="M968" i="8"/>
  <c r="M970" i="8"/>
  <c r="M972" i="8"/>
  <c r="M976" i="8"/>
  <c r="M977" i="8"/>
  <c r="M978" i="8"/>
  <c r="M980" i="8"/>
  <c r="M983" i="8"/>
  <c r="M986" i="8"/>
  <c r="M989" i="8"/>
  <c r="M990" i="8"/>
  <c r="M991" i="8"/>
  <c r="M992" i="8"/>
  <c r="M995" i="8"/>
  <c r="M996" i="8"/>
  <c r="M997" i="8"/>
  <c r="M998" i="8"/>
  <c r="M999" i="8"/>
  <c r="M1000" i="8"/>
  <c r="M1001" i="8"/>
  <c r="M1002" i="8"/>
  <c r="M1005" i="8"/>
  <c r="M1007" i="8"/>
  <c r="M1008" i="8"/>
  <c r="M1010" i="8"/>
  <c r="M1011" i="8"/>
  <c r="M1012" i="8"/>
  <c r="M1013" i="8"/>
  <c r="M1014" i="8"/>
  <c r="M1015" i="8"/>
  <c r="M1016" i="8"/>
  <c r="M1020" i="8"/>
  <c r="M1022" i="8"/>
  <c r="M1023" i="8"/>
  <c r="M1024" i="8"/>
  <c r="M1026" i="8"/>
  <c r="M1027" i="8"/>
  <c r="M1028" i="8"/>
  <c r="M1030" i="8"/>
  <c r="M1031" i="8"/>
  <c r="M1032" i="8"/>
  <c r="M1033" i="8"/>
  <c r="M1034" i="8"/>
  <c r="M1035" i="8"/>
  <c r="M1036" i="8"/>
  <c r="M1037" i="8"/>
  <c r="M1038" i="8"/>
  <c r="M1039" i="8"/>
  <c r="M1040" i="8"/>
  <c r="M1041" i="8"/>
  <c r="M1042" i="8"/>
  <c r="M1043" i="8"/>
  <c r="M1044" i="8"/>
  <c r="M1045" i="8"/>
  <c r="M1046" i="8"/>
  <c r="M1047" i="8"/>
  <c r="M1048" i="8"/>
  <c r="M1049" i="8"/>
  <c r="M1050" i="8"/>
  <c r="M1051" i="8"/>
  <c r="M1052" i="8"/>
  <c r="M1054" i="8"/>
  <c r="M1056" i="8"/>
  <c r="M1057" i="8"/>
  <c r="M1059" i="8"/>
  <c r="M1060" i="8"/>
  <c r="M1062" i="8"/>
  <c r="M1065" i="8"/>
  <c r="M1067" i="8"/>
  <c r="M1068" i="8"/>
  <c r="M1074" i="8"/>
  <c r="M1075" i="8"/>
  <c r="M1077" i="8"/>
  <c r="M1079" i="8"/>
  <c r="M1081" i="8"/>
  <c r="M1084" i="8"/>
  <c r="M1085" i="8"/>
  <c r="M1088" i="8"/>
  <c r="M1094" i="8"/>
  <c r="M1095" i="8"/>
  <c r="M1099" i="8"/>
  <c r="M1101" i="8"/>
  <c r="M1105" i="8"/>
  <c r="M1107" i="8"/>
  <c r="M1110" i="8"/>
  <c r="M1112" i="8"/>
  <c r="M1115" i="8"/>
  <c r="M1116" i="8"/>
  <c r="M1118" i="8"/>
  <c r="M1120" i="8"/>
  <c r="M1121" i="8"/>
  <c r="M1125" i="8"/>
  <c r="M1131" i="8"/>
  <c r="M1134" i="8"/>
  <c r="M1138" i="8"/>
  <c r="M1139" i="8"/>
  <c r="M1141" i="8"/>
  <c r="M1143" i="8"/>
  <c r="M1146" i="8"/>
  <c r="M1147" i="8"/>
  <c r="M1148" i="8"/>
  <c r="M1149" i="8"/>
  <c r="M1150" i="8"/>
  <c r="M1152" i="8"/>
  <c r="M1153" i="8"/>
  <c r="M1155" i="8"/>
  <c r="M1158" i="8"/>
  <c r="M1160" i="8"/>
  <c r="M1161" i="8"/>
  <c r="M1163" i="8"/>
  <c r="M1164" i="8"/>
  <c r="M1168" i="8"/>
  <c r="M1169" i="8"/>
  <c r="M1171" i="8"/>
  <c r="M1173" i="8"/>
  <c r="M1175" i="8"/>
  <c r="M1178" i="8"/>
  <c r="M1180" i="8"/>
  <c r="M1181" i="8"/>
  <c r="M1182" i="8"/>
  <c r="M1184" i="8"/>
  <c r="M1185" i="8"/>
  <c r="M1186" i="8"/>
  <c r="M1187" i="8"/>
  <c r="M1188" i="8"/>
  <c r="M1189" i="8"/>
  <c r="M1192" i="8"/>
  <c r="M1193" i="8"/>
  <c r="M1194" i="8"/>
  <c r="M1195" i="8"/>
  <c r="M1196" i="8"/>
  <c r="M1197" i="8"/>
  <c r="M1200" i="8"/>
  <c r="M1202" i="8"/>
  <c r="M1203" i="8"/>
  <c r="M1204" i="8"/>
  <c r="M1205" i="8"/>
  <c r="M1206" i="8"/>
  <c r="M1207" i="8"/>
  <c r="M1213" i="8"/>
  <c r="M1214" i="8"/>
  <c r="M1215" i="8"/>
  <c r="M1216" i="8"/>
  <c r="M1217" i="8"/>
  <c r="M1218" i="8"/>
  <c r="M1220" i="8"/>
  <c r="M1221" i="8"/>
  <c r="M1224" i="8"/>
  <c r="M1225" i="8"/>
  <c r="M1226" i="8"/>
  <c r="M1227" i="8"/>
  <c r="M1228" i="8"/>
  <c r="M1229" i="8"/>
  <c r="M1230" i="8"/>
  <c r="M1231" i="8"/>
  <c r="M1234" i="8"/>
  <c r="M1235" i="8"/>
  <c r="M1236" i="8"/>
  <c r="M1237" i="8"/>
  <c r="M1238" i="8"/>
  <c r="M1239" i="8"/>
  <c r="M1242" i="8"/>
  <c r="M1243" i="8"/>
  <c r="M1244" i="8"/>
  <c r="M1245" i="8"/>
  <c r="M1246" i="8"/>
  <c r="M1248" i="8"/>
  <c r="M1249" i="8"/>
  <c r="M1251" i="8"/>
  <c r="M1255" i="8"/>
  <c r="M1257" i="8"/>
  <c r="M1259" i="8"/>
  <c r="M1261" i="8"/>
  <c r="M1263" i="8"/>
  <c r="M1265" i="8"/>
  <c r="M1267" i="8"/>
  <c r="M1269" i="8"/>
  <c r="M1270" i="8"/>
  <c r="M1271" i="8"/>
  <c r="M1272" i="8"/>
  <c r="M1274" i="8"/>
  <c r="M1277" i="8"/>
  <c r="M1279" i="8"/>
  <c r="M1281" i="8"/>
  <c r="M1282" i="8"/>
  <c r="M1283" i="8"/>
  <c r="M1284" i="8"/>
  <c r="M1285" i="8"/>
  <c r="M1286" i="8"/>
  <c r="M1287" i="8"/>
  <c r="M1288" i="8"/>
  <c r="M1289" i="8"/>
  <c r="M1290" i="8"/>
  <c r="M1293" i="8"/>
  <c r="M1295" i="8"/>
  <c r="M1296" i="8"/>
  <c r="M1297" i="8"/>
  <c r="M1299" i="8"/>
  <c r="M1300" i="8"/>
  <c r="M1301" i="8"/>
  <c r="M1303" i="8"/>
  <c r="M1304" i="8"/>
  <c r="M1305" i="8"/>
  <c r="M1306" i="8"/>
  <c r="M1308" i="8"/>
  <c r="M1309" i="8"/>
  <c r="M1310" i="8"/>
  <c r="M1311" i="8"/>
  <c r="M1313" i="8"/>
  <c r="M1314" i="8"/>
  <c r="M1316" i="8"/>
  <c r="M1317" i="8"/>
  <c r="M1318" i="8"/>
  <c r="M1319" i="8"/>
  <c r="M1320" i="8"/>
  <c r="M1321" i="8"/>
  <c r="M1322" i="8"/>
  <c r="M1323" i="8"/>
  <c r="M1325" i="8"/>
  <c r="M1326" i="8"/>
  <c r="M1329" i="8"/>
  <c r="M1330" i="8"/>
  <c r="M1331" i="8"/>
  <c r="M1333" i="8"/>
  <c r="M1334" i="8"/>
  <c r="M1336" i="8"/>
  <c r="M1337" i="8"/>
  <c r="M1339" i="8"/>
  <c r="M1340" i="8"/>
  <c r="M1342" i="8"/>
  <c r="M1343" i="8"/>
  <c r="M1344" i="8"/>
  <c r="M1346" i="8"/>
  <c r="M1347" i="8"/>
  <c r="M1349" i="8"/>
  <c r="M1350" i="8"/>
  <c r="M1352" i="8"/>
  <c r="M1353" i="8"/>
  <c r="M1354" i="8"/>
  <c r="M1355" i="8"/>
  <c r="M1356" i="8"/>
  <c r="M1357" i="8"/>
  <c r="M1358" i="8"/>
  <c r="M1359" i="8"/>
  <c r="M1360" i="8"/>
  <c r="M1361" i="8"/>
  <c r="M1362" i="8"/>
  <c r="M1365" i="8"/>
  <c r="M1366" i="8"/>
  <c r="M1368" i="8"/>
  <c r="M1371" i="8"/>
  <c r="M1373" i="8"/>
  <c r="M1375" i="8"/>
  <c r="M1377" i="8"/>
  <c r="M1379" i="8"/>
  <c r="M1381" i="8"/>
  <c r="M1382" i="8"/>
  <c r="M1385" i="8"/>
  <c r="M1387" i="8"/>
  <c r="M1389" i="8"/>
  <c r="M1391" i="8"/>
  <c r="M1393" i="8"/>
  <c r="M1394" i="8"/>
  <c r="M1395" i="8"/>
  <c r="M1396" i="8"/>
  <c r="M1397" i="8"/>
  <c r="M1400" i="8"/>
  <c r="M1401" i="8"/>
  <c r="M1402" i="8"/>
  <c r="M1403" i="8"/>
  <c r="M1404" i="8"/>
  <c r="M1406" i="8"/>
  <c r="M1408" i="8"/>
  <c r="M1410" i="8"/>
  <c r="M1411" i="8"/>
  <c r="M1412" i="8"/>
  <c r="M1414" i="8"/>
  <c r="M1416" i="8"/>
  <c r="M1417" i="8"/>
  <c r="M1419" i="8"/>
  <c r="M1420" i="8"/>
  <c r="M1421" i="8"/>
  <c r="M1423" i="8"/>
  <c r="M1424" i="8"/>
  <c r="M1425" i="8"/>
  <c r="M1428" i="8"/>
  <c r="M1430" i="8"/>
  <c r="M1432" i="8"/>
  <c r="M1436" i="8"/>
  <c r="M1437" i="8"/>
  <c r="M1439" i="8"/>
  <c r="M1441" i="8"/>
  <c r="M1442" i="8"/>
  <c r="M1443" i="8"/>
  <c r="M1446" i="8"/>
  <c r="M1447" i="8"/>
  <c r="M1448" i="8"/>
  <c r="M1450" i="8"/>
  <c r="M1451" i="8"/>
  <c r="M1453" i="8"/>
  <c r="M1455" i="8"/>
  <c r="M1457" i="8"/>
  <c r="M1458" i="8"/>
  <c r="M1459" i="8"/>
  <c r="M1462" i="8"/>
  <c r="M1464" i="8"/>
  <c r="M1467" i="8"/>
  <c r="M1469" i="8"/>
  <c r="M1471" i="8"/>
  <c r="M1473" i="8"/>
  <c r="M1474" i="8"/>
  <c r="M1475" i="8"/>
  <c r="M1476" i="8"/>
  <c r="M1477" i="8"/>
  <c r="M1478" i="8"/>
  <c r="M1479" i="8"/>
  <c r="M1482" i="8"/>
  <c r="M1483" i="8"/>
  <c r="M1485" i="8"/>
  <c r="M1487" i="8"/>
  <c r="M1489" i="8"/>
  <c r="M1490" i="8"/>
  <c r="M1491" i="8"/>
  <c r="M1493" i="8"/>
  <c r="M1494" i="8"/>
  <c r="M1495" i="8"/>
  <c r="M1497" i="8"/>
  <c r="M1499" i="8"/>
  <c r="M1501" i="8"/>
  <c r="M1502" i="8"/>
  <c r="M1505" i="8"/>
  <c r="M1506" i="8"/>
  <c r="M1507" i="8"/>
  <c r="M1509" i="8"/>
  <c r="M1511" i="8"/>
  <c r="M1512" i="8"/>
  <c r="M1513" i="8"/>
  <c r="M1514" i="8"/>
  <c r="M1515" i="8"/>
  <c r="M1518" i="8"/>
  <c r="M1519" i="8"/>
  <c r="M1520" i="8"/>
  <c r="M1521" i="8"/>
  <c r="M1523" i="8"/>
  <c r="M1525" i="8"/>
  <c r="M1527" i="8"/>
  <c r="M1530" i="8"/>
  <c r="M1532" i="8"/>
  <c r="M1533" i="8"/>
  <c r="M1535" i="8"/>
  <c r="M1536" i="8"/>
  <c r="M1538" i="8"/>
  <c r="M1540" i="8"/>
  <c r="M1541" i="8"/>
  <c r="M1543" i="8"/>
  <c r="M1544" i="8"/>
  <c r="M1545" i="8"/>
  <c r="M1546" i="8"/>
  <c r="M1547" i="8"/>
  <c r="M1548" i="8"/>
  <c r="M1549" i="8"/>
  <c r="M1550" i="8"/>
  <c r="M1551" i="8"/>
  <c r="M1552" i="8"/>
  <c r="M1560" i="8"/>
  <c r="M1562" i="8"/>
  <c r="M1563" i="8"/>
  <c r="M1564" i="8"/>
  <c r="M1567" i="8"/>
  <c r="M1568" i="8"/>
  <c r="M1570" i="8"/>
  <c r="M1571" i="8"/>
  <c r="M1572" i="8"/>
  <c r="M1574" i="8"/>
  <c r="M1575" i="8"/>
  <c r="M1577" i="8"/>
  <c r="M1579" i="8"/>
  <c r="M1580" i="8"/>
  <c r="M1581" i="8"/>
  <c r="M1582" i="8"/>
  <c r="M1583" i="8"/>
  <c r="M1586" i="8"/>
  <c r="M1587" i="8"/>
  <c r="M1588" i="8"/>
  <c r="M1589" i="8"/>
  <c r="M1592" i="8"/>
  <c r="M1595" i="8"/>
  <c r="M1599" i="8"/>
  <c r="M1600" i="8"/>
  <c r="M1602" i="8"/>
  <c r="M1603" i="8"/>
  <c r="M1606" i="8"/>
  <c r="M1607" i="8"/>
  <c r="M1609" i="8"/>
  <c r="M1610" i="8"/>
  <c r="M1613" i="8"/>
  <c r="M1614" i="8"/>
  <c r="M1617" i="8"/>
  <c r="M1618" i="8"/>
  <c r="M1620" i="8"/>
  <c r="M1621" i="8"/>
  <c r="M1625" i="8"/>
  <c r="M1627" i="8"/>
  <c r="M1628" i="8"/>
  <c r="M1631" i="8"/>
  <c r="M1634" i="8"/>
  <c r="M1638" i="8"/>
  <c r="M1639" i="8"/>
  <c r="M1640" i="8"/>
  <c r="M1642" i="8"/>
  <c r="M1645" i="8"/>
  <c r="M1647" i="8"/>
  <c r="M1649" i="8"/>
  <c r="M1651" i="8"/>
  <c r="M1652" i="8"/>
  <c r="M1653" i="8"/>
  <c r="M1656" i="8"/>
  <c r="M1657" i="8"/>
  <c r="M1659" i="8"/>
  <c r="M1661" i="8"/>
  <c r="M1664" i="8"/>
  <c r="M1665" i="8"/>
  <c r="M1668" i="8"/>
  <c r="M1669" i="8"/>
  <c r="M1670" i="8"/>
  <c r="M1671" i="8"/>
  <c r="M1672" i="8"/>
  <c r="M1676" i="8"/>
  <c r="M1677" i="8"/>
  <c r="M1680" i="8"/>
  <c r="M1681" i="8"/>
  <c r="M1687" i="8"/>
  <c r="M1688" i="8"/>
  <c r="M1689" i="8"/>
  <c r="M1692" i="8"/>
  <c r="M1693" i="8"/>
  <c r="M1694" i="8"/>
  <c r="M1695" i="8"/>
  <c r="M1699" i="8"/>
  <c r="M1700" i="8"/>
  <c r="M1701" i="8"/>
  <c r="M1703" i="8"/>
  <c r="M1706" i="8"/>
  <c r="M1707" i="8"/>
  <c r="M1708" i="8"/>
  <c r="M1709" i="8"/>
  <c r="M1715" i="8"/>
  <c r="M1717" i="8"/>
  <c r="M1719" i="8"/>
  <c r="M1721" i="8"/>
  <c r="M1724" i="8"/>
  <c r="M1726" i="8"/>
  <c r="M1728" i="8"/>
  <c r="M1730" i="8"/>
  <c r="M1734" i="8"/>
  <c r="M1735" i="8"/>
  <c r="M1736" i="8"/>
  <c r="M1738" i="8"/>
  <c r="M1739" i="8"/>
  <c r="M1740" i="8"/>
  <c r="M1742" i="8"/>
  <c r="M1744" i="8"/>
  <c r="M1747" i="8"/>
  <c r="M1751" i="8"/>
  <c r="M1754" i="8"/>
  <c r="M1756" i="8"/>
  <c r="M1757" i="8"/>
  <c r="M1761" i="8"/>
  <c r="M1762" i="8"/>
  <c r="M1763" i="8"/>
  <c r="M1764" i="8"/>
  <c r="M1767" i="8"/>
  <c r="M1768" i="8"/>
  <c r="M1769" i="8"/>
  <c r="M1772" i="8"/>
  <c r="M1775" i="8"/>
  <c r="M1777" i="8"/>
  <c r="M1779" i="8"/>
  <c r="M1782" i="8"/>
  <c r="M1783" i="8"/>
  <c r="M1784" i="8"/>
  <c r="M1788" i="8"/>
  <c r="M1790" i="8"/>
  <c r="M1792" i="8"/>
  <c r="M1794" i="8"/>
  <c r="M1796" i="8"/>
  <c r="M1800" i="8"/>
  <c r="M1802" i="8"/>
  <c r="M1805" i="8"/>
  <c r="M1807" i="8"/>
  <c r="M1813" i="8"/>
  <c r="M1816" i="8"/>
  <c r="M1818" i="8"/>
  <c r="M1820" i="8"/>
  <c r="M1822" i="8"/>
  <c r="M1823" i="8"/>
  <c r="M1824" i="8"/>
  <c r="M1825" i="8"/>
  <c r="M1828" i="8"/>
  <c r="M1830" i="8"/>
  <c r="M1832" i="8"/>
  <c r="M1834" i="8"/>
  <c r="M1836" i="8"/>
  <c r="M1837" i="8"/>
  <c r="M1838" i="8"/>
  <c r="M1840" i="8"/>
  <c r="M1842" i="8"/>
  <c r="M1844" i="8"/>
  <c r="M1845" i="8"/>
  <c r="M1848" i="8"/>
  <c r="M1851" i="8"/>
  <c r="M1854" i="8"/>
  <c r="M1856" i="8"/>
  <c r="M1858" i="8"/>
  <c r="M1861" i="8"/>
  <c r="M1862" i="8"/>
  <c r="M1863" i="8"/>
  <c r="M1866" i="8"/>
  <c r="M1868" i="8"/>
  <c r="M1870" i="8"/>
  <c r="M1872" i="8"/>
  <c r="M1873" i="8"/>
  <c r="M1874" i="8"/>
  <c r="M1875" i="8"/>
  <c r="M1876" i="8"/>
  <c r="M1877" i="8"/>
  <c r="M1881" i="8"/>
  <c r="M1882" i="8"/>
  <c r="M1884" i="8"/>
  <c r="M1887" i="8"/>
  <c r="M1890" i="8"/>
  <c r="M1893" i="8"/>
  <c r="M1895" i="8"/>
  <c r="M1898" i="8"/>
  <c r="M1902" i="8"/>
  <c r="M1903" i="8"/>
  <c r="M1904" i="8"/>
  <c r="M1905" i="8"/>
  <c r="M1907" i="8"/>
  <c r="M1908" i="8"/>
  <c r="M1909" i="8"/>
  <c r="M1910" i="8"/>
  <c r="M1911" i="8"/>
  <c r="M1913" i="8"/>
  <c r="M1915" i="8"/>
  <c r="M1916" i="8"/>
  <c r="M1917" i="8"/>
  <c r="M1918" i="8"/>
  <c r="M1919" i="8"/>
  <c r="M1920" i="8"/>
  <c r="M1923" i="8"/>
  <c r="M1924" i="8"/>
  <c r="M1926" i="8"/>
  <c r="M1928" i="8"/>
  <c r="M1931" i="8"/>
  <c r="M1937" i="8"/>
  <c r="M1938" i="8"/>
  <c r="M1939" i="8"/>
  <c r="M1942" i="8"/>
  <c r="M1943" i="8"/>
  <c r="M1945" i="8"/>
  <c r="M1952" i="8"/>
  <c r="M1953" i="8"/>
  <c r="M1955" i="8"/>
  <c r="M1958" i="8"/>
  <c r="M1959" i="8"/>
  <c r="M1965" i="8"/>
  <c r="M1969" i="8"/>
  <c r="M1971" i="8"/>
  <c r="M1973" i="8"/>
  <c r="M1974" i="8"/>
  <c r="M1975" i="8"/>
  <c r="M1976" i="8"/>
  <c r="M1977" i="8"/>
  <c r="M1980" i="8"/>
  <c r="M1984" i="8"/>
  <c r="M1987" i="8"/>
  <c r="M1991" i="8"/>
  <c r="M1993" i="8"/>
  <c r="M1995" i="8"/>
  <c r="M1996" i="8"/>
  <c r="M1997" i="8"/>
  <c r="M1998" i="8"/>
  <c r="M1999" i="8"/>
  <c r="M2002" i="8"/>
  <c r="M2006" i="8"/>
  <c r="M2007" i="8"/>
  <c r="M2010" i="8"/>
  <c r="M2011" i="8"/>
  <c r="M2012" i="8"/>
  <c r="M2013" i="8"/>
  <c r="M2014" i="8"/>
  <c r="M2017" i="8"/>
  <c r="M2018" i="8"/>
  <c r="M2019" i="8"/>
  <c r="M2020" i="8"/>
  <c r="M2021" i="8"/>
  <c r="M2022" i="8"/>
  <c r="M2026" i="8"/>
  <c r="M2032" i="8"/>
  <c r="M2034" i="8"/>
  <c r="M2035" i="8"/>
  <c r="M2036" i="8"/>
  <c r="M2039" i="8"/>
  <c r="M2041" i="8"/>
  <c r="M2043" i="8"/>
  <c r="M2045" i="8"/>
  <c r="M2046" i="8"/>
  <c r="M2047" i="8"/>
  <c r="M2048" i="8"/>
  <c r="M2051" i="8"/>
  <c r="M2053" i="8"/>
  <c r="M2054" i="8"/>
  <c r="M2056" i="8"/>
  <c r="M2058" i="8"/>
  <c r="M2059" i="8"/>
  <c r="M2060" i="8"/>
  <c r="M2061" i="8"/>
  <c r="M2064" i="8"/>
  <c r="M2068" i="8"/>
  <c r="M2071" i="8"/>
  <c r="M2074" i="8"/>
  <c r="M2078" i="8"/>
  <c r="M2080" i="8"/>
  <c r="M2083" i="8"/>
  <c r="M2087" i="8"/>
  <c r="M2088" i="8"/>
  <c r="M2090" i="8"/>
  <c r="M2093" i="8"/>
  <c r="M2096" i="8"/>
  <c r="M2100" i="8"/>
  <c r="M2102" i="8"/>
  <c r="M2105" i="8"/>
  <c r="M2107" i="8"/>
  <c r="M2109" i="8"/>
  <c r="M2112" i="8"/>
  <c r="M2116" i="8"/>
  <c r="M2118" i="8"/>
  <c r="M2119" i="8"/>
  <c r="M2122" i="8"/>
  <c r="M2125" i="8"/>
  <c r="M2126" i="8"/>
  <c r="M2129" i="8"/>
  <c r="M2131" i="8"/>
  <c r="M2133" i="8"/>
  <c r="M2134" i="8"/>
  <c r="M2135" i="8"/>
  <c r="M2136" i="8"/>
  <c r="M2137" i="8"/>
  <c r="M2138" i="8"/>
  <c r="M2139" i="8"/>
  <c r="M2140" i="8"/>
  <c r="M2146" i="8"/>
  <c r="M2148" i="8"/>
  <c r="M2150" i="8"/>
  <c r="M2153" i="8"/>
  <c r="M2155" i="8"/>
  <c r="M2157" i="8"/>
  <c r="M2159" i="8"/>
  <c r="M2161" i="8"/>
  <c r="M2164" i="8"/>
  <c r="M2170" i="8"/>
  <c r="M2172" i="8"/>
  <c r="M2174" i="8"/>
  <c r="M2177" i="8"/>
  <c r="M2180" i="8"/>
  <c r="M2182" i="8"/>
  <c r="M2184" i="8"/>
  <c r="M2187" i="8"/>
  <c r="M2189" i="8"/>
  <c r="M2192" i="8"/>
  <c r="M2193" i="8"/>
  <c r="M2196" i="8"/>
  <c r="M2198" i="8"/>
  <c r="M2199" i="8"/>
  <c r="M2200" i="8"/>
  <c r="M2201" i="8"/>
  <c r="M2203" i="8"/>
  <c r="M2205" i="8"/>
  <c r="M2206" i="8"/>
  <c r="M2207" i="8"/>
  <c r="M2208" i="8"/>
  <c r="M2209" i="8"/>
  <c r="M2210" i="8"/>
  <c r="M2216" i="8"/>
  <c r="M2217" i="8"/>
  <c r="M2220" i="8"/>
  <c r="M2221" i="8"/>
  <c r="M2223" i="8"/>
  <c r="M2226" i="8"/>
  <c r="M2227" i="8"/>
  <c r="M2228" i="8"/>
  <c r="M2229" i="8"/>
  <c r="M2230" i="8"/>
  <c r="M2231" i="8"/>
  <c r="M2232" i="8"/>
  <c r="M2235" i="8"/>
  <c r="M2236" i="8"/>
  <c r="M2237" i="8"/>
  <c r="M2238" i="8"/>
  <c r="M2239" i="8"/>
  <c r="M2240" i="8"/>
  <c r="M2241" i="8"/>
  <c r="M2242" i="8"/>
  <c r="M2243" i="8"/>
  <c r="M2244" i="8"/>
  <c r="M2245" i="8"/>
  <c r="M2246" i="8"/>
  <c r="M2247" i="8"/>
  <c r="M2248" i="8"/>
  <c r="M2249" i="8"/>
  <c r="M2252" i="8"/>
  <c r="M2253" i="8"/>
  <c r="M2254" i="8"/>
  <c r="M2255" i="8"/>
  <c r="M2256" i="8"/>
  <c r="M2257" i="8"/>
  <c r="M2258" i="8"/>
  <c r="M2259" i="8"/>
  <c r="M2262" i="8"/>
  <c r="M2265" i="8"/>
  <c r="M2266" i="8"/>
  <c r="M2267" i="8"/>
  <c r="M2268" i="8"/>
  <c r="M2269" i="8"/>
  <c r="M2273" i="8"/>
  <c r="M2274" i="8"/>
  <c r="M2275" i="8"/>
  <c r="M2276" i="8"/>
  <c r="M2277" i="8"/>
  <c r="M2279" i="8"/>
  <c r="M2282" i="8"/>
  <c r="M2283" i="8"/>
  <c r="M2286" i="8"/>
  <c r="M2287" i="8"/>
  <c r="M2288" i="8"/>
  <c r="M2292" i="8"/>
  <c r="M2298" i="8"/>
  <c r="M2299" i="8"/>
  <c r="M2300" i="8"/>
  <c r="M2301" i="8"/>
  <c r="M2302" i="8"/>
  <c r="M2303" i="8"/>
  <c r="M2304" i="8"/>
  <c r="M2306" i="8"/>
  <c r="M2307" i="8"/>
  <c r="M2309" i="8"/>
  <c r="M2313" i="8"/>
  <c r="M2315" i="8"/>
  <c r="M2316" i="8"/>
  <c r="M2318" i="8"/>
  <c r="M2322" i="8"/>
  <c r="M2323" i="8"/>
  <c r="M2324" i="8"/>
  <c r="M2328" i="8"/>
  <c r="M2330" i="8"/>
  <c r="M2332" i="8"/>
  <c r="M2334" i="8"/>
  <c r="M2335" i="8"/>
  <c r="M2338" i="8"/>
  <c r="M2340" i="8"/>
  <c r="M2341" i="8"/>
  <c r="M2342" i="8"/>
  <c r="M2343" i="8"/>
  <c r="M2344" i="8"/>
  <c r="M2350" i="8"/>
  <c r="M2352" i="8"/>
  <c r="M2355" i="8"/>
  <c r="M2358" i="8"/>
  <c r="M2361" i="8"/>
  <c r="M2363" i="8"/>
  <c r="M2365" i="8"/>
  <c r="M2367" i="8"/>
  <c r="M2371" i="8"/>
  <c r="M2373" i="8"/>
  <c r="M2376" i="8"/>
  <c r="M2378" i="8"/>
  <c r="M2379" i="8"/>
  <c r="M2380" i="8"/>
  <c r="M2381" i="8"/>
  <c r="M2382" i="8"/>
  <c r="M2383" i="8"/>
  <c r="M2384" i="8"/>
  <c r="M2388" i="8"/>
  <c r="M2389" i="8"/>
  <c r="M2390" i="8"/>
  <c r="M2392" i="8"/>
  <c r="M2393" i="8"/>
  <c r="M2395" i="8"/>
  <c r="M2396" i="8"/>
  <c r="M2397" i="8"/>
  <c r="M2398" i="8"/>
  <c r="M2399" i="8"/>
  <c r="M2400" i="8"/>
  <c r="M2402" i="8"/>
  <c r="M2403" i="8"/>
  <c r="M2404" i="8"/>
  <c r="M2405" i="8"/>
  <c r="M2406" i="8"/>
  <c r="M2407" i="8"/>
  <c r="M2413" i="8"/>
  <c r="M2419" i="8"/>
  <c r="M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L37" i="8"/>
  <c r="L38" i="8"/>
  <c r="L39" i="8"/>
  <c r="L40" i="8"/>
  <c r="L41" i="8"/>
  <c r="L42" i="8"/>
  <c r="L43" i="8"/>
  <c r="L44" i="8"/>
  <c r="L45" i="8"/>
  <c r="L46" i="8"/>
  <c r="L47" i="8"/>
  <c r="L48" i="8"/>
  <c r="L49" i="8"/>
  <c r="L50" i="8"/>
  <c r="L51" i="8"/>
  <c r="L52" i="8"/>
  <c r="L53" i="8"/>
  <c r="L54" i="8"/>
  <c r="L55" i="8"/>
  <c r="L56" i="8"/>
  <c r="L57" i="8"/>
  <c r="L58" i="8"/>
  <c r="L59" i="8"/>
  <c r="L60" i="8"/>
  <c r="L61" i="8"/>
  <c r="L62" i="8"/>
  <c r="L63" i="8"/>
  <c r="L64" i="8"/>
  <c r="L65" i="8"/>
  <c r="L66" i="8"/>
  <c r="L67" i="8"/>
  <c r="L68" i="8"/>
  <c r="L69" i="8"/>
  <c r="L70" i="8"/>
  <c r="L71" i="8"/>
  <c r="L72" i="8"/>
  <c r="L73" i="8"/>
  <c r="L74" i="8"/>
  <c r="L75" i="8"/>
  <c r="L76" i="8"/>
  <c r="L77" i="8"/>
  <c r="L78" i="8"/>
  <c r="L79" i="8"/>
  <c r="L80" i="8"/>
  <c r="L81" i="8"/>
  <c r="L82" i="8"/>
  <c r="L83" i="8"/>
  <c r="L84" i="8"/>
  <c r="L85" i="8"/>
  <c r="L86" i="8"/>
  <c r="L87" i="8"/>
  <c r="L88" i="8"/>
  <c r="L89" i="8"/>
  <c r="L90" i="8"/>
  <c r="L91" i="8"/>
  <c r="L92" i="8"/>
  <c r="L93" i="8"/>
  <c r="L94" i="8"/>
  <c r="L95" i="8"/>
  <c r="L96" i="8"/>
  <c r="L97" i="8"/>
  <c r="L98" i="8"/>
  <c r="L99" i="8"/>
  <c r="L100" i="8"/>
  <c r="L101" i="8"/>
  <c r="L102" i="8"/>
  <c r="L103" i="8"/>
  <c r="L104" i="8"/>
  <c r="L105" i="8"/>
  <c r="L106" i="8"/>
  <c r="L107" i="8"/>
  <c r="L108" i="8"/>
  <c r="L109" i="8"/>
  <c r="L110" i="8"/>
  <c r="L111" i="8"/>
  <c r="L112" i="8"/>
  <c r="L113" i="8"/>
  <c r="L114" i="8"/>
  <c r="L115" i="8"/>
  <c r="L116" i="8"/>
  <c r="L117" i="8"/>
  <c r="L118" i="8"/>
  <c r="L119" i="8"/>
  <c r="L120" i="8"/>
  <c r="L121" i="8"/>
  <c r="L122" i="8"/>
  <c r="L123" i="8"/>
  <c r="L124" i="8"/>
  <c r="L125" i="8"/>
  <c r="L126" i="8"/>
  <c r="L127" i="8"/>
  <c r="L128" i="8"/>
  <c r="L129" i="8"/>
  <c r="L130" i="8"/>
  <c r="L131" i="8"/>
  <c r="L132" i="8"/>
  <c r="L133" i="8"/>
  <c r="L134" i="8"/>
  <c r="L135" i="8"/>
  <c r="L136" i="8"/>
  <c r="L137" i="8"/>
  <c r="L138" i="8"/>
  <c r="L139" i="8"/>
  <c r="L140" i="8"/>
  <c r="L141" i="8"/>
  <c r="L142" i="8"/>
  <c r="L143" i="8"/>
  <c r="L144" i="8"/>
  <c r="L145" i="8"/>
  <c r="L146" i="8"/>
  <c r="L147" i="8"/>
  <c r="L148" i="8"/>
  <c r="L149" i="8"/>
  <c r="L150" i="8"/>
  <c r="L151" i="8"/>
  <c r="L152" i="8"/>
  <c r="L153" i="8"/>
  <c r="L154" i="8"/>
  <c r="L155" i="8"/>
  <c r="L156" i="8"/>
  <c r="L157" i="8"/>
  <c r="L158" i="8"/>
  <c r="L159" i="8"/>
  <c r="L160" i="8"/>
  <c r="L161" i="8"/>
  <c r="L162" i="8"/>
  <c r="L163" i="8"/>
  <c r="L164" i="8"/>
  <c r="L165" i="8"/>
  <c r="L166" i="8"/>
  <c r="L167" i="8"/>
  <c r="L168" i="8"/>
  <c r="L169" i="8"/>
  <c r="L170" i="8"/>
  <c r="L171" i="8"/>
  <c r="L172" i="8"/>
  <c r="L173" i="8"/>
  <c r="L174" i="8"/>
  <c r="L175" i="8"/>
  <c r="L176" i="8"/>
  <c r="L177" i="8"/>
  <c r="L178" i="8"/>
  <c r="L179" i="8"/>
  <c r="L180" i="8"/>
  <c r="L181" i="8"/>
  <c r="L182" i="8"/>
  <c r="L183" i="8"/>
  <c r="L184" i="8"/>
  <c r="L185" i="8"/>
  <c r="L186" i="8"/>
  <c r="L187" i="8"/>
  <c r="L188" i="8"/>
  <c r="L189" i="8"/>
  <c r="L190" i="8"/>
  <c r="L191" i="8"/>
  <c r="L192" i="8"/>
  <c r="L193" i="8"/>
  <c r="L194" i="8"/>
  <c r="L195" i="8"/>
  <c r="L196" i="8"/>
  <c r="L197" i="8"/>
  <c r="L198" i="8"/>
  <c r="L199" i="8"/>
  <c r="L200" i="8"/>
  <c r="L201" i="8"/>
  <c r="L202" i="8"/>
  <c r="L203" i="8"/>
  <c r="L204" i="8"/>
  <c r="L205" i="8"/>
  <c r="L206" i="8"/>
  <c r="L207" i="8"/>
  <c r="L208" i="8"/>
  <c r="L209" i="8"/>
  <c r="L210" i="8"/>
  <c r="L211" i="8"/>
  <c r="L212" i="8"/>
  <c r="L213" i="8"/>
  <c r="L214" i="8"/>
  <c r="L215" i="8"/>
  <c r="L216" i="8"/>
  <c r="L217" i="8"/>
  <c r="L218" i="8"/>
  <c r="L219" i="8"/>
  <c r="L220" i="8"/>
  <c r="L221" i="8"/>
  <c r="L222" i="8"/>
  <c r="L223" i="8"/>
  <c r="L224" i="8"/>
  <c r="L225" i="8"/>
  <c r="L226" i="8"/>
  <c r="L227" i="8"/>
  <c r="L228" i="8"/>
  <c r="L229" i="8"/>
  <c r="L230" i="8"/>
  <c r="L231" i="8"/>
  <c r="L232" i="8"/>
  <c r="L233" i="8"/>
  <c r="L234" i="8"/>
  <c r="L235" i="8"/>
  <c r="L236" i="8"/>
  <c r="L237" i="8"/>
  <c r="L238" i="8"/>
  <c r="L239" i="8"/>
  <c r="L240" i="8"/>
  <c r="L241" i="8"/>
  <c r="L242" i="8"/>
  <c r="L243" i="8"/>
  <c r="L244" i="8"/>
  <c r="L245" i="8"/>
  <c r="L246" i="8"/>
  <c r="L247" i="8"/>
  <c r="L248" i="8"/>
  <c r="L249" i="8"/>
  <c r="L250" i="8"/>
  <c r="L251" i="8"/>
  <c r="L252" i="8"/>
  <c r="L253" i="8"/>
  <c r="L254" i="8"/>
  <c r="L255" i="8"/>
  <c r="L256" i="8"/>
  <c r="L257" i="8"/>
  <c r="L258" i="8"/>
  <c r="L259" i="8"/>
  <c r="L260" i="8"/>
  <c r="L261" i="8"/>
  <c r="L262" i="8"/>
  <c r="L263" i="8"/>
  <c r="L264" i="8"/>
  <c r="L265" i="8"/>
  <c r="L266" i="8"/>
  <c r="L267" i="8"/>
  <c r="L268" i="8"/>
  <c r="L269" i="8"/>
  <c r="L270" i="8"/>
  <c r="L271" i="8"/>
  <c r="L272" i="8"/>
  <c r="L273" i="8"/>
  <c r="L274" i="8"/>
  <c r="L275" i="8"/>
  <c r="L276" i="8"/>
  <c r="L277" i="8"/>
  <c r="L278" i="8"/>
  <c r="L279" i="8"/>
  <c r="L280" i="8"/>
  <c r="L281" i="8"/>
  <c r="L282" i="8"/>
  <c r="L283" i="8"/>
  <c r="L284" i="8"/>
  <c r="L285" i="8"/>
  <c r="L286" i="8"/>
  <c r="L287" i="8"/>
  <c r="L288" i="8"/>
  <c r="L289" i="8"/>
  <c r="L290" i="8"/>
  <c r="L291" i="8"/>
  <c r="L292" i="8"/>
  <c r="L293" i="8"/>
  <c r="L294" i="8"/>
  <c r="L295" i="8"/>
  <c r="L296" i="8"/>
  <c r="L297" i="8"/>
  <c r="L298" i="8"/>
  <c r="L299" i="8"/>
  <c r="L300" i="8"/>
  <c r="L301" i="8"/>
  <c r="L302" i="8"/>
  <c r="L303" i="8"/>
  <c r="L304" i="8"/>
  <c r="L305" i="8"/>
  <c r="L306" i="8"/>
  <c r="L307" i="8"/>
  <c r="L308" i="8"/>
  <c r="L309" i="8"/>
  <c r="L310" i="8"/>
  <c r="L311" i="8"/>
  <c r="L312" i="8"/>
  <c r="L313" i="8"/>
  <c r="L314" i="8"/>
  <c r="L315" i="8"/>
  <c r="L316" i="8"/>
  <c r="L317" i="8"/>
  <c r="L318" i="8"/>
  <c r="L319" i="8"/>
  <c r="L320" i="8"/>
  <c r="L321" i="8"/>
  <c r="L322" i="8"/>
  <c r="L323" i="8"/>
  <c r="L324" i="8"/>
  <c r="L325" i="8"/>
  <c r="L326" i="8"/>
  <c r="L327" i="8"/>
  <c r="L328" i="8"/>
  <c r="L329" i="8"/>
  <c r="L330" i="8"/>
  <c r="L331" i="8"/>
  <c r="L332" i="8"/>
  <c r="L333" i="8"/>
  <c r="L334" i="8"/>
  <c r="L335" i="8"/>
  <c r="L336" i="8"/>
  <c r="L337" i="8"/>
  <c r="L338" i="8"/>
  <c r="L339" i="8"/>
  <c r="L340" i="8"/>
  <c r="L341" i="8"/>
  <c r="L342" i="8"/>
  <c r="L343" i="8"/>
  <c r="L344" i="8"/>
  <c r="L345" i="8"/>
  <c r="L346" i="8"/>
  <c r="L347" i="8"/>
  <c r="L348" i="8"/>
  <c r="L349" i="8"/>
  <c r="L350" i="8"/>
  <c r="L351" i="8"/>
  <c r="L352" i="8"/>
  <c r="L353" i="8"/>
  <c r="L354" i="8"/>
  <c r="L355" i="8"/>
  <c r="L356" i="8"/>
  <c r="L357" i="8"/>
  <c r="L358" i="8"/>
  <c r="L359" i="8"/>
  <c r="L360" i="8"/>
  <c r="L361" i="8"/>
  <c r="L362" i="8"/>
  <c r="L363" i="8"/>
  <c r="L364" i="8"/>
  <c r="L365" i="8"/>
  <c r="L366" i="8"/>
  <c r="L367" i="8"/>
  <c r="L368" i="8"/>
  <c r="L369" i="8"/>
  <c r="L370" i="8"/>
  <c r="L371" i="8"/>
  <c r="L372" i="8"/>
  <c r="L373" i="8"/>
  <c r="L374" i="8"/>
  <c r="L375" i="8"/>
  <c r="L376" i="8"/>
  <c r="L377" i="8"/>
  <c r="L378" i="8"/>
  <c r="L379" i="8"/>
  <c r="L380" i="8"/>
  <c r="L381" i="8"/>
  <c r="L382" i="8"/>
  <c r="L383" i="8"/>
  <c r="L384" i="8"/>
  <c r="L385" i="8"/>
  <c r="L386" i="8"/>
  <c r="L387" i="8"/>
  <c r="L388" i="8"/>
  <c r="L389" i="8"/>
  <c r="L390" i="8"/>
  <c r="L391" i="8"/>
  <c r="L392" i="8"/>
  <c r="L393" i="8"/>
  <c r="L394" i="8"/>
  <c r="L395" i="8"/>
  <c r="L396" i="8"/>
  <c r="L397" i="8"/>
  <c r="L398" i="8"/>
  <c r="L399" i="8"/>
  <c r="L400" i="8"/>
  <c r="L401" i="8"/>
  <c r="L402" i="8"/>
  <c r="L403" i="8"/>
  <c r="L404" i="8"/>
  <c r="L405" i="8"/>
  <c r="L406" i="8"/>
  <c r="L407" i="8"/>
  <c r="L408" i="8"/>
  <c r="L409" i="8"/>
  <c r="L410" i="8"/>
  <c r="L411" i="8"/>
  <c r="L412" i="8"/>
  <c r="L413" i="8"/>
  <c r="L414" i="8"/>
  <c r="L415" i="8"/>
  <c r="L416" i="8"/>
  <c r="L417" i="8"/>
  <c r="L418" i="8"/>
  <c r="L419" i="8"/>
  <c r="L420" i="8"/>
  <c r="L421" i="8"/>
  <c r="L422" i="8"/>
  <c r="L423" i="8"/>
  <c r="L424" i="8"/>
  <c r="L425" i="8"/>
  <c r="L426" i="8"/>
  <c r="L427" i="8"/>
  <c r="L428" i="8"/>
  <c r="L429" i="8"/>
  <c r="L430" i="8"/>
  <c r="L431" i="8"/>
  <c r="L432" i="8"/>
  <c r="L433" i="8"/>
  <c r="L434" i="8"/>
  <c r="L435" i="8"/>
  <c r="L436" i="8"/>
  <c r="L437" i="8"/>
  <c r="L438" i="8"/>
  <c r="L439" i="8"/>
  <c r="L440" i="8"/>
  <c r="L441" i="8"/>
  <c r="L442" i="8"/>
  <c r="L443" i="8"/>
  <c r="L444" i="8"/>
  <c r="L445" i="8"/>
  <c r="L446" i="8"/>
  <c r="L447" i="8"/>
  <c r="L448" i="8"/>
  <c r="L449" i="8"/>
  <c r="L450" i="8"/>
  <c r="L451" i="8"/>
  <c r="L452" i="8"/>
  <c r="L453" i="8"/>
  <c r="L454" i="8"/>
  <c r="L455" i="8"/>
  <c r="L456" i="8"/>
  <c r="L457" i="8"/>
  <c r="L458" i="8"/>
  <c r="L459" i="8"/>
  <c r="L460" i="8"/>
  <c r="L461" i="8"/>
  <c r="L462" i="8"/>
  <c r="L463" i="8"/>
  <c r="L464" i="8"/>
  <c r="L465" i="8"/>
  <c r="L466" i="8"/>
  <c r="L467" i="8"/>
  <c r="L468" i="8"/>
  <c r="L469" i="8"/>
  <c r="L470" i="8"/>
  <c r="L471" i="8"/>
  <c r="L472" i="8"/>
  <c r="L473" i="8"/>
  <c r="L474" i="8"/>
  <c r="L475" i="8"/>
  <c r="L476" i="8"/>
  <c r="L477" i="8"/>
  <c r="L478" i="8"/>
  <c r="L479" i="8"/>
  <c r="L480" i="8"/>
  <c r="L481" i="8"/>
  <c r="L482" i="8"/>
  <c r="L483" i="8"/>
  <c r="L484" i="8"/>
  <c r="L485" i="8"/>
  <c r="L486" i="8"/>
  <c r="L487" i="8"/>
  <c r="L488" i="8"/>
  <c r="L489" i="8"/>
  <c r="L490" i="8"/>
  <c r="L491" i="8"/>
  <c r="L492" i="8"/>
  <c r="L493" i="8"/>
  <c r="L494" i="8"/>
  <c r="L495" i="8"/>
  <c r="L496" i="8"/>
  <c r="L497" i="8"/>
  <c r="L498" i="8"/>
  <c r="L499" i="8"/>
  <c r="L500" i="8"/>
  <c r="L501" i="8"/>
  <c r="L502" i="8"/>
  <c r="L503" i="8"/>
  <c r="L504" i="8"/>
  <c r="L505" i="8"/>
  <c r="L506" i="8"/>
  <c r="L507" i="8"/>
  <c r="L508" i="8"/>
  <c r="L509" i="8"/>
  <c r="L510" i="8"/>
  <c r="L511" i="8"/>
  <c r="L512" i="8"/>
  <c r="L513" i="8"/>
  <c r="L514" i="8"/>
  <c r="L515" i="8"/>
  <c r="L516" i="8"/>
  <c r="L517" i="8"/>
  <c r="L518" i="8"/>
  <c r="L519" i="8"/>
  <c r="L520" i="8"/>
  <c r="L521" i="8"/>
  <c r="L522" i="8"/>
  <c r="L523" i="8"/>
  <c r="L524" i="8"/>
  <c r="L525" i="8"/>
  <c r="L526" i="8"/>
  <c r="L527" i="8"/>
  <c r="L528" i="8"/>
  <c r="L529" i="8"/>
  <c r="L530" i="8"/>
  <c r="L531" i="8"/>
  <c r="L532" i="8"/>
  <c r="L533" i="8"/>
  <c r="L534" i="8"/>
  <c r="L535" i="8"/>
  <c r="L536" i="8"/>
  <c r="L537" i="8"/>
  <c r="L538" i="8"/>
  <c r="L539" i="8"/>
  <c r="L540" i="8"/>
  <c r="L541" i="8"/>
  <c r="L542" i="8"/>
  <c r="L543" i="8"/>
  <c r="L544" i="8"/>
  <c r="L545" i="8"/>
  <c r="L546" i="8"/>
  <c r="L547" i="8"/>
  <c r="L548" i="8"/>
  <c r="L549" i="8"/>
  <c r="L550" i="8"/>
  <c r="L551" i="8"/>
  <c r="L552" i="8"/>
  <c r="L553" i="8"/>
  <c r="L554" i="8"/>
  <c r="L555" i="8"/>
  <c r="L556" i="8"/>
  <c r="L557" i="8"/>
  <c r="L558" i="8"/>
  <c r="L559" i="8"/>
  <c r="L560" i="8"/>
  <c r="L561" i="8"/>
  <c r="L562" i="8"/>
  <c r="L563" i="8"/>
  <c r="L564" i="8"/>
  <c r="L565" i="8"/>
  <c r="L566" i="8"/>
  <c r="L567" i="8"/>
  <c r="L568" i="8"/>
  <c r="L569" i="8"/>
  <c r="L570" i="8"/>
  <c r="L571" i="8"/>
  <c r="L572" i="8"/>
  <c r="L573" i="8"/>
  <c r="L574" i="8"/>
  <c r="L575" i="8"/>
  <c r="L576" i="8"/>
  <c r="L577" i="8"/>
  <c r="L578" i="8"/>
  <c r="L579" i="8"/>
  <c r="L580" i="8"/>
  <c r="L581" i="8"/>
  <c r="L582" i="8"/>
  <c r="L583" i="8"/>
  <c r="L584" i="8"/>
  <c r="L585" i="8"/>
  <c r="L586" i="8"/>
  <c r="L587" i="8"/>
  <c r="L588" i="8"/>
  <c r="L589" i="8"/>
  <c r="L590" i="8"/>
  <c r="L591" i="8"/>
  <c r="L592" i="8"/>
  <c r="L593" i="8"/>
  <c r="L594" i="8"/>
  <c r="L595" i="8"/>
  <c r="L596" i="8"/>
  <c r="L597" i="8"/>
  <c r="L598" i="8"/>
  <c r="L599" i="8"/>
  <c r="L600" i="8"/>
  <c r="L601" i="8"/>
  <c r="L602" i="8"/>
  <c r="L603" i="8"/>
  <c r="L604" i="8"/>
  <c r="L605" i="8"/>
  <c r="L606" i="8"/>
  <c r="L607" i="8"/>
  <c r="L608" i="8"/>
  <c r="L609" i="8"/>
  <c r="L610" i="8"/>
  <c r="L611" i="8"/>
  <c r="L612" i="8"/>
  <c r="L613" i="8"/>
  <c r="L614" i="8"/>
  <c r="L615" i="8"/>
  <c r="L616" i="8"/>
  <c r="L617" i="8"/>
  <c r="L618" i="8"/>
  <c r="L619" i="8"/>
  <c r="L620" i="8"/>
  <c r="L621" i="8"/>
  <c r="L622" i="8"/>
  <c r="L623" i="8"/>
  <c r="L624" i="8"/>
  <c r="L625" i="8"/>
  <c r="L626" i="8"/>
  <c r="L627" i="8"/>
  <c r="L628" i="8"/>
  <c r="L629" i="8"/>
  <c r="L630" i="8"/>
  <c r="L631" i="8"/>
  <c r="L632" i="8"/>
  <c r="L633" i="8"/>
  <c r="L634" i="8"/>
  <c r="L635" i="8"/>
  <c r="L636" i="8"/>
  <c r="L637" i="8"/>
  <c r="L638" i="8"/>
  <c r="L639" i="8"/>
  <c r="L640" i="8"/>
  <c r="L641" i="8"/>
  <c r="L642" i="8"/>
  <c r="L643" i="8"/>
  <c r="L644" i="8"/>
  <c r="L645" i="8"/>
  <c r="L646" i="8"/>
  <c r="L647" i="8"/>
  <c r="L648" i="8"/>
  <c r="L649" i="8"/>
  <c r="L650" i="8"/>
  <c r="L651" i="8"/>
  <c r="L652" i="8"/>
  <c r="L653" i="8"/>
  <c r="L654" i="8"/>
  <c r="L655" i="8"/>
  <c r="L656" i="8"/>
  <c r="L657" i="8"/>
  <c r="L658" i="8"/>
  <c r="L659" i="8"/>
  <c r="L660" i="8"/>
  <c r="L661" i="8"/>
  <c r="L662" i="8"/>
  <c r="L663" i="8"/>
  <c r="L664" i="8"/>
  <c r="L665" i="8"/>
  <c r="L666" i="8"/>
  <c r="L667" i="8"/>
  <c r="L668" i="8"/>
  <c r="L669" i="8"/>
  <c r="L670" i="8"/>
  <c r="L671" i="8"/>
  <c r="L672" i="8"/>
  <c r="L673" i="8"/>
  <c r="L674" i="8"/>
  <c r="L675" i="8"/>
  <c r="L676" i="8"/>
  <c r="L677" i="8"/>
  <c r="L678" i="8"/>
  <c r="L679" i="8"/>
  <c r="L680" i="8"/>
  <c r="L681" i="8"/>
  <c r="L682" i="8"/>
  <c r="L683" i="8"/>
  <c r="L684" i="8"/>
  <c r="L685" i="8"/>
  <c r="L686" i="8"/>
  <c r="L687" i="8"/>
  <c r="L688" i="8"/>
  <c r="L689" i="8"/>
  <c r="L690" i="8"/>
  <c r="L691" i="8"/>
  <c r="L692" i="8"/>
  <c r="L693" i="8"/>
  <c r="L694" i="8"/>
  <c r="L695" i="8"/>
  <c r="L696" i="8"/>
  <c r="L697" i="8"/>
  <c r="L698" i="8"/>
  <c r="L699" i="8"/>
  <c r="L700" i="8"/>
  <c r="L701" i="8"/>
  <c r="L702" i="8"/>
  <c r="L703" i="8"/>
  <c r="L704" i="8"/>
  <c r="L705" i="8"/>
  <c r="L706" i="8"/>
  <c r="L707" i="8"/>
  <c r="L708" i="8"/>
  <c r="L709" i="8"/>
  <c r="L710" i="8"/>
  <c r="L711" i="8"/>
  <c r="L712" i="8"/>
  <c r="L713" i="8"/>
  <c r="L714" i="8"/>
  <c r="L715" i="8"/>
  <c r="L716" i="8"/>
  <c r="L717" i="8"/>
  <c r="L718" i="8"/>
  <c r="L719" i="8"/>
  <c r="L720" i="8"/>
  <c r="L721" i="8"/>
  <c r="L722" i="8"/>
  <c r="L723" i="8"/>
  <c r="L724" i="8"/>
  <c r="L725" i="8"/>
  <c r="L726" i="8"/>
  <c r="L727" i="8"/>
  <c r="L728" i="8"/>
  <c r="L729" i="8"/>
  <c r="L730" i="8"/>
  <c r="L731" i="8"/>
  <c r="L732" i="8"/>
  <c r="L733" i="8"/>
  <c r="L734" i="8"/>
  <c r="L735" i="8"/>
  <c r="L736" i="8"/>
  <c r="L737" i="8"/>
  <c r="L738" i="8"/>
  <c r="L739" i="8"/>
  <c r="L740" i="8"/>
  <c r="L741" i="8"/>
  <c r="L742" i="8"/>
  <c r="L743" i="8"/>
  <c r="L744" i="8"/>
  <c r="L745" i="8"/>
  <c r="L746" i="8"/>
  <c r="L747" i="8"/>
  <c r="L748" i="8"/>
  <c r="L749" i="8"/>
  <c r="L750" i="8"/>
  <c r="L751" i="8"/>
  <c r="L752" i="8"/>
  <c r="L753" i="8"/>
  <c r="L754" i="8"/>
  <c r="L755" i="8"/>
  <c r="L756" i="8"/>
  <c r="L757" i="8"/>
  <c r="L758" i="8"/>
  <c r="L759" i="8"/>
  <c r="L760" i="8"/>
  <c r="L761" i="8"/>
  <c r="L762" i="8"/>
  <c r="L763" i="8"/>
  <c r="L764" i="8"/>
  <c r="L765" i="8"/>
  <c r="L766" i="8"/>
  <c r="L767" i="8"/>
  <c r="L768" i="8"/>
  <c r="L769" i="8"/>
  <c r="L770" i="8"/>
  <c r="L771" i="8"/>
  <c r="L772" i="8"/>
  <c r="L773" i="8"/>
  <c r="L774" i="8"/>
  <c r="L775" i="8"/>
  <c r="L776" i="8"/>
  <c r="L777" i="8"/>
  <c r="L778" i="8"/>
  <c r="L779" i="8"/>
  <c r="L780" i="8"/>
  <c r="L781" i="8"/>
  <c r="L782" i="8"/>
  <c r="L783" i="8"/>
  <c r="L784" i="8"/>
  <c r="L785" i="8"/>
  <c r="L786" i="8"/>
  <c r="L787" i="8"/>
  <c r="L788" i="8"/>
  <c r="L789" i="8"/>
  <c r="L790" i="8"/>
  <c r="L791" i="8"/>
  <c r="L792" i="8"/>
  <c r="L793" i="8"/>
  <c r="L794" i="8"/>
  <c r="L795" i="8"/>
  <c r="L796" i="8"/>
  <c r="L797" i="8"/>
  <c r="L798" i="8"/>
  <c r="L799" i="8"/>
  <c r="L800" i="8"/>
  <c r="L801" i="8"/>
  <c r="L802" i="8"/>
  <c r="L803" i="8"/>
  <c r="L804" i="8"/>
  <c r="L805" i="8"/>
  <c r="L806" i="8"/>
  <c r="L807" i="8"/>
  <c r="L808" i="8"/>
  <c r="L809" i="8"/>
  <c r="L810" i="8"/>
  <c r="L811" i="8"/>
  <c r="L812" i="8"/>
  <c r="L813" i="8"/>
  <c r="L814" i="8"/>
  <c r="L815" i="8"/>
  <c r="L816" i="8"/>
  <c r="L817" i="8"/>
  <c r="L818" i="8"/>
  <c r="L819" i="8"/>
  <c r="L820" i="8"/>
  <c r="L821" i="8"/>
  <c r="L822" i="8"/>
  <c r="L823" i="8"/>
  <c r="L824" i="8"/>
  <c r="L825" i="8"/>
  <c r="L826" i="8"/>
  <c r="L827" i="8"/>
  <c r="L828" i="8"/>
  <c r="L829" i="8"/>
  <c r="L830" i="8"/>
  <c r="L831" i="8"/>
  <c r="L832" i="8"/>
  <c r="L833" i="8"/>
  <c r="L834" i="8"/>
  <c r="L835" i="8"/>
  <c r="L836" i="8"/>
  <c r="L837" i="8"/>
  <c r="L838" i="8"/>
  <c r="L839" i="8"/>
  <c r="L840" i="8"/>
  <c r="L841" i="8"/>
  <c r="L842" i="8"/>
  <c r="L843" i="8"/>
  <c r="L844" i="8"/>
  <c r="L845" i="8"/>
  <c r="L846" i="8"/>
  <c r="L847" i="8"/>
  <c r="L848" i="8"/>
  <c r="L849" i="8"/>
  <c r="L850" i="8"/>
  <c r="L851" i="8"/>
  <c r="L852" i="8"/>
  <c r="L853" i="8"/>
  <c r="L854" i="8"/>
  <c r="L855" i="8"/>
  <c r="L856" i="8"/>
  <c r="L857" i="8"/>
  <c r="L858" i="8"/>
  <c r="L859" i="8"/>
  <c r="L860" i="8"/>
  <c r="L861" i="8"/>
  <c r="L862" i="8"/>
  <c r="L863" i="8"/>
  <c r="L864" i="8"/>
  <c r="L865" i="8"/>
  <c r="L866" i="8"/>
  <c r="L867" i="8"/>
  <c r="L868" i="8"/>
  <c r="L869" i="8"/>
  <c r="L870" i="8"/>
  <c r="L871" i="8"/>
  <c r="L872" i="8"/>
  <c r="L873" i="8"/>
  <c r="L874" i="8"/>
  <c r="L875" i="8"/>
  <c r="L876" i="8"/>
  <c r="L877" i="8"/>
  <c r="L878" i="8"/>
  <c r="L879" i="8"/>
  <c r="L880" i="8"/>
  <c r="L881" i="8"/>
  <c r="L882" i="8"/>
  <c r="L883" i="8"/>
  <c r="L884" i="8"/>
  <c r="L885" i="8"/>
  <c r="L886" i="8"/>
  <c r="L887" i="8"/>
  <c r="L888" i="8"/>
  <c r="L889" i="8"/>
  <c r="L890" i="8"/>
  <c r="L891" i="8"/>
  <c r="L892" i="8"/>
  <c r="L893" i="8"/>
  <c r="L894" i="8"/>
  <c r="L895" i="8"/>
  <c r="L896" i="8"/>
  <c r="L897" i="8"/>
  <c r="L898" i="8"/>
  <c r="L899" i="8"/>
  <c r="L900" i="8"/>
  <c r="L901" i="8"/>
  <c r="L902" i="8"/>
  <c r="L903" i="8"/>
  <c r="L904" i="8"/>
  <c r="L905" i="8"/>
  <c r="L906" i="8"/>
  <c r="L907" i="8"/>
  <c r="L908" i="8"/>
  <c r="L909" i="8"/>
  <c r="L910" i="8"/>
  <c r="L911" i="8"/>
  <c r="L912" i="8"/>
  <c r="L913" i="8"/>
  <c r="L914" i="8"/>
  <c r="L915" i="8"/>
  <c r="L916" i="8"/>
  <c r="L917" i="8"/>
  <c r="L918" i="8"/>
  <c r="L919" i="8"/>
  <c r="L920" i="8"/>
  <c r="L921" i="8"/>
  <c r="L922" i="8"/>
  <c r="L923" i="8"/>
  <c r="L924" i="8"/>
  <c r="L925" i="8"/>
  <c r="L926" i="8"/>
  <c r="L927" i="8"/>
  <c r="L928" i="8"/>
  <c r="L929" i="8"/>
  <c r="L930" i="8"/>
  <c r="L931" i="8"/>
  <c r="L932" i="8"/>
  <c r="L933" i="8"/>
  <c r="L934" i="8"/>
  <c r="L935" i="8"/>
  <c r="L936" i="8"/>
  <c r="L937" i="8"/>
  <c r="L938" i="8"/>
  <c r="L939" i="8"/>
  <c r="L940" i="8"/>
  <c r="L941" i="8"/>
  <c r="L942" i="8"/>
  <c r="L943" i="8"/>
  <c r="L944" i="8"/>
  <c r="L945" i="8"/>
  <c r="L946" i="8"/>
  <c r="L947" i="8"/>
  <c r="L948" i="8"/>
  <c r="L949" i="8"/>
  <c r="L950" i="8"/>
  <c r="L951" i="8"/>
  <c r="L952" i="8"/>
  <c r="L953" i="8"/>
  <c r="L954" i="8"/>
  <c r="L955" i="8"/>
  <c r="L956" i="8"/>
  <c r="L957" i="8"/>
  <c r="L958" i="8"/>
  <c r="L959" i="8"/>
  <c r="L960" i="8"/>
  <c r="L961" i="8"/>
  <c r="L962" i="8"/>
  <c r="L963" i="8"/>
  <c r="L964" i="8"/>
  <c r="L965" i="8"/>
  <c r="L966" i="8"/>
  <c r="L967" i="8"/>
  <c r="L968" i="8"/>
  <c r="L969" i="8"/>
  <c r="L970" i="8"/>
  <c r="L971" i="8"/>
  <c r="L972" i="8"/>
  <c r="L973" i="8"/>
  <c r="L974" i="8"/>
  <c r="L975" i="8"/>
  <c r="L976" i="8"/>
  <c r="L977" i="8"/>
  <c r="L978" i="8"/>
  <c r="L979" i="8"/>
  <c r="L980" i="8"/>
  <c r="L981" i="8"/>
  <c r="L982" i="8"/>
  <c r="L983" i="8"/>
  <c r="L984" i="8"/>
  <c r="L985" i="8"/>
  <c r="L986" i="8"/>
  <c r="L987" i="8"/>
  <c r="L988" i="8"/>
  <c r="L989" i="8"/>
  <c r="L990" i="8"/>
  <c r="L991" i="8"/>
  <c r="L992" i="8"/>
  <c r="L993" i="8"/>
  <c r="L994" i="8"/>
  <c r="L995" i="8"/>
  <c r="L996" i="8"/>
  <c r="L997" i="8"/>
  <c r="L998" i="8"/>
  <c r="L999" i="8"/>
  <c r="L1000" i="8"/>
  <c r="L1001" i="8"/>
  <c r="L1002" i="8"/>
  <c r="L1003" i="8"/>
  <c r="L1004" i="8"/>
  <c r="L1005" i="8"/>
  <c r="L1006" i="8"/>
  <c r="L1007" i="8"/>
  <c r="L1008" i="8"/>
  <c r="L1009" i="8"/>
  <c r="L1010" i="8"/>
  <c r="L1011" i="8"/>
  <c r="L1012" i="8"/>
  <c r="L1013" i="8"/>
  <c r="L1014" i="8"/>
  <c r="L1015" i="8"/>
  <c r="L1016" i="8"/>
  <c r="L1017" i="8"/>
  <c r="L1018" i="8"/>
  <c r="L1019" i="8"/>
  <c r="L1020" i="8"/>
  <c r="L1021" i="8"/>
  <c r="L1022" i="8"/>
  <c r="L1023" i="8"/>
  <c r="L1024" i="8"/>
  <c r="L1025" i="8"/>
  <c r="L1026" i="8"/>
  <c r="L1027" i="8"/>
  <c r="L1028" i="8"/>
  <c r="L1029" i="8"/>
  <c r="L1030" i="8"/>
  <c r="L1031" i="8"/>
  <c r="L1032" i="8"/>
  <c r="L1033" i="8"/>
  <c r="L1034" i="8"/>
  <c r="L1035" i="8"/>
  <c r="L1036" i="8"/>
  <c r="L1037" i="8"/>
  <c r="L1038" i="8"/>
  <c r="L1039" i="8"/>
  <c r="L1040" i="8"/>
  <c r="L1041" i="8"/>
  <c r="L1042" i="8"/>
  <c r="L1043" i="8"/>
  <c r="L1044" i="8"/>
  <c r="L1045" i="8"/>
  <c r="L1046" i="8"/>
  <c r="L1047" i="8"/>
  <c r="L1048" i="8"/>
  <c r="L1049" i="8"/>
  <c r="L1050" i="8"/>
  <c r="L1051" i="8"/>
  <c r="L1052" i="8"/>
  <c r="L1053" i="8"/>
  <c r="L1054" i="8"/>
  <c r="L1055" i="8"/>
  <c r="L1056" i="8"/>
  <c r="L1057" i="8"/>
  <c r="L1058" i="8"/>
  <c r="L1059" i="8"/>
  <c r="L1060" i="8"/>
  <c r="L1061" i="8"/>
  <c r="L1062" i="8"/>
  <c r="L1063" i="8"/>
  <c r="L1064" i="8"/>
  <c r="L1065" i="8"/>
  <c r="L1066" i="8"/>
  <c r="L1067" i="8"/>
  <c r="L1068" i="8"/>
  <c r="L1069" i="8"/>
  <c r="L1070" i="8"/>
  <c r="L1071" i="8"/>
  <c r="L1072" i="8"/>
  <c r="L1073" i="8"/>
  <c r="L1074" i="8"/>
  <c r="L1075" i="8"/>
  <c r="L1076" i="8"/>
  <c r="L1077" i="8"/>
  <c r="L1078" i="8"/>
  <c r="L1079" i="8"/>
  <c r="L1080" i="8"/>
  <c r="L1081" i="8"/>
  <c r="L1082" i="8"/>
  <c r="L1083" i="8"/>
  <c r="L1084" i="8"/>
  <c r="L1085" i="8"/>
  <c r="L1086" i="8"/>
  <c r="L1087" i="8"/>
  <c r="L1088" i="8"/>
  <c r="L1089" i="8"/>
  <c r="L1090" i="8"/>
  <c r="L1091" i="8"/>
  <c r="L1092" i="8"/>
  <c r="L1093" i="8"/>
  <c r="L1094" i="8"/>
  <c r="L1095" i="8"/>
  <c r="L1096" i="8"/>
  <c r="L1097" i="8"/>
  <c r="L1098" i="8"/>
  <c r="L1099" i="8"/>
  <c r="L1100" i="8"/>
  <c r="L1101" i="8"/>
  <c r="L1102" i="8"/>
  <c r="L1103" i="8"/>
  <c r="L1104" i="8"/>
  <c r="L1105" i="8"/>
  <c r="L1106" i="8"/>
  <c r="L1107" i="8"/>
  <c r="L1108" i="8"/>
  <c r="L1109" i="8"/>
  <c r="L1110" i="8"/>
  <c r="L1111" i="8"/>
  <c r="L1112" i="8"/>
  <c r="L1113" i="8"/>
  <c r="L1114" i="8"/>
  <c r="L1115" i="8"/>
  <c r="L1116" i="8"/>
  <c r="L1117" i="8"/>
  <c r="L1118" i="8"/>
  <c r="L1119" i="8"/>
  <c r="L1120" i="8"/>
  <c r="L1121" i="8"/>
  <c r="L1122" i="8"/>
  <c r="L1123" i="8"/>
  <c r="L1124" i="8"/>
  <c r="L1125" i="8"/>
  <c r="L1126" i="8"/>
  <c r="L1127" i="8"/>
  <c r="L1128" i="8"/>
  <c r="L1129" i="8"/>
  <c r="L1130" i="8"/>
  <c r="L1131" i="8"/>
  <c r="L1132" i="8"/>
  <c r="L1133" i="8"/>
  <c r="L1134" i="8"/>
  <c r="L1135" i="8"/>
  <c r="L1136" i="8"/>
  <c r="L1137" i="8"/>
  <c r="L1138" i="8"/>
  <c r="L1139" i="8"/>
  <c r="L1140" i="8"/>
  <c r="L1141" i="8"/>
  <c r="L1142" i="8"/>
  <c r="L1143" i="8"/>
  <c r="L1144" i="8"/>
  <c r="L1145" i="8"/>
  <c r="L1146" i="8"/>
  <c r="L1147" i="8"/>
  <c r="L1148" i="8"/>
  <c r="L1149" i="8"/>
  <c r="L1150" i="8"/>
  <c r="L1151" i="8"/>
  <c r="L1152" i="8"/>
  <c r="L1153" i="8"/>
  <c r="L1154" i="8"/>
  <c r="L1155" i="8"/>
  <c r="L1156" i="8"/>
  <c r="L1157" i="8"/>
  <c r="L1158" i="8"/>
  <c r="L1159" i="8"/>
  <c r="L1160" i="8"/>
  <c r="L1161" i="8"/>
  <c r="L1162" i="8"/>
  <c r="L1163" i="8"/>
  <c r="L1164" i="8"/>
  <c r="L1165" i="8"/>
  <c r="L1166" i="8"/>
  <c r="L1167" i="8"/>
  <c r="L1168" i="8"/>
  <c r="L1169" i="8"/>
  <c r="L1170" i="8"/>
  <c r="L1171" i="8"/>
  <c r="L1172" i="8"/>
  <c r="L1173" i="8"/>
  <c r="L1174" i="8"/>
  <c r="L1175" i="8"/>
  <c r="L1176" i="8"/>
  <c r="L1177" i="8"/>
  <c r="L1178" i="8"/>
  <c r="L1179" i="8"/>
  <c r="L1180" i="8"/>
  <c r="L1181" i="8"/>
  <c r="L1182" i="8"/>
  <c r="L1183" i="8"/>
  <c r="L1184" i="8"/>
  <c r="L1185" i="8"/>
  <c r="L1186" i="8"/>
  <c r="L1187" i="8"/>
  <c r="L1188" i="8"/>
  <c r="L1189" i="8"/>
  <c r="L1190" i="8"/>
  <c r="L1191" i="8"/>
  <c r="L1192" i="8"/>
  <c r="L1193" i="8"/>
  <c r="L1194" i="8"/>
  <c r="L1195" i="8"/>
  <c r="L1196" i="8"/>
  <c r="L1197" i="8"/>
  <c r="L1198" i="8"/>
  <c r="L1199" i="8"/>
  <c r="L1200" i="8"/>
  <c r="L1201" i="8"/>
  <c r="L1202" i="8"/>
  <c r="L1203" i="8"/>
  <c r="L1204" i="8"/>
  <c r="L1205" i="8"/>
  <c r="L1206" i="8"/>
  <c r="L1207" i="8"/>
  <c r="L1208" i="8"/>
  <c r="L1209" i="8"/>
  <c r="L1210" i="8"/>
  <c r="L1211" i="8"/>
  <c r="L1212" i="8"/>
  <c r="L1213" i="8"/>
  <c r="L1214" i="8"/>
  <c r="L1215" i="8"/>
  <c r="L1216" i="8"/>
  <c r="L1217" i="8"/>
  <c r="L1218" i="8"/>
  <c r="L1219" i="8"/>
  <c r="L1220" i="8"/>
  <c r="L1221" i="8"/>
  <c r="L1222" i="8"/>
  <c r="L1223" i="8"/>
  <c r="L1224" i="8"/>
  <c r="L1225" i="8"/>
  <c r="L1226" i="8"/>
  <c r="L1227" i="8"/>
  <c r="L1228" i="8"/>
  <c r="L1229" i="8"/>
  <c r="L1230" i="8"/>
  <c r="L1231" i="8"/>
  <c r="L1232" i="8"/>
  <c r="L1233" i="8"/>
  <c r="L1234" i="8"/>
  <c r="L1235" i="8"/>
  <c r="L1236" i="8"/>
  <c r="L1237" i="8"/>
  <c r="L1238" i="8"/>
  <c r="L1239" i="8"/>
  <c r="L1240" i="8"/>
  <c r="L1241" i="8"/>
  <c r="L1242" i="8"/>
  <c r="L1243" i="8"/>
  <c r="L1244" i="8"/>
  <c r="L1245" i="8"/>
  <c r="L1246" i="8"/>
  <c r="L1247" i="8"/>
  <c r="L1248" i="8"/>
  <c r="L1249" i="8"/>
  <c r="L1250" i="8"/>
  <c r="L1251" i="8"/>
  <c r="L1252" i="8"/>
  <c r="L1253" i="8"/>
  <c r="L1254" i="8"/>
  <c r="L1255" i="8"/>
  <c r="L1256" i="8"/>
  <c r="L1257" i="8"/>
  <c r="L1258" i="8"/>
  <c r="L1259" i="8"/>
  <c r="L1260" i="8"/>
  <c r="L1261" i="8"/>
  <c r="L1262" i="8"/>
  <c r="L1263" i="8"/>
  <c r="L1264" i="8"/>
  <c r="L1265" i="8"/>
  <c r="L1266" i="8"/>
  <c r="L1267" i="8"/>
  <c r="L1268" i="8"/>
  <c r="L1269" i="8"/>
  <c r="L1270" i="8"/>
  <c r="L1271" i="8"/>
  <c r="L1272" i="8"/>
  <c r="L1273" i="8"/>
  <c r="L1274" i="8"/>
  <c r="L1275" i="8"/>
  <c r="L1276" i="8"/>
  <c r="L1277" i="8"/>
  <c r="L1278" i="8"/>
  <c r="L1279" i="8"/>
  <c r="L1280" i="8"/>
  <c r="L1281" i="8"/>
  <c r="L1282" i="8"/>
  <c r="L1283" i="8"/>
  <c r="L1284" i="8"/>
  <c r="L1285" i="8"/>
  <c r="L1286" i="8"/>
  <c r="L1287" i="8"/>
  <c r="L1288" i="8"/>
  <c r="L1289" i="8"/>
  <c r="L1290" i="8"/>
  <c r="L1291" i="8"/>
  <c r="L1292" i="8"/>
  <c r="L1293" i="8"/>
  <c r="L1294" i="8"/>
  <c r="L1295" i="8"/>
  <c r="L1296" i="8"/>
  <c r="L1297" i="8"/>
  <c r="L1298" i="8"/>
  <c r="L1299" i="8"/>
  <c r="L1300" i="8"/>
  <c r="L1301" i="8"/>
  <c r="L1302" i="8"/>
  <c r="L1303" i="8"/>
  <c r="L1304" i="8"/>
  <c r="L1305" i="8"/>
  <c r="L1306" i="8"/>
  <c r="L1307" i="8"/>
  <c r="L1308" i="8"/>
  <c r="L1309" i="8"/>
  <c r="L1310" i="8"/>
  <c r="L1311" i="8"/>
  <c r="L1312" i="8"/>
  <c r="L1313" i="8"/>
  <c r="L1314" i="8"/>
  <c r="L1315" i="8"/>
  <c r="L1316" i="8"/>
  <c r="L1317" i="8"/>
  <c r="L1318" i="8"/>
  <c r="L1319" i="8"/>
  <c r="L1320" i="8"/>
  <c r="L1321" i="8"/>
  <c r="L1322" i="8"/>
  <c r="L1323" i="8"/>
  <c r="L1324" i="8"/>
  <c r="L1325" i="8"/>
  <c r="L1326" i="8"/>
  <c r="L1327" i="8"/>
  <c r="L1328" i="8"/>
  <c r="L1329" i="8"/>
  <c r="L1330" i="8"/>
  <c r="L1331" i="8"/>
  <c r="L1332" i="8"/>
  <c r="L1333" i="8"/>
  <c r="L1334" i="8"/>
  <c r="L1335" i="8"/>
  <c r="L1336" i="8"/>
  <c r="L1337" i="8"/>
  <c r="L1338" i="8"/>
  <c r="L1339" i="8"/>
  <c r="L1340" i="8"/>
  <c r="L1341" i="8"/>
  <c r="L1342" i="8"/>
  <c r="L1343" i="8"/>
  <c r="L1344" i="8"/>
  <c r="L1345" i="8"/>
  <c r="L1346" i="8"/>
  <c r="L1347" i="8"/>
  <c r="L1348" i="8"/>
  <c r="L1349" i="8"/>
  <c r="L1350" i="8"/>
  <c r="L1351" i="8"/>
  <c r="L1352" i="8"/>
  <c r="L1353" i="8"/>
  <c r="L1354" i="8"/>
  <c r="L1355" i="8"/>
  <c r="L1356" i="8"/>
  <c r="L1357" i="8"/>
  <c r="L1358" i="8"/>
  <c r="L1359" i="8"/>
  <c r="L1360" i="8"/>
  <c r="L1361" i="8"/>
  <c r="L1362" i="8"/>
  <c r="L1363" i="8"/>
  <c r="L1364" i="8"/>
  <c r="L1365" i="8"/>
  <c r="L1366" i="8"/>
  <c r="L1367" i="8"/>
  <c r="L1368" i="8"/>
  <c r="L1369" i="8"/>
  <c r="L1370" i="8"/>
  <c r="L1371" i="8"/>
  <c r="L1372" i="8"/>
  <c r="L1373" i="8"/>
  <c r="L1374" i="8"/>
  <c r="L1375" i="8"/>
  <c r="L1376" i="8"/>
  <c r="L1377" i="8"/>
  <c r="L1378" i="8"/>
  <c r="L1379" i="8"/>
  <c r="L1380" i="8"/>
  <c r="L1381" i="8"/>
  <c r="L1382" i="8"/>
  <c r="L1383" i="8"/>
  <c r="L1384" i="8"/>
  <c r="L1385" i="8"/>
  <c r="L1386" i="8"/>
  <c r="L1387" i="8"/>
  <c r="L1388" i="8"/>
  <c r="L1389" i="8"/>
  <c r="L1390" i="8"/>
  <c r="L1391" i="8"/>
  <c r="L1392" i="8"/>
  <c r="L1393" i="8"/>
  <c r="L1394" i="8"/>
  <c r="L1395" i="8"/>
  <c r="L1396" i="8"/>
  <c r="L1397" i="8"/>
  <c r="L1398" i="8"/>
  <c r="L1399" i="8"/>
  <c r="L1400" i="8"/>
  <c r="L1401" i="8"/>
  <c r="L1402" i="8"/>
  <c r="L1403" i="8"/>
  <c r="L1404" i="8"/>
  <c r="L1405" i="8"/>
  <c r="L1406" i="8"/>
  <c r="L1407" i="8"/>
  <c r="L1408" i="8"/>
  <c r="L1409" i="8"/>
  <c r="L1410" i="8"/>
  <c r="L1411" i="8"/>
  <c r="L1412" i="8"/>
  <c r="L1413" i="8"/>
  <c r="L1414" i="8"/>
  <c r="L1415" i="8"/>
  <c r="L1416" i="8"/>
  <c r="L1417" i="8"/>
  <c r="L1418" i="8"/>
  <c r="L1419" i="8"/>
  <c r="L1420" i="8"/>
  <c r="L1421" i="8"/>
  <c r="L1422" i="8"/>
  <c r="L1423" i="8"/>
  <c r="L1424" i="8"/>
  <c r="L1425" i="8"/>
  <c r="L1426" i="8"/>
  <c r="L1427" i="8"/>
  <c r="L1428" i="8"/>
  <c r="L1429" i="8"/>
  <c r="L1430" i="8"/>
  <c r="L1431" i="8"/>
  <c r="L1432" i="8"/>
  <c r="L1433" i="8"/>
  <c r="L1434" i="8"/>
  <c r="L1435" i="8"/>
  <c r="L1436" i="8"/>
  <c r="L1437" i="8"/>
  <c r="L1438" i="8"/>
  <c r="L1439" i="8"/>
  <c r="L1440" i="8"/>
  <c r="L1441" i="8"/>
  <c r="L1442" i="8"/>
  <c r="L1443" i="8"/>
  <c r="L1444" i="8"/>
  <c r="L1445" i="8"/>
  <c r="L1446" i="8"/>
  <c r="L1447" i="8"/>
  <c r="L1448" i="8"/>
  <c r="L1449" i="8"/>
  <c r="L1450" i="8"/>
  <c r="L1451" i="8"/>
  <c r="L1452" i="8"/>
  <c r="L1453" i="8"/>
  <c r="L1454" i="8"/>
  <c r="L1455" i="8"/>
  <c r="L1456" i="8"/>
  <c r="L1457" i="8"/>
  <c r="L1458" i="8"/>
  <c r="L1459" i="8"/>
  <c r="L1460" i="8"/>
  <c r="L1461" i="8"/>
  <c r="L1462" i="8"/>
  <c r="L1463" i="8"/>
  <c r="L1464" i="8"/>
  <c r="L1465" i="8"/>
  <c r="L1466" i="8"/>
  <c r="L1467" i="8"/>
  <c r="L1468" i="8"/>
  <c r="L1469" i="8"/>
  <c r="L1470" i="8"/>
  <c r="L1471" i="8"/>
  <c r="L1472" i="8"/>
  <c r="L1473" i="8"/>
  <c r="L1474" i="8"/>
  <c r="L1475" i="8"/>
  <c r="L1476" i="8"/>
  <c r="L1477" i="8"/>
  <c r="L1478" i="8"/>
  <c r="L1479" i="8"/>
  <c r="L1480" i="8"/>
  <c r="L1481" i="8"/>
  <c r="L1482" i="8"/>
  <c r="L1483" i="8"/>
  <c r="L1484" i="8"/>
  <c r="L1485" i="8"/>
  <c r="L1486" i="8"/>
  <c r="L1487" i="8"/>
  <c r="L1488" i="8"/>
  <c r="L1489" i="8"/>
  <c r="L1490" i="8"/>
  <c r="L1491" i="8"/>
  <c r="L1492" i="8"/>
  <c r="L1493" i="8"/>
  <c r="L1494" i="8"/>
  <c r="L1495" i="8"/>
  <c r="L1496" i="8"/>
  <c r="L1497" i="8"/>
  <c r="L1498" i="8"/>
  <c r="L1499" i="8"/>
  <c r="L1500" i="8"/>
  <c r="L1501" i="8"/>
  <c r="L1502" i="8"/>
  <c r="L1503" i="8"/>
  <c r="L1504" i="8"/>
  <c r="L1505" i="8"/>
  <c r="L1506" i="8"/>
  <c r="L1507" i="8"/>
  <c r="L1508" i="8"/>
  <c r="L1509" i="8"/>
  <c r="L1510" i="8"/>
  <c r="L1511" i="8"/>
  <c r="L1512" i="8"/>
  <c r="L1513" i="8"/>
  <c r="L1514" i="8"/>
  <c r="L1515" i="8"/>
  <c r="L1516" i="8"/>
  <c r="L1517" i="8"/>
  <c r="L1518" i="8"/>
  <c r="L1519" i="8"/>
  <c r="L1520" i="8"/>
  <c r="L1521" i="8"/>
  <c r="L1522" i="8"/>
  <c r="L1523" i="8"/>
  <c r="L1524" i="8"/>
  <c r="L1525" i="8"/>
  <c r="L1526" i="8"/>
  <c r="L1527" i="8"/>
  <c r="L1528" i="8"/>
  <c r="L1529" i="8"/>
  <c r="L1530" i="8"/>
  <c r="L1531" i="8"/>
  <c r="L1532" i="8"/>
  <c r="L1533" i="8"/>
  <c r="L1534" i="8"/>
  <c r="L1535" i="8"/>
  <c r="L1536" i="8"/>
  <c r="L1537" i="8"/>
  <c r="L1538" i="8"/>
  <c r="L1539" i="8"/>
  <c r="L1540" i="8"/>
  <c r="L1541" i="8"/>
  <c r="L1542" i="8"/>
  <c r="L1543" i="8"/>
  <c r="L1544" i="8"/>
  <c r="L1545" i="8"/>
  <c r="L1546" i="8"/>
  <c r="L1547" i="8"/>
  <c r="L1548" i="8"/>
  <c r="L1549" i="8"/>
  <c r="L1550" i="8"/>
  <c r="L1551" i="8"/>
  <c r="L1552" i="8"/>
  <c r="L1553" i="8"/>
  <c r="L1554" i="8"/>
  <c r="L1555" i="8"/>
  <c r="L1556" i="8"/>
  <c r="L1557" i="8"/>
  <c r="L1558" i="8"/>
  <c r="L1559" i="8"/>
  <c r="L1560" i="8"/>
  <c r="L1561" i="8"/>
  <c r="L1562" i="8"/>
  <c r="L1563" i="8"/>
  <c r="L1564" i="8"/>
  <c r="L1565" i="8"/>
  <c r="L1566" i="8"/>
  <c r="L1567" i="8"/>
  <c r="L1568" i="8"/>
  <c r="L1569" i="8"/>
  <c r="L1570" i="8"/>
  <c r="L1571" i="8"/>
  <c r="L1572" i="8"/>
  <c r="L1573" i="8"/>
  <c r="L1574" i="8"/>
  <c r="L1575" i="8"/>
  <c r="L1576" i="8"/>
  <c r="L1577" i="8"/>
  <c r="L1578" i="8"/>
  <c r="L1579" i="8"/>
  <c r="L1580" i="8"/>
  <c r="L1581" i="8"/>
  <c r="L1582" i="8"/>
  <c r="L1583" i="8"/>
  <c r="L1584" i="8"/>
  <c r="L1585" i="8"/>
  <c r="L1586" i="8"/>
  <c r="L1587" i="8"/>
  <c r="L1588" i="8"/>
  <c r="L1589" i="8"/>
  <c r="L1590" i="8"/>
  <c r="L1591" i="8"/>
  <c r="L1592" i="8"/>
  <c r="L1593" i="8"/>
  <c r="L1594" i="8"/>
  <c r="L1595" i="8"/>
  <c r="L1596" i="8"/>
  <c r="L1597" i="8"/>
  <c r="L1598" i="8"/>
  <c r="L1599" i="8"/>
  <c r="L1600" i="8"/>
  <c r="L1601" i="8"/>
  <c r="L1602" i="8"/>
  <c r="L1603" i="8"/>
  <c r="L1604" i="8"/>
  <c r="L1605" i="8"/>
  <c r="L1606" i="8"/>
  <c r="L1607" i="8"/>
  <c r="L1608" i="8"/>
  <c r="L1609" i="8"/>
  <c r="L1610" i="8"/>
  <c r="L1611" i="8"/>
  <c r="L1612" i="8"/>
  <c r="L1613" i="8"/>
  <c r="L1614" i="8"/>
  <c r="L1615" i="8"/>
  <c r="L1616" i="8"/>
  <c r="L1617" i="8"/>
  <c r="L1618" i="8"/>
  <c r="L1619" i="8"/>
  <c r="L1620" i="8"/>
  <c r="L1621" i="8"/>
  <c r="L1622" i="8"/>
  <c r="L1623" i="8"/>
  <c r="L1624" i="8"/>
  <c r="L1625" i="8"/>
  <c r="L1626" i="8"/>
  <c r="L1627" i="8"/>
  <c r="L1628" i="8"/>
  <c r="L1629" i="8"/>
  <c r="L1630" i="8"/>
  <c r="L1631" i="8"/>
  <c r="L1632" i="8"/>
  <c r="L1633" i="8"/>
  <c r="L1634" i="8"/>
  <c r="L1635" i="8"/>
  <c r="L1636" i="8"/>
  <c r="L1637" i="8"/>
  <c r="L1638" i="8"/>
  <c r="L1639" i="8"/>
  <c r="L1640" i="8"/>
  <c r="L1641" i="8"/>
  <c r="L1642" i="8"/>
  <c r="L1643" i="8"/>
  <c r="L1644" i="8"/>
  <c r="L1645" i="8"/>
  <c r="L1646" i="8"/>
  <c r="L1647" i="8"/>
  <c r="L1648" i="8"/>
  <c r="L1649" i="8"/>
  <c r="L1650" i="8"/>
  <c r="L1651" i="8"/>
  <c r="L1652" i="8"/>
  <c r="L1653" i="8"/>
  <c r="L1654" i="8"/>
  <c r="L1655" i="8"/>
  <c r="L1656" i="8"/>
  <c r="L1657" i="8"/>
  <c r="L1658" i="8"/>
  <c r="L1659" i="8"/>
  <c r="L1660" i="8"/>
  <c r="L1661" i="8"/>
  <c r="L1662" i="8"/>
  <c r="L1663" i="8"/>
  <c r="L1664" i="8"/>
  <c r="L1665" i="8"/>
  <c r="L1666" i="8"/>
  <c r="L1667" i="8"/>
  <c r="L1668" i="8"/>
  <c r="L1669" i="8"/>
  <c r="L1670" i="8"/>
  <c r="L1671" i="8"/>
  <c r="L1672" i="8"/>
  <c r="L1673" i="8"/>
  <c r="L1674" i="8"/>
  <c r="L1675" i="8"/>
  <c r="L1676" i="8"/>
  <c r="L1677" i="8"/>
  <c r="L1678" i="8"/>
  <c r="L1679" i="8"/>
  <c r="L1680" i="8"/>
  <c r="L1681" i="8"/>
  <c r="L1682" i="8"/>
  <c r="L1683" i="8"/>
  <c r="L1684" i="8"/>
  <c r="L1685" i="8"/>
  <c r="L1686" i="8"/>
  <c r="L1687" i="8"/>
  <c r="L1688" i="8"/>
  <c r="L1689" i="8"/>
  <c r="L1690" i="8"/>
  <c r="L1691" i="8"/>
  <c r="L1692" i="8"/>
  <c r="L1693" i="8"/>
  <c r="L1694" i="8"/>
  <c r="L1695" i="8"/>
  <c r="L1696" i="8"/>
  <c r="L1697" i="8"/>
  <c r="L1698" i="8"/>
  <c r="L1699" i="8"/>
  <c r="L1700" i="8"/>
  <c r="L1701" i="8"/>
  <c r="L1702" i="8"/>
  <c r="L1703" i="8"/>
  <c r="L1704" i="8"/>
  <c r="L1705" i="8"/>
  <c r="L1706" i="8"/>
  <c r="L1707" i="8"/>
  <c r="L1708" i="8"/>
  <c r="L1709" i="8"/>
  <c r="L1710" i="8"/>
  <c r="L1711" i="8"/>
  <c r="L1712" i="8"/>
  <c r="L1713" i="8"/>
  <c r="L1714" i="8"/>
  <c r="L1715" i="8"/>
  <c r="L1716" i="8"/>
  <c r="L1717" i="8"/>
  <c r="L1718" i="8"/>
  <c r="L1719" i="8"/>
  <c r="L1720" i="8"/>
  <c r="L1721" i="8"/>
  <c r="L1722" i="8"/>
  <c r="L1723" i="8"/>
  <c r="L1724" i="8"/>
  <c r="L1725" i="8"/>
  <c r="L1726" i="8"/>
  <c r="L1727" i="8"/>
  <c r="L1728" i="8"/>
  <c r="L1729" i="8"/>
  <c r="L1730" i="8"/>
  <c r="L1731" i="8"/>
  <c r="L1732" i="8"/>
  <c r="L1733" i="8"/>
  <c r="L1734" i="8"/>
  <c r="L1735" i="8"/>
  <c r="L1736" i="8"/>
  <c r="L1737" i="8"/>
  <c r="L1738" i="8"/>
  <c r="L1739" i="8"/>
  <c r="L1740" i="8"/>
  <c r="L1741" i="8"/>
  <c r="L1742" i="8"/>
  <c r="L1743" i="8"/>
  <c r="L1744" i="8"/>
  <c r="L1745" i="8"/>
  <c r="L1746" i="8"/>
  <c r="L1747" i="8"/>
  <c r="L1748" i="8"/>
  <c r="L1749" i="8"/>
  <c r="L1750" i="8"/>
  <c r="L1751" i="8"/>
  <c r="L1752" i="8"/>
  <c r="L1753" i="8"/>
  <c r="L1754" i="8"/>
  <c r="L1755" i="8"/>
  <c r="L1756" i="8"/>
  <c r="L1757" i="8"/>
  <c r="L1758" i="8"/>
  <c r="L1759" i="8"/>
  <c r="L1760" i="8"/>
  <c r="L1761" i="8"/>
  <c r="L1762" i="8"/>
  <c r="L1763" i="8"/>
  <c r="L1764" i="8"/>
  <c r="L1765" i="8"/>
  <c r="L1766" i="8"/>
  <c r="L1767" i="8"/>
  <c r="L1768" i="8"/>
  <c r="L1769" i="8"/>
  <c r="L1770" i="8"/>
  <c r="L1771" i="8"/>
  <c r="L1772" i="8"/>
  <c r="L1773" i="8"/>
  <c r="L1774" i="8"/>
  <c r="L1775" i="8"/>
  <c r="L1776" i="8"/>
  <c r="L1777" i="8"/>
  <c r="L1778" i="8"/>
  <c r="L1779" i="8"/>
  <c r="L1780" i="8"/>
  <c r="L1781" i="8"/>
  <c r="L1782" i="8"/>
  <c r="L1783" i="8"/>
  <c r="L1784" i="8"/>
  <c r="L1785" i="8"/>
  <c r="L1786" i="8"/>
  <c r="L1787" i="8"/>
  <c r="L1788" i="8"/>
  <c r="L1789" i="8"/>
  <c r="L1790" i="8"/>
  <c r="L1791" i="8"/>
  <c r="L1792" i="8"/>
  <c r="L1793" i="8"/>
  <c r="L1794" i="8"/>
  <c r="L1795" i="8"/>
  <c r="L1796" i="8"/>
  <c r="L1797" i="8"/>
  <c r="L1798" i="8"/>
  <c r="L1799" i="8"/>
  <c r="L1800" i="8"/>
  <c r="L1801" i="8"/>
  <c r="L1802" i="8"/>
  <c r="L1803" i="8"/>
  <c r="L1804" i="8"/>
  <c r="L1805" i="8"/>
  <c r="L1806" i="8"/>
  <c r="L1807" i="8"/>
  <c r="L1808" i="8"/>
  <c r="L1809" i="8"/>
  <c r="L1810" i="8"/>
  <c r="L1811" i="8"/>
  <c r="L1812" i="8"/>
  <c r="L1813" i="8"/>
  <c r="L1814" i="8"/>
  <c r="L1815" i="8"/>
  <c r="L1816" i="8"/>
  <c r="L1817" i="8"/>
  <c r="L1818" i="8"/>
  <c r="L1819" i="8"/>
  <c r="L1820" i="8"/>
  <c r="L1821" i="8"/>
  <c r="L1822" i="8"/>
  <c r="L1823" i="8"/>
  <c r="L1824" i="8"/>
  <c r="L1825" i="8"/>
  <c r="L1826" i="8"/>
  <c r="L1827" i="8"/>
  <c r="L1828" i="8"/>
  <c r="L1829" i="8"/>
  <c r="L1830" i="8"/>
  <c r="L1831" i="8"/>
  <c r="L1832" i="8"/>
  <c r="L1833" i="8"/>
  <c r="L1834" i="8"/>
  <c r="L1835" i="8"/>
  <c r="L1836" i="8"/>
  <c r="L1837" i="8"/>
  <c r="L1838" i="8"/>
  <c r="L1839" i="8"/>
  <c r="L1840" i="8"/>
  <c r="L1841" i="8"/>
  <c r="L1842" i="8"/>
  <c r="L1843" i="8"/>
  <c r="L1844" i="8"/>
  <c r="L1845" i="8"/>
  <c r="L1846" i="8"/>
  <c r="L1847" i="8"/>
  <c r="L1848" i="8"/>
  <c r="L1849" i="8"/>
  <c r="L1850" i="8"/>
  <c r="L1851" i="8"/>
  <c r="L1852" i="8"/>
  <c r="L1853" i="8"/>
  <c r="L1854" i="8"/>
  <c r="L1855" i="8"/>
  <c r="L1856" i="8"/>
  <c r="L1857" i="8"/>
  <c r="L1858" i="8"/>
  <c r="L1859" i="8"/>
  <c r="L1860" i="8"/>
  <c r="L1861" i="8"/>
  <c r="L1862" i="8"/>
  <c r="L1863" i="8"/>
  <c r="L1864" i="8"/>
  <c r="L1865" i="8"/>
  <c r="L1866" i="8"/>
  <c r="L1867" i="8"/>
  <c r="L1868" i="8"/>
  <c r="L1869" i="8"/>
  <c r="L1870" i="8"/>
  <c r="L1871" i="8"/>
  <c r="L1872" i="8"/>
  <c r="L1873" i="8"/>
  <c r="L1874" i="8"/>
  <c r="L1875" i="8"/>
  <c r="L1876" i="8"/>
  <c r="L1877" i="8"/>
  <c r="L1878" i="8"/>
  <c r="L1879" i="8"/>
  <c r="L1880" i="8"/>
  <c r="L1881" i="8"/>
  <c r="L1882" i="8"/>
  <c r="L1883" i="8"/>
  <c r="L1884" i="8"/>
  <c r="L1885" i="8"/>
  <c r="L1886" i="8"/>
  <c r="L1887" i="8"/>
  <c r="L1888" i="8"/>
  <c r="L1889" i="8"/>
  <c r="L1890" i="8"/>
  <c r="L1891" i="8"/>
  <c r="L1892" i="8"/>
  <c r="L1893" i="8"/>
  <c r="L1894" i="8"/>
  <c r="L1895" i="8"/>
  <c r="L1896" i="8"/>
  <c r="L1897" i="8"/>
  <c r="L1898" i="8"/>
  <c r="L1899" i="8"/>
  <c r="L1900" i="8"/>
  <c r="L1901" i="8"/>
  <c r="L1902" i="8"/>
  <c r="L1903" i="8"/>
  <c r="L1904" i="8"/>
  <c r="L1905" i="8"/>
  <c r="L1906" i="8"/>
  <c r="L1907" i="8"/>
  <c r="L1908" i="8"/>
  <c r="L1909" i="8"/>
  <c r="L1910" i="8"/>
  <c r="L1911" i="8"/>
  <c r="L1912" i="8"/>
  <c r="L1913" i="8"/>
  <c r="L1914" i="8"/>
  <c r="L1915" i="8"/>
  <c r="L1916" i="8"/>
  <c r="L1917" i="8"/>
  <c r="L1918" i="8"/>
  <c r="L1919" i="8"/>
  <c r="L1920" i="8"/>
  <c r="L1921" i="8"/>
  <c r="L1922" i="8"/>
  <c r="L1923" i="8"/>
  <c r="L1924" i="8"/>
  <c r="L1925" i="8"/>
  <c r="L1926" i="8"/>
  <c r="L1927" i="8"/>
  <c r="L1928" i="8"/>
  <c r="L1929" i="8"/>
  <c r="L1930" i="8"/>
  <c r="L1931" i="8"/>
  <c r="L1932" i="8"/>
  <c r="L1933" i="8"/>
  <c r="L1934" i="8"/>
  <c r="L1935" i="8"/>
  <c r="L1936" i="8"/>
  <c r="L1937" i="8"/>
  <c r="L1938" i="8"/>
  <c r="L1939" i="8"/>
  <c r="L1940" i="8"/>
  <c r="L1941" i="8"/>
  <c r="L1942" i="8"/>
  <c r="L1943" i="8"/>
  <c r="L1944" i="8"/>
  <c r="L1945" i="8"/>
  <c r="L1946" i="8"/>
  <c r="L1947" i="8"/>
  <c r="L1948" i="8"/>
  <c r="L1949" i="8"/>
  <c r="L1950" i="8"/>
  <c r="L1951" i="8"/>
  <c r="L1952" i="8"/>
  <c r="L1953" i="8"/>
  <c r="L1954" i="8"/>
  <c r="L1955" i="8"/>
  <c r="L1956" i="8"/>
  <c r="L1957" i="8"/>
  <c r="L1958" i="8"/>
  <c r="L1959" i="8"/>
  <c r="L1960" i="8"/>
  <c r="L1961" i="8"/>
  <c r="L1962" i="8"/>
  <c r="L1963" i="8"/>
  <c r="L1964" i="8"/>
  <c r="L1965" i="8"/>
  <c r="L1966" i="8"/>
  <c r="L1967" i="8"/>
  <c r="L1968" i="8"/>
  <c r="L1969" i="8"/>
  <c r="L1970" i="8"/>
  <c r="L1971" i="8"/>
  <c r="L1972" i="8"/>
  <c r="L1973" i="8"/>
  <c r="L1974" i="8"/>
  <c r="L1975" i="8"/>
  <c r="L1976" i="8"/>
  <c r="L1977" i="8"/>
  <c r="L1978" i="8"/>
  <c r="L1979" i="8"/>
  <c r="L1980" i="8"/>
  <c r="L1981" i="8"/>
  <c r="L1982" i="8"/>
  <c r="L1983" i="8"/>
  <c r="L1984" i="8"/>
  <c r="L1985" i="8"/>
  <c r="L1986" i="8"/>
  <c r="L1987" i="8"/>
  <c r="L1988" i="8"/>
  <c r="L1989" i="8"/>
  <c r="L1990" i="8"/>
  <c r="L1991" i="8"/>
  <c r="L1992" i="8"/>
  <c r="L1993" i="8"/>
  <c r="L1994" i="8"/>
  <c r="L1995" i="8"/>
  <c r="L1996" i="8"/>
  <c r="L1997" i="8"/>
  <c r="L1998" i="8"/>
  <c r="L1999" i="8"/>
  <c r="L2000" i="8"/>
  <c r="L2001" i="8"/>
  <c r="L2002" i="8"/>
  <c r="L2003" i="8"/>
  <c r="L2004" i="8"/>
  <c r="L2005" i="8"/>
  <c r="L2006" i="8"/>
  <c r="L2007" i="8"/>
  <c r="L2008" i="8"/>
  <c r="L2009" i="8"/>
  <c r="L2010" i="8"/>
  <c r="L2011" i="8"/>
  <c r="L2012" i="8"/>
  <c r="L2013" i="8"/>
  <c r="L2014" i="8"/>
  <c r="L2015" i="8"/>
  <c r="L2016" i="8"/>
  <c r="L2017" i="8"/>
  <c r="L2018" i="8"/>
  <c r="L2019" i="8"/>
  <c r="L2020" i="8"/>
  <c r="L2021" i="8"/>
  <c r="L2022" i="8"/>
  <c r="L2023" i="8"/>
  <c r="L2024" i="8"/>
  <c r="L2025" i="8"/>
  <c r="L2026" i="8"/>
  <c r="L2027" i="8"/>
  <c r="L2028" i="8"/>
  <c r="L2029" i="8"/>
  <c r="L2030" i="8"/>
  <c r="L2031" i="8"/>
  <c r="L2032" i="8"/>
  <c r="L2033" i="8"/>
  <c r="L2034" i="8"/>
  <c r="L2035" i="8"/>
  <c r="L2036" i="8"/>
  <c r="L2037" i="8"/>
  <c r="L2038" i="8"/>
  <c r="L2039" i="8"/>
  <c r="L2040" i="8"/>
  <c r="L2041" i="8"/>
  <c r="L2042" i="8"/>
  <c r="L2043" i="8"/>
  <c r="L2044" i="8"/>
  <c r="L2045" i="8"/>
  <c r="L2046" i="8"/>
  <c r="L2047" i="8"/>
  <c r="L2048" i="8"/>
  <c r="L2049" i="8"/>
  <c r="L2050" i="8"/>
  <c r="L2051" i="8"/>
  <c r="L2052" i="8"/>
  <c r="L2053" i="8"/>
  <c r="L2054" i="8"/>
  <c r="L2055" i="8"/>
  <c r="L2056" i="8"/>
  <c r="L2057" i="8"/>
  <c r="L2058" i="8"/>
  <c r="L2059" i="8"/>
  <c r="L2060" i="8"/>
  <c r="L2061" i="8"/>
  <c r="L2062" i="8"/>
  <c r="L2063" i="8"/>
  <c r="L2064" i="8"/>
  <c r="L2065" i="8"/>
  <c r="L2066" i="8"/>
  <c r="L2067" i="8"/>
  <c r="L2068" i="8"/>
  <c r="L2069" i="8"/>
  <c r="L2070" i="8"/>
  <c r="L2071" i="8"/>
  <c r="L2072" i="8"/>
  <c r="L2073" i="8"/>
  <c r="L2074" i="8"/>
  <c r="L2075" i="8"/>
  <c r="L2076" i="8"/>
  <c r="L2077" i="8"/>
  <c r="L2078" i="8"/>
  <c r="L2079" i="8"/>
  <c r="L2080" i="8"/>
  <c r="L2081" i="8"/>
  <c r="L2082" i="8"/>
  <c r="L2083" i="8"/>
  <c r="L2084" i="8"/>
  <c r="L2085" i="8"/>
  <c r="L2086" i="8"/>
  <c r="L2087" i="8"/>
  <c r="L2088" i="8"/>
  <c r="L2089" i="8"/>
  <c r="L2090" i="8"/>
  <c r="L2091" i="8"/>
  <c r="L2092" i="8"/>
  <c r="L2093" i="8"/>
  <c r="L2094" i="8"/>
  <c r="L2095" i="8"/>
  <c r="L2096" i="8"/>
  <c r="L2097" i="8"/>
  <c r="L2098" i="8"/>
  <c r="L2099" i="8"/>
  <c r="L2100" i="8"/>
  <c r="L2101" i="8"/>
  <c r="L2102" i="8"/>
  <c r="L2103" i="8"/>
  <c r="L2104" i="8"/>
  <c r="L2105" i="8"/>
  <c r="L2106" i="8"/>
  <c r="L2107" i="8"/>
  <c r="L2108" i="8"/>
  <c r="L2109" i="8"/>
  <c r="L2110" i="8"/>
  <c r="L2111" i="8"/>
  <c r="L2112" i="8"/>
  <c r="L2113" i="8"/>
  <c r="L2114" i="8"/>
  <c r="L2115" i="8"/>
  <c r="L2116" i="8"/>
  <c r="L2117" i="8"/>
  <c r="L2118" i="8"/>
  <c r="L2119" i="8"/>
  <c r="L2120" i="8"/>
  <c r="L2121" i="8"/>
  <c r="L2122" i="8"/>
  <c r="L2123" i="8"/>
  <c r="L2124" i="8"/>
  <c r="L2125" i="8"/>
  <c r="L2126" i="8"/>
  <c r="L2127" i="8"/>
  <c r="L2128" i="8"/>
  <c r="L2129" i="8"/>
  <c r="L2130" i="8"/>
  <c r="L2131" i="8"/>
  <c r="L2132" i="8"/>
  <c r="L2133" i="8"/>
  <c r="L2134" i="8"/>
  <c r="L2135" i="8"/>
  <c r="L2136" i="8"/>
  <c r="L2137" i="8"/>
  <c r="L2138" i="8"/>
  <c r="L2139" i="8"/>
  <c r="L2140" i="8"/>
  <c r="L2141" i="8"/>
  <c r="L2142" i="8"/>
  <c r="L2143" i="8"/>
  <c r="L2144" i="8"/>
  <c r="L2145" i="8"/>
  <c r="L2146" i="8"/>
  <c r="L2147" i="8"/>
  <c r="L2148" i="8"/>
  <c r="L2149" i="8"/>
  <c r="L2150" i="8"/>
  <c r="L2151" i="8"/>
  <c r="L2152" i="8"/>
  <c r="L2153" i="8"/>
  <c r="L2154" i="8"/>
  <c r="L2155" i="8"/>
  <c r="L2156" i="8"/>
  <c r="L2157" i="8"/>
  <c r="L2158" i="8"/>
  <c r="L2159" i="8"/>
  <c r="L2160" i="8"/>
  <c r="L2161" i="8"/>
  <c r="L2162" i="8"/>
  <c r="L2163" i="8"/>
  <c r="L2164" i="8"/>
  <c r="L2165" i="8"/>
  <c r="L2166" i="8"/>
  <c r="L2167" i="8"/>
  <c r="L2168" i="8"/>
  <c r="L2169" i="8"/>
  <c r="L2170" i="8"/>
  <c r="L2171" i="8"/>
  <c r="L2172" i="8"/>
  <c r="L2173" i="8"/>
  <c r="L2174" i="8"/>
  <c r="L2175" i="8"/>
  <c r="L2176" i="8"/>
  <c r="L2177" i="8"/>
  <c r="L2178" i="8"/>
  <c r="L2179" i="8"/>
  <c r="L2180" i="8"/>
  <c r="L2181" i="8"/>
  <c r="L2182" i="8"/>
  <c r="L2183" i="8"/>
  <c r="L2184" i="8"/>
  <c r="L2185" i="8"/>
  <c r="L2186" i="8"/>
  <c r="L2187" i="8"/>
  <c r="L2188" i="8"/>
  <c r="L2189" i="8"/>
  <c r="L2190" i="8"/>
  <c r="L2191" i="8"/>
  <c r="L2192" i="8"/>
  <c r="L2193" i="8"/>
  <c r="L2194" i="8"/>
  <c r="L2195" i="8"/>
  <c r="L2196" i="8"/>
  <c r="L2197" i="8"/>
  <c r="L2198" i="8"/>
  <c r="L2199" i="8"/>
  <c r="L2200" i="8"/>
  <c r="L2201" i="8"/>
  <c r="L2202" i="8"/>
  <c r="L2203" i="8"/>
  <c r="L2204" i="8"/>
  <c r="L2205" i="8"/>
  <c r="L2206" i="8"/>
  <c r="L2207" i="8"/>
  <c r="L2208" i="8"/>
  <c r="L2209" i="8"/>
  <c r="L2210" i="8"/>
  <c r="L2211" i="8"/>
  <c r="L2212" i="8"/>
  <c r="L2213" i="8"/>
  <c r="L2214" i="8"/>
  <c r="L2215" i="8"/>
  <c r="L2216" i="8"/>
  <c r="L2217" i="8"/>
  <c r="L2218" i="8"/>
  <c r="L2219" i="8"/>
  <c r="L2220" i="8"/>
  <c r="L2221" i="8"/>
  <c r="L2222" i="8"/>
  <c r="L2223" i="8"/>
  <c r="L2224" i="8"/>
  <c r="L2225" i="8"/>
  <c r="L2226" i="8"/>
  <c r="L2227" i="8"/>
  <c r="L2228" i="8"/>
  <c r="L2229" i="8"/>
  <c r="L2230" i="8"/>
  <c r="L2231" i="8"/>
  <c r="L2232" i="8"/>
  <c r="L2233" i="8"/>
  <c r="L2234" i="8"/>
  <c r="L2235" i="8"/>
  <c r="L2236" i="8"/>
  <c r="L2237" i="8"/>
  <c r="L2238" i="8"/>
  <c r="L2239" i="8"/>
  <c r="L2240" i="8"/>
  <c r="L2241" i="8"/>
  <c r="L2242" i="8"/>
  <c r="L2243" i="8"/>
  <c r="L2244" i="8"/>
  <c r="L2245" i="8"/>
  <c r="L2246" i="8"/>
  <c r="L2247" i="8"/>
  <c r="L2248" i="8"/>
  <c r="L2249" i="8"/>
  <c r="L2250" i="8"/>
  <c r="L2251" i="8"/>
  <c r="L2252" i="8"/>
  <c r="L2253" i="8"/>
  <c r="L2254" i="8"/>
  <c r="L2255" i="8"/>
  <c r="L2256" i="8"/>
  <c r="L2257" i="8"/>
  <c r="L2258" i="8"/>
  <c r="L2259" i="8"/>
  <c r="L2260" i="8"/>
  <c r="L2261" i="8"/>
  <c r="L2262" i="8"/>
  <c r="L2263" i="8"/>
  <c r="L2264" i="8"/>
  <c r="L2265" i="8"/>
  <c r="L2266" i="8"/>
  <c r="L2267" i="8"/>
  <c r="L2268" i="8"/>
  <c r="L2269" i="8"/>
  <c r="L2270" i="8"/>
  <c r="L2271" i="8"/>
  <c r="L2272" i="8"/>
  <c r="L2273" i="8"/>
  <c r="L2274" i="8"/>
  <c r="L2275" i="8"/>
  <c r="L2276" i="8"/>
  <c r="L2277" i="8"/>
  <c r="L2278" i="8"/>
  <c r="L2279" i="8"/>
  <c r="L2280" i="8"/>
  <c r="L2281" i="8"/>
  <c r="L2282" i="8"/>
  <c r="L2283" i="8"/>
  <c r="L2284" i="8"/>
  <c r="L2285" i="8"/>
  <c r="L2286" i="8"/>
  <c r="L2287" i="8"/>
  <c r="L2288" i="8"/>
  <c r="L2289" i="8"/>
  <c r="L2290" i="8"/>
  <c r="L2291" i="8"/>
  <c r="L2292" i="8"/>
  <c r="L2293" i="8"/>
  <c r="L2294" i="8"/>
  <c r="L2295" i="8"/>
  <c r="L2296" i="8"/>
  <c r="L2297" i="8"/>
  <c r="L2298" i="8"/>
  <c r="L2299" i="8"/>
  <c r="L2300" i="8"/>
  <c r="L2301" i="8"/>
  <c r="L2302" i="8"/>
  <c r="L2303" i="8"/>
  <c r="L2304" i="8"/>
  <c r="L2305" i="8"/>
  <c r="L2306" i="8"/>
  <c r="L2307" i="8"/>
  <c r="L2308" i="8"/>
  <c r="L2309" i="8"/>
  <c r="L2310" i="8"/>
  <c r="L2311" i="8"/>
  <c r="L2312" i="8"/>
  <c r="L2313" i="8"/>
  <c r="L2314" i="8"/>
  <c r="L2315" i="8"/>
  <c r="L2316" i="8"/>
  <c r="L2317" i="8"/>
  <c r="L2318" i="8"/>
  <c r="L2319" i="8"/>
  <c r="L2320" i="8"/>
  <c r="L2321" i="8"/>
  <c r="L2322" i="8"/>
  <c r="L2323" i="8"/>
  <c r="L2324" i="8"/>
  <c r="L2325" i="8"/>
  <c r="L2326" i="8"/>
  <c r="L2327" i="8"/>
  <c r="L2328" i="8"/>
  <c r="L2329" i="8"/>
  <c r="L2330" i="8"/>
  <c r="L2331" i="8"/>
  <c r="L2332" i="8"/>
  <c r="L2333" i="8"/>
  <c r="L2334" i="8"/>
  <c r="L2335" i="8"/>
  <c r="L2336" i="8"/>
  <c r="L2337" i="8"/>
  <c r="L2338" i="8"/>
  <c r="L2339" i="8"/>
  <c r="L2340" i="8"/>
  <c r="L2341" i="8"/>
  <c r="L2342" i="8"/>
  <c r="L2343" i="8"/>
  <c r="L2344" i="8"/>
  <c r="L2345" i="8"/>
  <c r="L2346" i="8"/>
  <c r="L2347" i="8"/>
  <c r="L2348" i="8"/>
  <c r="L2349" i="8"/>
  <c r="L2350" i="8"/>
  <c r="L2351" i="8"/>
  <c r="L2352" i="8"/>
  <c r="L2353" i="8"/>
  <c r="L2354" i="8"/>
  <c r="L2355" i="8"/>
  <c r="L2356" i="8"/>
  <c r="L2357" i="8"/>
  <c r="L2358" i="8"/>
  <c r="L2359" i="8"/>
  <c r="L2360" i="8"/>
  <c r="L2361" i="8"/>
  <c r="L2362" i="8"/>
  <c r="L2363" i="8"/>
  <c r="L2364" i="8"/>
  <c r="L2365" i="8"/>
  <c r="L2366" i="8"/>
  <c r="L2367" i="8"/>
  <c r="L2368" i="8"/>
  <c r="L2369" i="8"/>
  <c r="L2370" i="8"/>
  <c r="L2371" i="8"/>
  <c r="L2372" i="8"/>
  <c r="L2373" i="8"/>
  <c r="L2374" i="8"/>
  <c r="L2375" i="8"/>
  <c r="L2376" i="8"/>
  <c r="L2377" i="8"/>
  <c r="L2378" i="8"/>
  <c r="L2379" i="8"/>
  <c r="L2380" i="8"/>
  <c r="L2381" i="8"/>
  <c r="L2382" i="8"/>
  <c r="L2383" i="8"/>
  <c r="L2384" i="8"/>
  <c r="L2385" i="8"/>
  <c r="L2386" i="8"/>
  <c r="L2387" i="8"/>
  <c r="L2388" i="8"/>
  <c r="L2389" i="8"/>
  <c r="L2390" i="8"/>
  <c r="L2391" i="8"/>
  <c r="L2392" i="8"/>
  <c r="L2393" i="8"/>
  <c r="L2394" i="8"/>
  <c r="L2395" i="8"/>
  <c r="L2396" i="8"/>
  <c r="L2397" i="8"/>
  <c r="L2398" i="8"/>
  <c r="L2399" i="8"/>
  <c r="L2400" i="8"/>
  <c r="L2401" i="8"/>
  <c r="L2402" i="8"/>
  <c r="L2403" i="8"/>
  <c r="L2404" i="8"/>
  <c r="L2405" i="8"/>
  <c r="L2406" i="8"/>
  <c r="L2407" i="8"/>
  <c r="L2408" i="8"/>
  <c r="L2409" i="8"/>
  <c r="L2410" i="8"/>
  <c r="L2411" i="8"/>
  <c r="L2412" i="8"/>
  <c r="L2413" i="8"/>
  <c r="L2414" i="8"/>
  <c r="L2415" i="8"/>
  <c r="L2416" i="8"/>
  <c r="L2417" i="8"/>
  <c r="L2418" i="8"/>
  <c r="L2419" i="8"/>
  <c r="L20" i="8"/>
  <c r="K21" i="8" l="1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K113" i="8"/>
  <c r="K114" i="8"/>
  <c r="K115" i="8"/>
  <c r="K116" i="8"/>
  <c r="K117" i="8"/>
  <c r="K118" i="8"/>
  <c r="K119" i="8"/>
  <c r="K120" i="8"/>
  <c r="K121" i="8"/>
  <c r="K122" i="8"/>
  <c r="K123" i="8"/>
  <c r="K124" i="8"/>
  <c r="K125" i="8"/>
  <c r="K126" i="8"/>
  <c r="K127" i="8"/>
  <c r="K128" i="8"/>
  <c r="K129" i="8"/>
  <c r="K130" i="8"/>
  <c r="K131" i="8"/>
  <c r="K132" i="8"/>
  <c r="K133" i="8"/>
  <c r="K134" i="8"/>
  <c r="K135" i="8"/>
  <c r="K136" i="8"/>
  <c r="K137" i="8"/>
  <c r="K138" i="8"/>
  <c r="K139" i="8"/>
  <c r="K140" i="8"/>
  <c r="K141" i="8"/>
  <c r="K142" i="8"/>
  <c r="K143" i="8"/>
  <c r="K144" i="8"/>
  <c r="K145" i="8"/>
  <c r="K146" i="8"/>
  <c r="K147" i="8"/>
  <c r="K148" i="8"/>
  <c r="K149" i="8"/>
  <c r="K150" i="8"/>
  <c r="K151" i="8"/>
  <c r="K152" i="8"/>
  <c r="K153" i="8"/>
  <c r="K154" i="8"/>
  <c r="K155" i="8"/>
  <c r="K156" i="8"/>
  <c r="K157" i="8"/>
  <c r="K158" i="8"/>
  <c r="K159" i="8"/>
  <c r="K160" i="8"/>
  <c r="K161" i="8"/>
  <c r="K162" i="8"/>
  <c r="K163" i="8"/>
  <c r="K164" i="8"/>
  <c r="K165" i="8"/>
  <c r="K166" i="8"/>
  <c r="K167" i="8"/>
  <c r="K168" i="8"/>
  <c r="K169" i="8"/>
  <c r="K170" i="8"/>
  <c r="K171" i="8"/>
  <c r="K172" i="8"/>
  <c r="K173" i="8"/>
  <c r="K174" i="8"/>
  <c r="K175" i="8"/>
  <c r="K176" i="8"/>
  <c r="K177" i="8"/>
  <c r="K178" i="8"/>
  <c r="K179" i="8"/>
  <c r="K180" i="8"/>
  <c r="K181" i="8"/>
  <c r="K182" i="8"/>
  <c r="K183" i="8"/>
  <c r="K184" i="8"/>
  <c r="K185" i="8"/>
  <c r="K186" i="8"/>
  <c r="K187" i="8"/>
  <c r="K188" i="8"/>
  <c r="K189" i="8"/>
  <c r="K190" i="8"/>
  <c r="K191" i="8"/>
  <c r="K192" i="8"/>
  <c r="K193" i="8"/>
  <c r="K194" i="8"/>
  <c r="K195" i="8"/>
  <c r="K196" i="8"/>
  <c r="K197" i="8"/>
  <c r="K198" i="8"/>
  <c r="K199" i="8"/>
  <c r="K200" i="8"/>
  <c r="K201" i="8"/>
  <c r="K202" i="8"/>
  <c r="K203" i="8"/>
  <c r="K204" i="8"/>
  <c r="K205" i="8"/>
  <c r="K206" i="8"/>
  <c r="K207" i="8"/>
  <c r="K208" i="8"/>
  <c r="K209" i="8"/>
  <c r="K210" i="8"/>
  <c r="K211" i="8"/>
  <c r="K212" i="8"/>
  <c r="K213" i="8"/>
  <c r="K214" i="8"/>
  <c r="K215" i="8"/>
  <c r="K216" i="8"/>
  <c r="K217" i="8"/>
  <c r="K218" i="8"/>
  <c r="K219" i="8"/>
  <c r="K220" i="8"/>
  <c r="K221" i="8"/>
  <c r="K222" i="8"/>
  <c r="K223" i="8"/>
  <c r="K224" i="8"/>
  <c r="K225" i="8"/>
  <c r="K226" i="8"/>
  <c r="K227" i="8"/>
  <c r="K228" i="8"/>
  <c r="K229" i="8"/>
  <c r="K230" i="8"/>
  <c r="K231" i="8"/>
  <c r="K232" i="8"/>
  <c r="K233" i="8"/>
  <c r="K234" i="8"/>
  <c r="K235" i="8"/>
  <c r="K236" i="8"/>
  <c r="K237" i="8"/>
  <c r="K238" i="8"/>
  <c r="K239" i="8"/>
  <c r="K240" i="8"/>
  <c r="K241" i="8"/>
  <c r="K242" i="8"/>
  <c r="K243" i="8"/>
  <c r="K244" i="8"/>
  <c r="K245" i="8"/>
  <c r="K246" i="8"/>
  <c r="K247" i="8"/>
  <c r="K248" i="8"/>
  <c r="K249" i="8"/>
  <c r="K250" i="8"/>
  <c r="K251" i="8"/>
  <c r="K252" i="8"/>
  <c r="K253" i="8"/>
  <c r="K254" i="8"/>
  <c r="K255" i="8"/>
  <c r="K256" i="8"/>
  <c r="K257" i="8"/>
  <c r="K258" i="8"/>
  <c r="K259" i="8"/>
  <c r="K260" i="8"/>
  <c r="K261" i="8"/>
  <c r="K262" i="8"/>
  <c r="K263" i="8"/>
  <c r="K264" i="8"/>
  <c r="K265" i="8"/>
  <c r="K266" i="8"/>
  <c r="K267" i="8"/>
  <c r="K268" i="8"/>
  <c r="K269" i="8"/>
  <c r="K270" i="8"/>
  <c r="K271" i="8"/>
  <c r="K272" i="8"/>
  <c r="K273" i="8"/>
  <c r="K274" i="8"/>
  <c r="K275" i="8"/>
  <c r="K276" i="8"/>
  <c r="K277" i="8"/>
  <c r="K278" i="8"/>
  <c r="K279" i="8"/>
  <c r="K280" i="8"/>
  <c r="K281" i="8"/>
  <c r="K282" i="8"/>
  <c r="K283" i="8"/>
  <c r="K284" i="8"/>
  <c r="K285" i="8"/>
  <c r="K286" i="8"/>
  <c r="K287" i="8"/>
  <c r="K288" i="8"/>
  <c r="K289" i="8"/>
  <c r="K290" i="8"/>
  <c r="K291" i="8"/>
  <c r="K292" i="8"/>
  <c r="K293" i="8"/>
  <c r="K294" i="8"/>
  <c r="K295" i="8"/>
  <c r="K296" i="8"/>
  <c r="K297" i="8"/>
  <c r="K298" i="8"/>
  <c r="K299" i="8"/>
  <c r="K300" i="8"/>
  <c r="K301" i="8"/>
  <c r="K302" i="8"/>
  <c r="K303" i="8"/>
  <c r="K304" i="8"/>
  <c r="K305" i="8"/>
  <c r="K306" i="8"/>
  <c r="K307" i="8"/>
  <c r="K308" i="8"/>
  <c r="K309" i="8"/>
  <c r="K310" i="8"/>
  <c r="K311" i="8"/>
  <c r="K312" i="8"/>
  <c r="K313" i="8"/>
  <c r="K314" i="8"/>
  <c r="K315" i="8"/>
  <c r="K316" i="8"/>
  <c r="K317" i="8"/>
  <c r="K318" i="8"/>
  <c r="K319" i="8"/>
  <c r="K320" i="8"/>
  <c r="K321" i="8"/>
  <c r="K322" i="8"/>
  <c r="K323" i="8"/>
  <c r="K324" i="8"/>
  <c r="K325" i="8"/>
  <c r="K326" i="8"/>
  <c r="K327" i="8"/>
  <c r="K328" i="8"/>
  <c r="K329" i="8"/>
  <c r="K330" i="8"/>
  <c r="K331" i="8"/>
  <c r="K332" i="8"/>
  <c r="K333" i="8"/>
  <c r="K334" i="8"/>
  <c r="K335" i="8"/>
  <c r="K336" i="8"/>
  <c r="K337" i="8"/>
  <c r="K338" i="8"/>
  <c r="K339" i="8"/>
  <c r="K340" i="8"/>
  <c r="K341" i="8"/>
  <c r="K342" i="8"/>
  <c r="K343" i="8"/>
  <c r="K344" i="8"/>
  <c r="K345" i="8"/>
  <c r="K346" i="8"/>
  <c r="K347" i="8"/>
  <c r="K348" i="8"/>
  <c r="K349" i="8"/>
  <c r="K350" i="8"/>
  <c r="K351" i="8"/>
  <c r="K352" i="8"/>
  <c r="K353" i="8"/>
  <c r="K354" i="8"/>
  <c r="K355" i="8"/>
  <c r="K356" i="8"/>
  <c r="K357" i="8"/>
  <c r="K358" i="8"/>
  <c r="K359" i="8"/>
  <c r="K360" i="8"/>
  <c r="K361" i="8"/>
  <c r="K362" i="8"/>
  <c r="K363" i="8"/>
  <c r="K364" i="8"/>
  <c r="K365" i="8"/>
  <c r="K366" i="8"/>
  <c r="K367" i="8"/>
  <c r="K368" i="8"/>
  <c r="K369" i="8"/>
  <c r="K370" i="8"/>
  <c r="K371" i="8"/>
  <c r="K372" i="8"/>
  <c r="K373" i="8"/>
  <c r="K374" i="8"/>
  <c r="K375" i="8"/>
  <c r="K376" i="8"/>
  <c r="K377" i="8"/>
  <c r="K378" i="8"/>
  <c r="K379" i="8"/>
  <c r="K380" i="8"/>
  <c r="K381" i="8"/>
  <c r="K382" i="8"/>
  <c r="K383" i="8"/>
  <c r="K384" i="8"/>
  <c r="K385" i="8"/>
  <c r="K386" i="8"/>
  <c r="K387" i="8"/>
  <c r="K388" i="8"/>
  <c r="K389" i="8"/>
  <c r="K390" i="8"/>
  <c r="K391" i="8"/>
  <c r="K392" i="8"/>
  <c r="K393" i="8"/>
  <c r="K394" i="8"/>
  <c r="K395" i="8"/>
  <c r="K396" i="8"/>
  <c r="K397" i="8"/>
  <c r="K398" i="8"/>
  <c r="K399" i="8"/>
  <c r="K400" i="8"/>
  <c r="K401" i="8"/>
  <c r="K402" i="8"/>
  <c r="K403" i="8"/>
  <c r="K404" i="8"/>
  <c r="K405" i="8"/>
  <c r="K406" i="8"/>
  <c r="K407" i="8"/>
  <c r="K408" i="8"/>
  <c r="K409" i="8"/>
  <c r="K410" i="8"/>
  <c r="K411" i="8"/>
  <c r="K412" i="8"/>
  <c r="K413" i="8"/>
  <c r="K414" i="8"/>
  <c r="K415" i="8"/>
  <c r="K416" i="8"/>
  <c r="K417" i="8"/>
  <c r="K418" i="8"/>
  <c r="K419" i="8"/>
  <c r="K420" i="8"/>
  <c r="K421" i="8"/>
  <c r="K422" i="8"/>
  <c r="K423" i="8"/>
  <c r="K424" i="8"/>
  <c r="K425" i="8"/>
  <c r="K426" i="8"/>
  <c r="K427" i="8"/>
  <c r="K428" i="8"/>
  <c r="K429" i="8"/>
  <c r="K430" i="8"/>
  <c r="K431" i="8"/>
  <c r="K432" i="8"/>
  <c r="K433" i="8"/>
  <c r="K434" i="8"/>
  <c r="K435" i="8"/>
  <c r="K436" i="8"/>
  <c r="K437" i="8"/>
  <c r="K438" i="8"/>
  <c r="K439" i="8"/>
  <c r="K440" i="8"/>
  <c r="K441" i="8"/>
  <c r="K442" i="8"/>
  <c r="K443" i="8"/>
  <c r="K444" i="8"/>
  <c r="K445" i="8"/>
  <c r="K446" i="8"/>
  <c r="K447" i="8"/>
  <c r="K448" i="8"/>
  <c r="K449" i="8"/>
  <c r="K450" i="8"/>
  <c r="K451" i="8"/>
  <c r="K452" i="8"/>
  <c r="K453" i="8"/>
  <c r="K454" i="8"/>
  <c r="K455" i="8"/>
  <c r="K456" i="8"/>
  <c r="K457" i="8"/>
  <c r="K458" i="8"/>
  <c r="K459" i="8"/>
  <c r="K460" i="8"/>
  <c r="K461" i="8"/>
  <c r="K462" i="8"/>
  <c r="K463" i="8"/>
  <c r="K464" i="8"/>
  <c r="K465" i="8"/>
  <c r="K466" i="8"/>
  <c r="K467" i="8"/>
  <c r="K468" i="8"/>
  <c r="K469" i="8"/>
  <c r="K470" i="8"/>
  <c r="K471" i="8"/>
  <c r="K472" i="8"/>
  <c r="K473" i="8"/>
  <c r="K474" i="8"/>
  <c r="K475" i="8"/>
  <c r="K476" i="8"/>
  <c r="K477" i="8"/>
  <c r="K478" i="8"/>
  <c r="K479" i="8"/>
  <c r="K480" i="8"/>
  <c r="K481" i="8"/>
  <c r="K482" i="8"/>
  <c r="K483" i="8"/>
  <c r="K484" i="8"/>
  <c r="K485" i="8"/>
  <c r="K486" i="8"/>
  <c r="K487" i="8"/>
  <c r="K488" i="8"/>
  <c r="K489" i="8"/>
  <c r="K490" i="8"/>
  <c r="K491" i="8"/>
  <c r="K492" i="8"/>
  <c r="K493" i="8"/>
  <c r="K494" i="8"/>
  <c r="K495" i="8"/>
  <c r="K496" i="8"/>
  <c r="K497" i="8"/>
  <c r="K498" i="8"/>
  <c r="K499" i="8"/>
  <c r="K500" i="8"/>
  <c r="K501" i="8"/>
  <c r="K502" i="8"/>
  <c r="K503" i="8"/>
  <c r="K504" i="8"/>
  <c r="K505" i="8"/>
  <c r="K506" i="8"/>
  <c r="K507" i="8"/>
  <c r="K508" i="8"/>
  <c r="K509" i="8"/>
  <c r="K510" i="8"/>
  <c r="K511" i="8"/>
  <c r="K512" i="8"/>
  <c r="K513" i="8"/>
  <c r="K514" i="8"/>
  <c r="K515" i="8"/>
  <c r="K516" i="8"/>
  <c r="K517" i="8"/>
  <c r="K518" i="8"/>
  <c r="K519" i="8"/>
  <c r="K520" i="8"/>
  <c r="K521" i="8"/>
  <c r="K522" i="8"/>
  <c r="K523" i="8"/>
  <c r="K524" i="8"/>
  <c r="K525" i="8"/>
  <c r="K526" i="8"/>
  <c r="K527" i="8"/>
  <c r="K528" i="8"/>
  <c r="K529" i="8"/>
  <c r="K530" i="8"/>
  <c r="K531" i="8"/>
  <c r="K532" i="8"/>
  <c r="K533" i="8"/>
  <c r="K534" i="8"/>
  <c r="K535" i="8"/>
  <c r="K536" i="8"/>
  <c r="K537" i="8"/>
  <c r="K538" i="8"/>
  <c r="K539" i="8"/>
  <c r="K540" i="8"/>
  <c r="K541" i="8"/>
  <c r="K542" i="8"/>
  <c r="K543" i="8"/>
  <c r="K544" i="8"/>
  <c r="K545" i="8"/>
  <c r="K546" i="8"/>
  <c r="K547" i="8"/>
  <c r="K548" i="8"/>
  <c r="K549" i="8"/>
  <c r="K550" i="8"/>
  <c r="K551" i="8"/>
  <c r="K552" i="8"/>
  <c r="K553" i="8"/>
  <c r="K554" i="8"/>
  <c r="K555" i="8"/>
  <c r="K556" i="8"/>
  <c r="K557" i="8"/>
  <c r="K558" i="8"/>
  <c r="K559" i="8"/>
  <c r="K560" i="8"/>
  <c r="K561" i="8"/>
  <c r="K562" i="8"/>
  <c r="K563" i="8"/>
  <c r="K564" i="8"/>
  <c r="K565" i="8"/>
  <c r="K566" i="8"/>
  <c r="K567" i="8"/>
  <c r="K568" i="8"/>
  <c r="K569" i="8"/>
  <c r="K570" i="8"/>
  <c r="K571" i="8"/>
  <c r="K572" i="8"/>
  <c r="K573" i="8"/>
  <c r="K574" i="8"/>
  <c r="K575" i="8"/>
  <c r="K576" i="8"/>
  <c r="K577" i="8"/>
  <c r="K578" i="8"/>
  <c r="K579" i="8"/>
  <c r="K580" i="8"/>
  <c r="K581" i="8"/>
  <c r="K582" i="8"/>
  <c r="K583" i="8"/>
  <c r="K584" i="8"/>
  <c r="K585" i="8"/>
  <c r="K586" i="8"/>
  <c r="K587" i="8"/>
  <c r="K588" i="8"/>
  <c r="K589" i="8"/>
  <c r="K590" i="8"/>
  <c r="K591" i="8"/>
  <c r="K592" i="8"/>
  <c r="K593" i="8"/>
  <c r="K594" i="8"/>
  <c r="K595" i="8"/>
  <c r="K596" i="8"/>
  <c r="K597" i="8"/>
  <c r="K598" i="8"/>
  <c r="K599" i="8"/>
  <c r="K600" i="8"/>
  <c r="K601" i="8"/>
  <c r="K602" i="8"/>
  <c r="K603" i="8"/>
  <c r="K604" i="8"/>
  <c r="K605" i="8"/>
  <c r="K606" i="8"/>
  <c r="K607" i="8"/>
  <c r="K608" i="8"/>
  <c r="K609" i="8"/>
  <c r="K610" i="8"/>
  <c r="K611" i="8"/>
  <c r="K612" i="8"/>
  <c r="K613" i="8"/>
  <c r="K614" i="8"/>
  <c r="K615" i="8"/>
  <c r="K616" i="8"/>
  <c r="K617" i="8"/>
  <c r="K618" i="8"/>
  <c r="K619" i="8"/>
  <c r="K620" i="8"/>
  <c r="K621" i="8"/>
  <c r="K622" i="8"/>
  <c r="K623" i="8"/>
  <c r="K624" i="8"/>
  <c r="K625" i="8"/>
  <c r="K626" i="8"/>
  <c r="K627" i="8"/>
  <c r="K628" i="8"/>
  <c r="K629" i="8"/>
  <c r="K630" i="8"/>
  <c r="K631" i="8"/>
  <c r="K632" i="8"/>
  <c r="K633" i="8"/>
  <c r="K634" i="8"/>
  <c r="K635" i="8"/>
  <c r="K636" i="8"/>
  <c r="K637" i="8"/>
  <c r="K638" i="8"/>
  <c r="K639" i="8"/>
  <c r="K640" i="8"/>
  <c r="K641" i="8"/>
  <c r="K642" i="8"/>
  <c r="K643" i="8"/>
  <c r="K644" i="8"/>
  <c r="K645" i="8"/>
  <c r="K646" i="8"/>
  <c r="K647" i="8"/>
  <c r="K648" i="8"/>
  <c r="K649" i="8"/>
  <c r="K650" i="8"/>
  <c r="K651" i="8"/>
  <c r="K652" i="8"/>
  <c r="K653" i="8"/>
  <c r="K654" i="8"/>
  <c r="K655" i="8"/>
  <c r="K656" i="8"/>
  <c r="K657" i="8"/>
  <c r="K658" i="8"/>
  <c r="K659" i="8"/>
  <c r="K660" i="8"/>
  <c r="K661" i="8"/>
  <c r="K662" i="8"/>
  <c r="K663" i="8"/>
  <c r="K664" i="8"/>
  <c r="K665" i="8"/>
  <c r="K666" i="8"/>
  <c r="K667" i="8"/>
  <c r="K668" i="8"/>
  <c r="K669" i="8"/>
  <c r="K670" i="8"/>
  <c r="K671" i="8"/>
  <c r="K672" i="8"/>
  <c r="K673" i="8"/>
  <c r="K674" i="8"/>
  <c r="K675" i="8"/>
  <c r="K676" i="8"/>
  <c r="K677" i="8"/>
  <c r="K678" i="8"/>
  <c r="K679" i="8"/>
  <c r="K680" i="8"/>
  <c r="K681" i="8"/>
  <c r="K682" i="8"/>
  <c r="K683" i="8"/>
  <c r="K684" i="8"/>
  <c r="K685" i="8"/>
  <c r="K686" i="8"/>
  <c r="K687" i="8"/>
  <c r="K688" i="8"/>
  <c r="K689" i="8"/>
  <c r="K690" i="8"/>
  <c r="K691" i="8"/>
  <c r="K692" i="8"/>
  <c r="K693" i="8"/>
  <c r="K694" i="8"/>
  <c r="K695" i="8"/>
  <c r="K696" i="8"/>
  <c r="K697" i="8"/>
  <c r="K698" i="8"/>
  <c r="K699" i="8"/>
  <c r="K700" i="8"/>
  <c r="K701" i="8"/>
  <c r="K702" i="8"/>
  <c r="K703" i="8"/>
  <c r="K704" i="8"/>
  <c r="K705" i="8"/>
  <c r="K706" i="8"/>
  <c r="K707" i="8"/>
  <c r="K708" i="8"/>
  <c r="K709" i="8"/>
  <c r="K710" i="8"/>
  <c r="K711" i="8"/>
  <c r="K712" i="8"/>
  <c r="K713" i="8"/>
  <c r="K714" i="8"/>
  <c r="K715" i="8"/>
  <c r="K716" i="8"/>
  <c r="K717" i="8"/>
  <c r="K718" i="8"/>
  <c r="K719" i="8"/>
  <c r="K720" i="8"/>
  <c r="K721" i="8"/>
  <c r="K722" i="8"/>
  <c r="K723" i="8"/>
  <c r="K724" i="8"/>
  <c r="K725" i="8"/>
  <c r="K726" i="8"/>
  <c r="K727" i="8"/>
  <c r="K728" i="8"/>
  <c r="K729" i="8"/>
  <c r="K730" i="8"/>
  <c r="K731" i="8"/>
  <c r="K732" i="8"/>
  <c r="K733" i="8"/>
  <c r="K734" i="8"/>
  <c r="K735" i="8"/>
  <c r="K736" i="8"/>
  <c r="K737" i="8"/>
  <c r="K738" i="8"/>
  <c r="K739" i="8"/>
  <c r="K740" i="8"/>
  <c r="K741" i="8"/>
  <c r="K742" i="8"/>
  <c r="K743" i="8"/>
  <c r="K744" i="8"/>
  <c r="K745" i="8"/>
  <c r="K746" i="8"/>
  <c r="K747" i="8"/>
  <c r="K748" i="8"/>
  <c r="K749" i="8"/>
  <c r="K750" i="8"/>
  <c r="K751" i="8"/>
  <c r="K752" i="8"/>
  <c r="K753" i="8"/>
  <c r="K754" i="8"/>
  <c r="K755" i="8"/>
  <c r="K756" i="8"/>
  <c r="K757" i="8"/>
  <c r="K758" i="8"/>
  <c r="K759" i="8"/>
  <c r="K760" i="8"/>
  <c r="K761" i="8"/>
  <c r="K762" i="8"/>
  <c r="K763" i="8"/>
  <c r="K764" i="8"/>
  <c r="K765" i="8"/>
  <c r="K766" i="8"/>
  <c r="K767" i="8"/>
  <c r="K768" i="8"/>
  <c r="K769" i="8"/>
  <c r="K770" i="8"/>
  <c r="K771" i="8"/>
  <c r="K772" i="8"/>
  <c r="K773" i="8"/>
  <c r="K774" i="8"/>
  <c r="K775" i="8"/>
  <c r="K776" i="8"/>
  <c r="K777" i="8"/>
  <c r="K778" i="8"/>
  <c r="K779" i="8"/>
  <c r="K780" i="8"/>
  <c r="K781" i="8"/>
  <c r="K782" i="8"/>
  <c r="K783" i="8"/>
  <c r="K784" i="8"/>
  <c r="K785" i="8"/>
  <c r="K786" i="8"/>
  <c r="K787" i="8"/>
  <c r="K788" i="8"/>
  <c r="K789" i="8"/>
  <c r="K790" i="8"/>
  <c r="K791" i="8"/>
  <c r="K792" i="8"/>
  <c r="K793" i="8"/>
  <c r="K794" i="8"/>
  <c r="K795" i="8"/>
  <c r="K796" i="8"/>
  <c r="K797" i="8"/>
  <c r="K798" i="8"/>
  <c r="K799" i="8"/>
  <c r="K800" i="8"/>
  <c r="K801" i="8"/>
  <c r="K802" i="8"/>
  <c r="K803" i="8"/>
  <c r="K804" i="8"/>
  <c r="K805" i="8"/>
  <c r="K806" i="8"/>
  <c r="K807" i="8"/>
  <c r="K808" i="8"/>
  <c r="K809" i="8"/>
  <c r="K810" i="8"/>
  <c r="K811" i="8"/>
  <c r="K812" i="8"/>
  <c r="K813" i="8"/>
  <c r="K814" i="8"/>
  <c r="K815" i="8"/>
  <c r="K816" i="8"/>
  <c r="K817" i="8"/>
  <c r="K818" i="8"/>
  <c r="K819" i="8"/>
  <c r="K820" i="8"/>
  <c r="K821" i="8"/>
  <c r="K822" i="8"/>
  <c r="K823" i="8"/>
  <c r="K824" i="8"/>
  <c r="K825" i="8"/>
  <c r="K826" i="8"/>
  <c r="K827" i="8"/>
  <c r="K828" i="8"/>
  <c r="K829" i="8"/>
  <c r="K830" i="8"/>
  <c r="K831" i="8"/>
  <c r="K832" i="8"/>
  <c r="K833" i="8"/>
  <c r="K834" i="8"/>
  <c r="K835" i="8"/>
  <c r="K836" i="8"/>
  <c r="K837" i="8"/>
  <c r="K838" i="8"/>
  <c r="K839" i="8"/>
  <c r="K840" i="8"/>
  <c r="K841" i="8"/>
  <c r="K842" i="8"/>
  <c r="K843" i="8"/>
  <c r="K844" i="8"/>
  <c r="K845" i="8"/>
  <c r="K846" i="8"/>
  <c r="K847" i="8"/>
  <c r="K848" i="8"/>
  <c r="K849" i="8"/>
  <c r="K850" i="8"/>
  <c r="K851" i="8"/>
  <c r="K852" i="8"/>
  <c r="K853" i="8"/>
  <c r="K854" i="8"/>
  <c r="K855" i="8"/>
  <c r="K856" i="8"/>
  <c r="K857" i="8"/>
  <c r="K858" i="8"/>
  <c r="K859" i="8"/>
  <c r="K860" i="8"/>
  <c r="K861" i="8"/>
  <c r="K862" i="8"/>
  <c r="K863" i="8"/>
  <c r="K864" i="8"/>
  <c r="K865" i="8"/>
  <c r="K866" i="8"/>
  <c r="K867" i="8"/>
  <c r="K868" i="8"/>
  <c r="K869" i="8"/>
  <c r="K870" i="8"/>
  <c r="K871" i="8"/>
  <c r="K872" i="8"/>
  <c r="K873" i="8"/>
  <c r="K874" i="8"/>
  <c r="K875" i="8"/>
  <c r="K876" i="8"/>
  <c r="K877" i="8"/>
  <c r="K878" i="8"/>
  <c r="K879" i="8"/>
  <c r="K880" i="8"/>
  <c r="K881" i="8"/>
  <c r="K882" i="8"/>
  <c r="K883" i="8"/>
  <c r="K884" i="8"/>
  <c r="K885" i="8"/>
  <c r="K886" i="8"/>
  <c r="K887" i="8"/>
  <c r="K888" i="8"/>
  <c r="K889" i="8"/>
  <c r="K890" i="8"/>
  <c r="K891" i="8"/>
  <c r="K892" i="8"/>
  <c r="K893" i="8"/>
  <c r="K894" i="8"/>
  <c r="K895" i="8"/>
  <c r="K896" i="8"/>
  <c r="K897" i="8"/>
  <c r="K898" i="8"/>
  <c r="K899" i="8"/>
  <c r="K900" i="8"/>
  <c r="K901" i="8"/>
  <c r="K902" i="8"/>
  <c r="K903" i="8"/>
  <c r="K904" i="8"/>
  <c r="K905" i="8"/>
  <c r="K906" i="8"/>
  <c r="K907" i="8"/>
  <c r="K908" i="8"/>
  <c r="K909" i="8"/>
  <c r="K910" i="8"/>
  <c r="K911" i="8"/>
  <c r="K912" i="8"/>
  <c r="K913" i="8"/>
  <c r="K914" i="8"/>
  <c r="K915" i="8"/>
  <c r="K916" i="8"/>
  <c r="K917" i="8"/>
  <c r="K918" i="8"/>
  <c r="K919" i="8"/>
  <c r="K920" i="8"/>
  <c r="K921" i="8"/>
  <c r="K922" i="8"/>
  <c r="K923" i="8"/>
  <c r="K924" i="8"/>
  <c r="K925" i="8"/>
  <c r="K926" i="8"/>
  <c r="K927" i="8"/>
  <c r="K928" i="8"/>
  <c r="K929" i="8"/>
  <c r="K930" i="8"/>
  <c r="K931" i="8"/>
  <c r="K932" i="8"/>
  <c r="K933" i="8"/>
  <c r="K934" i="8"/>
  <c r="K935" i="8"/>
  <c r="K936" i="8"/>
  <c r="K937" i="8"/>
  <c r="K938" i="8"/>
  <c r="K939" i="8"/>
  <c r="K940" i="8"/>
  <c r="K941" i="8"/>
  <c r="K942" i="8"/>
  <c r="K943" i="8"/>
  <c r="K944" i="8"/>
  <c r="K945" i="8"/>
  <c r="K946" i="8"/>
  <c r="K947" i="8"/>
  <c r="K948" i="8"/>
  <c r="K949" i="8"/>
  <c r="K950" i="8"/>
  <c r="K951" i="8"/>
  <c r="K952" i="8"/>
  <c r="K953" i="8"/>
  <c r="K954" i="8"/>
  <c r="K955" i="8"/>
  <c r="K956" i="8"/>
  <c r="K957" i="8"/>
  <c r="K958" i="8"/>
  <c r="K959" i="8"/>
  <c r="K960" i="8"/>
  <c r="K961" i="8"/>
  <c r="K962" i="8"/>
  <c r="K963" i="8"/>
  <c r="K964" i="8"/>
  <c r="K965" i="8"/>
  <c r="K966" i="8"/>
  <c r="K967" i="8"/>
  <c r="K968" i="8"/>
  <c r="K969" i="8"/>
  <c r="K970" i="8"/>
  <c r="K971" i="8"/>
  <c r="K972" i="8"/>
  <c r="K973" i="8"/>
  <c r="K974" i="8"/>
  <c r="K975" i="8"/>
  <c r="K976" i="8"/>
  <c r="K977" i="8"/>
  <c r="K978" i="8"/>
  <c r="K979" i="8"/>
  <c r="K980" i="8"/>
  <c r="K981" i="8"/>
  <c r="K982" i="8"/>
  <c r="K983" i="8"/>
  <c r="K984" i="8"/>
  <c r="K985" i="8"/>
  <c r="K986" i="8"/>
  <c r="K987" i="8"/>
  <c r="K988" i="8"/>
  <c r="K989" i="8"/>
  <c r="K990" i="8"/>
  <c r="K991" i="8"/>
  <c r="K992" i="8"/>
  <c r="K993" i="8"/>
  <c r="K994" i="8"/>
  <c r="K995" i="8"/>
  <c r="K996" i="8"/>
  <c r="K997" i="8"/>
  <c r="K998" i="8"/>
  <c r="K999" i="8"/>
  <c r="K1000" i="8"/>
  <c r="K1001" i="8"/>
  <c r="K1002" i="8"/>
  <c r="K1003" i="8"/>
  <c r="K1004" i="8"/>
  <c r="K1005" i="8"/>
  <c r="K1006" i="8"/>
  <c r="K1007" i="8"/>
  <c r="K1008" i="8"/>
  <c r="K1009" i="8"/>
  <c r="K1010" i="8"/>
  <c r="K1011" i="8"/>
  <c r="K1012" i="8"/>
  <c r="K1013" i="8"/>
  <c r="K1014" i="8"/>
  <c r="K1015" i="8"/>
  <c r="K1016" i="8"/>
  <c r="K1017" i="8"/>
  <c r="K1018" i="8"/>
  <c r="K1019" i="8"/>
  <c r="K1020" i="8"/>
  <c r="K1021" i="8"/>
  <c r="K1022" i="8"/>
  <c r="K1023" i="8"/>
  <c r="K1024" i="8"/>
  <c r="K1025" i="8"/>
  <c r="K1026" i="8"/>
  <c r="K1027" i="8"/>
  <c r="K1028" i="8"/>
  <c r="K1029" i="8"/>
  <c r="K1030" i="8"/>
  <c r="K1031" i="8"/>
  <c r="K1032" i="8"/>
  <c r="K1033" i="8"/>
  <c r="K1034" i="8"/>
  <c r="K1035" i="8"/>
  <c r="K1036" i="8"/>
  <c r="K1037" i="8"/>
  <c r="K1038" i="8"/>
  <c r="K1039" i="8"/>
  <c r="K1040" i="8"/>
  <c r="K1041" i="8"/>
  <c r="K1042" i="8"/>
  <c r="K1043" i="8"/>
  <c r="K1044" i="8"/>
  <c r="K1045" i="8"/>
  <c r="K1046" i="8"/>
  <c r="K1047" i="8"/>
  <c r="K1048" i="8"/>
  <c r="K1049" i="8"/>
  <c r="K1050" i="8"/>
  <c r="K1051" i="8"/>
  <c r="K1052" i="8"/>
  <c r="K1053" i="8"/>
  <c r="K1054" i="8"/>
  <c r="K1055" i="8"/>
  <c r="K1056" i="8"/>
  <c r="K1057" i="8"/>
  <c r="K1058" i="8"/>
  <c r="K1059" i="8"/>
  <c r="K1060" i="8"/>
  <c r="K1061" i="8"/>
  <c r="K1062" i="8"/>
  <c r="K1063" i="8"/>
  <c r="K1064" i="8"/>
  <c r="K1065" i="8"/>
  <c r="K1066" i="8"/>
  <c r="K1067" i="8"/>
  <c r="K1068" i="8"/>
  <c r="K1069" i="8"/>
  <c r="K1070" i="8"/>
  <c r="K1071" i="8"/>
  <c r="K1072" i="8"/>
  <c r="K1073" i="8"/>
  <c r="K1074" i="8"/>
  <c r="K1075" i="8"/>
  <c r="K1076" i="8"/>
  <c r="K1077" i="8"/>
  <c r="K1078" i="8"/>
  <c r="K1079" i="8"/>
  <c r="K1080" i="8"/>
  <c r="K1081" i="8"/>
  <c r="K1082" i="8"/>
  <c r="K1083" i="8"/>
  <c r="K1084" i="8"/>
  <c r="K1085" i="8"/>
  <c r="K1086" i="8"/>
  <c r="K1087" i="8"/>
  <c r="K1088" i="8"/>
  <c r="K1089" i="8"/>
  <c r="K1090" i="8"/>
  <c r="K1091" i="8"/>
  <c r="K1092" i="8"/>
  <c r="K1093" i="8"/>
  <c r="K1094" i="8"/>
  <c r="K1095" i="8"/>
  <c r="K1096" i="8"/>
  <c r="K1097" i="8"/>
  <c r="K1098" i="8"/>
  <c r="K1099" i="8"/>
  <c r="K1100" i="8"/>
  <c r="K1101" i="8"/>
  <c r="K1102" i="8"/>
  <c r="K1103" i="8"/>
  <c r="K1104" i="8"/>
  <c r="K1105" i="8"/>
  <c r="K1106" i="8"/>
  <c r="K1107" i="8"/>
  <c r="K1108" i="8"/>
  <c r="K1109" i="8"/>
  <c r="K1110" i="8"/>
  <c r="K1111" i="8"/>
  <c r="K1112" i="8"/>
  <c r="K1113" i="8"/>
  <c r="K1114" i="8"/>
  <c r="K1115" i="8"/>
  <c r="K1116" i="8"/>
  <c r="K1117" i="8"/>
  <c r="K1118" i="8"/>
  <c r="K1119" i="8"/>
  <c r="K1120" i="8"/>
  <c r="K1121" i="8"/>
  <c r="K1122" i="8"/>
  <c r="K1123" i="8"/>
  <c r="K1124" i="8"/>
  <c r="K1125" i="8"/>
  <c r="K1126" i="8"/>
  <c r="K1127" i="8"/>
  <c r="K1128" i="8"/>
  <c r="K1129" i="8"/>
  <c r="K1130" i="8"/>
  <c r="K1131" i="8"/>
  <c r="K1132" i="8"/>
  <c r="K1133" i="8"/>
  <c r="K1134" i="8"/>
  <c r="K1135" i="8"/>
  <c r="K1136" i="8"/>
  <c r="K1137" i="8"/>
  <c r="K1138" i="8"/>
  <c r="K1139" i="8"/>
  <c r="K1140" i="8"/>
  <c r="K1141" i="8"/>
  <c r="K1142" i="8"/>
  <c r="K1143" i="8"/>
  <c r="K1144" i="8"/>
  <c r="K1145" i="8"/>
  <c r="K1146" i="8"/>
  <c r="K1147" i="8"/>
  <c r="K1148" i="8"/>
  <c r="K1149" i="8"/>
  <c r="K1150" i="8"/>
  <c r="K1151" i="8"/>
  <c r="K1152" i="8"/>
  <c r="K1153" i="8"/>
  <c r="K1154" i="8"/>
  <c r="K1155" i="8"/>
  <c r="K1156" i="8"/>
  <c r="K1157" i="8"/>
  <c r="K1158" i="8"/>
  <c r="K1159" i="8"/>
  <c r="K1160" i="8"/>
  <c r="K1161" i="8"/>
  <c r="K1162" i="8"/>
  <c r="K1163" i="8"/>
  <c r="K1164" i="8"/>
  <c r="K1165" i="8"/>
  <c r="K1166" i="8"/>
  <c r="K1167" i="8"/>
  <c r="K1168" i="8"/>
  <c r="K1169" i="8"/>
  <c r="K1170" i="8"/>
  <c r="K1171" i="8"/>
  <c r="K1172" i="8"/>
  <c r="K1173" i="8"/>
  <c r="K1174" i="8"/>
  <c r="K1175" i="8"/>
  <c r="K1176" i="8"/>
  <c r="K1177" i="8"/>
  <c r="K1178" i="8"/>
  <c r="K1179" i="8"/>
  <c r="K1180" i="8"/>
  <c r="K1181" i="8"/>
  <c r="K1182" i="8"/>
  <c r="K1183" i="8"/>
  <c r="K1184" i="8"/>
  <c r="K1185" i="8"/>
  <c r="K1186" i="8"/>
  <c r="K1187" i="8"/>
  <c r="K1188" i="8"/>
  <c r="K1189" i="8"/>
  <c r="K1190" i="8"/>
  <c r="K1191" i="8"/>
  <c r="K1192" i="8"/>
  <c r="K1193" i="8"/>
  <c r="K1194" i="8"/>
  <c r="K1195" i="8"/>
  <c r="K1196" i="8"/>
  <c r="K1197" i="8"/>
  <c r="K1198" i="8"/>
  <c r="K1199" i="8"/>
  <c r="K1200" i="8"/>
  <c r="K1201" i="8"/>
  <c r="K1202" i="8"/>
  <c r="K1203" i="8"/>
  <c r="K1204" i="8"/>
  <c r="K1205" i="8"/>
  <c r="K1206" i="8"/>
  <c r="K1207" i="8"/>
  <c r="K1208" i="8"/>
  <c r="K1209" i="8"/>
  <c r="K1210" i="8"/>
  <c r="K1211" i="8"/>
  <c r="K1212" i="8"/>
  <c r="K1213" i="8"/>
  <c r="K1214" i="8"/>
  <c r="K1215" i="8"/>
  <c r="K1216" i="8"/>
  <c r="K1217" i="8"/>
  <c r="K1218" i="8"/>
  <c r="K1219" i="8"/>
  <c r="K1220" i="8"/>
  <c r="K1221" i="8"/>
  <c r="K1222" i="8"/>
  <c r="K1223" i="8"/>
  <c r="K1224" i="8"/>
  <c r="K1225" i="8"/>
  <c r="K1226" i="8"/>
  <c r="K1227" i="8"/>
  <c r="K1228" i="8"/>
  <c r="K1229" i="8"/>
  <c r="K1230" i="8"/>
  <c r="K1231" i="8"/>
  <c r="K1232" i="8"/>
  <c r="K1233" i="8"/>
  <c r="K1234" i="8"/>
  <c r="K1235" i="8"/>
  <c r="K1236" i="8"/>
  <c r="K1237" i="8"/>
  <c r="K1238" i="8"/>
  <c r="K1239" i="8"/>
  <c r="K1240" i="8"/>
  <c r="K1241" i="8"/>
  <c r="K1242" i="8"/>
  <c r="K1243" i="8"/>
  <c r="K1244" i="8"/>
  <c r="K1245" i="8"/>
  <c r="K1246" i="8"/>
  <c r="K1247" i="8"/>
  <c r="K1248" i="8"/>
  <c r="K1249" i="8"/>
  <c r="K1250" i="8"/>
  <c r="K1251" i="8"/>
  <c r="K1252" i="8"/>
  <c r="K1253" i="8"/>
  <c r="K1254" i="8"/>
  <c r="K1255" i="8"/>
  <c r="K1256" i="8"/>
  <c r="K1257" i="8"/>
  <c r="K1258" i="8"/>
  <c r="K1259" i="8"/>
  <c r="K1260" i="8"/>
  <c r="K1261" i="8"/>
  <c r="K1262" i="8"/>
  <c r="K1263" i="8"/>
  <c r="K1264" i="8"/>
  <c r="K1265" i="8"/>
  <c r="K1266" i="8"/>
  <c r="K1267" i="8"/>
  <c r="K1268" i="8"/>
  <c r="K1269" i="8"/>
  <c r="K1270" i="8"/>
  <c r="K1271" i="8"/>
  <c r="K1272" i="8"/>
  <c r="K1273" i="8"/>
  <c r="K1274" i="8"/>
  <c r="K1275" i="8"/>
  <c r="K1276" i="8"/>
  <c r="K1277" i="8"/>
  <c r="K1278" i="8"/>
  <c r="K1279" i="8"/>
  <c r="K1280" i="8"/>
  <c r="K1281" i="8"/>
  <c r="K1282" i="8"/>
  <c r="K1283" i="8"/>
  <c r="K1284" i="8"/>
  <c r="K1285" i="8"/>
  <c r="K1286" i="8"/>
  <c r="K1287" i="8"/>
  <c r="K1288" i="8"/>
  <c r="K1289" i="8"/>
  <c r="K1290" i="8"/>
  <c r="K1291" i="8"/>
  <c r="K1292" i="8"/>
  <c r="K1293" i="8"/>
  <c r="K1294" i="8"/>
  <c r="K1295" i="8"/>
  <c r="K1296" i="8"/>
  <c r="K1297" i="8"/>
  <c r="K1298" i="8"/>
  <c r="K1299" i="8"/>
  <c r="K1300" i="8"/>
  <c r="K1301" i="8"/>
  <c r="K1302" i="8"/>
  <c r="K1303" i="8"/>
  <c r="K1304" i="8"/>
  <c r="K1305" i="8"/>
  <c r="K1306" i="8"/>
  <c r="K1307" i="8"/>
  <c r="K1308" i="8"/>
  <c r="K1309" i="8"/>
  <c r="K1310" i="8"/>
  <c r="K1311" i="8"/>
  <c r="K1312" i="8"/>
  <c r="K1313" i="8"/>
  <c r="K1314" i="8"/>
  <c r="K1315" i="8"/>
  <c r="K1316" i="8"/>
  <c r="K1317" i="8"/>
  <c r="K1318" i="8"/>
  <c r="K1319" i="8"/>
  <c r="K1320" i="8"/>
  <c r="K1321" i="8"/>
  <c r="K1322" i="8"/>
  <c r="K1323" i="8"/>
  <c r="K1324" i="8"/>
  <c r="K1325" i="8"/>
  <c r="K1326" i="8"/>
  <c r="K1327" i="8"/>
  <c r="K1328" i="8"/>
  <c r="K1329" i="8"/>
  <c r="K1330" i="8"/>
  <c r="K1331" i="8"/>
  <c r="K1332" i="8"/>
  <c r="K1333" i="8"/>
  <c r="K1334" i="8"/>
  <c r="K1335" i="8"/>
  <c r="K1336" i="8"/>
  <c r="K1337" i="8"/>
  <c r="K1338" i="8"/>
  <c r="K1339" i="8"/>
  <c r="K1340" i="8"/>
  <c r="K1341" i="8"/>
  <c r="K1342" i="8"/>
  <c r="K1343" i="8"/>
  <c r="K1344" i="8"/>
  <c r="K1345" i="8"/>
  <c r="K1346" i="8"/>
  <c r="K1347" i="8"/>
  <c r="K1348" i="8"/>
  <c r="K1349" i="8"/>
  <c r="K1350" i="8"/>
  <c r="K1351" i="8"/>
  <c r="K1352" i="8"/>
  <c r="K1353" i="8"/>
  <c r="K1354" i="8"/>
  <c r="K1355" i="8"/>
  <c r="K1356" i="8"/>
  <c r="K1357" i="8"/>
  <c r="K1358" i="8"/>
  <c r="K1359" i="8"/>
  <c r="K1360" i="8"/>
  <c r="K1361" i="8"/>
  <c r="K1362" i="8"/>
  <c r="K1363" i="8"/>
  <c r="K1364" i="8"/>
  <c r="K1365" i="8"/>
  <c r="K1366" i="8"/>
  <c r="K1367" i="8"/>
  <c r="K1368" i="8"/>
  <c r="K1369" i="8"/>
  <c r="K1370" i="8"/>
  <c r="K1371" i="8"/>
  <c r="K1372" i="8"/>
  <c r="K1373" i="8"/>
  <c r="K1374" i="8"/>
  <c r="K1375" i="8"/>
  <c r="K1376" i="8"/>
  <c r="K1377" i="8"/>
  <c r="K1378" i="8"/>
  <c r="K1379" i="8"/>
  <c r="K1380" i="8"/>
  <c r="K1381" i="8"/>
  <c r="K1382" i="8"/>
  <c r="K1383" i="8"/>
  <c r="K1384" i="8"/>
  <c r="K1385" i="8"/>
  <c r="K1386" i="8"/>
  <c r="K1387" i="8"/>
  <c r="K1388" i="8"/>
  <c r="K1389" i="8"/>
  <c r="K1390" i="8"/>
  <c r="K1391" i="8"/>
  <c r="K1392" i="8"/>
  <c r="K1393" i="8"/>
  <c r="K1394" i="8"/>
  <c r="K1395" i="8"/>
  <c r="K1396" i="8"/>
  <c r="K1397" i="8"/>
  <c r="K1398" i="8"/>
  <c r="K1399" i="8"/>
  <c r="K1400" i="8"/>
  <c r="K1401" i="8"/>
  <c r="K1402" i="8"/>
  <c r="K1403" i="8"/>
  <c r="K1404" i="8"/>
  <c r="K1405" i="8"/>
  <c r="K1406" i="8"/>
  <c r="K1407" i="8"/>
  <c r="K1408" i="8"/>
  <c r="K1409" i="8"/>
  <c r="K1410" i="8"/>
  <c r="K1411" i="8"/>
  <c r="K1412" i="8"/>
  <c r="K1413" i="8"/>
  <c r="K1414" i="8"/>
  <c r="K1415" i="8"/>
  <c r="K1416" i="8"/>
  <c r="K1417" i="8"/>
  <c r="K1418" i="8"/>
  <c r="K1419" i="8"/>
  <c r="K1420" i="8"/>
  <c r="K1421" i="8"/>
  <c r="K1422" i="8"/>
  <c r="K1423" i="8"/>
  <c r="K1424" i="8"/>
  <c r="K1425" i="8"/>
  <c r="K1426" i="8"/>
  <c r="K1427" i="8"/>
  <c r="K1428" i="8"/>
  <c r="K1429" i="8"/>
  <c r="K1430" i="8"/>
  <c r="K1431" i="8"/>
  <c r="K1432" i="8"/>
  <c r="K1433" i="8"/>
  <c r="K1434" i="8"/>
  <c r="K1435" i="8"/>
  <c r="K1436" i="8"/>
  <c r="K1437" i="8"/>
  <c r="K1438" i="8"/>
  <c r="K1439" i="8"/>
  <c r="K1440" i="8"/>
  <c r="K1441" i="8"/>
  <c r="K1442" i="8"/>
  <c r="K1443" i="8"/>
  <c r="K1444" i="8"/>
  <c r="K1445" i="8"/>
  <c r="K1446" i="8"/>
  <c r="K1447" i="8"/>
  <c r="K1448" i="8"/>
  <c r="K1449" i="8"/>
  <c r="K1450" i="8"/>
  <c r="K1451" i="8"/>
  <c r="K1452" i="8"/>
  <c r="K1453" i="8"/>
  <c r="K1454" i="8"/>
  <c r="K1455" i="8"/>
  <c r="K1456" i="8"/>
  <c r="K1457" i="8"/>
  <c r="K1458" i="8"/>
  <c r="K1459" i="8"/>
  <c r="K1460" i="8"/>
  <c r="K1461" i="8"/>
  <c r="K1462" i="8"/>
  <c r="K1463" i="8"/>
  <c r="K1464" i="8"/>
  <c r="K1465" i="8"/>
  <c r="K1466" i="8"/>
  <c r="K1467" i="8"/>
  <c r="K1468" i="8"/>
  <c r="K1469" i="8"/>
  <c r="K1470" i="8"/>
  <c r="K1471" i="8"/>
  <c r="K1472" i="8"/>
  <c r="K1473" i="8"/>
  <c r="K1474" i="8"/>
  <c r="K1475" i="8"/>
  <c r="K1476" i="8"/>
  <c r="K1477" i="8"/>
  <c r="K1478" i="8"/>
  <c r="K1479" i="8"/>
  <c r="K1480" i="8"/>
  <c r="K1481" i="8"/>
  <c r="K1482" i="8"/>
  <c r="K1483" i="8"/>
  <c r="K1484" i="8"/>
  <c r="K1485" i="8"/>
  <c r="K1486" i="8"/>
  <c r="K1487" i="8"/>
  <c r="K1488" i="8"/>
  <c r="K1489" i="8"/>
  <c r="K1490" i="8"/>
  <c r="K1491" i="8"/>
  <c r="K1492" i="8"/>
  <c r="K1493" i="8"/>
  <c r="K1494" i="8"/>
  <c r="K1495" i="8"/>
  <c r="K1496" i="8"/>
  <c r="K1497" i="8"/>
  <c r="K1498" i="8"/>
  <c r="K1499" i="8"/>
  <c r="K1500" i="8"/>
  <c r="K1501" i="8"/>
  <c r="K1502" i="8"/>
  <c r="K1503" i="8"/>
  <c r="K1504" i="8"/>
  <c r="K1505" i="8"/>
  <c r="K1506" i="8"/>
  <c r="K1507" i="8"/>
  <c r="K1508" i="8"/>
  <c r="K1509" i="8"/>
  <c r="K1510" i="8"/>
  <c r="K1511" i="8"/>
  <c r="K1512" i="8"/>
  <c r="K1513" i="8"/>
  <c r="K1514" i="8"/>
  <c r="K1515" i="8"/>
  <c r="K1516" i="8"/>
  <c r="K1517" i="8"/>
  <c r="K1518" i="8"/>
  <c r="K1519" i="8"/>
  <c r="K1520" i="8"/>
  <c r="K1521" i="8"/>
  <c r="K1522" i="8"/>
  <c r="K1523" i="8"/>
  <c r="K1524" i="8"/>
  <c r="K1525" i="8"/>
  <c r="K1526" i="8"/>
  <c r="K1527" i="8"/>
  <c r="K1528" i="8"/>
  <c r="K1529" i="8"/>
  <c r="K1530" i="8"/>
  <c r="K1531" i="8"/>
  <c r="K1532" i="8"/>
  <c r="K1533" i="8"/>
  <c r="K1534" i="8"/>
  <c r="K1535" i="8"/>
  <c r="K1536" i="8"/>
  <c r="K1537" i="8"/>
  <c r="K1538" i="8"/>
  <c r="K1539" i="8"/>
  <c r="K1540" i="8"/>
  <c r="K1541" i="8"/>
  <c r="K1542" i="8"/>
  <c r="K1543" i="8"/>
  <c r="K1544" i="8"/>
  <c r="K1545" i="8"/>
  <c r="K1546" i="8"/>
  <c r="K1547" i="8"/>
  <c r="K1548" i="8"/>
  <c r="K1549" i="8"/>
  <c r="K1550" i="8"/>
  <c r="K1551" i="8"/>
  <c r="K1552" i="8"/>
  <c r="K1553" i="8"/>
  <c r="K1554" i="8"/>
  <c r="K1555" i="8"/>
  <c r="K1556" i="8"/>
  <c r="K1557" i="8"/>
  <c r="K1558" i="8"/>
  <c r="K1559" i="8"/>
  <c r="K1560" i="8"/>
  <c r="K1561" i="8"/>
  <c r="K1562" i="8"/>
  <c r="K1563" i="8"/>
  <c r="K1564" i="8"/>
  <c r="K1565" i="8"/>
  <c r="K1566" i="8"/>
  <c r="K1567" i="8"/>
  <c r="K1568" i="8"/>
  <c r="K1569" i="8"/>
  <c r="K1570" i="8"/>
  <c r="K1571" i="8"/>
  <c r="K1572" i="8"/>
  <c r="K1573" i="8"/>
  <c r="K1574" i="8"/>
  <c r="K1575" i="8"/>
  <c r="K1576" i="8"/>
  <c r="K1577" i="8"/>
  <c r="K1578" i="8"/>
  <c r="K1579" i="8"/>
  <c r="K1580" i="8"/>
  <c r="K1581" i="8"/>
  <c r="K1582" i="8"/>
  <c r="K1583" i="8"/>
  <c r="K1584" i="8"/>
  <c r="K1585" i="8"/>
  <c r="K1586" i="8"/>
  <c r="K1587" i="8"/>
  <c r="K1588" i="8"/>
  <c r="K1589" i="8"/>
  <c r="K1590" i="8"/>
  <c r="K1591" i="8"/>
  <c r="K1592" i="8"/>
  <c r="K1593" i="8"/>
  <c r="K1594" i="8"/>
  <c r="K1595" i="8"/>
  <c r="K1596" i="8"/>
  <c r="K1597" i="8"/>
  <c r="K1598" i="8"/>
  <c r="K1599" i="8"/>
  <c r="K1600" i="8"/>
  <c r="K1601" i="8"/>
  <c r="K1602" i="8"/>
  <c r="K1603" i="8"/>
  <c r="K1604" i="8"/>
  <c r="K1605" i="8"/>
  <c r="K1606" i="8"/>
  <c r="K1607" i="8"/>
  <c r="K1608" i="8"/>
  <c r="K1609" i="8"/>
  <c r="K1610" i="8"/>
  <c r="K1611" i="8"/>
  <c r="K1612" i="8"/>
  <c r="K1613" i="8"/>
  <c r="K1614" i="8"/>
  <c r="K1615" i="8"/>
  <c r="K1616" i="8"/>
  <c r="K1617" i="8"/>
  <c r="K1618" i="8"/>
  <c r="K1619" i="8"/>
  <c r="K1620" i="8"/>
  <c r="K1621" i="8"/>
  <c r="K1622" i="8"/>
  <c r="K1623" i="8"/>
  <c r="K1624" i="8"/>
  <c r="K1625" i="8"/>
  <c r="K1626" i="8"/>
  <c r="K1627" i="8"/>
  <c r="K1628" i="8"/>
  <c r="K1629" i="8"/>
  <c r="K1630" i="8"/>
  <c r="K1631" i="8"/>
  <c r="K1632" i="8"/>
  <c r="K1633" i="8"/>
  <c r="K1634" i="8"/>
  <c r="K1635" i="8"/>
  <c r="K1636" i="8"/>
  <c r="K1637" i="8"/>
  <c r="K1638" i="8"/>
  <c r="K1639" i="8"/>
  <c r="K1640" i="8"/>
  <c r="K1641" i="8"/>
  <c r="K1642" i="8"/>
  <c r="K1643" i="8"/>
  <c r="K1644" i="8"/>
  <c r="K1645" i="8"/>
  <c r="K1646" i="8"/>
  <c r="K1647" i="8"/>
  <c r="K1648" i="8"/>
  <c r="K1649" i="8"/>
  <c r="K1650" i="8"/>
  <c r="K1651" i="8"/>
  <c r="K1652" i="8"/>
  <c r="K1653" i="8"/>
  <c r="K1654" i="8"/>
  <c r="K1655" i="8"/>
  <c r="K1656" i="8"/>
  <c r="K1657" i="8"/>
  <c r="K1658" i="8"/>
  <c r="K1659" i="8"/>
  <c r="K1660" i="8"/>
  <c r="K1661" i="8"/>
  <c r="K1662" i="8"/>
  <c r="K1663" i="8"/>
  <c r="K1664" i="8"/>
  <c r="K1665" i="8"/>
  <c r="K1666" i="8"/>
  <c r="K1667" i="8"/>
  <c r="K1668" i="8"/>
  <c r="K1669" i="8"/>
  <c r="K1670" i="8"/>
  <c r="K1671" i="8"/>
  <c r="K1672" i="8"/>
  <c r="K1673" i="8"/>
  <c r="K1674" i="8"/>
  <c r="K1675" i="8"/>
  <c r="K1676" i="8"/>
  <c r="K1677" i="8"/>
  <c r="K1678" i="8"/>
  <c r="K1679" i="8"/>
  <c r="K1680" i="8"/>
  <c r="K1681" i="8"/>
  <c r="K1682" i="8"/>
  <c r="K1683" i="8"/>
  <c r="K1684" i="8"/>
  <c r="K1685" i="8"/>
  <c r="K1686" i="8"/>
  <c r="K1687" i="8"/>
  <c r="K1688" i="8"/>
  <c r="K1689" i="8"/>
  <c r="K1690" i="8"/>
  <c r="K1691" i="8"/>
  <c r="K1692" i="8"/>
  <c r="K1693" i="8"/>
  <c r="K1694" i="8"/>
  <c r="K1695" i="8"/>
  <c r="K1696" i="8"/>
  <c r="K1697" i="8"/>
  <c r="K1698" i="8"/>
  <c r="K1699" i="8"/>
  <c r="K1700" i="8"/>
  <c r="K1701" i="8"/>
  <c r="K1702" i="8"/>
  <c r="K1703" i="8"/>
  <c r="K1704" i="8"/>
  <c r="K1705" i="8"/>
  <c r="K1706" i="8"/>
  <c r="K1707" i="8"/>
  <c r="K1708" i="8"/>
  <c r="K1709" i="8"/>
  <c r="K1710" i="8"/>
  <c r="K1711" i="8"/>
  <c r="K1712" i="8"/>
  <c r="K1713" i="8"/>
  <c r="K1714" i="8"/>
  <c r="K1715" i="8"/>
  <c r="K1716" i="8"/>
  <c r="K1717" i="8"/>
  <c r="K1718" i="8"/>
  <c r="K1719" i="8"/>
  <c r="K1720" i="8"/>
  <c r="K1721" i="8"/>
  <c r="K1722" i="8"/>
  <c r="K1723" i="8"/>
  <c r="K1724" i="8"/>
  <c r="K1725" i="8"/>
  <c r="K1726" i="8"/>
  <c r="K1727" i="8"/>
  <c r="K1728" i="8"/>
  <c r="K1729" i="8"/>
  <c r="K1730" i="8"/>
  <c r="K1731" i="8"/>
  <c r="K1732" i="8"/>
  <c r="K1733" i="8"/>
  <c r="K1734" i="8"/>
  <c r="K1735" i="8"/>
  <c r="K1736" i="8"/>
  <c r="K1737" i="8"/>
  <c r="K1738" i="8"/>
  <c r="K1739" i="8"/>
  <c r="K1740" i="8"/>
  <c r="K1741" i="8"/>
  <c r="K1742" i="8"/>
  <c r="K1743" i="8"/>
  <c r="K1744" i="8"/>
  <c r="K1745" i="8"/>
  <c r="K1746" i="8"/>
  <c r="K1747" i="8"/>
  <c r="K1748" i="8"/>
  <c r="K1749" i="8"/>
  <c r="K1750" i="8"/>
  <c r="K1751" i="8"/>
  <c r="K1752" i="8"/>
  <c r="K1753" i="8"/>
  <c r="K1754" i="8"/>
  <c r="K1755" i="8"/>
  <c r="K1756" i="8"/>
  <c r="K1757" i="8"/>
  <c r="K1758" i="8"/>
  <c r="K1759" i="8"/>
  <c r="K1760" i="8"/>
  <c r="K1761" i="8"/>
  <c r="K1762" i="8"/>
  <c r="K1763" i="8"/>
  <c r="K1764" i="8"/>
  <c r="K1765" i="8"/>
  <c r="K1766" i="8"/>
  <c r="K1767" i="8"/>
  <c r="K1768" i="8"/>
  <c r="K1769" i="8"/>
  <c r="K1770" i="8"/>
  <c r="K1771" i="8"/>
  <c r="K1772" i="8"/>
  <c r="K1773" i="8"/>
  <c r="K1774" i="8"/>
  <c r="K1775" i="8"/>
  <c r="K1776" i="8"/>
  <c r="K1777" i="8"/>
  <c r="K1778" i="8"/>
  <c r="K1779" i="8"/>
  <c r="K1780" i="8"/>
  <c r="K1781" i="8"/>
  <c r="K1782" i="8"/>
  <c r="K1783" i="8"/>
  <c r="K1784" i="8"/>
  <c r="K1785" i="8"/>
  <c r="K1786" i="8"/>
  <c r="K1787" i="8"/>
  <c r="K1788" i="8"/>
  <c r="K1789" i="8"/>
  <c r="K1790" i="8"/>
  <c r="K1791" i="8"/>
  <c r="K1792" i="8"/>
  <c r="K1793" i="8"/>
  <c r="K1794" i="8"/>
  <c r="K1795" i="8"/>
  <c r="K1796" i="8"/>
  <c r="K1797" i="8"/>
  <c r="K1798" i="8"/>
  <c r="K1799" i="8"/>
  <c r="K1800" i="8"/>
  <c r="K1801" i="8"/>
  <c r="K1802" i="8"/>
  <c r="K1803" i="8"/>
  <c r="K1804" i="8"/>
  <c r="K1805" i="8"/>
  <c r="K1806" i="8"/>
  <c r="K1807" i="8"/>
  <c r="K1808" i="8"/>
  <c r="K1809" i="8"/>
  <c r="K1810" i="8"/>
  <c r="K1811" i="8"/>
  <c r="K1812" i="8"/>
  <c r="K1813" i="8"/>
  <c r="K1814" i="8"/>
  <c r="K1815" i="8"/>
  <c r="K1816" i="8"/>
  <c r="K1817" i="8"/>
  <c r="K1818" i="8"/>
  <c r="K1819" i="8"/>
  <c r="K1820" i="8"/>
  <c r="K1821" i="8"/>
  <c r="K1822" i="8"/>
  <c r="K1823" i="8"/>
  <c r="K1824" i="8"/>
  <c r="K1825" i="8"/>
  <c r="K1826" i="8"/>
  <c r="K1827" i="8"/>
  <c r="K1828" i="8"/>
  <c r="K1829" i="8"/>
  <c r="K1830" i="8"/>
  <c r="K1831" i="8"/>
  <c r="K1832" i="8"/>
  <c r="K1833" i="8"/>
  <c r="K1834" i="8"/>
  <c r="K1835" i="8"/>
  <c r="K1836" i="8"/>
  <c r="K1837" i="8"/>
  <c r="K1838" i="8"/>
  <c r="K1839" i="8"/>
  <c r="K1840" i="8"/>
  <c r="K1841" i="8"/>
  <c r="K1842" i="8"/>
  <c r="K1843" i="8"/>
  <c r="K1844" i="8"/>
  <c r="K1845" i="8"/>
  <c r="K1846" i="8"/>
  <c r="K1847" i="8"/>
  <c r="K1848" i="8"/>
  <c r="K1849" i="8"/>
  <c r="K1850" i="8"/>
  <c r="K1851" i="8"/>
  <c r="K1852" i="8"/>
  <c r="K1853" i="8"/>
  <c r="K1854" i="8"/>
  <c r="K1855" i="8"/>
  <c r="K1856" i="8"/>
  <c r="K1857" i="8"/>
  <c r="K1858" i="8"/>
  <c r="K1859" i="8"/>
  <c r="K1860" i="8"/>
  <c r="K1861" i="8"/>
  <c r="K1862" i="8"/>
  <c r="K1863" i="8"/>
  <c r="K1864" i="8"/>
  <c r="K1865" i="8"/>
  <c r="K1866" i="8"/>
  <c r="K1867" i="8"/>
  <c r="K1868" i="8"/>
  <c r="K1869" i="8"/>
  <c r="K1870" i="8"/>
  <c r="K1871" i="8"/>
  <c r="K1872" i="8"/>
  <c r="K1873" i="8"/>
  <c r="K1874" i="8"/>
  <c r="K1875" i="8"/>
  <c r="K1876" i="8"/>
  <c r="K1877" i="8"/>
  <c r="K1878" i="8"/>
  <c r="K1879" i="8"/>
  <c r="K1880" i="8"/>
  <c r="K1881" i="8"/>
  <c r="K1882" i="8"/>
  <c r="K1883" i="8"/>
  <c r="K1884" i="8"/>
  <c r="K1885" i="8"/>
  <c r="K1886" i="8"/>
  <c r="K1887" i="8"/>
  <c r="K1888" i="8"/>
  <c r="K1889" i="8"/>
  <c r="K1890" i="8"/>
  <c r="K1891" i="8"/>
  <c r="K1892" i="8"/>
  <c r="K1893" i="8"/>
  <c r="K1894" i="8"/>
  <c r="K1895" i="8"/>
  <c r="K1896" i="8"/>
  <c r="K1897" i="8"/>
  <c r="K1898" i="8"/>
  <c r="K1899" i="8"/>
  <c r="K1900" i="8"/>
  <c r="K1901" i="8"/>
  <c r="K1902" i="8"/>
  <c r="K1903" i="8"/>
  <c r="K1904" i="8"/>
  <c r="K1905" i="8"/>
  <c r="K1906" i="8"/>
  <c r="K1907" i="8"/>
  <c r="K1908" i="8"/>
  <c r="K1909" i="8"/>
  <c r="K1910" i="8"/>
  <c r="K1911" i="8"/>
  <c r="K1912" i="8"/>
  <c r="K1913" i="8"/>
  <c r="K1914" i="8"/>
  <c r="K1915" i="8"/>
  <c r="K1916" i="8"/>
  <c r="K1917" i="8"/>
  <c r="K1918" i="8"/>
  <c r="K1919" i="8"/>
  <c r="K1920" i="8"/>
  <c r="K1921" i="8"/>
  <c r="K1922" i="8"/>
  <c r="K1923" i="8"/>
  <c r="K1924" i="8"/>
  <c r="K1925" i="8"/>
  <c r="K1926" i="8"/>
  <c r="K1927" i="8"/>
  <c r="K1928" i="8"/>
  <c r="K1929" i="8"/>
  <c r="K1930" i="8"/>
  <c r="K1931" i="8"/>
  <c r="K1932" i="8"/>
  <c r="K1933" i="8"/>
  <c r="K1934" i="8"/>
  <c r="K1935" i="8"/>
  <c r="K1936" i="8"/>
  <c r="K1937" i="8"/>
  <c r="K1938" i="8"/>
  <c r="K1939" i="8"/>
  <c r="K1940" i="8"/>
  <c r="K1941" i="8"/>
  <c r="K1942" i="8"/>
  <c r="K1943" i="8"/>
  <c r="K1944" i="8"/>
  <c r="K1945" i="8"/>
  <c r="K1946" i="8"/>
  <c r="K1947" i="8"/>
  <c r="K1948" i="8"/>
  <c r="K1949" i="8"/>
  <c r="K1950" i="8"/>
  <c r="K1951" i="8"/>
  <c r="K1952" i="8"/>
  <c r="K1953" i="8"/>
  <c r="K1954" i="8"/>
  <c r="K1955" i="8"/>
  <c r="K1956" i="8"/>
  <c r="K1957" i="8"/>
  <c r="K1958" i="8"/>
  <c r="K1959" i="8"/>
  <c r="K1960" i="8"/>
  <c r="K1961" i="8"/>
  <c r="K1962" i="8"/>
  <c r="K1963" i="8"/>
  <c r="K1964" i="8"/>
  <c r="K1965" i="8"/>
  <c r="K1966" i="8"/>
  <c r="K1967" i="8"/>
  <c r="K1968" i="8"/>
  <c r="K1969" i="8"/>
  <c r="K1970" i="8"/>
  <c r="K1971" i="8"/>
  <c r="K1972" i="8"/>
  <c r="K1973" i="8"/>
  <c r="K1974" i="8"/>
  <c r="K1975" i="8"/>
  <c r="K1976" i="8"/>
  <c r="K1977" i="8"/>
  <c r="K1978" i="8"/>
  <c r="K1979" i="8"/>
  <c r="K1980" i="8"/>
  <c r="K1981" i="8"/>
  <c r="K1982" i="8"/>
  <c r="K1983" i="8"/>
  <c r="K1984" i="8"/>
  <c r="K1985" i="8"/>
  <c r="K1986" i="8"/>
  <c r="K1987" i="8"/>
  <c r="K1988" i="8"/>
  <c r="K1989" i="8"/>
  <c r="K1990" i="8"/>
  <c r="K1991" i="8"/>
  <c r="K1992" i="8"/>
  <c r="K1993" i="8"/>
  <c r="K1994" i="8"/>
  <c r="K1995" i="8"/>
  <c r="K1996" i="8"/>
  <c r="K1997" i="8"/>
  <c r="K1998" i="8"/>
  <c r="K1999" i="8"/>
  <c r="K2000" i="8"/>
  <c r="K2001" i="8"/>
  <c r="K2002" i="8"/>
  <c r="K2003" i="8"/>
  <c r="K2004" i="8"/>
  <c r="K2005" i="8"/>
  <c r="K2006" i="8"/>
  <c r="K2007" i="8"/>
  <c r="K2008" i="8"/>
  <c r="K2009" i="8"/>
  <c r="K2010" i="8"/>
  <c r="K2011" i="8"/>
  <c r="K2012" i="8"/>
  <c r="K2013" i="8"/>
  <c r="K2014" i="8"/>
  <c r="K2015" i="8"/>
  <c r="K2016" i="8"/>
  <c r="K2017" i="8"/>
  <c r="K2018" i="8"/>
  <c r="K2019" i="8"/>
  <c r="K2020" i="8"/>
  <c r="K2021" i="8"/>
  <c r="K2022" i="8"/>
  <c r="K2023" i="8"/>
  <c r="K2024" i="8"/>
  <c r="K2025" i="8"/>
  <c r="K2026" i="8"/>
  <c r="K2027" i="8"/>
  <c r="K2028" i="8"/>
  <c r="K2029" i="8"/>
  <c r="K2030" i="8"/>
  <c r="K2031" i="8"/>
  <c r="K2032" i="8"/>
  <c r="K2033" i="8"/>
  <c r="K2034" i="8"/>
  <c r="K2035" i="8"/>
  <c r="K2036" i="8"/>
  <c r="K2037" i="8"/>
  <c r="K2038" i="8"/>
  <c r="K2039" i="8"/>
  <c r="K2040" i="8"/>
  <c r="K2041" i="8"/>
  <c r="K2042" i="8"/>
  <c r="K2043" i="8"/>
  <c r="K2044" i="8"/>
  <c r="K2045" i="8"/>
  <c r="K2046" i="8"/>
  <c r="K2047" i="8"/>
  <c r="K2048" i="8"/>
  <c r="K2049" i="8"/>
  <c r="K2050" i="8"/>
  <c r="K2051" i="8"/>
  <c r="K2052" i="8"/>
  <c r="K2053" i="8"/>
  <c r="K2054" i="8"/>
  <c r="K2055" i="8"/>
  <c r="K2056" i="8"/>
  <c r="K2057" i="8"/>
  <c r="K2058" i="8"/>
  <c r="K2059" i="8"/>
  <c r="K2060" i="8"/>
  <c r="K2061" i="8"/>
  <c r="K2062" i="8"/>
  <c r="K2063" i="8"/>
  <c r="K2064" i="8"/>
  <c r="K2065" i="8"/>
  <c r="K2066" i="8"/>
  <c r="K2067" i="8"/>
  <c r="K2068" i="8"/>
  <c r="K2069" i="8"/>
  <c r="K2070" i="8"/>
  <c r="K2071" i="8"/>
  <c r="K2072" i="8"/>
  <c r="K2073" i="8"/>
  <c r="K2074" i="8"/>
  <c r="K2075" i="8"/>
  <c r="K2076" i="8"/>
  <c r="K2077" i="8"/>
  <c r="K2078" i="8"/>
  <c r="K2079" i="8"/>
  <c r="K2080" i="8"/>
  <c r="K2081" i="8"/>
  <c r="K2082" i="8"/>
  <c r="K2083" i="8"/>
  <c r="K2084" i="8"/>
  <c r="K2085" i="8"/>
  <c r="K2086" i="8"/>
  <c r="K2087" i="8"/>
  <c r="K2088" i="8"/>
  <c r="K2089" i="8"/>
  <c r="K2090" i="8"/>
  <c r="K2091" i="8"/>
  <c r="K2092" i="8"/>
  <c r="K2093" i="8"/>
  <c r="K2094" i="8"/>
  <c r="K2095" i="8"/>
  <c r="K2096" i="8"/>
  <c r="K2097" i="8"/>
  <c r="K2098" i="8"/>
  <c r="K2099" i="8"/>
  <c r="K2100" i="8"/>
  <c r="K2101" i="8"/>
  <c r="K2102" i="8"/>
  <c r="K2103" i="8"/>
  <c r="K2104" i="8"/>
  <c r="K2105" i="8"/>
  <c r="K2106" i="8"/>
  <c r="K2107" i="8"/>
  <c r="K2108" i="8"/>
  <c r="K2109" i="8"/>
  <c r="K2110" i="8"/>
  <c r="K2111" i="8"/>
  <c r="K2112" i="8"/>
  <c r="K2113" i="8"/>
  <c r="K2114" i="8"/>
  <c r="K2115" i="8"/>
  <c r="K2116" i="8"/>
  <c r="K2117" i="8"/>
  <c r="K2118" i="8"/>
  <c r="K2119" i="8"/>
  <c r="K2120" i="8"/>
  <c r="K2121" i="8"/>
  <c r="K2122" i="8"/>
  <c r="K2123" i="8"/>
  <c r="K2124" i="8"/>
  <c r="K2125" i="8"/>
  <c r="K2126" i="8"/>
  <c r="K2127" i="8"/>
  <c r="K2128" i="8"/>
  <c r="K2129" i="8"/>
  <c r="K2130" i="8"/>
  <c r="K2131" i="8"/>
  <c r="K2132" i="8"/>
  <c r="K2133" i="8"/>
  <c r="K2134" i="8"/>
  <c r="K2135" i="8"/>
  <c r="K2136" i="8"/>
  <c r="K2137" i="8"/>
  <c r="K2138" i="8"/>
  <c r="K2139" i="8"/>
  <c r="K2140" i="8"/>
  <c r="K2141" i="8"/>
  <c r="K2142" i="8"/>
  <c r="K2143" i="8"/>
  <c r="K2144" i="8"/>
  <c r="K2145" i="8"/>
  <c r="K2146" i="8"/>
  <c r="K2147" i="8"/>
  <c r="K2148" i="8"/>
  <c r="K2149" i="8"/>
  <c r="K2150" i="8"/>
  <c r="K2151" i="8"/>
  <c r="K2152" i="8"/>
  <c r="K2153" i="8"/>
  <c r="K2154" i="8"/>
  <c r="K2155" i="8"/>
  <c r="K2156" i="8"/>
  <c r="K2157" i="8"/>
  <c r="K2158" i="8"/>
  <c r="K2159" i="8"/>
  <c r="K2160" i="8"/>
  <c r="K2161" i="8"/>
  <c r="K2162" i="8"/>
  <c r="K2163" i="8"/>
  <c r="K2164" i="8"/>
  <c r="K2165" i="8"/>
  <c r="K2166" i="8"/>
  <c r="K2167" i="8"/>
  <c r="K2168" i="8"/>
  <c r="K2169" i="8"/>
  <c r="K2170" i="8"/>
  <c r="K2171" i="8"/>
  <c r="K2172" i="8"/>
  <c r="K2173" i="8"/>
  <c r="K2174" i="8"/>
  <c r="K2175" i="8"/>
  <c r="K2176" i="8"/>
  <c r="K2177" i="8"/>
  <c r="K2178" i="8"/>
  <c r="K2179" i="8"/>
  <c r="K2180" i="8"/>
  <c r="K2181" i="8"/>
  <c r="K2182" i="8"/>
  <c r="K2183" i="8"/>
  <c r="K2184" i="8"/>
  <c r="K2185" i="8"/>
  <c r="K2186" i="8"/>
  <c r="K2187" i="8"/>
  <c r="K2188" i="8"/>
  <c r="K2189" i="8"/>
  <c r="K2190" i="8"/>
  <c r="K2191" i="8"/>
  <c r="K2192" i="8"/>
  <c r="K2193" i="8"/>
  <c r="K2194" i="8"/>
  <c r="K2195" i="8"/>
  <c r="K2196" i="8"/>
  <c r="K2197" i="8"/>
  <c r="K2198" i="8"/>
  <c r="K2199" i="8"/>
  <c r="K2200" i="8"/>
  <c r="K2201" i="8"/>
  <c r="K2202" i="8"/>
  <c r="K2203" i="8"/>
  <c r="K2204" i="8"/>
  <c r="K2205" i="8"/>
  <c r="K2206" i="8"/>
  <c r="K2207" i="8"/>
  <c r="K2208" i="8"/>
  <c r="K2209" i="8"/>
  <c r="K2210" i="8"/>
  <c r="K2211" i="8"/>
  <c r="K2212" i="8"/>
  <c r="K2213" i="8"/>
  <c r="K2214" i="8"/>
  <c r="K2215" i="8"/>
  <c r="K2216" i="8"/>
  <c r="K2217" i="8"/>
  <c r="K2218" i="8"/>
  <c r="K2219" i="8"/>
  <c r="K2220" i="8"/>
  <c r="K2221" i="8"/>
  <c r="K2222" i="8"/>
  <c r="K2223" i="8"/>
  <c r="K2224" i="8"/>
  <c r="K2225" i="8"/>
  <c r="K2226" i="8"/>
  <c r="K2227" i="8"/>
  <c r="K2228" i="8"/>
  <c r="K2229" i="8"/>
  <c r="K2230" i="8"/>
  <c r="K2231" i="8"/>
  <c r="K2232" i="8"/>
  <c r="K2233" i="8"/>
  <c r="K2234" i="8"/>
  <c r="K2235" i="8"/>
  <c r="K2236" i="8"/>
  <c r="K2237" i="8"/>
  <c r="K2238" i="8"/>
  <c r="K2239" i="8"/>
  <c r="K2240" i="8"/>
  <c r="K2241" i="8"/>
  <c r="K2242" i="8"/>
  <c r="K2243" i="8"/>
  <c r="K2244" i="8"/>
  <c r="K2245" i="8"/>
  <c r="K2246" i="8"/>
  <c r="K2247" i="8"/>
  <c r="K2248" i="8"/>
  <c r="K2249" i="8"/>
  <c r="K2250" i="8"/>
  <c r="K2251" i="8"/>
  <c r="K2252" i="8"/>
  <c r="K2253" i="8"/>
  <c r="K2254" i="8"/>
  <c r="K2255" i="8"/>
  <c r="K2256" i="8"/>
  <c r="K2257" i="8"/>
  <c r="K2258" i="8"/>
  <c r="K2259" i="8"/>
  <c r="K2260" i="8"/>
  <c r="K2261" i="8"/>
  <c r="K2262" i="8"/>
  <c r="K2263" i="8"/>
  <c r="K2264" i="8"/>
  <c r="K2265" i="8"/>
  <c r="K2266" i="8"/>
  <c r="K2267" i="8"/>
  <c r="K2268" i="8"/>
  <c r="K2269" i="8"/>
  <c r="K2270" i="8"/>
  <c r="K2271" i="8"/>
  <c r="K2272" i="8"/>
  <c r="K2273" i="8"/>
  <c r="K2274" i="8"/>
  <c r="K2275" i="8"/>
  <c r="K2276" i="8"/>
  <c r="K2277" i="8"/>
  <c r="K2278" i="8"/>
  <c r="K2279" i="8"/>
  <c r="K2280" i="8"/>
  <c r="K2281" i="8"/>
  <c r="K2282" i="8"/>
  <c r="K2283" i="8"/>
  <c r="K2284" i="8"/>
  <c r="K2285" i="8"/>
  <c r="K2286" i="8"/>
  <c r="K2287" i="8"/>
  <c r="K2288" i="8"/>
  <c r="K2289" i="8"/>
  <c r="K2290" i="8"/>
  <c r="K2291" i="8"/>
  <c r="K2292" i="8"/>
  <c r="K2293" i="8"/>
  <c r="K2294" i="8"/>
  <c r="K2295" i="8"/>
  <c r="K2296" i="8"/>
  <c r="K2297" i="8"/>
  <c r="K2298" i="8"/>
  <c r="K2299" i="8"/>
  <c r="K2300" i="8"/>
  <c r="K2301" i="8"/>
  <c r="K2302" i="8"/>
  <c r="K2303" i="8"/>
  <c r="K2304" i="8"/>
  <c r="K2305" i="8"/>
  <c r="K2306" i="8"/>
  <c r="K2307" i="8"/>
  <c r="K2308" i="8"/>
  <c r="K2309" i="8"/>
  <c r="K2310" i="8"/>
  <c r="K2311" i="8"/>
  <c r="K2312" i="8"/>
  <c r="K2313" i="8"/>
  <c r="K2314" i="8"/>
  <c r="K2315" i="8"/>
  <c r="K2316" i="8"/>
  <c r="K2317" i="8"/>
  <c r="K2318" i="8"/>
  <c r="K2319" i="8"/>
  <c r="K2320" i="8"/>
  <c r="K2321" i="8"/>
  <c r="K2322" i="8"/>
  <c r="K2323" i="8"/>
  <c r="K2324" i="8"/>
  <c r="K2325" i="8"/>
  <c r="K2326" i="8"/>
  <c r="K2327" i="8"/>
  <c r="K2328" i="8"/>
  <c r="K2329" i="8"/>
  <c r="K2330" i="8"/>
  <c r="K2331" i="8"/>
  <c r="K2332" i="8"/>
  <c r="K2333" i="8"/>
  <c r="K2334" i="8"/>
  <c r="K2335" i="8"/>
  <c r="K2336" i="8"/>
  <c r="K2337" i="8"/>
  <c r="K2338" i="8"/>
  <c r="K2339" i="8"/>
  <c r="K2340" i="8"/>
  <c r="K2341" i="8"/>
  <c r="K2342" i="8"/>
  <c r="K2343" i="8"/>
  <c r="K2344" i="8"/>
  <c r="K2345" i="8"/>
  <c r="K2346" i="8"/>
  <c r="K2347" i="8"/>
  <c r="K2348" i="8"/>
  <c r="K2349" i="8"/>
  <c r="K2350" i="8"/>
  <c r="K2351" i="8"/>
  <c r="K2352" i="8"/>
  <c r="K2353" i="8"/>
  <c r="K2354" i="8"/>
  <c r="K2355" i="8"/>
  <c r="K2356" i="8"/>
  <c r="K2357" i="8"/>
  <c r="K2358" i="8"/>
  <c r="K2359" i="8"/>
  <c r="K2360" i="8"/>
  <c r="K2361" i="8"/>
  <c r="K2362" i="8"/>
  <c r="K2363" i="8"/>
  <c r="K2364" i="8"/>
  <c r="K2365" i="8"/>
  <c r="K2366" i="8"/>
  <c r="K2367" i="8"/>
  <c r="K2368" i="8"/>
  <c r="K2369" i="8"/>
  <c r="K2370" i="8"/>
  <c r="K2371" i="8"/>
  <c r="K2372" i="8"/>
  <c r="K2373" i="8"/>
  <c r="K2374" i="8"/>
  <c r="K2375" i="8"/>
  <c r="K2376" i="8"/>
  <c r="K2377" i="8"/>
  <c r="K2378" i="8"/>
  <c r="K2379" i="8"/>
  <c r="K2380" i="8"/>
  <c r="K2381" i="8"/>
  <c r="K2382" i="8"/>
  <c r="K2383" i="8"/>
  <c r="K2384" i="8"/>
  <c r="K2385" i="8"/>
  <c r="K2386" i="8"/>
  <c r="K2387" i="8"/>
  <c r="K2388" i="8"/>
  <c r="K2389" i="8"/>
  <c r="K2390" i="8"/>
  <c r="K2391" i="8"/>
  <c r="K2392" i="8"/>
  <c r="K2393" i="8"/>
  <c r="K2394" i="8"/>
  <c r="K2395" i="8"/>
  <c r="K2396" i="8"/>
  <c r="K2397" i="8"/>
  <c r="K2398" i="8"/>
  <c r="K2399" i="8"/>
  <c r="K2400" i="8"/>
  <c r="K2401" i="8"/>
  <c r="K2402" i="8"/>
  <c r="K2403" i="8"/>
  <c r="K2404" i="8"/>
  <c r="K2405" i="8"/>
  <c r="K2406" i="8"/>
  <c r="K2407" i="8"/>
  <c r="K2408" i="8"/>
  <c r="K2409" i="8"/>
  <c r="K2410" i="8"/>
  <c r="K2411" i="8"/>
  <c r="K2412" i="8"/>
  <c r="K2413" i="8"/>
  <c r="K2414" i="8"/>
  <c r="K2415" i="8"/>
  <c r="K2416" i="8"/>
  <c r="K2417" i="8"/>
  <c r="K2418" i="8"/>
  <c r="K2419" i="8"/>
  <c r="K20" i="8"/>
  <c r="J21" i="8" l="1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57" i="8"/>
  <c r="J58" i="8"/>
  <c r="J59" i="8"/>
  <c r="J60" i="8"/>
  <c r="J61" i="8"/>
  <c r="J62" i="8"/>
  <c r="J63" i="8"/>
  <c r="J64" i="8"/>
  <c r="J65" i="8"/>
  <c r="J66" i="8"/>
  <c r="J67" i="8"/>
  <c r="J68" i="8"/>
  <c r="J69" i="8"/>
  <c r="J70" i="8"/>
  <c r="J71" i="8"/>
  <c r="J72" i="8"/>
  <c r="J73" i="8"/>
  <c r="J74" i="8"/>
  <c r="J75" i="8"/>
  <c r="J76" i="8"/>
  <c r="J77" i="8"/>
  <c r="J78" i="8"/>
  <c r="J79" i="8"/>
  <c r="J80" i="8"/>
  <c r="J81" i="8"/>
  <c r="J82" i="8"/>
  <c r="J83" i="8"/>
  <c r="J84" i="8"/>
  <c r="J85" i="8"/>
  <c r="J86" i="8"/>
  <c r="J87" i="8"/>
  <c r="J88" i="8"/>
  <c r="J89" i="8"/>
  <c r="J90" i="8"/>
  <c r="J91" i="8"/>
  <c r="J92" i="8"/>
  <c r="J93" i="8"/>
  <c r="J94" i="8"/>
  <c r="J95" i="8"/>
  <c r="J96" i="8"/>
  <c r="J97" i="8"/>
  <c r="J98" i="8"/>
  <c r="J99" i="8"/>
  <c r="J100" i="8"/>
  <c r="J101" i="8"/>
  <c r="J102" i="8"/>
  <c r="J103" i="8"/>
  <c r="J104" i="8"/>
  <c r="J105" i="8"/>
  <c r="J106" i="8"/>
  <c r="J107" i="8"/>
  <c r="J108" i="8"/>
  <c r="J109" i="8"/>
  <c r="J110" i="8"/>
  <c r="J111" i="8"/>
  <c r="J112" i="8"/>
  <c r="J113" i="8"/>
  <c r="J114" i="8"/>
  <c r="J115" i="8"/>
  <c r="J116" i="8"/>
  <c r="J117" i="8"/>
  <c r="J118" i="8"/>
  <c r="J119" i="8"/>
  <c r="J120" i="8"/>
  <c r="J121" i="8"/>
  <c r="J122" i="8"/>
  <c r="J123" i="8"/>
  <c r="J124" i="8"/>
  <c r="J125" i="8"/>
  <c r="J126" i="8"/>
  <c r="J127" i="8"/>
  <c r="J128" i="8"/>
  <c r="J129" i="8"/>
  <c r="J130" i="8"/>
  <c r="J131" i="8"/>
  <c r="J132" i="8"/>
  <c r="J133" i="8"/>
  <c r="J134" i="8"/>
  <c r="J135" i="8"/>
  <c r="J136" i="8"/>
  <c r="J137" i="8"/>
  <c r="J138" i="8"/>
  <c r="J139" i="8"/>
  <c r="J140" i="8"/>
  <c r="J141" i="8"/>
  <c r="J142" i="8"/>
  <c r="J143" i="8"/>
  <c r="J144" i="8"/>
  <c r="J145" i="8"/>
  <c r="J146" i="8"/>
  <c r="J147" i="8"/>
  <c r="J148" i="8"/>
  <c r="J149" i="8"/>
  <c r="J150" i="8"/>
  <c r="J151" i="8"/>
  <c r="J152" i="8"/>
  <c r="J153" i="8"/>
  <c r="J154" i="8"/>
  <c r="J155" i="8"/>
  <c r="J156" i="8"/>
  <c r="J157" i="8"/>
  <c r="J158" i="8"/>
  <c r="J159" i="8"/>
  <c r="J160" i="8"/>
  <c r="J161" i="8"/>
  <c r="J162" i="8"/>
  <c r="J163" i="8"/>
  <c r="J164" i="8"/>
  <c r="J165" i="8"/>
  <c r="J166" i="8"/>
  <c r="J167" i="8"/>
  <c r="J168" i="8"/>
  <c r="J169" i="8"/>
  <c r="J170" i="8"/>
  <c r="J171" i="8"/>
  <c r="J172" i="8"/>
  <c r="J173" i="8"/>
  <c r="J174" i="8"/>
  <c r="J175" i="8"/>
  <c r="J176" i="8"/>
  <c r="J177" i="8"/>
  <c r="J178" i="8"/>
  <c r="J179" i="8"/>
  <c r="J180" i="8"/>
  <c r="J181" i="8"/>
  <c r="J182" i="8"/>
  <c r="J183" i="8"/>
  <c r="J184" i="8"/>
  <c r="J185" i="8"/>
  <c r="J186" i="8"/>
  <c r="J187" i="8"/>
  <c r="J188" i="8"/>
  <c r="J189" i="8"/>
  <c r="J190" i="8"/>
  <c r="J191" i="8"/>
  <c r="J192" i="8"/>
  <c r="J193" i="8"/>
  <c r="J194" i="8"/>
  <c r="J195" i="8"/>
  <c r="J196" i="8"/>
  <c r="J197" i="8"/>
  <c r="J198" i="8"/>
  <c r="J199" i="8"/>
  <c r="J200" i="8"/>
  <c r="J201" i="8"/>
  <c r="J202" i="8"/>
  <c r="J203" i="8"/>
  <c r="J204" i="8"/>
  <c r="J205" i="8"/>
  <c r="J206" i="8"/>
  <c r="J207" i="8"/>
  <c r="J208" i="8"/>
  <c r="J209" i="8"/>
  <c r="J210" i="8"/>
  <c r="J211" i="8"/>
  <c r="J212" i="8"/>
  <c r="J213" i="8"/>
  <c r="J214" i="8"/>
  <c r="J215" i="8"/>
  <c r="J216" i="8"/>
  <c r="J217" i="8"/>
  <c r="J218" i="8"/>
  <c r="J219" i="8"/>
  <c r="J220" i="8"/>
  <c r="J221" i="8"/>
  <c r="J222" i="8"/>
  <c r="J223" i="8"/>
  <c r="J224" i="8"/>
  <c r="J225" i="8"/>
  <c r="J226" i="8"/>
  <c r="J227" i="8"/>
  <c r="J228" i="8"/>
  <c r="J229" i="8"/>
  <c r="J230" i="8"/>
  <c r="J231" i="8"/>
  <c r="J232" i="8"/>
  <c r="J233" i="8"/>
  <c r="J234" i="8"/>
  <c r="J235" i="8"/>
  <c r="J236" i="8"/>
  <c r="J237" i="8"/>
  <c r="J238" i="8"/>
  <c r="J239" i="8"/>
  <c r="J240" i="8"/>
  <c r="J241" i="8"/>
  <c r="J242" i="8"/>
  <c r="J243" i="8"/>
  <c r="J244" i="8"/>
  <c r="J245" i="8"/>
  <c r="J246" i="8"/>
  <c r="J247" i="8"/>
  <c r="J248" i="8"/>
  <c r="J249" i="8"/>
  <c r="J250" i="8"/>
  <c r="J251" i="8"/>
  <c r="J252" i="8"/>
  <c r="J253" i="8"/>
  <c r="J254" i="8"/>
  <c r="J255" i="8"/>
  <c r="J256" i="8"/>
  <c r="J257" i="8"/>
  <c r="J258" i="8"/>
  <c r="J259" i="8"/>
  <c r="J260" i="8"/>
  <c r="J261" i="8"/>
  <c r="J262" i="8"/>
  <c r="J263" i="8"/>
  <c r="J264" i="8"/>
  <c r="J265" i="8"/>
  <c r="J266" i="8"/>
  <c r="J267" i="8"/>
  <c r="J268" i="8"/>
  <c r="J269" i="8"/>
  <c r="J270" i="8"/>
  <c r="J271" i="8"/>
  <c r="J272" i="8"/>
  <c r="J273" i="8"/>
  <c r="J274" i="8"/>
  <c r="J275" i="8"/>
  <c r="J276" i="8"/>
  <c r="J277" i="8"/>
  <c r="J278" i="8"/>
  <c r="J279" i="8"/>
  <c r="J280" i="8"/>
  <c r="J281" i="8"/>
  <c r="J282" i="8"/>
  <c r="J283" i="8"/>
  <c r="J284" i="8"/>
  <c r="J285" i="8"/>
  <c r="J286" i="8"/>
  <c r="J287" i="8"/>
  <c r="J288" i="8"/>
  <c r="J289" i="8"/>
  <c r="J290" i="8"/>
  <c r="J291" i="8"/>
  <c r="J292" i="8"/>
  <c r="J293" i="8"/>
  <c r="J294" i="8"/>
  <c r="J295" i="8"/>
  <c r="J296" i="8"/>
  <c r="J297" i="8"/>
  <c r="J298" i="8"/>
  <c r="J299" i="8"/>
  <c r="J300" i="8"/>
  <c r="J301" i="8"/>
  <c r="J302" i="8"/>
  <c r="J303" i="8"/>
  <c r="J304" i="8"/>
  <c r="J305" i="8"/>
  <c r="J306" i="8"/>
  <c r="J307" i="8"/>
  <c r="J308" i="8"/>
  <c r="J309" i="8"/>
  <c r="J310" i="8"/>
  <c r="J311" i="8"/>
  <c r="J312" i="8"/>
  <c r="J313" i="8"/>
  <c r="J314" i="8"/>
  <c r="J315" i="8"/>
  <c r="J316" i="8"/>
  <c r="J317" i="8"/>
  <c r="J318" i="8"/>
  <c r="J319" i="8"/>
  <c r="J320" i="8"/>
  <c r="J321" i="8"/>
  <c r="J322" i="8"/>
  <c r="J323" i="8"/>
  <c r="J324" i="8"/>
  <c r="J325" i="8"/>
  <c r="J326" i="8"/>
  <c r="J327" i="8"/>
  <c r="J328" i="8"/>
  <c r="J329" i="8"/>
  <c r="J330" i="8"/>
  <c r="J331" i="8"/>
  <c r="J332" i="8"/>
  <c r="J333" i="8"/>
  <c r="J334" i="8"/>
  <c r="J335" i="8"/>
  <c r="J336" i="8"/>
  <c r="J337" i="8"/>
  <c r="J338" i="8"/>
  <c r="J339" i="8"/>
  <c r="J340" i="8"/>
  <c r="J341" i="8"/>
  <c r="J342" i="8"/>
  <c r="J343" i="8"/>
  <c r="J344" i="8"/>
  <c r="J345" i="8"/>
  <c r="J346" i="8"/>
  <c r="J347" i="8"/>
  <c r="J348" i="8"/>
  <c r="J349" i="8"/>
  <c r="J350" i="8"/>
  <c r="J351" i="8"/>
  <c r="J352" i="8"/>
  <c r="J353" i="8"/>
  <c r="J354" i="8"/>
  <c r="J355" i="8"/>
  <c r="J356" i="8"/>
  <c r="J357" i="8"/>
  <c r="J358" i="8"/>
  <c r="J359" i="8"/>
  <c r="J360" i="8"/>
  <c r="J361" i="8"/>
  <c r="J362" i="8"/>
  <c r="J363" i="8"/>
  <c r="J364" i="8"/>
  <c r="J365" i="8"/>
  <c r="J366" i="8"/>
  <c r="J367" i="8"/>
  <c r="J368" i="8"/>
  <c r="J369" i="8"/>
  <c r="J370" i="8"/>
  <c r="J371" i="8"/>
  <c r="J372" i="8"/>
  <c r="J373" i="8"/>
  <c r="J374" i="8"/>
  <c r="J375" i="8"/>
  <c r="J376" i="8"/>
  <c r="J377" i="8"/>
  <c r="J378" i="8"/>
  <c r="J379" i="8"/>
  <c r="J380" i="8"/>
  <c r="J381" i="8"/>
  <c r="J382" i="8"/>
  <c r="J383" i="8"/>
  <c r="J384" i="8"/>
  <c r="J385" i="8"/>
  <c r="J386" i="8"/>
  <c r="J387" i="8"/>
  <c r="J388" i="8"/>
  <c r="J389" i="8"/>
  <c r="J390" i="8"/>
  <c r="J391" i="8"/>
  <c r="J392" i="8"/>
  <c r="J393" i="8"/>
  <c r="J394" i="8"/>
  <c r="J395" i="8"/>
  <c r="J396" i="8"/>
  <c r="J397" i="8"/>
  <c r="J398" i="8"/>
  <c r="J399" i="8"/>
  <c r="J400" i="8"/>
  <c r="J401" i="8"/>
  <c r="J402" i="8"/>
  <c r="J403" i="8"/>
  <c r="J404" i="8"/>
  <c r="J405" i="8"/>
  <c r="J406" i="8"/>
  <c r="J407" i="8"/>
  <c r="J408" i="8"/>
  <c r="J409" i="8"/>
  <c r="J410" i="8"/>
  <c r="J411" i="8"/>
  <c r="J412" i="8"/>
  <c r="J413" i="8"/>
  <c r="J414" i="8"/>
  <c r="J415" i="8"/>
  <c r="J416" i="8"/>
  <c r="J417" i="8"/>
  <c r="J418" i="8"/>
  <c r="J419" i="8"/>
  <c r="J420" i="8"/>
  <c r="J421" i="8"/>
  <c r="J422" i="8"/>
  <c r="J423" i="8"/>
  <c r="J424" i="8"/>
  <c r="J425" i="8"/>
  <c r="J426" i="8"/>
  <c r="J427" i="8"/>
  <c r="J428" i="8"/>
  <c r="J429" i="8"/>
  <c r="J430" i="8"/>
  <c r="J431" i="8"/>
  <c r="J432" i="8"/>
  <c r="J433" i="8"/>
  <c r="J434" i="8"/>
  <c r="J435" i="8"/>
  <c r="J436" i="8"/>
  <c r="J437" i="8"/>
  <c r="J438" i="8"/>
  <c r="J439" i="8"/>
  <c r="J440" i="8"/>
  <c r="J441" i="8"/>
  <c r="J442" i="8"/>
  <c r="J443" i="8"/>
  <c r="J444" i="8"/>
  <c r="J445" i="8"/>
  <c r="J446" i="8"/>
  <c r="J447" i="8"/>
  <c r="J448" i="8"/>
  <c r="J449" i="8"/>
  <c r="J450" i="8"/>
  <c r="J451" i="8"/>
  <c r="J452" i="8"/>
  <c r="J453" i="8"/>
  <c r="J454" i="8"/>
  <c r="J455" i="8"/>
  <c r="J456" i="8"/>
  <c r="J457" i="8"/>
  <c r="J458" i="8"/>
  <c r="J459" i="8"/>
  <c r="J460" i="8"/>
  <c r="J461" i="8"/>
  <c r="J462" i="8"/>
  <c r="J463" i="8"/>
  <c r="J464" i="8"/>
  <c r="J465" i="8"/>
  <c r="J466" i="8"/>
  <c r="J467" i="8"/>
  <c r="J468" i="8"/>
  <c r="J469" i="8"/>
  <c r="J470" i="8"/>
  <c r="J471" i="8"/>
  <c r="J472" i="8"/>
  <c r="J473" i="8"/>
  <c r="J474" i="8"/>
  <c r="J475" i="8"/>
  <c r="J476" i="8"/>
  <c r="J477" i="8"/>
  <c r="J478" i="8"/>
  <c r="J479" i="8"/>
  <c r="J480" i="8"/>
  <c r="J481" i="8"/>
  <c r="J482" i="8"/>
  <c r="J483" i="8"/>
  <c r="J484" i="8"/>
  <c r="J485" i="8"/>
  <c r="J486" i="8"/>
  <c r="J487" i="8"/>
  <c r="J488" i="8"/>
  <c r="J489" i="8"/>
  <c r="J490" i="8"/>
  <c r="J491" i="8"/>
  <c r="J492" i="8"/>
  <c r="J493" i="8"/>
  <c r="J494" i="8"/>
  <c r="J495" i="8"/>
  <c r="J496" i="8"/>
  <c r="J497" i="8"/>
  <c r="J498" i="8"/>
  <c r="J499" i="8"/>
  <c r="J500" i="8"/>
  <c r="J501" i="8"/>
  <c r="J502" i="8"/>
  <c r="J503" i="8"/>
  <c r="J504" i="8"/>
  <c r="J505" i="8"/>
  <c r="J506" i="8"/>
  <c r="J507" i="8"/>
  <c r="J508" i="8"/>
  <c r="J509" i="8"/>
  <c r="J510" i="8"/>
  <c r="J511" i="8"/>
  <c r="J512" i="8"/>
  <c r="J513" i="8"/>
  <c r="J514" i="8"/>
  <c r="J515" i="8"/>
  <c r="J516" i="8"/>
  <c r="J517" i="8"/>
  <c r="J518" i="8"/>
  <c r="J519" i="8"/>
  <c r="J520" i="8"/>
  <c r="J521" i="8"/>
  <c r="J522" i="8"/>
  <c r="J523" i="8"/>
  <c r="J524" i="8"/>
  <c r="J525" i="8"/>
  <c r="J526" i="8"/>
  <c r="J527" i="8"/>
  <c r="J528" i="8"/>
  <c r="J529" i="8"/>
  <c r="J530" i="8"/>
  <c r="J531" i="8"/>
  <c r="J532" i="8"/>
  <c r="J533" i="8"/>
  <c r="J534" i="8"/>
  <c r="J535" i="8"/>
  <c r="J536" i="8"/>
  <c r="J537" i="8"/>
  <c r="J538" i="8"/>
  <c r="J539" i="8"/>
  <c r="J540" i="8"/>
  <c r="J541" i="8"/>
  <c r="J542" i="8"/>
  <c r="J543" i="8"/>
  <c r="J544" i="8"/>
  <c r="J545" i="8"/>
  <c r="J546" i="8"/>
  <c r="J547" i="8"/>
  <c r="J548" i="8"/>
  <c r="J549" i="8"/>
  <c r="J550" i="8"/>
  <c r="J551" i="8"/>
  <c r="J552" i="8"/>
  <c r="J553" i="8"/>
  <c r="J554" i="8"/>
  <c r="J555" i="8"/>
  <c r="J556" i="8"/>
  <c r="J557" i="8"/>
  <c r="J558" i="8"/>
  <c r="J559" i="8"/>
  <c r="J560" i="8"/>
  <c r="J561" i="8"/>
  <c r="J562" i="8"/>
  <c r="J563" i="8"/>
  <c r="J564" i="8"/>
  <c r="J565" i="8"/>
  <c r="J566" i="8"/>
  <c r="J567" i="8"/>
  <c r="J568" i="8"/>
  <c r="J569" i="8"/>
  <c r="J570" i="8"/>
  <c r="J571" i="8"/>
  <c r="J572" i="8"/>
  <c r="J573" i="8"/>
  <c r="J574" i="8"/>
  <c r="J575" i="8"/>
  <c r="J576" i="8"/>
  <c r="J577" i="8"/>
  <c r="J578" i="8"/>
  <c r="J579" i="8"/>
  <c r="J580" i="8"/>
  <c r="J581" i="8"/>
  <c r="J582" i="8"/>
  <c r="J583" i="8"/>
  <c r="J584" i="8"/>
  <c r="J585" i="8"/>
  <c r="J586" i="8"/>
  <c r="J587" i="8"/>
  <c r="J588" i="8"/>
  <c r="J589" i="8"/>
  <c r="J590" i="8"/>
  <c r="J591" i="8"/>
  <c r="J592" i="8"/>
  <c r="J593" i="8"/>
  <c r="J594" i="8"/>
  <c r="J595" i="8"/>
  <c r="J596" i="8"/>
  <c r="J597" i="8"/>
  <c r="J598" i="8"/>
  <c r="J599" i="8"/>
  <c r="J600" i="8"/>
  <c r="J601" i="8"/>
  <c r="J602" i="8"/>
  <c r="J603" i="8"/>
  <c r="J604" i="8"/>
  <c r="J605" i="8"/>
  <c r="J606" i="8"/>
  <c r="J607" i="8"/>
  <c r="J608" i="8"/>
  <c r="J609" i="8"/>
  <c r="J610" i="8"/>
  <c r="J611" i="8"/>
  <c r="J612" i="8"/>
  <c r="J613" i="8"/>
  <c r="J614" i="8"/>
  <c r="J615" i="8"/>
  <c r="J616" i="8"/>
  <c r="J617" i="8"/>
  <c r="J618" i="8"/>
  <c r="J619" i="8"/>
  <c r="J620" i="8"/>
  <c r="J621" i="8"/>
  <c r="J622" i="8"/>
  <c r="J623" i="8"/>
  <c r="J624" i="8"/>
  <c r="J625" i="8"/>
  <c r="J626" i="8"/>
  <c r="J627" i="8"/>
  <c r="J628" i="8"/>
  <c r="J629" i="8"/>
  <c r="J630" i="8"/>
  <c r="J631" i="8"/>
  <c r="J632" i="8"/>
  <c r="J633" i="8"/>
  <c r="J634" i="8"/>
  <c r="J635" i="8"/>
  <c r="J636" i="8"/>
  <c r="J637" i="8"/>
  <c r="J638" i="8"/>
  <c r="J639" i="8"/>
  <c r="J640" i="8"/>
  <c r="J641" i="8"/>
  <c r="J642" i="8"/>
  <c r="J643" i="8"/>
  <c r="J644" i="8"/>
  <c r="J645" i="8"/>
  <c r="J646" i="8"/>
  <c r="J647" i="8"/>
  <c r="J648" i="8"/>
  <c r="J649" i="8"/>
  <c r="J650" i="8"/>
  <c r="J651" i="8"/>
  <c r="J652" i="8"/>
  <c r="J653" i="8"/>
  <c r="J654" i="8"/>
  <c r="J655" i="8"/>
  <c r="J656" i="8"/>
  <c r="J657" i="8"/>
  <c r="J658" i="8"/>
  <c r="J659" i="8"/>
  <c r="J660" i="8"/>
  <c r="J661" i="8"/>
  <c r="J662" i="8"/>
  <c r="J663" i="8"/>
  <c r="J664" i="8"/>
  <c r="J665" i="8"/>
  <c r="J666" i="8"/>
  <c r="J667" i="8"/>
  <c r="J668" i="8"/>
  <c r="J669" i="8"/>
  <c r="J670" i="8"/>
  <c r="J671" i="8"/>
  <c r="J672" i="8"/>
  <c r="J673" i="8"/>
  <c r="J674" i="8"/>
  <c r="J675" i="8"/>
  <c r="J676" i="8"/>
  <c r="J677" i="8"/>
  <c r="J678" i="8"/>
  <c r="J679" i="8"/>
  <c r="J680" i="8"/>
  <c r="J681" i="8"/>
  <c r="J682" i="8"/>
  <c r="J683" i="8"/>
  <c r="J684" i="8"/>
  <c r="J685" i="8"/>
  <c r="J686" i="8"/>
  <c r="J687" i="8"/>
  <c r="J688" i="8"/>
  <c r="J689" i="8"/>
  <c r="J690" i="8"/>
  <c r="J691" i="8"/>
  <c r="J692" i="8"/>
  <c r="J693" i="8"/>
  <c r="J694" i="8"/>
  <c r="J695" i="8"/>
  <c r="J696" i="8"/>
  <c r="J697" i="8"/>
  <c r="J698" i="8"/>
  <c r="J699" i="8"/>
  <c r="J700" i="8"/>
  <c r="J701" i="8"/>
  <c r="J702" i="8"/>
  <c r="J703" i="8"/>
  <c r="J704" i="8"/>
  <c r="J705" i="8"/>
  <c r="J706" i="8"/>
  <c r="J707" i="8"/>
  <c r="J708" i="8"/>
  <c r="J709" i="8"/>
  <c r="J710" i="8"/>
  <c r="J711" i="8"/>
  <c r="J712" i="8"/>
  <c r="J713" i="8"/>
  <c r="J714" i="8"/>
  <c r="J715" i="8"/>
  <c r="J716" i="8"/>
  <c r="J717" i="8"/>
  <c r="J718" i="8"/>
  <c r="J719" i="8"/>
  <c r="J720" i="8"/>
  <c r="J721" i="8"/>
  <c r="J722" i="8"/>
  <c r="J723" i="8"/>
  <c r="J724" i="8"/>
  <c r="J725" i="8"/>
  <c r="J726" i="8"/>
  <c r="J727" i="8"/>
  <c r="J728" i="8"/>
  <c r="J729" i="8"/>
  <c r="J730" i="8"/>
  <c r="J731" i="8"/>
  <c r="J732" i="8"/>
  <c r="J733" i="8"/>
  <c r="J734" i="8"/>
  <c r="J735" i="8"/>
  <c r="J736" i="8"/>
  <c r="J737" i="8"/>
  <c r="J738" i="8"/>
  <c r="J739" i="8"/>
  <c r="J740" i="8"/>
  <c r="J741" i="8"/>
  <c r="J742" i="8"/>
  <c r="J743" i="8"/>
  <c r="J744" i="8"/>
  <c r="J745" i="8"/>
  <c r="J746" i="8"/>
  <c r="J747" i="8"/>
  <c r="J748" i="8"/>
  <c r="J749" i="8"/>
  <c r="J750" i="8"/>
  <c r="J751" i="8"/>
  <c r="J752" i="8"/>
  <c r="J753" i="8"/>
  <c r="J754" i="8"/>
  <c r="J755" i="8"/>
  <c r="J756" i="8"/>
  <c r="J757" i="8"/>
  <c r="J758" i="8"/>
  <c r="J759" i="8"/>
  <c r="J760" i="8"/>
  <c r="J761" i="8"/>
  <c r="J762" i="8"/>
  <c r="J763" i="8"/>
  <c r="J764" i="8"/>
  <c r="J765" i="8"/>
  <c r="J766" i="8"/>
  <c r="J767" i="8"/>
  <c r="J768" i="8"/>
  <c r="J769" i="8"/>
  <c r="J770" i="8"/>
  <c r="J771" i="8"/>
  <c r="J772" i="8"/>
  <c r="J773" i="8"/>
  <c r="J774" i="8"/>
  <c r="J775" i="8"/>
  <c r="J776" i="8"/>
  <c r="J777" i="8"/>
  <c r="J778" i="8"/>
  <c r="J779" i="8"/>
  <c r="J780" i="8"/>
  <c r="J781" i="8"/>
  <c r="J782" i="8"/>
  <c r="J783" i="8"/>
  <c r="J784" i="8"/>
  <c r="J785" i="8"/>
  <c r="J786" i="8"/>
  <c r="J787" i="8"/>
  <c r="J788" i="8"/>
  <c r="J789" i="8"/>
  <c r="J790" i="8"/>
  <c r="J791" i="8"/>
  <c r="J792" i="8"/>
  <c r="J793" i="8"/>
  <c r="J794" i="8"/>
  <c r="J795" i="8"/>
  <c r="J796" i="8"/>
  <c r="J797" i="8"/>
  <c r="J798" i="8"/>
  <c r="J799" i="8"/>
  <c r="J800" i="8"/>
  <c r="J801" i="8"/>
  <c r="J802" i="8"/>
  <c r="J803" i="8"/>
  <c r="J804" i="8"/>
  <c r="J805" i="8"/>
  <c r="J806" i="8"/>
  <c r="J807" i="8"/>
  <c r="J808" i="8"/>
  <c r="J809" i="8"/>
  <c r="J810" i="8"/>
  <c r="J811" i="8"/>
  <c r="J812" i="8"/>
  <c r="J813" i="8"/>
  <c r="J814" i="8"/>
  <c r="J815" i="8"/>
  <c r="J816" i="8"/>
  <c r="J817" i="8"/>
  <c r="J818" i="8"/>
  <c r="J819" i="8"/>
  <c r="J820" i="8"/>
  <c r="J821" i="8"/>
  <c r="J822" i="8"/>
  <c r="J823" i="8"/>
  <c r="J824" i="8"/>
  <c r="J825" i="8"/>
  <c r="J826" i="8"/>
  <c r="J827" i="8"/>
  <c r="J828" i="8"/>
  <c r="J829" i="8"/>
  <c r="J830" i="8"/>
  <c r="J831" i="8"/>
  <c r="J832" i="8"/>
  <c r="J833" i="8"/>
  <c r="J834" i="8"/>
  <c r="J835" i="8"/>
  <c r="J836" i="8"/>
  <c r="J837" i="8"/>
  <c r="J838" i="8"/>
  <c r="J839" i="8"/>
  <c r="J840" i="8"/>
  <c r="J841" i="8"/>
  <c r="J842" i="8"/>
  <c r="J843" i="8"/>
  <c r="J844" i="8"/>
  <c r="J845" i="8"/>
  <c r="J846" i="8"/>
  <c r="J847" i="8"/>
  <c r="J848" i="8"/>
  <c r="J849" i="8"/>
  <c r="J850" i="8"/>
  <c r="J851" i="8"/>
  <c r="J852" i="8"/>
  <c r="J853" i="8"/>
  <c r="J854" i="8"/>
  <c r="J855" i="8"/>
  <c r="J856" i="8"/>
  <c r="J857" i="8"/>
  <c r="J858" i="8"/>
  <c r="J859" i="8"/>
  <c r="J860" i="8"/>
  <c r="J861" i="8"/>
  <c r="J862" i="8"/>
  <c r="J863" i="8"/>
  <c r="J864" i="8"/>
  <c r="J865" i="8"/>
  <c r="J866" i="8"/>
  <c r="J867" i="8"/>
  <c r="J868" i="8"/>
  <c r="J869" i="8"/>
  <c r="J870" i="8"/>
  <c r="J871" i="8"/>
  <c r="J872" i="8"/>
  <c r="J873" i="8"/>
  <c r="J874" i="8"/>
  <c r="J875" i="8"/>
  <c r="J876" i="8"/>
  <c r="J877" i="8"/>
  <c r="J878" i="8"/>
  <c r="J879" i="8"/>
  <c r="J880" i="8"/>
  <c r="J881" i="8"/>
  <c r="J882" i="8"/>
  <c r="J883" i="8"/>
  <c r="J884" i="8"/>
  <c r="J885" i="8"/>
  <c r="J886" i="8"/>
  <c r="J887" i="8"/>
  <c r="J888" i="8"/>
  <c r="J889" i="8"/>
  <c r="J890" i="8"/>
  <c r="J891" i="8"/>
  <c r="J892" i="8"/>
  <c r="J893" i="8"/>
  <c r="J894" i="8"/>
  <c r="J895" i="8"/>
  <c r="J896" i="8"/>
  <c r="J897" i="8"/>
  <c r="J898" i="8"/>
  <c r="J899" i="8"/>
  <c r="J900" i="8"/>
  <c r="J901" i="8"/>
  <c r="J902" i="8"/>
  <c r="J903" i="8"/>
  <c r="J904" i="8"/>
  <c r="J905" i="8"/>
  <c r="J906" i="8"/>
  <c r="J907" i="8"/>
  <c r="J908" i="8"/>
  <c r="J909" i="8"/>
  <c r="J910" i="8"/>
  <c r="J911" i="8"/>
  <c r="J912" i="8"/>
  <c r="J913" i="8"/>
  <c r="J914" i="8"/>
  <c r="J915" i="8"/>
  <c r="J916" i="8"/>
  <c r="J917" i="8"/>
  <c r="J918" i="8"/>
  <c r="J919" i="8"/>
  <c r="J920" i="8"/>
  <c r="J921" i="8"/>
  <c r="J922" i="8"/>
  <c r="J923" i="8"/>
  <c r="J924" i="8"/>
  <c r="J925" i="8"/>
  <c r="J926" i="8"/>
  <c r="J927" i="8"/>
  <c r="J928" i="8"/>
  <c r="J929" i="8"/>
  <c r="J930" i="8"/>
  <c r="J931" i="8"/>
  <c r="J932" i="8"/>
  <c r="J933" i="8"/>
  <c r="J934" i="8"/>
  <c r="J935" i="8"/>
  <c r="J936" i="8"/>
  <c r="J937" i="8"/>
  <c r="J938" i="8"/>
  <c r="J939" i="8"/>
  <c r="J940" i="8"/>
  <c r="J941" i="8"/>
  <c r="J942" i="8"/>
  <c r="J943" i="8"/>
  <c r="J944" i="8"/>
  <c r="J945" i="8"/>
  <c r="J946" i="8"/>
  <c r="J947" i="8"/>
  <c r="J948" i="8"/>
  <c r="J949" i="8"/>
  <c r="J950" i="8"/>
  <c r="J951" i="8"/>
  <c r="J952" i="8"/>
  <c r="J953" i="8"/>
  <c r="J954" i="8"/>
  <c r="J955" i="8"/>
  <c r="J956" i="8"/>
  <c r="J957" i="8"/>
  <c r="J958" i="8"/>
  <c r="J959" i="8"/>
  <c r="J960" i="8"/>
  <c r="J961" i="8"/>
  <c r="J962" i="8"/>
  <c r="J963" i="8"/>
  <c r="J964" i="8"/>
  <c r="J965" i="8"/>
  <c r="J966" i="8"/>
  <c r="J967" i="8"/>
  <c r="J968" i="8"/>
  <c r="J969" i="8"/>
  <c r="J970" i="8"/>
  <c r="J971" i="8"/>
  <c r="J972" i="8"/>
  <c r="J973" i="8"/>
  <c r="J974" i="8"/>
  <c r="J975" i="8"/>
  <c r="J976" i="8"/>
  <c r="J977" i="8"/>
  <c r="J978" i="8"/>
  <c r="J979" i="8"/>
  <c r="J980" i="8"/>
  <c r="J981" i="8"/>
  <c r="J982" i="8"/>
  <c r="J983" i="8"/>
  <c r="J984" i="8"/>
  <c r="J985" i="8"/>
  <c r="J986" i="8"/>
  <c r="J987" i="8"/>
  <c r="J988" i="8"/>
  <c r="J989" i="8"/>
  <c r="J990" i="8"/>
  <c r="J991" i="8"/>
  <c r="J992" i="8"/>
  <c r="J993" i="8"/>
  <c r="J994" i="8"/>
  <c r="J995" i="8"/>
  <c r="J996" i="8"/>
  <c r="J997" i="8"/>
  <c r="J998" i="8"/>
  <c r="J999" i="8"/>
  <c r="J1000" i="8"/>
  <c r="J1001" i="8"/>
  <c r="J1002" i="8"/>
  <c r="J1003" i="8"/>
  <c r="J1004" i="8"/>
  <c r="J1005" i="8"/>
  <c r="J1006" i="8"/>
  <c r="J1007" i="8"/>
  <c r="J1008" i="8"/>
  <c r="J1009" i="8"/>
  <c r="J1010" i="8"/>
  <c r="J1011" i="8"/>
  <c r="J1012" i="8"/>
  <c r="J1013" i="8"/>
  <c r="J1014" i="8"/>
  <c r="J1015" i="8"/>
  <c r="J1016" i="8"/>
  <c r="J1017" i="8"/>
  <c r="J1018" i="8"/>
  <c r="J1019" i="8"/>
  <c r="J1020" i="8"/>
  <c r="J1021" i="8"/>
  <c r="J1022" i="8"/>
  <c r="J1023" i="8"/>
  <c r="J1024" i="8"/>
  <c r="J1025" i="8"/>
  <c r="J1026" i="8"/>
  <c r="J1027" i="8"/>
  <c r="J1028" i="8"/>
  <c r="J1029" i="8"/>
  <c r="J1030" i="8"/>
  <c r="J1031" i="8"/>
  <c r="J1032" i="8"/>
  <c r="J1033" i="8"/>
  <c r="J1034" i="8"/>
  <c r="J1035" i="8"/>
  <c r="J1036" i="8"/>
  <c r="J1037" i="8"/>
  <c r="J1038" i="8"/>
  <c r="J1039" i="8"/>
  <c r="J1040" i="8"/>
  <c r="J1041" i="8"/>
  <c r="J1042" i="8"/>
  <c r="J1043" i="8"/>
  <c r="J1044" i="8"/>
  <c r="J1045" i="8"/>
  <c r="J1046" i="8"/>
  <c r="J1047" i="8"/>
  <c r="J1048" i="8"/>
  <c r="J1049" i="8"/>
  <c r="J1050" i="8"/>
  <c r="J1051" i="8"/>
  <c r="J1052" i="8"/>
  <c r="J1053" i="8"/>
  <c r="J1054" i="8"/>
  <c r="J1055" i="8"/>
  <c r="J1056" i="8"/>
  <c r="J1057" i="8"/>
  <c r="J1058" i="8"/>
  <c r="J1059" i="8"/>
  <c r="J1060" i="8"/>
  <c r="J1061" i="8"/>
  <c r="J1062" i="8"/>
  <c r="J1063" i="8"/>
  <c r="J1064" i="8"/>
  <c r="J1065" i="8"/>
  <c r="J1066" i="8"/>
  <c r="J1067" i="8"/>
  <c r="J1068" i="8"/>
  <c r="J1069" i="8"/>
  <c r="J1070" i="8"/>
  <c r="J1071" i="8"/>
  <c r="J1072" i="8"/>
  <c r="J1073" i="8"/>
  <c r="J1074" i="8"/>
  <c r="J1075" i="8"/>
  <c r="J1076" i="8"/>
  <c r="J1077" i="8"/>
  <c r="J1078" i="8"/>
  <c r="J1079" i="8"/>
  <c r="J1080" i="8"/>
  <c r="J1081" i="8"/>
  <c r="J1082" i="8"/>
  <c r="J1083" i="8"/>
  <c r="J1084" i="8"/>
  <c r="J1085" i="8"/>
  <c r="J1086" i="8"/>
  <c r="J1087" i="8"/>
  <c r="J1088" i="8"/>
  <c r="J1089" i="8"/>
  <c r="J1090" i="8"/>
  <c r="J1091" i="8"/>
  <c r="J1092" i="8"/>
  <c r="J1093" i="8"/>
  <c r="J1094" i="8"/>
  <c r="J1095" i="8"/>
  <c r="J1096" i="8"/>
  <c r="J1097" i="8"/>
  <c r="J1098" i="8"/>
  <c r="J1099" i="8"/>
  <c r="J1100" i="8"/>
  <c r="J1101" i="8"/>
  <c r="J1102" i="8"/>
  <c r="J1103" i="8"/>
  <c r="J1104" i="8"/>
  <c r="J1105" i="8"/>
  <c r="J1106" i="8"/>
  <c r="J1107" i="8"/>
  <c r="J1108" i="8"/>
  <c r="J1109" i="8"/>
  <c r="J1110" i="8"/>
  <c r="J1111" i="8"/>
  <c r="J1112" i="8"/>
  <c r="J1113" i="8"/>
  <c r="J1114" i="8"/>
  <c r="J1115" i="8"/>
  <c r="J1116" i="8"/>
  <c r="J1117" i="8"/>
  <c r="J1118" i="8"/>
  <c r="J1119" i="8"/>
  <c r="J1120" i="8"/>
  <c r="J1121" i="8"/>
  <c r="J1122" i="8"/>
  <c r="J1123" i="8"/>
  <c r="J1124" i="8"/>
  <c r="J1125" i="8"/>
  <c r="J1126" i="8"/>
  <c r="J1127" i="8"/>
  <c r="J1128" i="8"/>
  <c r="J1129" i="8"/>
  <c r="J1130" i="8"/>
  <c r="J1131" i="8"/>
  <c r="J1132" i="8"/>
  <c r="J1133" i="8"/>
  <c r="J1134" i="8"/>
  <c r="J1135" i="8"/>
  <c r="J1136" i="8"/>
  <c r="J1137" i="8"/>
  <c r="J1138" i="8"/>
  <c r="J1139" i="8"/>
  <c r="J1140" i="8"/>
  <c r="J1141" i="8"/>
  <c r="J1142" i="8"/>
  <c r="J1143" i="8"/>
  <c r="J1144" i="8"/>
  <c r="J1145" i="8"/>
  <c r="J1146" i="8"/>
  <c r="J1147" i="8"/>
  <c r="J1148" i="8"/>
  <c r="J1149" i="8"/>
  <c r="J1150" i="8"/>
  <c r="J1151" i="8"/>
  <c r="J1152" i="8"/>
  <c r="J1153" i="8"/>
  <c r="J1154" i="8"/>
  <c r="J1155" i="8"/>
  <c r="J1156" i="8"/>
  <c r="J1157" i="8"/>
  <c r="J1158" i="8"/>
  <c r="J1159" i="8"/>
  <c r="J1160" i="8"/>
  <c r="J1161" i="8"/>
  <c r="J1162" i="8"/>
  <c r="J1163" i="8"/>
  <c r="J1164" i="8"/>
  <c r="J1165" i="8"/>
  <c r="J1166" i="8"/>
  <c r="J1167" i="8"/>
  <c r="J1168" i="8"/>
  <c r="J1169" i="8"/>
  <c r="J1170" i="8"/>
  <c r="J1171" i="8"/>
  <c r="J1172" i="8"/>
  <c r="J1173" i="8"/>
  <c r="J1174" i="8"/>
  <c r="J1175" i="8"/>
  <c r="J1176" i="8"/>
  <c r="J1177" i="8"/>
  <c r="J1178" i="8"/>
  <c r="J1179" i="8"/>
  <c r="J1180" i="8"/>
  <c r="J1181" i="8"/>
  <c r="J1182" i="8"/>
  <c r="J1183" i="8"/>
  <c r="J1184" i="8"/>
  <c r="J1185" i="8"/>
  <c r="J1186" i="8"/>
  <c r="J1187" i="8"/>
  <c r="J1188" i="8"/>
  <c r="J1189" i="8"/>
  <c r="J1190" i="8"/>
  <c r="J1191" i="8"/>
  <c r="J1192" i="8"/>
  <c r="J1193" i="8"/>
  <c r="J1194" i="8"/>
  <c r="J1195" i="8"/>
  <c r="J1196" i="8"/>
  <c r="J1197" i="8"/>
  <c r="J1198" i="8"/>
  <c r="J1199" i="8"/>
  <c r="J1200" i="8"/>
  <c r="J1201" i="8"/>
  <c r="J1202" i="8"/>
  <c r="J1203" i="8"/>
  <c r="J1204" i="8"/>
  <c r="J1205" i="8"/>
  <c r="J1206" i="8"/>
  <c r="J1207" i="8"/>
  <c r="J1208" i="8"/>
  <c r="J1209" i="8"/>
  <c r="J1210" i="8"/>
  <c r="J1211" i="8"/>
  <c r="J1212" i="8"/>
  <c r="J1213" i="8"/>
  <c r="J1214" i="8"/>
  <c r="J1215" i="8"/>
  <c r="J1216" i="8"/>
  <c r="J1217" i="8"/>
  <c r="J1218" i="8"/>
  <c r="J1219" i="8"/>
  <c r="J1220" i="8"/>
  <c r="J1221" i="8"/>
  <c r="J1222" i="8"/>
  <c r="J1223" i="8"/>
  <c r="J1224" i="8"/>
  <c r="J1225" i="8"/>
  <c r="J1226" i="8"/>
  <c r="J1227" i="8"/>
  <c r="J1228" i="8"/>
  <c r="J1229" i="8"/>
  <c r="J1230" i="8"/>
  <c r="J1231" i="8"/>
  <c r="J1232" i="8"/>
  <c r="J1233" i="8"/>
  <c r="J1234" i="8"/>
  <c r="J1235" i="8"/>
  <c r="J1236" i="8"/>
  <c r="J1237" i="8"/>
  <c r="J1238" i="8"/>
  <c r="J1239" i="8"/>
  <c r="J1240" i="8"/>
  <c r="J1241" i="8"/>
  <c r="J1242" i="8"/>
  <c r="J1243" i="8"/>
  <c r="J1244" i="8"/>
  <c r="J1245" i="8"/>
  <c r="J1246" i="8"/>
  <c r="J1247" i="8"/>
  <c r="J1248" i="8"/>
  <c r="J1249" i="8"/>
  <c r="J1250" i="8"/>
  <c r="J1251" i="8"/>
  <c r="J1252" i="8"/>
  <c r="J1253" i="8"/>
  <c r="J1254" i="8"/>
  <c r="J1255" i="8"/>
  <c r="J1256" i="8"/>
  <c r="J1257" i="8"/>
  <c r="J1258" i="8"/>
  <c r="J1259" i="8"/>
  <c r="J1260" i="8"/>
  <c r="J1261" i="8"/>
  <c r="J1262" i="8"/>
  <c r="J1263" i="8"/>
  <c r="J1264" i="8"/>
  <c r="J1265" i="8"/>
  <c r="J1266" i="8"/>
  <c r="J1267" i="8"/>
  <c r="J1268" i="8"/>
  <c r="J1269" i="8"/>
  <c r="J1270" i="8"/>
  <c r="J1271" i="8"/>
  <c r="J1272" i="8"/>
  <c r="J1273" i="8"/>
  <c r="J1274" i="8"/>
  <c r="J1275" i="8"/>
  <c r="J1276" i="8"/>
  <c r="J1277" i="8"/>
  <c r="J1278" i="8"/>
  <c r="J1279" i="8"/>
  <c r="J1280" i="8"/>
  <c r="J1281" i="8"/>
  <c r="J1282" i="8"/>
  <c r="J1283" i="8"/>
  <c r="J1284" i="8"/>
  <c r="J1285" i="8"/>
  <c r="J1286" i="8"/>
  <c r="J1287" i="8"/>
  <c r="J1288" i="8"/>
  <c r="J1289" i="8"/>
  <c r="J1290" i="8"/>
  <c r="J1291" i="8"/>
  <c r="J1292" i="8"/>
  <c r="J1293" i="8"/>
  <c r="J1294" i="8"/>
  <c r="J1295" i="8"/>
  <c r="J1296" i="8"/>
  <c r="J1297" i="8"/>
  <c r="J1298" i="8"/>
  <c r="J1299" i="8"/>
  <c r="J1300" i="8"/>
  <c r="J1301" i="8"/>
  <c r="J1302" i="8"/>
  <c r="J1303" i="8"/>
  <c r="J1304" i="8"/>
  <c r="J1305" i="8"/>
  <c r="J1306" i="8"/>
  <c r="J1307" i="8"/>
  <c r="J1308" i="8"/>
  <c r="J1309" i="8"/>
  <c r="J1310" i="8"/>
  <c r="J1311" i="8"/>
  <c r="J1312" i="8"/>
  <c r="J1313" i="8"/>
  <c r="J1314" i="8"/>
  <c r="J1315" i="8"/>
  <c r="J1316" i="8"/>
  <c r="J1317" i="8"/>
  <c r="J1318" i="8"/>
  <c r="J1319" i="8"/>
  <c r="J1320" i="8"/>
  <c r="J1321" i="8"/>
  <c r="J1322" i="8"/>
  <c r="J1323" i="8"/>
  <c r="J1324" i="8"/>
  <c r="J1325" i="8"/>
  <c r="J1326" i="8"/>
  <c r="J1327" i="8"/>
  <c r="J1328" i="8"/>
  <c r="J1329" i="8"/>
  <c r="J1330" i="8"/>
  <c r="J1331" i="8"/>
  <c r="J1332" i="8"/>
  <c r="J1333" i="8"/>
  <c r="J1334" i="8"/>
  <c r="J1335" i="8"/>
  <c r="J1336" i="8"/>
  <c r="J1337" i="8"/>
  <c r="J1338" i="8"/>
  <c r="J1339" i="8"/>
  <c r="J1340" i="8"/>
  <c r="J1341" i="8"/>
  <c r="J1342" i="8"/>
  <c r="J1343" i="8"/>
  <c r="J1344" i="8"/>
  <c r="J1345" i="8"/>
  <c r="J1346" i="8"/>
  <c r="J1347" i="8"/>
  <c r="J1348" i="8"/>
  <c r="J1349" i="8"/>
  <c r="J1350" i="8"/>
  <c r="J1351" i="8"/>
  <c r="J1352" i="8"/>
  <c r="J1353" i="8"/>
  <c r="J1354" i="8"/>
  <c r="J1355" i="8"/>
  <c r="J1356" i="8"/>
  <c r="J1357" i="8"/>
  <c r="J1358" i="8"/>
  <c r="J1359" i="8"/>
  <c r="J1360" i="8"/>
  <c r="J1361" i="8"/>
  <c r="J1362" i="8"/>
  <c r="J1363" i="8"/>
  <c r="J1364" i="8"/>
  <c r="J1365" i="8"/>
  <c r="J1366" i="8"/>
  <c r="J1367" i="8"/>
  <c r="J1368" i="8"/>
  <c r="J1369" i="8"/>
  <c r="J1370" i="8"/>
  <c r="J1371" i="8"/>
  <c r="J1372" i="8"/>
  <c r="J1373" i="8"/>
  <c r="J1374" i="8"/>
  <c r="J1375" i="8"/>
  <c r="J1376" i="8"/>
  <c r="J1377" i="8"/>
  <c r="J1378" i="8"/>
  <c r="J1379" i="8"/>
  <c r="J1380" i="8"/>
  <c r="J1381" i="8"/>
  <c r="J1382" i="8"/>
  <c r="J1383" i="8"/>
  <c r="J1384" i="8"/>
  <c r="J1385" i="8"/>
  <c r="J1386" i="8"/>
  <c r="J1387" i="8"/>
  <c r="J1388" i="8"/>
  <c r="J1389" i="8"/>
  <c r="J1390" i="8"/>
  <c r="J1391" i="8"/>
  <c r="J1392" i="8"/>
  <c r="J1393" i="8"/>
  <c r="J1394" i="8"/>
  <c r="J1395" i="8"/>
  <c r="J1396" i="8"/>
  <c r="J1397" i="8"/>
  <c r="J1398" i="8"/>
  <c r="J1399" i="8"/>
  <c r="J1400" i="8"/>
  <c r="J1401" i="8"/>
  <c r="J1402" i="8"/>
  <c r="J1403" i="8"/>
  <c r="J1404" i="8"/>
  <c r="J1405" i="8"/>
  <c r="J1406" i="8"/>
  <c r="J1407" i="8"/>
  <c r="J1408" i="8"/>
  <c r="J1409" i="8"/>
  <c r="J1410" i="8"/>
  <c r="J1411" i="8"/>
  <c r="J1412" i="8"/>
  <c r="J1413" i="8"/>
  <c r="J1414" i="8"/>
  <c r="J1415" i="8"/>
  <c r="J1416" i="8"/>
  <c r="J1417" i="8"/>
  <c r="J1418" i="8"/>
  <c r="J1419" i="8"/>
  <c r="J1420" i="8"/>
  <c r="J1421" i="8"/>
  <c r="J1422" i="8"/>
  <c r="J1423" i="8"/>
  <c r="J1424" i="8"/>
  <c r="J1425" i="8"/>
  <c r="J1426" i="8"/>
  <c r="J1427" i="8"/>
  <c r="J1428" i="8"/>
  <c r="J1429" i="8"/>
  <c r="J1430" i="8"/>
  <c r="J1431" i="8"/>
  <c r="J1432" i="8"/>
  <c r="J1433" i="8"/>
  <c r="J1434" i="8"/>
  <c r="J1435" i="8"/>
  <c r="J1436" i="8"/>
  <c r="J1437" i="8"/>
  <c r="J1438" i="8"/>
  <c r="J1439" i="8"/>
  <c r="J1440" i="8"/>
  <c r="J1441" i="8"/>
  <c r="J1442" i="8"/>
  <c r="J1443" i="8"/>
  <c r="J1444" i="8"/>
  <c r="J1445" i="8"/>
  <c r="J1446" i="8"/>
  <c r="J1447" i="8"/>
  <c r="J1448" i="8"/>
  <c r="J1449" i="8"/>
  <c r="J1450" i="8"/>
  <c r="J1451" i="8"/>
  <c r="J1452" i="8"/>
  <c r="J1453" i="8"/>
  <c r="J1454" i="8"/>
  <c r="J1455" i="8"/>
  <c r="J1456" i="8"/>
  <c r="J1457" i="8"/>
  <c r="J1458" i="8"/>
  <c r="J1459" i="8"/>
  <c r="J1460" i="8"/>
  <c r="J1461" i="8"/>
  <c r="J1462" i="8"/>
  <c r="J1463" i="8"/>
  <c r="J1464" i="8"/>
  <c r="J1465" i="8"/>
  <c r="J1466" i="8"/>
  <c r="J1467" i="8"/>
  <c r="J1468" i="8"/>
  <c r="J1469" i="8"/>
  <c r="J1470" i="8"/>
  <c r="J1471" i="8"/>
  <c r="J1472" i="8"/>
  <c r="J1473" i="8"/>
  <c r="J1474" i="8"/>
  <c r="J1475" i="8"/>
  <c r="J1476" i="8"/>
  <c r="J1477" i="8"/>
  <c r="J1478" i="8"/>
  <c r="J1479" i="8"/>
  <c r="J1480" i="8"/>
  <c r="J1481" i="8"/>
  <c r="J1482" i="8"/>
  <c r="J1483" i="8"/>
  <c r="J1484" i="8"/>
  <c r="J1485" i="8"/>
  <c r="J1486" i="8"/>
  <c r="J1487" i="8"/>
  <c r="J1488" i="8"/>
  <c r="J1489" i="8"/>
  <c r="J1490" i="8"/>
  <c r="J1491" i="8"/>
  <c r="J1492" i="8"/>
  <c r="J1493" i="8"/>
  <c r="J1494" i="8"/>
  <c r="J1495" i="8"/>
  <c r="J1496" i="8"/>
  <c r="J1497" i="8"/>
  <c r="J1498" i="8"/>
  <c r="J1499" i="8"/>
  <c r="J1500" i="8"/>
  <c r="J1501" i="8"/>
  <c r="J1502" i="8"/>
  <c r="J1503" i="8"/>
  <c r="J1504" i="8"/>
  <c r="J1505" i="8"/>
  <c r="J1506" i="8"/>
  <c r="J1507" i="8"/>
  <c r="J1508" i="8"/>
  <c r="J1509" i="8"/>
  <c r="J1510" i="8"/>
  <c r="J1511" i="8"/>
  <c r="J1512" i="8"/>
  <c r="J1513" i="8"/>
  <c r="J1514" i="8"/>
  <c r="J1515" i="8"/>
  <c r="J1516" i="8"/>
  <c r="J1517" i="8"/>
  <c r="J1518" i="8"/>
  <c r="J1519" i="8"/>
  <c r="J1520" i="8"/>
  <c r="J1521" i="8"/>
  <c r="J1522" i="8"/>
  <c r="J1523" i="8"/>
  <c r="J1524" i="8"/>
  <c r="J1525" i="8"/>
  <c r="J1526" i="8"/>
  <c r="J1527" i="8"/>
  <c r="J1528" i="8"/>
  <c r="J1529" i="8"/>
  <c r="J1530" i="8"/>
  <c r="J1531" i="8"/>
  <c r="J1532" i="8"/>
  <c r="J1533" i="8"/>
  <c r="J1534" i="8"/>
  <c r="J1535" i="8"/>
  <c r="J1536" i="8"/>
  <c r="J1537" i="8"/>
  <c r="J1538" i="8"/>
  <c r="J1539" i="8"/>
  <c r="J1540" i="8"/>
  <c r="J1541" i="8"/>
  <c r="J1542" i="8"/>
  <c r="J1543" i="8"/>
  <c r="J1544" i="8"/>
  <c r="J1545" i="8"/>
  <c r="J1546" i="8"/>
  <c r="J1547" i="8"/>
  <c r="J1548" i="8"/>
  <c r="J1549" i="8"/>
  <c r="J1550" i="8"/>
  <c r="J1551" i="8"/>
  <c r="J1552" i="8"/>
  <c r="J1553" i="8"/>
  <c r="J1554" i="8"/>
  <c r="J1555" i="8"/>
  <c r="J1556" i="8"/>
  <c r="J1557" i="8"/>
  <c r="J1558" i="8"/>
  <c r="J1559" i="8"/>
  <c r="J1560" i="8"/>
  <c r="J1561" i="8"/>
  <c r="J1562" i="8"/>
  <c r="J1563" i="8"/>
  <c r="J1564" i="8"/>
  <c r="J1565" i="8"/>
  <c r="J1566" i="8"/>
  <c r="J1567" i="8"/>
  <c r="J1568" i="8"/>
  <c r="J1569" i="8"/>
  <c r="J1570" i="8"/>
  <c r="J1571" i="8"/>
  <c r="J1572" i="8"/>
  <c r="J1573" i="8"/>
  <c r="J1574" i="8"/>
  <c r="J1575" i="8"/>
  <c r="J1576" i="8"/>
  <c r="J1577" i="8"/>
  <c r="J1578" i="8"/>
  <c r="J1579" i="8"/>
  <c r="J1580" i="8"/>
  <c r="J1581" i="8"/>
  <c r="J1582" i="8"/>
  <c r="J1583" i="8"/>
  <c r="J1584" i="8"/>
  <c r="J1585" i="8"/>
  <c r="J1586" i="8"/>
  <c r="J1587" i="8"/>
  <c r="J1588" i="8"/>
  <c r="J1589" i="8"/>
  <c r="J1590" i="8"/>
  <c r="J1591" i="8"/>
  <c r="J1592" i="8"/>
  <c r="J1593" i="8"/>
  <c r="J1594" i="8"/>
  <c r="J1595" i="8"/>
  <c r="J1596" i="8"/>
  <c r="J1597" i="8"/>
  <c r="J1598" i="8"/>
  <c r="J1599" i="8"/>
  <c r="J1600" i="8"/>
  <c r="J1601" i="8"/>
  <c r="J1602" i="8"/>
  <c r="J1603" i="8"/>
  <c r="J1604" i="8"/>
  <c r="J1605" i="8"/>
  <c r="J1606" i="8"/>
  <c r="J1607" i="8"/>
  <c r="J1608" i="8"/>
  <c r="J1609" i="8"/>
  <c r="J1610" i="8"/>
  <c r="J1611" i="8"/>
  <c r="J1612" i="8"/>
  <c r="J1613" i="8"/>
  <c r="J1614" i="8"/>
  <c r="J1615" i="8"/>
  <c r="J1616" i="8"/>
  <c r="J1617" i="8"/>
  <c r="J1618" i="8"/>
  <c r="J1619" i="8"/>
  <c r="J1620" i="8"/>
  <c r="J1621" i="8"/>
  <c r="J1622" i="8"/>
  <c r="J1623" i="8"/>
  <c r="J1624" i="8"/>
  <c r="J1625" i="8"/>
  <c r="J1626" i="8"/>
  <c r="J1627" i="8"/>
  <c r="J1628" i="8"/>
  <c r="J1629" i="8"/>
  <c r="J1630" i="8"/>
  <c r="J1631" i="8"/>
  <c r="J1632" i="8"/>
  <c r="J1633" i="8"/>
  <c r="J1634" i="8"/>
  <c r="J1635" i="8"/>
  <c r="J1636" i="8"/>
  <c r="J1637" i="8"/>
  <c r="J1638" i="8"/>
  <c r="J1639" i="8"/>
  <c r="J1640" i="8"/>
  <c r="J1641" i="8"/>
  <c r="J1642" i="8"/>
  <c r="J1643" i="8"/>
  <c r="J1644" i="8"/>
  <c r="J1645" i="8"/>
  <c r="J1646" i="8"/>
  <c r="J1647" i="8"/>
  <c r="J1648" i="8"/>
  <c r="J1649" i="8"/>
  <c r="J1650" i="8"/>
  <c r="J1651" i="8"/>
  <c r="J1652" i="8"/>
  <c r="J1653" i="8"/>
  <c r="J1654" i="8"/>
  <c r="J1655" i="8"/>
  <c r="J1656" i="8"/>
  <c r="J1657" i="8"/>
  <c r="J1658" i="8"/>
  <c r="J1659" i="8"/>
  <c r="J1660" i="8"/>
  <c r="J1661" i="8"/>
  <c r="J1662" i="8"/>
  <c r="J1663" i="8"/>
  <c r="J1664" i="8"/>
  <c r="J1665" i="8"/>
  <c r="J1666" i="8"/>
  <c r="J1667" i="8"/>
  <c r="J1668" i="8"/>
  <c r="J1669" i="8"/>
  <c r="J1670" i="8"/>
  <c r="J1671" i="8"/>
  <c r="J1672" i="8"/>
  <c r="J1673" i="8"/>
  <c r="J1674" i="8"/>
  <c r="J1675" i="8"/>
  <c r="J1676" i="8"/>
  <c r="J1677" i="8"/>
  <c r="J1678" i="8"/>
  <c r="J1679" i="8"/>
  <c r="J1680" i="8"/>
  <c r="J1681" i="8"/>
  <c r="J1682" i="8"/>
  <c r="J1683" i="8"/>
  <c r="J1684" i="8"/>
  <c r="J1685" i="8"/>
  <c r="J1686" i="8"/>
  <c r="J1687" i="8"/>
  <c r="J1688" i="8"/>
  <c r="J1689" i="8"/>
  <c r="J1690" i="8"/>
  <c r="J1691" i="8"/>
  <c r="J1692" i="8"/>
  <c r="J1693" i="8"/>
  <c r="J1694" i="8"/>
  <c r="J1695" i="8"/>
  <c r="J1696" i="8"/>
  <c r="J1697" i="8"/>
  <c r="J1698" i="8"/>
  <c r="J1699" i="8"/>
  <c r="J1700" i="8"/>
  <c r="J1701" i="8"/>
  <c r="J1702" i="8"/>
  <c r="J1703" i="8"/>
  <c r="J1704" i="8"/>
  <c r="J1705" i="8"/>
  <c r="J1706" i="8"/>
  <c r="J1707" i="8"/>
  <c r="J1708" i="8"/>
  <c r="J1709" i="8"/>
  <c r="J1710" i="8"/>
  <c r="J1711" i="8"/>
  <c r="J1712" i="8"/>
  <c r="J1713" i="8"/>
  <c r="J1714" i="8"/>
  <c r="J1715" i="8"/>
  <c r="J1716" i="8"/>
  <c r="J1717" i="8"/>
  <c r="J1718" i="8"/>
  <c r="J1719" i="8"/>
  <c r="J1720" i="8"/>
  <c r="J1721" i="8"/>
  <c r="J1722" i="8"/>
  <c r="J1723" i="8"/>
  <c r="J1724" i="8"/>
  <c r="J1725" i="8"/>
  <c r="J1726" i="8"/>
  <c r="J1727" i="8"/>
  <c r="J1728" i="8"/>
  <c r="J1729" i="8"/>
  <c r="J1730" i="8"/>
  <c r="J1731" i="8"/>
  <c r="J1732" i="8"/>
  <c r="J1733" i="8"/>
  <c r="J1734" i="8"/>
  <c r="J1735" i="8"/>
  <c r="J1736" i="8"/>
  <c r="J1737" i="8"/>
  <c r="J1738" i="8"/>
  <c r="J1739" i="8"/>
  <c r="J1740" i="8"/>
  <c r="J1741" i="8"/>
  <c r="J1742" i="8"/>
  <c r="J1743" i="8"/>
  <c r="J1744" i="8"/>
  <c r="J1745" i="8"/>
  <c r="J1746" i="8"/>
  <c r="J1747" i="8"/>
  <c r="J1748" i="8"/>
  <c r="J1749" i="8"/>
  <c r="J1750" i="8"/>
  <c r="J1751" i="8"/>
  <c r="J1752" i="8"/>
  <c r="J1753" i="8"/>
  <c r="J1754" i="8"/>
  <c r="J1755" i="8"/>
  <c r="J1756" i="8"/>
  <c r="J1757" i="8"/>
  <c r="J1758" i="8"/>
  <c r="J1759" i="8"/>
  <c r="J1760" i="8"/>
  <c r="J1761" i="8"/>
  <c r="J1762" i="8"/>
  <c r="J1763" i="8"/>
  <c r="J1764" i="8"/>
  <c r="J1765" i="8"/>
  <c r="J1766" i="8"/>
  <c r="J1767" i="8"/>
  <c r="J1768" i="8"/>
  <c r="J1769" i="8"/>
  <c r="J1770" i="8"/>
  <c r="J1771" i="8"/>
  <c r="J1772" i="8"/>
  <c r="J1773" i="8"/>
  <c r="J1774" i="8"/>
  <c r="J1775" i="8"/>
  <c r="J1776" i="8"/>
  <c r="J1777" i="8"/>
  <c r="J1778" i="8"/>
  <c r="J1779" i="8"/>
  <c r="J1780" i="8"/>
  <c r="J1781" i="8"/>
  <c r="J1782" i="8"/>
  <c r="J1783" i="8"/>
  <c r="J1784" i="8"/>
  <c r="J1785" i="8"/>
  <c r="J1786" i="8"/>
  <c r="J1787" i="8"/>
  <c r="J1788" i="8"/>
  <c r="J1789" i="8"/>
  <c r="J1790" i="8"/>
  <c r="J1791" i="8"/>
  <c r="J1792" i="8"/>
  <c r="J1793" i="8"/>
  <c r="J1794" i="8"/>
  <c r="J1795" i="8"/>
  <c r="J1796" i="8"/>
  <c r="J1797" i="8"/>
  <c r="J1798" i="8"/>
  <c r="J1799" i="8"/>
  <c r="J1800" i="8"/>
  <c r="J1801" i="8"/>
  <c r="J1802" i="8"/>
  <c r="J1803" i="8"/>
  <c r="J1804" i="8"/>
  <c r="J1805" i="8"/>
  <c r="J1806" i="8"/>
  <c r="J1807" i="8"/>
  <c r="J1808" i="8"/>
  <c r="J1809" i="8"/>
  <c r="J1810" i="8"/>
  <c r="J1811" i="8"/>
  <c r="J1812" i="8"/>
  <c r="J1813" i="8"/>
  <c r="J1814" i="8"/>
  <c r="J1815" i="8"/>
  <c r="J1816" i="8"/>
  <c r="J1817" i="8"/>
  <c r="J1818" i="8"/>
  <c r="J1819" i="8"/>
  <c r="J1820" i="8"/>
  <c r="J1821" i="8"/>
  <c r="J1822" i="8"/>
  <c r="J1823" i="8"/>
  <c r="J1824" i="8"/>
  <c r="J1825" i="8"/>
  <c r="J1826" i="8"/>
  <c r="J1827" i="8"/>
  <c r="J1828" i="8"/>
  <c r="J1829" i="8"/>
  <c r="J1830" i="8"/>
  <c r="J1831" i="8"/>
  <c r="J1832" i="8"/>
  <c r="J1833" i="8"/>
  <c r="J1834" i="8"/>
  <c r="J1835" i="8"/>
  <c r="J1836" i="8"/>
  <c r="J1837" i="8"/>
  <c r="J1838" i="8"/>
  <c r="J1839" i="8"/>
  <c r="J1840" i="8"/>
  <c r="J1841" i="8"/>
  <c r="J1842" i="8"/>
  <c r="J1843" i="8"/>
  <c r="J1844" i="8"/>
  <c r="J1845" i="8"/>
  <c r="J1846" i="8"/>
  <c r="J1847" i="8"/>
  <c r="J1848" i="8"/>
  <c r="J1849" i="8"/>
  <c r="J1850" i="8"/>
  <c r="J1851" i="8"/>
  <c r="J1852" i="8"/>
  <c r="J1853" i="8"/>
  <c r="J1854" i="8"/>
  <c r="J1855" i="8"/>
  <c r="J1856" i="8"/>
  <c r="J1857" i="8"/>
  <c r="J1858" i="8"/>
  <c r="J1859" i="8"/>
  <c r="J1860" i="8"/>
  <c r="J1861" i="8"/>
  <c r="J1862" i="8"/>
  <c r="J1863" i="8"/>
  <c r="J1864" i="8"/>
  <c r="J1865" i="8"/>
  <c r="J1866" i="8"/>
  <c r="J1867" i="8"/>
  <c r="J1868" i="8"/>
  <c r="J1869" i="8"/>
  <c r="J1870" i="8"/>
  <c r="J1871" i="8"/>
  <c r="J1872" i="8"/>
  <c r="J1873" i="8"/>
  <c r="J1874" i="8"/>
  <c r="J1875" i="8"/>
  <c r="J1876" i="8"/>
  <c r="J1877" i="8"/>
  <c r="J1878" i="8"/>
  <c r="J1879" i="8"/>
  <c r="J1880" i="8"/>
  <c r="J1881" i="8"/>
  <c r="J1882" i="8"/>
  <c r="J1883" i="8"/>
  <c r="J1884" i="8"/>
  <c r="J1885" i="8"/>
  <c r="J1886" i="8"/>
  <c r="J1887" i="8"/>
  <c r="J1888" i="8"/>
  <c r="J1889" i="8"/>
  <c r="J1890" i="8"/>
  <c r="J1891" i="8"/>
  <c r="J1892" i="8"/>
  <c r="J1893" i="8"/>
  <c r="J1894" i="8"/>
  <c r="J1895" i="8"/>
  <c r="J1896" i="8"/>
  <c r="J1897" i="8"/>
  <c r="J1898" i="8"/>
  <c r="J1899" i="8"/>
  <c r="J1900" i="8"/>
  <c r="J1901" i="8"/>
  <c r="J1902" i="8"/>
  <c r="J1903" i="8"/>
  <c r="J1904" i="8"/>
  <c r="J1905" i="8"/>
  <c r="J1906" i="8"/>
  <c r="J1907" i="8"/>
  <c r="J1908" i="8"/>
  <c r="J1909" i="8"/>
  <c r="J1910" i="8"/>
  <c r="J1911" i="8"/>
  <c r="J1912" i="8"/>
  <c r="J1913" i="8"/>
  <c r="J1914" i="8"/>
  <c r="J1915" i="8"/>
  <c r="J1916" i="8"/>
  <c r="J1917" i="8"/>
  <c r="J1918" i="8"/>
  <c r="J1919" i="8"/>
  <c r="J1920" i="8"/>
  <c r="J1921" i="8"/>
  <c r="J1922" i="8"/>
  <c r="J1923" i="8"/>
  <c r="J1924" i="8"/>
  <c r="J1925" i="8"/>
  <c r="J1926" i="8"/>
  <c r="J1927" i="8"/>
  <c r="J1928" i="8"/>
  <c r="J1929" i="8"/>
  <c r="J1930" i="8"/>
  <c r="J1931" i="8"/>
  <c r="J1932" i="8"/>
  <c r="J1933" i="8"/>
  <c r="J1934" i="8"/>
  <c r="J1935" i="8"/>
  <c r="J1936" i="8"/>
  <c r="J1937" i="8"/>
  <c r="J1938" i="8"/>
  <c r="J1939" i="8"/>
  <c r="J1940" i="8"/>
  <c r="J1941" i="8"/>
  <c r="J1942" i="8"/>
  <c r="J1943" i="8"/>
  <c r="J1944" i="8"/>
  <c r="J1945" i="8"/>
  <c r="J1946" i="8"/>
  <c r="J1947" i="8"/>
  <c r="J1948" i="8"/>
  <c r="J1949" i="8"/>
  <c r="J1950" i="8"/>
  <c r="J1951" i="8"/>
  <c r="J1952" i="8"/>
  <c r="J1953" i="8"/>
  <c r="J1954" i="8"/>
  <c r="J1955" i="8"/>
  <c r="J1956" i="8"/>
  <c r="J1957" i="8"/>
  <c r="J1958" i="8"/>
  <c r="J1959" i="8"/>
  <c r="J1960" i="8"/>
  <c r="J1961" i="8"/>
  <c r="J1962" i="8"/>
  <c r="J1963" i="8"/>
  <c r="J1964" i="8"/>
  <c r="J1965" i="8"/>
  <c r="J1966" i="8"/>
  <c r="J1967" i="8"/>
  <c r="J1968" i="8"/>
  <c r="J1969" i="8"/>
  <c r="J1970" i="8"/>
  <c r="J1971" i="8"/>
  <c r="J1972" i="8"/>
  <c r="J1973" i="8"/>
  <c r="J1974" i="8"/>
  <c r="J1975" i="8"/>
  <c r="J1976" i="8"/>
  <c r="J1977" i="8"/>
  <c r="J1978" i="8"/>
  <c r="J1979" i="8"/>
  <c r="J1980" i="8"/>
  <c r="J1981" i="8"/>
  <c r="J1982" i="8"/>
  <c r="J1983" i="8"/>
  <c r="J1984" i="8"/>
  <c r="J1985" i="8"/>
  <c r="J1986" i="8"/>
  <c r="J1987" i="8"/>
  <c r="J1988" i="8"/>
  <c r="J1989" i="8"/>
  <c r="J1990" i="8"/>
  <c r="J1991" i="8"/>
  <c r="J1992" i="8"/>
  <c r="J1993" i="8"/>
  <c r="J1994" i="8"/>
  <c r="J1995" i="8"/>
  <c r="J1996" i="8"/>
  <c r="J1997" i="8"/>
  <c r="J1998" i="8"/>
  <c r="J1999" i="8"/>
  <c r="J2000" i="8"/>
  <c r="J2001" i="8"/>
  <c r="J2002" i="8"/>
  <c r="J2003" i="8"/>
  <c r="J2004" i="8"/>
  <c r="J2005" i="8"/>
  <c r="J2006" i="8"/>
  <c r="J2007" i="8"/>
  <c r="J2008" i="8"/>
  <c r="J2009" i="8"/>
  <c r="J2010" i="8"/>
  <c r="J2011" i="8"/>
  <c r="J2012" i="8"/>
  <c r="J2013" i="8"/>
  <c r="J2014" i="8"/>
  <c r="J2015" i="8"/>
  <c r="J2016" i="8"/>
  <c r="J2017" i="8"/>
  <c r="J2018" i="8"/>
  <c r="J2019" i="8"/>
  <c r="J2020" i="8"/>
  <c r="J2021" i="8"/>
  <c r="J2022" i="8"/>
  <c r="J2023" i="8"/>
  <c r="J2024" i="8"/>
  <c r="J2025" i="8"/>
  <c r="J2026" i="8"/>
  <c r="J2027" i="8"/>
  <c r="J2028" i="8"/>
  <c r="J2029" i="8"/>
  <c r="J2030" i="8"/>
  <c r="J2031" i="8"/>
  <c r="J2032" i="8"/>
  <c r="J2033" i="8"/>
  <c r="J2034" i="8"/>
  <c r="J2035" i="8"/>
  <c r="J2036" i="8"/>
  <c r="J2037" i="8"/>
  <c r="J2038" i="8"/>
  <c r="J2039" i="8"/>
  <c r="J2040" i="8"/>
  <c r="J2041" i="8"/>
  <c r="J2042" i="8"/>
  <c r="J2043" i="8"/>
  <c r="J2044" i="8"/>
  <c r="J2045" i="8"/>
  <c r="J2046" i="8"/>
  <c r="J2047" i="8"/>
  <c r="J2048" i="8"/>
  <c r="J2049" i="8"/>
  <c r="J2050" i="8"/>
  <c r="J2051" i="8"/>
  <c r="J2052" i="8"/>
  <c r="J2053" i="8"/>
  <c r="J2054" i="8"/>
  <c r="J2055" i="8"/>
  <c r="J2056" i="8"/>
  <c r="J2057" i="8"/>
  <c r="J2058" i="8"/>
  <c r="J2059" i="8"/>
  <c r="J2060" i="8"/>
  <c r="J2061" i="8"/>
  <c r="J2062" i="8"/>
  <c r="J2063" i="8"/>
  <c r="J2064" i="8"/>
  <c r="J2065" i="8"/>
  <c r="J2066" i="8"/>
  <c r="J2067" i="8"/>
  <c r="J2068" i="8"/>
  <c r="J2069" i="8"/>
  <c r="J2070" i="8"/>
  <c r="J2071" i="8"/>
  <c r="J2072" i="8"/>
  <c r="J2073" i="8"/>
  <c r="J2074" i="8"/>
  <c r="J2075" i="8"/>
  <c r="J2076" i="8"/>
  <c r="J2077" i="8"/>
  <c r="J2078" i="8"/>
  <c r="J2079" i="8"/>
  <c r="J2080" i="8"/>
  <c r="J2081" i="8"/>
  <c r="J2082" i="8"/>
  <c r="J2083" i="8"/>
  <c r="J2084" i="8"/>
  <c r="J2085" i="8"/>
  <c r="J2086" i="8"/>
  <c r="J2087" i="8"/>
  <c r="J2088" i="8"/>
  <c r="J2089" i="8"/>
  <c r="J2090" i="8"/>
  <c r="J2091" i="8"/>
  <c r="J2092" i="8"/>
  <c r="J2093" i="8"/>
  <c r="J2094" i="8"/>
  <c r="J2095" i="8"/>
  <c r="J2096" i="8"/>
  <c r="J2097" i="8"/>
  <c r="J2098" i="8"/>
  <c r="J2099" i="8"/>
  <c r="J2100" i="8"/>
  <c r="J2101" i="8"/>
  <c r="J2102" i="8"/>
  <c r="J2103" i="8"/>
  <c r="J2104" i="8"/>
  <c r="J2105" i="8"/>
  <c r="J2106" i="8"/>
  <c r="J2107" i="8"/>
  <c r="J2108" i="8"/>
  <c r="J2109" i="8"/>
  <c r="J2110" i="8"/>
  <c r="J2111" i="8"/>
  <c r="J2112" i="8"/>
  <c r="J2113" i="8"/>
  <c r="J2114" i="8"/>
  <c r="J2115" i="8"/>
  <c r="J2116" i="8"/>
  <c r="J2117" i="8"/>
  <c r="J2118" i="8"/>
  <c r="J2119" i="8"/>
  <c r="J2120" i="8"/>
  <c r="J2121" i="8"/>
  <c r="J2122" i="8"/>
  <c r="J2123" i="8"/>
  <c r="J2124" i="8"/>
  <c r="J2125" i="8"/>
  <c r="J2126" i="8"/>
  <c r="J2127" i="8"/>
  <c r="J2128" i="8"/>
  <c r="J2129" i="8"/>
  <c r="J2130" i="8"/>
  <c r="J2131" i="8"/>
  <c r="J2132" i="8"/>
  <c r="J2133" i="8"/>
  <c r="J2134" i="8"/>
  <c r="J2135" i="8"/>
  <c r="J2136" i="8"/>
  <c r="J2137" i="8"/>
  <c r="J2138" i="8"/>
  <c r="J2139" i="8"/>
  <c r="J2140" i="8"/>
  <c r="J2141" i="8"/>
  <c r="J2142" i="8"/>
  <c r="J2143" i="8"/>
  <c r="J2144" i="8"/>
  <c r="J2145" i="8"/>
  <c r="J2146" i="8"/>
  <c r="J2147" i="8"/>
  <c r="J2148" i="8"/>
  <c r="J2149" i="8"/>
  <c r="J2150" i="8"/>
  <c r="J2151" i="8"/>
  <c r="J2152" i="8"/>
  <c r="J2153" i="8"/>
  <c r="J2154" i="8"/>
  <c r="J2155" i="8"/>
  <c r="J2156" i="8"/>
  <c r="J2157" i="8"/>
  <c r="J2158" i="8"/>
  <c r="J2159" i="8"/>
  <c r="J2160" i="8"/>
  <c r="J2161" i="8"/>
  <c r="J2162" i="8"/>
  <c r="J2163" i="8"/>
  <c r="J2164" i="8"/>
  <c r="J2165" i="8"/>
  <c r="J2166" i="8"/>
  <c r="J2167" i="8"/>
  <c r="J2168" i="8"/>
  <c r="J2169" i="8"/>
  <c r="J2170" i="8"/>
  <c r="J2171" i="8"/>
  <c r="J2172" i="8"/>
  <c r="J2173" i="8"/>
  <c r="J2174" i="8"/>
  <c r="J2175" i="8"/>
  <c r="J2176" i="8"/>
  <c r="J2177" i="8"/>
  <c r="J2178" i="8"/>
  <c r="J2179" i="8"/>
  <c r="J2180" i="8"/>
  <c r="J2181" i="8"/>
  <c r="J2182" i="8"/>
  <c r="J2183" i="8"/>
  <c r="J2184" i="8"/>
  <c r="J2185" i="8"/>
  <c r="J2186" i="8"/>
  <c r="J2187" i="8"/>
  <c r="J2188" i="8"/>
  <c r="J2189" i="8"/>
  <c r="J2190" i="8"/>
  <c r="J2191" i="8"/>
  <c r="J2192" i="8"/>
  <c r="J2193" i="8"/>
  <c r="J2194" i="8"/>
  <c r="J2195" i="8"/>
  <c r="J2196" i="8"/>
  <c r="J2197" i="8"/>
  <c r="J2198" i="8"/>
  <c r="J2199" i="8"/>
  <c r="J2200" i="8"/>
  <c r="J2201" i="8"/>
  <c r="J2202" i="8"/>
  <c r="J2203" i="8"/>
  <c r="J2204" i="8"/>
  <c r="J2205" i="8"/>
  <c r="J2206" i="8"/>
  <c r="J2207" i="8"/>
  <c r="J2208" i="8"/>
  <c r="J2209" i="8"/>
  <c r="J2210" i="8"/>
  <c r="J2211" i="8"/>
  <c r="J2212" i="8"/>
  <c r="J2213" i="8"/>
  <c r="J2214" i="8"/>
  <c r="J2215" i="8"/>
  <c r="J2216" i="8"/>
  <c r="J2217" i="8"/>
  <c r="J2218" i="8"/>
  <c r="J2219" i="8"/>
  <c r="J2220" i="8"/>
  <c r="J2221" i="8"/>
  <c r="J2222" i="8"/>
  <c r="J2223" i="8"/>
  <c r="J2224" i="8"/>
  <c r="J2225" i="8"/>
  <c r="J2226" i="8"/>
  <c r="J2227" i="8"/>
  <c r="J2228" i="8"/>
  <c r="J2229" i="8"/>
  <c r="J2230" i="8"/>
  <c r="J2231" i="8"/>
  <c r="J2232" i="8"/>
  <c r="J2233" i="8"/>
  <c r="J2234" i="8"/>
  <c r="J2235" i="8"/>
  <c r="J2236" i="8"/>
  <c r="J2237" i="8"/>
  <c r="J2238" i="8"/>
  <c r="J2239" i="8"/>
  <c r="J2240" i="8"/>
  <c r="J2241" i="8"/>
  <c r="J2242" i="8"/>
  <c r="J2243" i="8"/>
  <c r="J2244" i="8"/>
  <c r="J2245" i="8"/>
  <c r="J2246" i="8"/>
  <c r="J2247" i="8"/>
  <c r="J2248" i="8"/>
  <c r="J2249" i="8"/>
  <c r="J2250" i="8"/>
  <c r="J2251" i="8"/>
  <c r="J2252" i="8"/>
  <c r="J2253" i="8"/>
  <c r="J2254" i="8"/>
  <c r="J2255" i="8"/>
  <c r="J2256" i="8"/>
  <c r="J2257" i="8"/>
  <c r="J2258" i="8"/>
  <c r="J2259" i="8"/>
  <c r="J2260" i="8"/>
  <c r="J2261" i="8"/>
  <c r="J2262" i="8"/>
  <c r="J2263" i="8"/>
  <c r="J2264" i="8"/>
  <c r="J2265" i="8"/>
  <c r="J2266" i="8"/>
  <c r="J2267" i="8"/>
  <c r="J2268" i="8"/>
  <c r="J2269" i="8"/>
  <c r="J2270" i="8"/>
  <c r="J2271" i="8"/>
  <c r="J2272" i="8"/>
  <c r="J2273" i="8"/>
  <c r="J2274" i="8"/>
  <c r="J2275" i="8"/>
  <c r="J2276" i="8"/>
  <c r="J2277" i="8"/>
  <c r="J2278" i="8"/>
  <c r="J2279" i="8"/>
  <c r="J2280" i="8"/>
  <c r="J2281" i="8"/>
  <c r="J2282" i="8"/>
  <c r="J2283" i="8"/>
  <c r="J2284" i="8"/>
  <c r="J2285" i="8"/>
  <c r="J2286" i="8"/>
  <c r="J2287" i="8"/>
  <c r="J2288" i="8"/>
  <c r="J2289" i="8"/>
  <c r="J2290" i="8"/>
  <c r="J2291" i="8"/>
  <c r="J2292" i="8"/>
  <c r="J2293" i="8"/>
  <c r="J2294" i="8"/>
  <c r="J2295" i="8"/>
  <c r="J2296" i="8"/>
  <c r="J2297" i="8"/>
  <c r="J2298" i="8"/>
  <c r="J2299" i="8"/>
  <c r="J2300" i="8"/>
  <c r="J2301" i="8"/>
  <c r="J2302" i="8"/>
  <c r="J2303" i="8"/>
  <c r="J2304" i="8"/>
  <c r="J2305" i="8"/>
  <c r="J2306" i="8"/>
  <c r="J2307" i="8"/>
  <c r="J2308" i="8"/>
  <c r="J2309" i="8"/>
  <c r="J2310" i="8"/>
  <c r="J2311" i="8"/>
  <c r="J2312" i="8"/>
  <c r="J2313" i="8"/>
  <c r="J2314" i="8"/>
  <c r="J2315" i="8"/>
  <c r="J2316" i="8"/>
  <c r="J2317" i="8"/>
  <c r="J2318" i="8"/>
  <c r="J2319" i="8"/>
  <c r="J2320" i="8"/>
  <c r="J2321" i="8"/>
  <c r="J2322" i="8"/>
  <c r="J2323" i="8"/>
  <c r="J2324" i="8"/>
  <c r="J2325" i="8"/>
  <c r="J2326" i="8"/>
  <c r="J2327" i="8"/>
  <c r="J2328" i="8"/>
  <c r="J2329" i="8"/>
  <c r="J2330" i="8"/>
  <c r="J2331" i="8"/>
  <c r="J2332" i="8"/>
  <c r="J2333" i="8"/>
  <c r="J2334" i="8"/>
  <c r="J2335" i="8"/>
  <c r="J2336" i="8"/>
  <c r="J2337" i="8"/>
  <c r="J2338" i="8"/>
  <c r="J2339" i="8"/>
  <c r="J2340" i="8"/>
  <c r="J2341" i="8"/>
  <c r="J2342" i="8"/>
  <c r="J2343" i="8"/>
  <c r="J2344" i="8"/>
  <c r="J2345" i="8"/>
  <c r="J2346" i="8"/>
  <c r="J2347" i="8"/>
  <c r="J2348" i="8"/>
  <c r="J2349" i="8"/>
  <c r="J2350" i="8"/>
  <c r="J2351" i="8"/>
  <c r="J2352" i="8"/>
  <c r="J2353" i="8"/>
  <c r="J2354" i="8"/>
  <c r="J2355" i="8"/>
  <c r="J2356" i="8"/>
  <c r="J2357" i="8"/>
  <c r="J2358" i="8"/>
  <c r="J2359" i="8"/>
  <c r="J2360" i="8"/>
  <c r="J2361" i="8"/>
  <c r="J2362" i="8"/>
  <c r="J2363" i="8"/>
  <c r="J2364" i="8"/>
  <c r="J2365" i="8"/>
  <c r="J2366" i="8"/>
  <c r="J2367" i="8"/>
  <c r="J2368" i="8"/>
  <c r="J2369" i="8"/>
  <c r="J2370" i="8"/>
  <c r="J2371" i="8"/>
  <c r="J2372" i="8"/>
  <c r="J2373" i="8"/>
  <c r="J2374" i="8"/>
  <c r="J2375" i="8"/>
  <c r="J2376" i="8"/>
  <c r="J2377" i="8"/>
  <c r="J2378" i="8"/>
  <c r="J2379" i="8"/>
  <c r="J2380" i="8"/>
  <c r="J2381" i="8"/>
  <c r="J2382" i="8"/>
  <c r="J2383" i="8"/>
  <c r="J2384" i="8"/>
  <c r="J2385" i="8"/>
  <c r="J2386" i="8"/>
  <c r="J2387" i="8"/>
  <c r="J2388" i="8"/>
  <c r="J2389" i="8"/>
  <c r="J2390" i="8"/>
  <c r="J2391" i="8"/>
  <c r="J2392" i="8"/>
  <c r="J2393" i="8"/>
  <c r="J2394" i="8"/>
  <c r="J2395" i="8"/>
  <c r="J2396" i="8"/>
  <c r="J2397" i="8"/>
  <c r="J2398" i="8"/>
  <c r="J2399" i="8"/>
  <c r="J2400" i="8"/>
  <c r="J2401" i="8"/>
  <c r="J2402" i="8"/>
  <c r="J2403" i="8"/>
  <c r="J2404" i="8"/>
  <c r="J2405" i="8"/>
  <c r="J2406" i="8"/>
  <c r="J2407" i="8"/>
  <c r="J2408" i="8"/>
  <c r="J2409" i="8"/>
  <c r="J2410" i="8"/>
  <c r="J2411" i="8"/>
  <c r="J2412" i="8"/>
  <c r="J2413" i="8"/>
  <c r="J2414" i="8"/>
  <c r="J2415" i="8"/>
  <c r="J2416" i="8"/>
  <c r="J2417" i="8"/>
  <c r="J2418" i="8"/>
  <c r="J2419" i="8"/>
  <c r="J20" i="8"/>
  <c r="I21" i="8" l="1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72" i="8"/>
  <c r="I73" i="8"/>
  <c r="I74" i="8"/>
  <c r="I75" i="8"/>
  <c r="I76" i="8"/>
  <c r="I77" i="8"/>
  <c r="I78" i="8"/>
  <c r="I79" i="8"/>
  <c r="I80" i="8"/>
  <c r="I81" i="8"/>
  <c r="I82" i="8"/>
  <c r="I83" i="8"/>
  <c r="I84" i="8"/>
  <c r="I85" i="8"/>
  <c r="I86" i="8"/>
  <c r="I87" i="8"/>
  <c r="I88" i="8"/>
  <c r="I89" i="8"/>
  <c r="I90" i="8"/>
  <c r="I91" i="8"/>
  <c r="I92" i="8"/>
  <c r="I93" i="8"/>
  <c r="I94" i="8"/>
  <c r="I95" i="8"/>
  <c r="I96" i="8"/>
  <c r="I97" i="8"/>
  <c r="I98" i="8"/>
  <c r="I99" i="8"/>
  <c r="I100" i="8"/>
  <c r="I101" i="8"/>
  <c r="I102" i="8"/>
  <c r="I103" i="8"/>
  <c r="I104" i="8"/>
  <c r="I105" i="8"/>
  <c r="I106" i="8"/>
  <c r="I107" i="8"/>
  <c r="I108" i="8"/>
  <c r="I109" i="8"/>
  <c r="I110" i="8"/>
  <c r="I111" i="8"/>
  <c r="I112" i="8"/>
  <c r="I113" i="8"/>
  <c r="I114" i="8"/>
  <c r="I115" i="8"/>
  <c r="I116" i="8"/>
  <c r="I117" i="8"/>
  <c r="I118" i="8"/>
  <c r="I119" i="8"/>
  <c r="I120" i="8"/>
  <c r="I121" i="8"/>
  <c r="I122" i="8"/>
  <c r="I123" i="8"/>
  <c r="I124" i="8"/>
  <c r="I125" i="8"/>
  <c r="I126" i="8"/>
  <c r="I127" i="8"/>
  <c r="I128" i="8"/>
  <c r="I129" i="8"/>
  <c r="I130" i="8"/>
  <c r="I131" i="8"/>
  <c r="I132" i="8"/>
  <c r="I133" i="8"/>
  <c r="I134" i="8"/>
  <c r="I135" i="8"/>
  <c r="I136" i="8"/>
  <c r="I137" i="8"/>
  <c r="I138" i="8"/>
  <c r="I139" i="8"/>
  <c r="I140" i="8"/>
  <c r="I141" i="8"/>
  <c r="I142" i="8"/>
  <c r="I143" i="8"/>
  <c r="I144" i="8"/>
  <c r="I145" i="8"/>
  <c r="I146" i="8"/>
  <c r="I147" i="8"/>
  <c r="I148" i="8"/>
  <c r="I149" i="8"/>
  <c r="I150" i="8"/>
  <c r="I151" i="8"/>
  <c r="I152" i="8"/>
  <c r="I153" i="8"/>
  <c r="I154" i="8"/>
  <c r="I155" i="8"/>
  <c r="I156" i="8"/>
  <c r="I157" i="8"/>
  <c r="I158" i="8"/>
  <c r="I159" i="8"/>
  <c r="I160" i="8"/>
  <c r="I161" i="8"/>
  <c r="I162" i="8"/>
  <c r="I163" i="8"/>
  <c r="I164" i="8"/>
  <c r="I165" i="8"/>
  <c r="I166" i="8"/>
  <c r="I167" i="8"/>
  <c r="I168" i="8"/>
  <c r="I169" i="8"/>
  <c r="I170" i="8"/>
  <c r="I171" i="8"/>
  <c r="I172" i="8"/>
  <c r="I173" i="8"/>
  <c r="I174" i="8"/>
  <c r="I175" i="8"/>
  <c r="I176" i="8"/>
  <c r="I177" i="8"/>
  <c r="I178" i="8"/>
  <c r="I179" i="8"/>
  <c r="I180" i="8"/>
  <c r="I181" i="8"/>
  <c r="I182" i="8"/>
  <c r="I183" i="8"/>
  <c r="I184" i="8"/>
  <c r="I185" i="8"/>
  <c r="I186" i="8"/>
  <c r="I187" i="8"/>
  <c r="I188" i="8"/>
  <c r="I189" i="8"/>
  <c r="I190" i="8"/>
  <c r="I191" i="8"/>
  <c r="I192" i="8"/>
  <c r="I193" i="8"/>
  <c r="I194" i="8"/>
  <c r="I195" i="8"/>
  <c r="I196" i="8"/>
  <c r="I197" i="8"/>
  <c r="I198" i="8"/>
  <c r="I199" i="8"/>
  <c r="I200" i="8"/>
  <c r="I201" i="8"/>
  <c r="I202" i="8"/>
  <c r="I203" i="8"/>
  <c r="I204" i="8"/>
  <c r="I205" i="8"/>
  <c r="I206" i="8"/>
  <c r="I207" i="8"/>
  <c r="I208" i="8"/>
  <c r="I209" i="8"/>
  <c r="I210" i="8"/>
  <c r="I211" i="8"/>
  <c r="I212" i="8"/>
  <c r="I213" i="8"/>
  <c r="I214" i="8"/>
  <c r="I215" i="8"/>
  <c r="I216" i="8"/>
  <c r="I217" i="8"/>
  <c r="I218" i="8"/>
  <c r="I219" i="8"/>
  <c r="I220" i="8"/>
  <c r="I221" i="8"/>
  <c r="I222" i="8"/>
  <c r="I223" i="8"/>
  <c r="I224" i="8"/>
  <c r="I225" i="8"/>
  <c r="I226" i="8"/>
  <c r="I227" i="8"/>
  <c r="I228" i="8"/>
  <c r="I229" i="8"/>
  <c r="I230" i="8"/>
  <c r="I231" i="8"/>
  <c r="I232" i="8"/>
  <c r="I233" i="8"/>
  <c r="I234" i="8"/>
  <c r="I235" i="8"/>
  <c r="I236" i="8"/>
  <c r="I237" i="8"/>
  <c r="I238" i="8"/>
  <c r="I239" i="8"/>
  <c r="I240" i="8"/>
  <c r="I241" i="8"/>
  <c r="I242" i="8"/>
  <c r="I243" i="8"/>
  <c r="I244" i="8"/>
  <c r="I245" i="8"/>
  <c r="I246" i="8"/>
  <c r="I247" i="8"/>
  <c r="I248" i="8"/>
  <c r="I249" i="8"/>
  <c r="I250" i="8"/>
  <c r="I251" i="8"/>
  <c r="I252" i="8"/>
  <c r="I253" i="8"/>
  <c r="I254" i="8"/>
  <c r="I255" i="8"/>
  <c r="I256" i="8"/>
  <c r="I257" i="8"/>
  <c r="I258" i="8"/>
  <c r="I259" i="8"/>
  <c r="I260" i="8"/>
  <c r="I261" i="8"/>
  <c r="I262" i="8"/>
  <c r="I263" i="8"/>
  <c r="I264" i="8"/>
  <c r="I265" i="8"/>
  <c r="I266" i="8"/>
  <c r="I267" i="8"/>
  <c r="I268" i="8"/>
  <c r="I269" i="8"/>
  <c r="I270" i="8"/>
  <c r="I271" i="8"/>
  <c r="I272" i="8"/>
  <c r="I273" i="8"/>
  <c r="I274" i="8"/>
  <c r="I275" i="8"/>
  <c r="I276" i="8"/>
  <c r="I277" i="8"/>
  <c r="I278" i="8"/>
  <c r="I279" i="8"/>
  <c r="I280" i="8"/>
  <c r="I281" i="8"/>
  <c r="I282" i="8"/>
  <c r="I283" i="8"/>
  <c r="I284" i="8"/>
  <c r="I285" i="8"/>
  <c r="I286" i="8"/>
  <c r="I287" i="8"/>
  <c r="I288" i="8"/>
  <c r="I289" i="8"/>
  <c r="I290" i="8"/>
  <c r="I291" i="8"/>
  <c r="I292" i="8"/>
  <c r="I293" i="8"/>
  <c r="I294" i="8"/>
  <c r="I295" i="8"/>
  <c r="I296" i="8"/>
  <c r="I297" i="8"/>
  <c r="I298" i="8"/>
  <c r="I299" i="8"/>
  <c r="I300" i="8"/>
  <c r="I301" i="8"/>
  <c r="I302" i="8"/>
  <c r="I303" i="8"/>
  <c r="I304" i="8"/>
  <c r="I305" i="8"/>
  <c r="I306" i="8"/>
  <c r="I307" i="8"/>
  <c r="I308" i="8"/>
  <c r="I309" i="8"/>
  <c r="I310" i="8"/>
  <c r="I311" i="8"/>
  <c r="I312" i="8"/>
  <c r="I313" i="8"/>
  <c r="I314" i="8"/>
  <c r="I315" i="8"/>
  <c r="I316" i="8"/>
  <c r="I317" i="8"/>
  <c r="I318" i="8"/>
  <c r="I319" i="8"/>
  <c r="I320" i="8"/>
  <c r="I321" i="8"/>
  <c r="I322" i="8"/>
  <c r="I323" i="8"/>
  <c r="I324" i="8"/>
  <c r="I325" i="8"/>
  <c r="I326" i="8"/>
  <c r="I327" i="8"/>
  <c r="I328" i="8"/>
  <c r="I329" i="8"/>
  <c r="I330" i="8"/>
  <c r="I331" i="8"/>
  <c r="I332" i="8"/>
  <c r="I333" i="8"/>
  <c r="I334" i="8"/>
  <c r="I335" i="8"/>
  <c r="I336" i="8"/>
  <c r="I337" i="8"/>
  <c r="I338" i="8"/>
  <c r="I339" i="8"/>
  <c r="I340" i="8"/>
  <c r="I341" i="8"/>
  <c r="I342" i="8"/>
  <c r="I343" i="8"/>
  <c r="I344" i="8"/>
  <c r="I345" i="8"/>
  <c r="I346" i="8"/>
  <c r="I347" i="8"/>
  <c r="I348" i="8"/>
  <c r="I349" i="8"/>
  <c r="I350" i="8"/>
  <c r="I351" i="8"/>
  <c r="I352" i="8"/>
  <c r="I353" i="8"/>
  <c r="I354" i="8"/>
  <c r="I355" i="8"/>
  <c r="I356" i="8"/>
  <c r="I357" i="8"/>
  <c r="I358" i="8"/>
  <c r="I359" i="8"/>
  <c r="I360" i="8"/>
  <c r="I361" i="8"/>
  <c r="I362" i="8"/>
  <c r="I363" i="8"/>
  <c r="I364" i="8"/>
  <c r="I365" i="8"/>
  <c r="I366" i="8"/>
  <c r="I367" i="8"/>
  <c r="I368" i="8"/>
  <c r="I369" i="8"/>
  <c r="I370" i="8"/>
  <c r="I371" i="8"/>
  <c r="I372" i="8"/>
  <c r="I373" i="8"/>
  <c r="I374" i="8"/>
  <c r="I375" i="8"/>
  <c r="I376" i="8"/>
  <c r="I377" i="8"/>
  <c r="I378" i="8"/>
  <c r="I379" i="8"/>
  <c r="I380" i="8"/>
  <c r="I381" i="8"/>
  <c r="I382" i="8"/>
  <c r="I383" i="8"/>
  <c r="I384" i="8"/>
  <c r="I385" i="8"/>
  <c r="I386" i="8"/>
  <c r="I387" i="8"/>
  <c r="I388" i="8"/>
  <c r="I389" i="8"/>
  <c r="I390" i="8"/>
  <c r="I391" i="8"/>
  <c r="I392" i="8"/>
  <c r="I393" i="8"/>
  <c r="I394" i="8"/>
  <c r="I395" i="8"/>
  <c r="I396" i="8"/>
  <c r="I397" i="8"/>
  <c r="I398" i="8"/>
  <c r="I399" i="8"/>
  <c r="I400" i="8"/>
  <c r="I401" i="8"/>
  <c r="I402" i="8"/>
  <c r="I403" i="8"/>
  <c r="I404" i="8"/>
  <c r="I405" i="8"/>
  <c r="I406" i="8"/>
  <c r="I407" i="8"/>
  <c r="I408" i="8"/>
  <c r="I409" i="8"/>
  <c r="I410" i="8"/>
  <c r="I411" i="8"/>
  <c r="I412" i="8"/>
  <c r="I413" i="8"/>
  <c r="I414" i="8"/>
  <c r="I415" i="8"/>
  <c r="I416" i="8"/>
  <c r="I417" i="8"/>
  <c r="I418" i="8"/>
  <c r="I419" i="8"/>
  <c r="I420" i="8"/>
  <c r="I421" i="8"/>
  <c r="I422" i="8"/>
  <c r="I423" i="8"/>
  <c r="I424" i="8"/>
  <c r="I425" i="8"/>
  <c r="I426" i="8"/>
  <c r="I427" i="8"/>
  <c r="I428" i="8"/>
  <c r="I429" i="8"/>
  <c r="I430" i="8"/>
  <c r="I431" i="8"/>
  <c r="I432" i="8"/>
  <c r="I433" i="8"/>
  <c r="I434" i="8"/>
  <c r="I435" i="8"/>
  <c r="I436" i="8"/>
  <c r="I437" i="8"/>
  <c r="I438" i="8"/>
  <c r="I439" i="8"/>
  <c r="I440" i="8"/>
  <c r="I441" i="8"/>
  <c r="I442" i="8"/>
  <c r="I443" i="8"/>
  <c r="I444" i="8"/>
  <c r="I445" i="8"/>
  <c r="I446" i="8"/>
  <c r="I447" i="8"/>
  <c r="I448" i="8"/>
  <c r="I449" i="8"/>
  <c r="I450" i="8"/>
  <c r="I451" i="8"/>
  <c r="I452" i="8"/>
  <c r="I453" i="8"/>
  <c r="I454" i="8"/>
  <c r="I455" i="8"/>
  <c r="I456" i="8"/>
  <c r="I457" i="8"/>
  <c r="I458" i="8"/>
  <c r="I459" i="8"/>
  <c r="I460" i="8"/>
  <c r="I461" i="8"/>
  <c r="I462" i="8"/>
  <c r="I463" i="8"/>
  <c r="I464" i="8"/>
  <c r="I465" i="8"/>
  <c r="I466" i="8"/>
  <c r="I467" i="8"/>
  <c r="I468" i="8"/>
  <c r="I469" i="8"/>
  <c r="I470" i="8"/>
  <c r="I471" i="8"/>
  <c r="I472" i="8"/>
  <c r="I473" i="8"/>
  <c r="I474" i="8"/>
  <c r="I475" i="8"/>
  <c r="I476" i="8"/>
  <c r="I477" i="8"/>
  <c r="I478" i="8"/>
  <c r="I479" i="8"/>
  <c r="I480" i="8"/>
  <c r="I481" i="8"/>
  <c r="I482" i="8"/>
  <c r="I483" i="8"/>
  <c r="I484" i="8"/>
  <c r="I485" i="8"/>
  <c r="I486" i="8"/>
  <c r="I487" i="8"/>
  <c r="I488" i="8"/>
  <c r="I489" i="8"/>
  <c r="I490" i="8"/>
  <c r="I491" i="8"/>
  <c r="I492" i="8"/>
  <c r="I493" i="8"/>
  <c r="I494" i="8"/>
  <c r="I495" i="8"/>
  <c r="I496" i="8"/>
  <c r="I497" i="8"/>
  <c r="I498" i="8"/>
  <c r="I499" i="8"/>
  <c r="I500" i="8"/>
  <c r="I501" i="8"/>
  <c r="I502" i="8"/>
  <c r="I503" i="8"/>
  <c r="I504" i="8"/>
  <c r="I505" i="8"/>
  <c r="I506" i="8"/>
  <c r="I507" i="8"/>
  <c r="I508" i="8"/>
  <c r="I509" i="8"/>
  <c r="I510" i="8"/>
  <c r="I511" i="8"/>
  <c r="I512" i="8"/>
  <c r="I513" i="8"/>
  <c r="I514" i="8"/>
  <c r="I515" i="8"/>
  <c r="I516" i="8"/>
  <c r="I517" i="8"/>
  <c r="I518" i="8"/>
  <c r="I519" i="8"/>
  <c r="I520" i="8"/>
  <c r="I521" i="8"/>
  <c r="I522" i="8"/>
  <c r="I523" i="8"/>
  <c r="I524" i="8"/>
  <c r="I525" i="8"/>
  <c r="I526" i="8"/>
  <c r="I527" i="8"/>
  <c r="I528" i="8"/>
  <c r="I529" i="8"/>
  <c r="I530" i="8"/>
  <c r="I531" i="8"/>
  <c r="I532" i="8"/>
  <c r="I533" i="8"/>
  <c r="I534" i="8"/>
  <c r="I535" i="8"/>
  <c r="I536" i="8"/>
  <c r="I537" i="8"/>
  <c r="I538" i="8"/>
  <c r="I539" i="8"/>
  <c r="I540" i="8"/>
  <c r="I541" i="8"/>
  <c r="I542" i="8"/>
  <c r="I543" i="8"/>
  <c r="I544" i="8"/>
  <c r="I545" i="8"/>
  <c r="I546" i="8"/>
  <c r="I547" i="8"/>
  <c r="I548" i="8"/>
  <c r="I549" i="8"/>
  <c r="I550" i="8"/>
  <c r="I551" i="8"/>
  <c r="I552" i="8"/>
  <c r="I553" i="8"/>
  <c r="I554" i="8"/>
  <c r="I555" i="8"/>
  <c r="I556" i="8"/>
  <c r="I557" i="8"/>
  <c r="I558" i="8"/>
  <c r="I559" i="8"/>
  <c r="I560" i="8"/>
  <c r="I561" i="8"/>
  <c r="I562" i="8"/>
  <c r="I563" i="8"/>
  <c r="I564" i="8"/>
  <c r="I565" i="8"/>
  <c r="I566" i="8"/>
  <c r="I567" i="8"/>
  <c r="I568" i="8"/>
  <c r="I569" i="8"/>
  <c r="I570" i="8"/>
  <c r="I571" i="8"/>
  <c r="I572" i="8"/>
  <c r="I573" i="8"/>
  <c r="I574" i="8"/>
  <c r="I575" i="8"/>
  <c r="I576" i="8"/>
  <c r="I577" i="8"/>
  <c r="I578" i="8"/>
  <c r="I579" i="8"/>
  <c r="I580" i="8"/>
  <c r="I581" i="8"/>
  <c r="I582" i="8"/>
  <c r="I583" i="8"/>
  <c r="I584" i="8"/>
  <c r="I585" i="8"/>
  <c r="I586" i="8"/>
  <c r="I587" i="8"/>
  <c r="I588" i="8"/>
  <c r="I589" i="8"/>
  <c r="I590" i="8"/>
  <c r="I591" i="8"/>
  <c r="I592" i="8"/>
  <c r="I593" i="8"/>
  <c r="I594" i="8"/>
  <c r="I595" i="8"/>
  <c r="I596" i="8"/>
  <c r="I597" i="8"/>
  <c r="I598" i="8"/>
  <c r="I599" i="8"/>
  <c r="I600" i="8"/>
  <c r="I601" i="8"/>
  <c r="I602" i="8"/>
  <c r="I603" i="8"/>
  <c r="I604" i="8"/>
  <c r="I605" i="8"/>
  <c r="I606" i="8"/>
  <c r="I607" i="8"/>
  <c r="I608" i="8"/>
  <c r="I609" i="8"/>
  <c r="I610" i="8"/>
  <c r="I611" i="8"/>
  <c r="I612" i="8"/>
  <c r="I613" i="8"/>
  <c r="I614" i="8"/>
  <c r="I615" i="8"/>
  <c r="I616" i="8"/>
  <c r="I617" i="8"/>
  <c r="I618" i="8"/>
  <c r="I619" i="8"/>
  <c r="I620" i="8"/>
  <c r="I621" i="8"/>
  <c r="I622" i="8"/>
  <c r="I623" i="8"/>
  <c r="I624" i="8"/>
  <c r="I625" i="8"/>
  <c r="I626" i="8"/>
  <c r="I627" i="8"/>
  <c r="I628" i="8"/>
  <c r="I629" i="8"/>
  <c r="I630" i="8"/>
  <c r="I631" i="8"/>
  <c r="I632" i="8"/>
  <c r="I633" i="8"/>
  <c r="I634" i="8"/>
  <c r="I635" i="8"/>
  <c r="I636" i="8"/>
  <c r="I637" i="8"/>
  <c r="I638" i="8"/>
  <c r="I639" i="8"/>
  <c r="I640" i="8"/>
  <c r="I641" i="8"/>
  <c r="I642" i="8"/>
  <c r="I643" i="8"/>
  <c r="I644" i="8"/>
  <c r="I645" i="8"/>
  <c r="I646" i="8"/>
  <c r="I647" i="8"/>
  <c r="I648" i="8"/>
  <c r="I649" i="8"/>
  <c r="I650" i="8"/>
  <c r="I651" i="8"/>
  <c r="I652" i="8"/>
  <c r="I653" i="8"/>
  <c r="I654" i="8"/>
  <c r="I655" i="8"/>
  <c r="I656" i="8"/>
  <c r="I657" i="8"/>
  <c r="I658" i="8"/>
  <c r="I659" i="8"/>
  <c r="I660" i="8"/>
  <c r="I661" i="8"/>
  <c r="I662" i="8"/>
  <c r="I663" i="8"/>
  <c r="I664" i="8"/>
  <c r="I665" i="8"/>
  <c r="I666" i="8"/>
  <c r="I667" i="8"/>
  <c r="I668" i="8"/>
  <c r="I669" i="8"/>
  <c r="I670" i="8"/>
  <c r="I671" i="8"/>
  <c r="I672" i="8"/>
  <c r="I673" i="8"/>
  <c r="I674" i="8"/>
  <c r="I675" i="8"/>
  <c r="I676" i="8"/>
  <c r="I677" i="8"/>
  <c r="I678" i="8"/>
  <c r="I679" i="8"/>
  <c r="I680" i="8"/>
  <c r="I681" i="8"/>
  <c r="I682" i="8"/>
  <c r="I683" i="8"/>
  <c r="I684" i="8"/>
  <c r="I685" i="8"/>
  <c r="I686" i="8"/>
  <c r="I687" i="8"/>
  <c r="I688" i="8"/>
  <c r="I689" i="8"/>
  <c r="I690" i="8"/>
  <c r="I691" i="8"/>
  <c r="I692" i="8"/>
  <c r="I693" i="8"/>
  <c r="I694" i="8"/>
  <c r="I695" i="8"/>
  <c r="I696" i="8"/>
  <c r="I697" i="8"/>
  <c r="I698" i="8"/>
  <c r="I699" i="8"/>
  <c r="I700" i="8"/>
  <c r="I701" i="8"/>
  <c r="I702" i="8"/>
  <c r="I703" i="8"/>
  <c r="I704" i="8"/>
  <c r="I705" i="8"/>
  <c r="I706" i="8"/>
  <c r="I707" i="8"/>
  <c r="I708" i="8"/>
  <c r="I709" i="8"/>
  <c r="I710" i="8"/>
  <c r="I711" i="8"/>
  <c r="I712" i="8"/>
  <c r="I713" i="8"/>
  <c r="I714" i="8"/>
  <c r="I715" i="8"/>
  <c r="I716" i="8"/>
  <c r="I717" i="8"/>
  <c r="I718" i="8"/>
  <c r="I719" i="8"/>
  <c r="I720" i="8"/>
  <c r="I721" i="8"/>
  <c r="I722" i="8"/>
  <c r="I723" i="8"/>
  <c r="I724" i="8"/>
  <c r="I725" i="8"/>
  <c r="I726" i="8"/>
  <c r="I727" i="8"/>
  <c r="I728" i="8"/>
  <c r="I729" i="8"/>
  <c r="I730" i="8"/>
  <c r="I731" i="8"/>
  <c r="I732" i="8"/>
  <c r="I733" i="8"/>
  <c r="I734" i="8"/>
  <c r="I735" i="8"/>
  <c r="I736" i="8"/>
  <c r="I737" i="8"/>
  <c r="I738" i="8"/>
  <c r="I739" i="8"/>
  <c r="I740" i="8"/>
  <c r="I741" i="8"/>
  <c r="I742" i="8"/>
  <c r="I743" i="8"/>
  <c r="I744" i="8"/>
  <c r="I745" i="8"/>
  <c r="I746" i="8"/>
  <c r="I747" i="8"/>
  <c r="I748" i="8"/>
  <c r="I749" i="8"/>
  <c r="I750" i="8"/>
  <c r="I751" i="8"/>
  <c r="I752" i="8"/>
  <c r="I753" i="8"/>
  <c r="I754" i="8"/>
  <c r="I755" i="8"/>
  <c r="I756" i="8"/>
  <c r="I757" i="8"/>
  <c r="I758" i="8"/>
  <c r="I759" i="8"/>
  <c r="I760" i="8"/>
  <c r="I761" i="8"/>
  <c r="I762" i="8"/>
  <c r="I763" i="8"/>
  <c r="I764" i="8"/>
  <c r="I765" i="8"/>
  <c r="I766" i="8"/>
  <c r="I767" i="8"/>
  <c r="I768" i="8"/>
  <c r="I769" i="8"/>
  <c r="I770" i="8"/>
  <c r="I771" i="8"/>
  <c r="I772" i="8"/>
  <c r="I773" i="8"/>
  <c r="I774" i="8"/>
  <c r="I775" i="8"/>
  <c r="I776" i="8"/>
  <c r="I777" i="8"/>
  <c r="I778" i="8"/>
  <c r="I779" i="8"/>
  <c r="I780" i="8"/>
  <c r="I781" i="8"/>
  <c r="I782" i="8"/>
  <c r="I783" i="8"/>
  <c r="I784" i="8"/>
  <c r="I785" i="8"/>
  <c r="I786" i="8"/>
  <c r="I787" i="8"/>
  <c r="I788" i="8"/>
  <c r="I789" i="8"/>
  <c r="I790" i="8"/>
  <c r="I791" i="8"/>
  <c r="I792" i="8"/>
  <c r="I793" i="8"/>
  <c r="I794" i="8"/>
  <c r="I795" i="8"/>
  <c r="I796" i="8"/>
  <c r="I797" i="8"/>
  <c r="I798" i="8"/>
  <c r="I799" i="8"/>
  <c r="I800" i="8"/>
  <c r="I801" i="8"/>
  <c r="I802" i="8"/>
  <c r="I803" i="8"/>
  <c r="I804" i="8"/>
  <c r="I805" i="8"/>
  <c r="I806" i="8"/>
  <c r="I807" i="8"/>
  <c r="I808" i="8"/>
  <c r="I809" i="8"/>
  <c r="I810" i="8"/>
  <c r="I811" i="8"/>
  <c r="I812" i="8"/>
  <c r="I813" i="8"/>
  <c r="I814" i="8"/>
  <c r="I815" i="8"/>
  <c r="I816" i="8"/>
  <c r="I817" i="8"/>
  <c r="I818" i="8"/>
  <c r="I819" i="8"/>
  <c r="I820" i="8"/>
  <c r="I821" i="8"/>
  <c r="I822" i="8"/>
  <c r="I823" i="8"/>
  <c r="I824" i="8"/>
  <c r="I825" i="8"/>
  <c r="I826" i="8"/>
  <c r="I827" i="8"/>
  <c r="I828" i="8"/>
  <c r="I829" i="8"/>
  <c r="I830" i="8"/>
  <c r="I831" i="8"/>
  <c r="I832" i="8"/>
  <c r="I833" i="8"/>
  <c r="I834" i="8"/>
  <c r="I835" i="8"/>
  <c r="I836" i="8"/>
  <c r="I837" i="8"/>
  <c r="I838" i="8"/>
  <c r="I839" i="8"/>
  <c r="I840" i="8"/>
  <c r="I841" i="8"/>
  <c r="I842" i="8"/>
  <c r="I843" i="8"/>
  <c r="I844" i="8"/>
  <c r="I845" i="8"/>
  <c r="I846" i="8"/>
  <c r="I847" i="8"/>
  <c r="I848" i="8"/>
  <c r="I849" i="8"/>
  <c r="I850" i="8"/>
  <c r="I851" i="8"/>
  <c r="I852" i="8"/>
  <c r="I853" i="8"/>
  <c r="I854" i="8"/>
  <c r="I855" i="8"/>
  <c r="I856" i="8"/>
  <c r="I857" i="8"/>
  <c r="I858" i="8"/>
  <c r="I859" i="8"/>
  <c r="I860" i="8"/>
  <c r="I861" i="8"/>
  <c r="I862" i="8"/>
  <c r="I863" i="8"/>
  <c r="I864" i="8"/>
  <c r="I865" i="8"/>
  <c r="I866" i="8"/>
  <c r="I867" i="8"/>
  <c r="I868" i="8"/>
  <c r="I869" i="8"/>
  <c r="I870" i="8"/>
  <c r="I871" i="8"/>
  <c r="I872" i="8"/>
  <c r="I873" i="8"/>
  <c r="I874" i="8"/>
  <c r="I875" i="8"/>
  <c r="I876" i="8"/>
  <c r="I877" i="8"/>
  <c r="I878" i="8"/>
  <c r="I879" i="8"/>
  <c r="I880" i="8"/>
  <c r="I881" i="8"/>
  <c r="I882" i="8"/>
  <c r="I883" i="8"/>
  <c r="I884" i="8"/>
  <c r="I885" i="8"/>
  <c r="I886" i="8"/>
  <c r="I887" i="8"/>
  <c r="I888" i="8"/>
  <c r="I889" i="8"/>
  <c r="I890" i="8"/>
  <c r="I891" i="8"/>
  <c r="I892" i="8"/>
  <c r="I893" i="8"/>
  <c r="I894" i="8"/>
  <c r="I895" i="8"/>
  <c r="I896" i="8"/>
  <c r="I897" i="8"/>
  <c r="I898" i="8"/>
  <c r="I899" i="8"/>
  <c r="I900" i="8"/>
  <c r="I901" i="8"/>
  <c r="I902" i="8"/>
  <c r="I903" i="8"/>
  <c r="I904" i="8"/>
  <c r="I905" i="8"/>
  <c r="I906" i="8"/>
  <c r="I907" i="8"/>
  <c r="I908" i="8"/>
  <c r="I909" i="8"/>
  <c r="I910" i="8"/>
  <c r="I911" i="8"/>
  <c r="I912" i="8"/>
  <c r="I913" i="8"/>
  <c r="I914" i="8"/>
  <c r="I915" i="8"/>
  <c r="I916" i="8"/>
  <c r="I917" i="8"/>
  <c r="I918" i="8"/>
  <c r="I919" i="8"/>
  <c r="I920" i="8"/>
  <c r="I921" i="8"/>
  <c r="I922" i="8"/>
  <c r="I923" i="8"/>
  <c r="I924" i="8"/>
  <c r="I925" i="8"/>
  <c r="I926" i="8"/>
  <c r="I927" i="8"/>
  <c r="I928" i="8"/>
  <c r="I929" i="8"/>
  <c r="I930" i="8"/>
  <c r="I931" i="8"/>
  <c r="I932" i="8"/>
  <c r="I933" i="8"/>
  <c r="I934" i="8"/>
  <c r="I935" i="8"/>
  <c r="I936" i="8"/>
  <c r="I937" i="8"/>
  <c r="I938" i="8"/>
  <c r="I939" i="8"/>
  <c r="I940" i="8"/>
  <c r="I941" i="8"/>
  <c r="I942" i="8"/>
  <c r="I943" i="8"/>
  <c r="I944" i="8"/>
  <c r="I945" i="8"/>
  <c r="I946" i="8"/>
  <c r="I947" i="8"/>
  <c r="I948" i="8"/>
  <c r="I949" i="8"/>
  <c r="I950" i="8"/>
  <c r="I951" i="8"/>
  <c r="I952" i="8"/>
  <c r="I953" i="8"/>
  <c r="I954" i="8"/>
  <c r="I955" i="8"/>
  <c r="I956" i="8"/>
  <c r="I957" i="8"/>
  <c r="I958" i="8"/>
  <c r="I959" i="8"/>
  <c r="I960" i="8"/>
  <c r="I961" i="8"/>
  <c r="I962" i="8"/>
  <c r="I963" i="8"/>
  <c r="I964" i="8"/>
  <c r="I965" i="8"/>
  <c r="I966" i="8"/>
  <c r="I967" i="8"/>
  <c r="I968" i="8"/>
  <c r="I969" i="8"/>
  <c r="I970" i="8"/>
  <c r="I971" i="8"/>
  <c r="I972" i="8"/>
  <c r="I973" i="8"/>
  <c r="I974" i="8"/>
  <c r="I975" i="8"/>
  <c r="I976" i="8"/>
  <c r="I977" i="8"/>
  <c r="I978" i="8"/>
  <c r="I979" i="8"/>
  <c r="I980" i="8"/>
  <c r="I981" i="8"/>
  <c r="I982" i="8"/>
  <c r="I983" i="8"/>
  <c r="I984" i="8"/>
  <c r="I985" i="8"/>
  <c r="I986" i="8"/>
  <c r="I987" i="8"/>
  <c r="I988" i="8"/>
  <c r="I989" i="8"/>
  <c r="I990" i="8"/>
  <c r="I991" i="8"/>
  <c r="I992" i="8"/>
  <c r="I993" i="8"/>
  <c r="I994" i="8"/>
  <c r="I995" i="8"/>
  <c r="I996" i="8"/>
  <c r="I997" i="8"/>
  <c r="I998" i="8"/>
  <c r="I999" i="8"/>
  <c r="I1000" i="8"/>
  <c r="I1001" i="8"/>
  <c r="I1002" i="8"/>
  <c r="I1003" i="8"/>
  <c r="I1004" i="8"/>
  <c r="I1005" i="8"/>
  <c r="I1006" i="8"/>
  <c r="I1007" i="8"/>
  <c r="I1008" i="8"/>
  <c r="I1009" i="8"/>
  <c r="I1010" i="8"/>
  <c r="I1011" i="8"/>
  <c r="I1012" i="8"/>
  <c r="I1013" i="8"/>
  <c r="I1014" i="8"/>
  <c r="I1015" i="8"/>
  <c r="I1016" i="8"/>
  <c r="I1017" i="8"/>
  <c r="I1018" i="8"/>
  <c r="I1019" i="8"/>
  <c r="I1020" i="8"/>
  <c r="I1021" i="8"/>
  <c r="I1022" i="8"/>
  <c r="I1023" i="8"/>
  <c r="I1024" i="8"/>
  <c r="I1025" i="8"/>
  <c r="I1026" i="8"/>
  <c r="I1027" i="8"/>
  <c r="I1028" i="8"/>
  <c r="I1029" i="8"/>
  <c r="I1030" i="8"/>
  <c r="I1031" i="8"/>
  <c r="I1032" i="8"/>
  <c r="I1033" i="8"/>
  <c r="I1034" i="8"/>
  <c r="I1035" i="8"/>
  <c r="I1036" i="8"/>
  <c r="I1037" i="8"/>
  <c r="I1038" i="8"/>
  <c r="I1039" i="8"/>
  <c r="I1040" i="8"/>
  <c r="I1041" i="8"/>
  <c r="I1042" i="8"/>
  <c r="I1043" i="8"/>
  <c r="I1044" i="8"/>
  <c r="I1045" i="8"/>
  <c r="I1046" i="8"/>
  <c r="I1047" i="8"/>
  <c r="I1048" i="8"/>
  <c r="I1049" i="8"/>
  <c r="I1050" i="8"/>
  <c r="I1051" i="8"/>
  <c r="I1052" i="8"/>
  <c r="I1053" i="8"/>
  <c r="I1054" i="8"/>
  <c r="I1055" i="8"/>
  <c r="I1056" i="8"/>
  <c r="I1057" i="8"/>
  <c r="I1058" i="8"/>
  <c r="I1059" i="8"/>
  <c r="I1060" i="8"/>
  <c r="I1061" i="8"/>
  <c r="I1062" i="8"/>
  <c r="I1063" i="8"/>
  <c r="I1064" i="8"/>
  <c r="I1065" i="8"/>
  <c r="I1066" i="8"/>
  <c r="I1067" i="8"/>
  <c r="I1068" i="8"/>
  <c r="I1069" i="8"/>
  <c r="I1070" i="8"/>
  <c r="I1071" i="8"/>
  <c r="I1072" i="8"/>
  <c r="I1073" i="8"/>
  <c r="I1074" i="8"/>
  <c r="I1075" i="8"/>
  <c r="I1076" i="8"/>
  <c r="I1077" i="8"/>
  <c r="I1078" i="8"/>
  <c r="I1079" i="8"/>
  <c r="I1080" i="8"/>
  <c r="I1081" i="8"/>
  <c r="I1082" i="8"/>
  <c r="I1083" i="8"/>
  <c r="I1084" i="8"/>
  <c r="I1085" i="8"/>
  <c r="I1086" i="8"/>
  <c r="I1087" i="8"/>
  <c r="I1088" i="8"/>
  <c r="I1089" i="8"/>
  <c r="I1090" i="8"/>
  <c r="I1091" i="8"/>
  <c r="I1092" i="8"/>
  <c r="I1093" i="8"/>
  <c r="I1094" i="8"/>
  <c r="I1095" i="8"/>
  <c r="I1096" i="8"/>
  <c r="I1097" i="8"/>
  <c r="I1098" i="8"/>
  <c r="I1099" i="8"/>
  <c r="I1100" i="8"/>
  <c r="I1101" i="8"/>
  <c r="I1102" i="8"/>
  <c r="I1103" i="8"/>
  <c r="I1104" i="8"/>
  <c r="I1105" i="8"/>
  <c r="I1106" i="8"/>
  <c r="I1107" i="8"/>
  <c r="I1108" i="8"/>
  <c r="I1109" i="8"/>
  <c r="I1110" i="8"/>
  <c r="I1111" i="8"/>
  <c r="I1112" i="8"/>
  <c r="I1113" i="8"/>
  <c r="I1114" i="8"/>
  <c r="I1115" i="8"/>
  <c r="I1116" i="8"/>
  <c r="I1117" i="8"/>
  <c r="I1118" i="8"/>
  <c r="I1119" i="8"/>
  <c r="I1120" i="8"/>
  <c r="I1121" i="8"/>
  <c r="I1122" i="8"/>
  <c r="I1123" i="8"/>
  <c r="I1124" i="8"/>
  <c r="I1125" i="8"/>
  <c r="I1126" i="8"/>
  <c r="I1127" i="8"/>
  <c r="I1128" i="8"/>
  <c r="I1129" i="8"/>
  <c r="I1130" i="8"/>
  <c r="I1131" i="8"/>
  <c r="I1132" i="8"/>
  <c r="I1133" i="8"/>
  <c r="I1134" i="8"/>
  <c r="I1135" i="8"/>
  <c r="I1136" i="8"/>
  <c r="I1137" i="8"/>
  <c r="I1138" i="8"/>
  <c r="I1139" i="8"/>
  <c r="I1140" i="8"/>
  <c r="I1141" i="8"/>
  <c r="I1142" i="8"/>
  <c r="I1143" i="8"/>
  <c r="I1144" i="8"/>
  <c r="I1145" i="8"/>
  <c r="I1146" i="8"/>
  <c r="I1147" i="8"/>
  <c r="I1148" i="8"/>
  <c r="I1149" i="8"/>
  <c r="I1150" i="8"/>
  <c r="I1151" i="8"/>
  <c r="I1152" i="8"/>
  <c r="I1153" i="8"/>
  <c r="I1154" i="8"/>
  <c r="I1155" i="8"/>
  <c r="I1156" i="8"/>
  <c r="I1157" i="8"/>
  <c r="I1158" i="8"/>
  <c r="I1159" i="8"/>
  <c r="I1160" i="8"/>
  <c r="I1161" i="8"/>
  <c r="I1162" i="8"/>
  <c r="I1163" i="8"/>
  <c r="I1164" i="8"/>
  <c r="I1165" i="8"/>
  <c r="I1166" i="8"/>
  <c r="I1167" i="8"/>
  <c r="I1168" i="8"/>
  <c r="I1169" i="8"/>
  <c r="I1170" i="8"/>
  <c r="I1171" i="8"/>
  <c r="I1172" i="8"/>
  <c r="I1173" i="8"/>
  <c r="I1174" i="8"/>
  <c r="I1175" i="8"/>
  <c r="I1176" i="8"/>
  <c r="I1177" i="8"/>
  <c r="I1178" i="8"/>
  <c r="I1179" i="8"/>
  <c r="I1180" i="8"/>
  <c r="I1181" i="8"/>
  <c r="I1182" i="8"/>
  <c r="I1183" i="8"/>
  <c r="I1184" i="8"/>
  <c r="I1185" i="8"/>
  <c r="I1186" i="8"/>
  <c r="I1187" i="8"/>
  <c r="I1188" i="8"/>
  <c r="I1189" i="8"/>
  <c r="I1190" i="8"/>
  <c r="I1191" i="8"/>
  <c r="I1192" i="8"/>
  <c r="I1193" i="8"/>
  <c r="I1194" i="8"/>
  <c r="I1195" i="8"/>
  <c r="I1196" i="8"/>
  <c r="I1197" i="8"/>
  <c r="I1198" i="8"/>
  <c r="I1199" i="8"/>
  <c r="I1200" i="8"/>
  <c r="I1201" i="8"/>
  <c r="I1202" i="8"/>
  <c r="I1203" i="8"/>
  <c r="I1204" i="8"/>
  <c r="I1205" i="8"/>
  <c r="I1206" i="8"/>
  <c r="I1207" i="8"/>
  <c r="I1208" i="8"/>
  <c r="I1209" i="8"/>
  <c r="I1210" i="8"/>
  <c r="I1211" i="8"/>
  <c r="I1212" i="8"/>
  <c r="I1213" i="8"/>
  <c r="I1214" i="8"/>
  <c r="I1215" i="8"/>
  <c r="I1216" i="8"/>
  <c r="I1217" i="8"/>
  <c r="I1218" i="8"/>
  <c r="I1219" i="8"/>
  <c r="I1220" i="8"/>
  <c r="I1221" i="8"/>
  <c r="I1222" i="8"/>
  <c r="I1223" i="8"/>
  <c r="I1224" i="8"/>
  <c r="I1225" i="8"/>
  <c r="I1226" i="8"/>
  <c r="I1227" i="8"/>
  <c r="I1228" i="8"/>
  <c r="I1229" i="8"/>
  <c r="I1230" i="8"/>
  <c r="I1231" i="8"/>
  <c r="I1232" i="8"/>
  <c r="I1233" i="8"/>
  <c r="I1234" i="8"/>
  <c r="I1235" i="8"/>
  <c r="I1236" i="8"/>
  <c r="I1237" i="8"/>
  <c r="I1238" i="8"/>
  <c r="I1239" i="8"/>
  <c r="I1240" i="8"/>
  <c r="I1241" i="8"/>
  <c r="I1242" i="8"/>
  <c r="I1243" i="8"/>
  <c r="I1244" i="8"/>
  <c r="I1245" i="8"/>
  <c r="I1246" i="8"/>
  <c r="I1247" i="8"/>
  <c r="I1248" i="8"/>
  <c r="I1249" i="8"/>
  <c r="I1250" i="8"/>
  <c r="I1251" i="8"/>
  <c r="I1252" i="8"/>
  <c r="I1253" i="8"/>
  <c r="I1254" i="8"/>
  <c r="I1255" i="8"/>
  <c r="I1256" i="8"/>
  <c r="I1257" i="8"/>
  <c r="I1258" i="8"/>
  <c r="I1259" i="8"/>
  <c r="I1260" i="8"/>
  <c r="I1261" i="8"/>
  <c r="I1262" i="8"/>
  <c r="I1263" i="8"/>
  <c r="I1264" i="8"/>
  <c r="I1265" i="8"/>
  <c r="I1266" i="8"/>
  <c r="I1267" i="8"/>
  <c r="I1268" i="8"/>
  <c r="I1269" i="8"/>
  <c r="I1270" i="8"/>
  <c r="I1271" i="8"/>
  <c r="I1272" i="8"/>
  <c r="I1273" i="8"/>
  <c r="I1274" i="8"/>
  <c r="I1275" i="8"/>
  <c r="I1276" i="8"/>
  <c r="I1277" i="8"/>
  <c r="I1278" i="8"/>
  <c r="I1279" i="8"/>
  <c r="I1280" i="8"/>
  <c r="I1281" i="8"/>
  <c r="I1282" i="8"/>
  <c r="I1283" i="8"/>
  <c r="I1284" i="8"/>
  <c r="I1285" i="8"/>
  <c r="I1286" i="8"/>
  <c r="I1287" i="8"/>
  <c r="I1288" i="8"/>
  <c r="I1289" i="8"/>
  <c r="I1290" i="8"/>
  <c r="I1291" i="8"/>
  <c r="I1292" i="8"/>
  <c r="I1293" i="8"/>
  <c r="I1294" i="8"/>
  <c r="I1295" i="8"/>
  <c r="I1296" i="8"/>
  <c r="I1297" i="8"/>
  <c r="I1298" i="8"/>
  <c r="I1299" i="8"/>
  <c r="I1300" i="8"/>
  <c r="I1301" i="8"/>
  <c r="I1302" i="8"/>
  <c r="I1303" i="8"/>
  <c r="I1304" i="8"/>
  <c r="I1305" i="8"/>
  <c r="I1306" i="8"/>
  <c r="I1307" i="8"/>
  <c r="I1308" i="8"/>
  <c r="I1309" i="8"/>
  <c r="I1310" i="8"/>
  <c r="I1311" i="8"/>
  <c r="I1312" i="8"/>
  <c r="I1313" i="8"/>
  <c r="I1314" i="8"/>
  <c r="I1315" i="8"/>
  <c r="I1316" i="8"/>
  <c r="I1317" i="8"/>
  <c r="I1318" i="8"/>
  <c r="I1319" i="8"/>
  <c r="I1320" i="8"/>
  <c r="I1321" i="8"/>
  <c r="I1322" i="8"/>
  <c r="I1323" i="8"/>
  <c r="I1324" i="8"/>
  <c r="I1325" i="8"/>
  <c r="I1326" i="8"/>
  <c r="I1327" i="8"/>
  <c r="I1328" i="8"/>
  <c r="I1329" i="8"/>
  <c r="I1330" i="8"/>
  <c r="I1331" i="8"/>
  <c r="I1332" i="8"/>
  <c r="I1333" i="8"/>
  <c r="I1334" i="8"/>
  <c r="I1335" i="8"/>
  <c r="I1336" i="8"/>
  <c r="I1337" i="8"/>
  <c r="I1338" i="8"/>
  <c r="I1339" i="8"/>
  <c r="I1340" i="8"/>
  <c r="I1341" i="8"/>
  <c r="I1342" i="8"/>
  <c r="I1343" i="8"/>
  <c r="I1344" i="8"/>
  <c r="I1345" i="8"/>
  <c r="I1346" i="8"/>
  <c r="I1347" i="8"/>
  <c r="I1348" i="8"/>
  <c r="I1349" i="8"/>
  <c r="I1350" i="8"/>
  <c r="I1351" i="8"/>
  <c r="I1352" i="8"/>
  <c r="I1353" i="8"/>
  <c r="I1354" i="8"/>
  <c r="I1355" i="8"/>
  <c r="I1356" i="8"/>
  <c r="I1357" i="8"/>
  <c r="I1358" i="8"/>
  <c r="I1359" i="8"/>
  <c r="I1360" i="8"/>
  <c r="I1361" i="8"/>
  <c r="I1362" i="8"/>
  <c r="I1363" i="8"/>
  <c r="I1364" i="8"/>
  <c r="I1365" i="8"/>
  <c r="I1366" i="8"/>
  <c r="I1367" i="8"/>
  <c r="I1368" i="8"/>
  <c r="I1369" i="8"/>
  <c r="I1370" i="8"/>
  <c r="I1371" i="8"/>
  <c r="I1372" i="8"/>
  <c r="I1373" i="8"/>
  <c r="I1374" i="8"/>
  <c r="I1375" i="8"/>
  <c r="I1376" i="8"/>
  <c r="I1377" i="8"/>
  <c r="I1378" i="8"/>
  <c r="I1379" i="8"/>
  <c r="I1380" i="8"/>
  <c r="I1381" i="8"/>
  <c r="I1382" i="8"/>
  <c r="I1383" i="8"/>
  <c r="I1384" i="8"/>
  <c r="I1385" i="8"/>
  <c r="I1386" i="8"/>
  <c r="I1387" i="8"/>
  <c r="I1388" i="8"/>
  <c r="I1389" i="8"/>
  <c r="I1390" i="8"/>
  <c r="I1391" i="8"/>
  <c r="I1392" i="8"/>
  <c r="I1393" i="8"/>
  <c r="I1394" i="8"/>
  <c r="I1395" i="8"/>
  <c r="I1396" i="8"/>
  <c r="I1397" i="8"/>
  <c r="I1398" i="8"/>
  <c r="I1399" i="8"/>
  <c r="I1400" i="8"/>
  <c r="I1401" i="8"/>
  <c r="I1402" i="8"/>
  <c r="I1403" i="8"/>
  <c r="I1404" i="8"/>
  <c r="I1405" i="8"/>
  <c r="I1406" i="8"/>
  <c r="I1407" i="8"/>
  <c r="I1408" i="8"/>
  <c r="I1409" i="8"/>
  <c r="I1410" i="8"/>
  <c r="I1411" i="8"/>
  <c r="I1412" i="8"/>
  <c r="I1413" i="8"/>
  <c r="I1414" i="8"/>
  <c r="I1415" i="8"/>
  <c r="I1416" i="8"/>
  <c r="I1417" i="8"/>
  <c r="I1418" i="8"/>
  <c r="I1419" i="8"/>
  <c r="I1420" i="8"/>
  <c r="I1421" i="8"/>
  <c r="I1422" i="8"/>
  <c r="I1423" i="8"/>
  <c r="I1424" i="8"/>
  <c r="I1425" i="8"/>
  <c r="I1426" i="8"/>
  <c r="I1427" i="8"/>
  <c r="I1428" i="8"/>
  <c r="I1429" i="8"/>
  <c r="I1430" i="8"/>
  <c r="I1431" i="8"/>
  <c r="I1432" i="8"/>
  <c r="I1433" i="8"/>
  <c r="I1434" i="8"/>
  <c r="I1435" i="8"/>
  <c r="I1436" i="8"/>
  <c r="I1437" i="8"/>
  <c r="I1438" i="8"/>
  <c r="I1439" i="8"/>
  <c r="I1440" i="8"/>
  <c r="I1441" i="8"/>
  <c r="I1442" i="8"/>
  <c r="I1443" i="8"/>
  <c r="I1444" i="8"/>
  <c r="I1445" i="8"/>
  <c r="I1446" i="8"/>
  <c r="I1447" i="8"/>
  <c r="I1448" i="8"/>
  <c r="I1449" i="8"/>
  <c r="I1450" i="8"/>
  <c r="I1451" i="8"/>
  <c r="I1452" i="8"/>
  <c r="I1453" i="8"/>
  <c r="I1454" i="8"/>
  <c r="I1455" i="8"/>
  <c r="I1456" i="8"/>
  <c r="I1457" i="8"/>
  <c r="I1458" i="8"/>
  <c r="I1459" i="8"/>
  <c r="I1460" i="8"/>
  <c r="I1461" i="8"/>
  <c r="I1462" i="8"/>
  <c r="I1463" i="8"/>
  <c r="I1464" i="8"/>
  <c r="I1465" i="8"/>
  <c r="I1466" i="8"/>
  <c r="I1467" i="8"/>
  <c r="I1468" i="8"/>
  <c r="I1469" i="8"/>
  <c r="I1470" i="8"/>
  <c r="I1471" i="8"/>
  <c r="I1472" i="8"/>
  <c r="I1473" i="8"/>
  <c r="I1474" i="8"/>
  <c r="I1475" i="8"/>
  <c r="I1476" i="8"/>
  <c r="I1477" i="8"/>
  <c r="I1478" i="8"/>
  <c r="I1479" i="8"/>
  <c r="I1480" i="8"/>
  <c r="I1481" i="8"/>
  <c r="I1482" i="8"/>
  <c r="I1483" i="8"/>
  <c r="I1484" i="8"/>
  <c r="I1485" i="8"/>
  <c r="I1486" i="8"/>
  <c r="I1487" i="8"/>
  <c r="I1488" i="8"/>
  <c r="I1489" i="8"/>
  <c r="I1490" i="8"/>
  <c r="I1491" i="8"/>
  <c r="I1492" i="8"/>
  <c r="I1493" i="8"/>
  <c r="I1494" i="8"/>
  <c r="I1495" i="8"/>
  <c r="I1496" i="8"/>
  <c r="I1497" i="8"/>
  <c r="I1498" i="8"/>
  <c r="I1499" i="8"/>
  <c r="I1500" i="8"/>
  <c r="I1501" i="8"/>
  <c r="I1502" i="8"/>
  <c r="I1503" i="8"/>
  <c r="I1504" i="8"/>
  <c r="I1505" i="8"/>
  <c r="I1506" i="8"/>
  <c r="I1507" i="8"/>
  <c r="I1508" i="8"/>
  <c r="I1509" i="8"/>
  <c r="I1510" i="8"/>
  <c r="I1511" i="8"/>
  <c r="I1512" i="8"/>
  <c r="I1513" i="8"/>
  <c r="I1514" i="8"/>
  <c r="I1515" i="8"/>
  <c r="I1516" i="8"/>
  <c r="I1517" i="8"/>
  <c r="I1518" i="8"/>
  <c r="I1519" i="8"/>
  <c r="I1520" i="8"/>
  <c r="I1521" i="8"/>
  <c r="I1522" i="8"/>
  <c r="I1523" i="8"/>
  <c r="I1524" i="8"/>
  <c r="I1525" i="8"/>
  <c r="I1526" i="8"/>
  <c r="I1527" i="8"/>
  <c r="I1528" i="8"/>
  <c r="I1529" i="8"/>
  <c r="I1530" i="8"/>
  <c r="I1531" i="8"/>
  <c r="I1532" i="8"/>
  <c r="I1533" i="8"/>
  <c r="I1534" i="8"/>
  <c r="I1535" i="8"/>
  <c r="I1536" i="8"/>
  <c r="I1537" i="8"/>
  <c r="I1538" i="8"/>
  <c r="I1539" i="8"/>
  <c r="I1540" i="8"/>
  <c r="I1541" i="8"/>
  <c r="I1542" i="8"/>
  <c r="I1543" i="8"/>
  <c r="I1544" i="8"/>
  <c r="I1545" i="8"/>
  <c r="I1546" i="8"/>
  <c r="I1547" i="8"/>
  <c r="I1548" i="8"/>
  <c r="I1549" i="8"/>
  <c r="I1550" i="8"/>
  <c r="I1551" i="8"/>
  <c r="I1552" i="8"/>
  <c r="I1553" i="8"/>
  <c r="I1554" i="8"/>
  <c r="I1555" i="8"/>
  <c r="I1556" i="8"/>
  <c r="I1557" i="8"/>
  <c r="I1558" i="8"/>
  <c r="I1559" i="8"/>
  <c r="I1560" i="8"/>
  <c r="I1561" i="8"/>
  <c r="I1562" i="8"/>
  <c r="I1563" i="8"/>
  <c r="I1564" i="8"/>
  <c r="I1565" i="8"/>
  <c r="I1566" i="8"/>
  <c r="I1567" i="8"/>
  <c r="I1568" i="8"/>
  <c r="I1569" i="8"/>
  <c r="I1570" i="8"/>
  <c r="I1571" i="8"/>
  <c r="I1572" i="8"/>
  <c r="I1573" i="8"/>
  <c r="I1574" i="8"/>
  <c r="I1575" i="8"/>
  <c r="I1576" i="8"/>
  <c r="I1577" i="8"/>
  <c r="I1578" i="8"/>
  <c r="I1579" i="8"/>
  <c r="I1580" i="8"/>
  <c r="I1581" i="8"/>
  <c r="I1582" i="8"/>
  <c r="I1583" i="8"/>
  <c r="I1584" i="8"/>
  <c r="I1585" i="8"/>
  <c r="I1586" i="8"/>
  <c r="I1587" i="8"/>
  <c r="I1588" i="8"/>
  <c r="I1589" i="8"/>
  <c r="I1590" i="8"/>
  <c r="I1591" i="8"/>
  <c r="I1592" i="8"/>
  <c r="I1593" i="8"/>
  <c r="I1594" i="8"/>
  <c r="I1595" i="8"/>
  <c r="I1596" i="8"/>
  <c r="I1597" i="8"/>
  <c r="I1598" i="8"/>
  <c r="I1599" i="8"/>
  <c r="I1600" i="8"/>
  <c r="I1601" i="8"/>
  <c r="I1602" i="8"/>
  <c r="I1603" i="8"/>
  <c r="I1604" i="8"/>
  <c r="I1605" i="8"/>
  <c r="I1606" i="8"/>
  <c r="I1607" i="8"/>
  <c r="I1608" i="8"/>
  <c r="I1609" i="8"/>
  <c r="I1610" i="8"/>
  <c r="I1611" i="8"/>
  <c r="I1612" i="8"/>
  <c r="I1613" i="8"/>
  <c r="I1614" i="8"/>
  <c r="I1615" i="8"/>
  <c r="I1616" i="8"/>
  <c r="I1617" i="8"/>
  <c r="I1618" i="8"/>
  <c r="I1619" i="8"/>
  <c r="I1620" i="8"/>
  <c r="I1621" i="8"/>
  <c r="I1622" i="8"/>
  <c r="I1623" i="8"/>
  <c r="I1624" i="8"/>
  <c r="I1625" i="8"/>
  <c r="I1626" i="8"/>
  <c r="I1627" i="8"/>
  <c r="I1628" i="8"/>
  <c r="I1629" i="8"/>
  <c r="I1630" i="8"/>
  <c r="I1631" i="8"/>
  <c r="I1632" i="8"/>
  <c r="I1633" i="8"/>
  <c r="I1634" i="8"/>
  <c r="I1635" i="8"/>
  <c r="I1636" i="8"/>
  <c r="I1637" i="8"/>
  <c r="I1638" i="8"/>
  <c r="I1639" i="8"/>
  <c r="I1640" i="8"/>
  <c r="I1641" i="8"/>
  <c r="I1642" i="8"/>
  <c r="I1643" i="8"/>
  <c r="I1644" i="8"/>
  <c r="I1645" i="8"/>
  <c r="I1646" i="8"/>
  <c r="I1647" i="8"/>
  <c r="I1648" i="8"/>
  <c r="I1649" i="8"/>
  <c r="I1650" i="8"/>
  <c r="I1651" i="8"/>
  <c r="I1652" i="8"/>
  <c r="I1653" i="8"/>
  <c r="I1654" i="8"/>
  <c r="I1655" i="8"/>
  <c r="I1656" i="8"/>
  <c r="I1657" i="8"/>
  <c r="I1658" i="8"/>
  <c r="I1659" i="8"/>
  <c r="I1660" i="8"/>
  <c r="I1661" i="8"/>
  <c r="I1662" i="8"/>
  <c r="I1663" i="8"/>
  <c r="I1664" i="8"/>
  <c r="I1665" i="8"/>
  <c r="I1666" i="8"/>
  <c r="I1667" i="8"/>
  <c r="I1668" i="8"/>
  <c r="I1669" i="8"/>
  <c r="I1670" i="8"/>
  <c r="I1671" i="8"/>
  <c r="I1672" i="8"/>
  <c r="I1673" i="8"/>
  <c r="I1674" i="8"/>
  <c r="I1675" i="8"/>
  <c r="I1676" i="8"/>
  <c r="I1677" i="8"/>
  <c r="I1678" i="8"/>
  <c r="I1679" i="8"/>
  <c r="I1680" i="8"/>
  <c r="I1681" i="8"/>
  <c r="I1682" i="8"/>
  <c r="I1683" i="8"/>
  <c r="I1684" i="8"/>
  <c r="I1685" i="8"/>
  <c r="I1686" i="8"/>
  <c r="I1687" i="8"/>
  <c r="I1688" i="8"/>
  <c r="I1689" i="8"/>
  <c r="I1690" i="8"/>
  <c r="I1691" i="8"/>
  <c r="I1692" i="8"/>
  <c r="I1693" i="8"/>
  <c r="I1694" i="8"/>
  <c r="I1695" i="8"/>
  <c r="I1696" i="8"/>
  <c r="I1697" i="8"/>
  <c r="I1698" i="8"/>
  <c r="I1699" i="8"/>
  <c r="I1700" i="8"/>
  <c r="I1701" i="8"/>
  <c r="I1702" i="8"/>
  <c r="I1703" i="8"/>
  <c r="I1704" i="8"/>
  <c r="I1705" i="8"/>
  <c r="I1706" i="8"/>
  <c r="I1707" i="8"/>
  <c r="I1708" i="8"/>
  <c r="I1709" i="8"/>
  <c r="I1710" i="8"/>
  <c r="I1711" i="8"/>
  <c r="I1712" i="8"/>
  <c r="I1713" i="8"/>
  <c r="I1714" i="8"/>
  <c r="I1715" i="8"/>
  <c r="I1716" i="8"/>
  <c r="I1717" i="8"/>
  <c r="I1718" i="8"/>
  <c r="I1719" i="8"/>
  <c r="I1720" i="8"/>
  <c r="I1721" i="8"/>
  <c r="I1722" i="8"/>
  <c r="I1723" i="8"/>
  <c r="I1724" i="8"/>
  <c r="I1725" i="8"/>
  <c r="I1726" i="8"/>
  <c r="I1727" i="8"/>
  <c r="I1728" i="8"/>
  <c r="I1729" i="8"/>
  <c r="I1730" i="8"/>
  <c r="I1731" i="8"/>
  <c r="I1732" i="8"/>
  <c r="I1733" i="8"/>
  <c r="I1734" i="8"/>
  <c r="I1735" i="8"/>
  <c r="I1736" i="8"/>
  <c r="I1737" i="8"/>
  <c r="I1738" i="8"/>
  <c r="I1739" i="8"/>
  <c r="I1740" i="8"/>
  <c r="I1741" i="8"/>
  <c r="I1742" i="8"/>
  <c r="I1743" i="8"/>
  <c r="I1744" i="8"/>
  <c r="I1745" i="8"/>
  <c r="I1746" i="8"/>
  <c r="I1747" i="8"/>
  <c r="I1748" i="8"/>
  <c r="I1749" i="8"/>
  <c r="I1750" i="8"/>
  <c r="I1751" i="8"/>
  <c r="I1752" i="8"/>
  <c r="I1753" i="8"/>
  <c r="I1754" i="8"/>
  <c r="I1755" i="8"/>
  <c r="I1756" i="8"/>
  <c r="I1757" i="8"/>
  <c r="I1758" i="8"/>
  <c r="I1759" i="8"/>
  <c r="I1760" i="8"/>
  <c r="I1761" i="8"/>
  <c r="I1762" i="8"/>
  <c r="I1763" i="8"/>
  <c r="I1764" i="8"/>
  <c r="I1765" i="8"/>
  <c r="I1766" i="8"/>
  <c r="I1767" i="8"/>
  <c r="I1768" i="8"/>
  <c r="I1769" i="8"/>
  <c r="I1770" i="8"/>
  <c r="I1771" i="8"/>
  <c r="I1772" i="8"/>
  <c r="I1773" i="8"/>
  <c r="I1774" i="8"/>
  <c r="I1775" i="8"/>
  <c r="I1776" i="8"/>
  <c r="I1777" i="8"/>
  <c r="I1778" i="8"/>
  <c r="I1779" i="8"/>
  <c r="I1780" i="8"/>
  <c r="I1781" i="8"/>
  <c r="I1782" i="8"/>
  <c r="I1783" i="8"/>
  <c r="I1784" i="8"/>
  <c r="I1785" i="8"/>
  <c r="I1786" i="8"/>
  <c r="I1787" i="8"/>
  <c r="I1788" i="8"/>
  <c r="I1789" i="8"/>
  <c r="I1790" i="8"/>
  <c r="I1791" i="8"/>
  <c r="I1792" i="8"/>
  <c r="I1793" i="8"/>
  <c r="I1794" i="8"/>
  <c r="I1795" i="8"/>
  <c r="I1796" i="8"/>
  <c r="I1797" i="8"/>
  <c r="I1798" i="8"/>
  <c r="I1799" i="8"/>
  <c r="I1800" i="8"/>
  <c r="I1801" i="8"/>
  <c r="I1802" i="8"/>
  <c r="I1803" i="8"/>
  <c r="I1804" i="8"/>
  <c r="I1805" i="8"/>
  <c r="I1806" i="8"/>
  <c r="I1807" i="8"/>
  <c r="I1808" i="8"/>
  <c r="I1809" i="8"/>
  <c r="I1810" i="8"/>
  <c r="I1811" i="8"/>
  <c r="I1812" i="8"/>
  <c r="I1813" i="8"/>
  <c r="I1814" i="8"/>
  <c r="I1815" i="8"/>
  <c r="I1816" i="8"/>
  <c r="I1817" i="8"/>
  <c r="I1818" i="8"/>
  <c r="I1819" i="8"/>
  <c r="I1820" i="8"/>
  <c r="I1821" i="8"/>
  <c r="I1822" i="8"/>
  <c r="I1823" i="8"/>
  <c r="I1824" i="8"/>
  <c r="I1825" i="8"/>
  <c r="I1826" i="8"/>
  <c r="I1827" i="8"/>
  <c r="I1828" i="8"/>
  <c r="I1829" i="8"/>
  <c r="I1830" i="8"/>
  <c r="I1831" i="8"/>
  <c r="I1832" i="8"/>
  <c r="I1833" i="8"/>
  <c r="I1834" i="8"/>
  <c r="I1835" i="8"/>
  <c r="I1836" i="8"/>
  <c r="I1837" i="8"/>
  <c r="I1838" i="8"/>
  <c r="I1839" i="8"/>
  <c r="I1840" i="8"/>
  <c r="I1841" i="8"/>
  <c r="I1842" i="8"/>
  <c r="I1843" i="8"/>
  <c r="I1844" i="8"/>
  <c r="I1845" i="8"/>
  <c r="I1846" i="8"/>
  <c r="I1847" i="8"/>
  <c r="I1848" i="8"/>
  <c r="I1849" i="8"/>
  <c r="I1850" i="8"/>
  <c r="I1851" i="8"/>
  <c r="I1852" i="8"/>
  <c r="I1853" i="8"/>
  <c r="I1854" i="8"/>
  <c r="I1855" i="8"/>
  <c r="I1856" i="8"/>
  <c r="I1857" i="8"/>
  <c r="I1858" i="8"/>
  <c r="I1859" i="8"/>
  <c r="I1860" i="8"/>
  <c r="I1861" i="8"/>
  <c r="I1862" i="8"/>
  <c r="I1863" i="8"/>
  <c r="I1864" i="8"/>
  <c r="I1865" i="8"/>
  <c r="I1866" i="8"/>
  <c r="I1867" i="8"/>
  <c r="I1868" i="8"/>
  <c r="I1869" i="8"/>
  <c r="I1870" i="8"/>
  <c r="I1871" i="8"/>
  <c r="I1872" i="8"/>
  <c r="I1873" i="8"/>
  <c r="I1874" i="8"/>
  <c r="I1875" i="8"/>
  <c r="I1876" i="8"/>
  <c r="I1877" i="8"/>
  <c r="I1878" i="8"/>
  <c r="I1879" i="8"/>
  <c r="I1880" i="8"/>
  <c r="I1881" i="8"/>
  <c r="I1882" i="8"/>
  <c r="I1883" i="8"/>
  <c r="I1884" i="8"/>
  <c r="I1885" i="8"/>
  <c r="I1886" i="8"/>
  <c r="I1887" i="8"/>
  <c r="I1888" i="8"/>
  <c r="I1889" i="8"/>
  <c r="I1890" i="8"/>
  <c r="I1891" i="8"/>
  <c r="I1892" i="8"/>
  <c r="I1893" i="8"/>
  <c r="I1894" i="8"/>
  <c r="I1895" i="8"/>
  <c r="I1896" i="8"/>
  <c r="I1897" i="8"/>
  <c r="I1898" i="8"/>
  <c r="I1899" i="8"/>
  <c r="I1900" i="8"/>
  <c r="I1901" i="8"/>
  <c r="I1902" i="8"/>
  <c r="I1903" i="8"/>
  <c r="I1904" i="8"/>
  <c r="I1905" i="8"/>
  <c r="I1906" i="8"/>
  <c r="I1907" i="8"/>
  <c r="I1908" i="8"/>
  <c r="I1909" i="8"/>
  <c r="I1910" i="8"/>
  <c r="I1911" i="8"/>
  <c r="I1912" i="8"/>
  <c r="I1913" i="8"/>
  <c r="I1914" i="8"/>
  <c r="I1915" i="8"/>
  <c r="I1916" i="8"/>
  <c r="I1917" i="8"/>
  <c r="I1918" i="8"/>
  <c r="I1919" i="8"/>
  <c r="I1920" i="8"/>
  <c r="I1921" i="8"/>
  <c r="I1922" i="8"/>
  <c r="I1923" i="8"/>
  <c r="I1924" i="8"/>
  <c r="I1925" i="8"/>
  <c r="I1926" i="8"/>
  <c r="I1927" i="8"/>
  <c r="I1928" i="8"/>
  <c r="I1929" i="8"/>
  <c r="I1930" i="8"/>
  <c r="I1931" i="8"/>
  <c r="I1932" i="8"/>
  <c r="I1933" i="8"/>
  <c r="I1934" i="8"/>
  <c r="I1935" i="8"/>
  <c r="I1936" i="8"/>
  <c r="I1937" i="8"/>
  <c r="I1938" i="8"/>
  <c r="I1939" i="8"/>
  <c r="I1940" i="8"/>
  <c r="I1941" i="8"/>
  <c r="I1942" i="8"/>
  <c r="I1943" i="8"/>
  <c r="I1944" i="8"/>
  <c r="I1945" i="8"/>
  <c r="I1946" i="8"/>
  <c r="I1947" i="8"/>
  <c r="I1948" i="8"/>
  <c r="I1949" i="8"/>
  <c r="I1950" i="8"/>
  <c r="I1951" i="8"/>
  <c r="I1952" i="8"/>
  <c r="I1953" i="8"/>
  <c r="I1954" i="8"/>
  <c r="I1955" i="8"/>
  <c r="I1956" i="8"/>
  <c r="I1957" i="8"/>
  <c r="I1958" i="8"/>
  <c r="I1959" i="8"/>
  <c r="I1960" i="8"/>
  <c r="I1961" i="8"/>
  <c r="I1962" i="8"/>
  <c r="I1963" i="8"/>
  <c r="I1964" i="8"/>
  <c r="I1965" i="8"/>
  <c r="I1966" i="8"/>
  <c r="I1967" i="8"/>
  <c r="I1968" i="8"/>
  <c r="I1969" i="8"/>
  <c r="I1970" i="8"/>
  <c r="I1971" i="8"/>
  <c r="I1972" i="8"/>
  <c r="I1973" i="8"/>
  <c r="I1974" i="8"/>
  <c r="I1975" i="8"/>
  <c r="I1976" i="8"/>
  <c r="I1977" i="8"/>
  <c r="I1978" i="8"/>
  <c r="I1979" i="8"/>
  <c r="I1980" i="8"/>
  <c r="I1981" i="8"/>
  <c r="I1982" i="8"/>
  <c r="I1983" i="8"/>
  <c r="I1984" i="8"/>
  <c r="I1985" i="8"/>
  <c r="I1986" i="8"/>
  <c r="I1987" i="8"/>
  <c r="I1988" i="8"/>
  <c r="I1989" i="8"/>
  <c r="I1990" i="8"/>
  <c r="I1991" i="8"/>
  <c r="I1992" i="8"/>
  <c r="I1993" i="8"/>
  <c r="I1994" i="8"/>
  <c r="I1995" i="8"/>
  <c r="I1996" i="8"/>
  <c r="I1997" i="8"/>
  <c r="I1998" i="8"/>
  <c r="I1999" i="8"/>
  <c r="I2000" i="8"/>
  <c r="I2001" i="8"/>
  <c r="I2002" i="8"/>
  <c r="I2003" i="8"/>
  <c r="I2004" i="8"/>
  <c r="I2005" i="8"/>
  <c r="I2006" i="8"/>
  <c r="I2007" i="8"/>
  <c r="I2008" i="8"/>
  <c r="I2009" i="8"/>
  <c r="I2010" i="8"/>
  <c r="I2011" i="8"/>
  <c r="I2012" i="8"/>
  <c r="I2013" i="8"/>
  <c r="I2014" i="8"/>
  <c r="I2015" i="8"/>
  <c r="I2016" i="8"/>
  <c r="I2017" i="8"/>
  <c r="I2018" i="8"/>
  <c r="I2019" i="8"/>
  <c r="I2020" i="8"/>
  <c r="I2021" i="8"/>
  <c r="I2022" i="8"/>
  <c r="I2023" i="8"/>
  <c r="I2024" i="8"/>
  <c r="I2025" i="8"/>
  <c r="I2026" i="8"/>
  <c r="I2027" i="8"/>
  <c r="I2028" i="8"/>
  <c r="I2029" i="8"/>
  <c r="I2030" i="8"/>
  <c r="I2031" i="8"/>
  <c r="I2032" i="8"/>
  <c r="I2033" i="8"/>
  <c r="I2034" i="8"/>
  <c r="I2035" i="8"/>
  <c r="I2036" i="8"/>
  <c r="I2037" i="8"/>
  <c r="I2038" i="8"/>
  <c r="I2039" i="8"/>
  <c r="I2040" i="8"/>
  <c r="I2041" i="8"/>
  <c r="I2042" i="8"/>
  <c r="I2043" i="8"/>
  <c r="I2044" i="8"/>
  <c r="I2045" i="8"/>
  <c r="I2046" i="8"/>
  <c r="I2047" i="8"/>
  <c r="I2048" i="8"/>
  <c r="I2049" i="8"/>
  <c r="I2050" i="8"/>
  <c r="I2051" i="8"/>
  <c r="I2052" i="8"/>
  <c r="I2053" i="8"/>
  <c r="I2054" i="8"/>
  <c r="I2055" i="8"/>
  <c r="I2056" i="8"/>
  <c r="I2057" i="8"/>
  <c r="I2058" i="8"/>
  <c r="I2059" i="8"/>
  <c r="I2060" i="8"/>
  <c r="I2061" i="8"/>
  <c r="I2062" i="8"/>
  <c r="I2063" i="8"/>
  <c r="I2064" i="8"/>
  <c r="I2065" i="8"/>
  <c r="I2066" i="8"/>
  <c r="I2067" i="8"/>
  <c r="I2068" i="8"/>
  <c r="I2069" i="8"/>
  <c r="I2070" i="8"/>
  <c r="I2071" i="8"/>
  <c r="I2072" i="8"/>
  <c r="I2073" i="8"/>
  <c r="I2074" i="8"/>
  <c r="I2075" i="8"/>
  <c r="I2076" i="8"/>
  <c r="I2077" i="8"/>
  <c r="I2078" i="8"/>
  <c r="I2079" i="8"/>
  <c r="I2080" i="8"/>
  <c r="I2081" i="8"/>
  <c r="I2082" i="8"/>
  <c r="I2083" i="8"/>
  <c r="I2084" i="8"/>
  <c r="I2085" i="8"/>
  <c r="I2086" i="8"/>
  <c r="I2087" i="8"/>
  <c r="I2088" i="8"/>
  <c r="I2089" i="8"/>
  <c r="I2090" i="8"/>
  <c r="I2091" i="8"/>
  <c r="I2092" i="8"/>
  <c r="I2093" i="8"/>
  <c r="I2094" i="8"/>
  <c r="I2095" i="8"/>
  <c r="I2096" i="8"/>
  <c r="I2097" i="8"/>
  <c r="I2098" i="8"/>
  <c r="I2099" i="8"/>
  <c r="I2100" i="8"/>
  <c r="I2101" i="8"/>
  <c r="I2102" i="8"/>
  <c r="I2103" i="8"/>
  <c r="I2104" i="8"/>
  <c r="I2105" i="8"/>
  <c r="I2106" i="8"/>
  <c r="I2107" i="8"/>
  <c r="I2108" i="8"/>
  <c r="I2109" i="8"/>
  <c r="I2110" i="8"/>
  <c r="I2111" i="8"/>
  <c r="I2112" i="8"/>
  <c r="I2113" i="8"/>
  <c r="I2114" i="8"/>
  <c r="I2115" i="8"/>
  <c r="I2116" i="8"/>
  <c r="I2117" i="8"/>
  <c r="I2118" i="8"/>
  <c r="I2119" i="8"/>
  <c r="I2120" i="8"/>
  <c r="I2121" i="8"/>
  <c r="I2122" i="8"/>
  <c r="I2123" i="8"/>
  <c r="I2124" i="8"/>
  <c r="I2125" i="8"/>
  <c r="I2126" i="8"/>
  <c r="I2127" i="8"/>
  <c r="I2128" i="8"/>
  <c r="I2129" i="8"/>
  <c r="I2130" i="8"/>
  <c r="I2131" i="8"/>
  <c r="I2132" i="8"/>
  <c r="I2133" i="8"/>
  <c r="I2134" i="8"/>
  <c r="I2135" i="8"/>
  <c r="I2136" i="8"/>
  <c r="I2137" i="8"/>
  <c r="I2138" i="8"/>
  <c r="I2139" i="8"/>
  <c r="I2140" i="8"/>
  <c r="I2141" i="8"/>
  <c r="I2142" i="8"/>
  <c r="I2143" i="8"/>
  <c r="I2144" i="8"/>
  <c r="I2145" i="8"/>
  <c r="I2146" i="8"/>
  <c r="I2147" i="8"/>
  <c r="I2148" i="8"/>
  <c r="I2149" i="8"/>
  <c r="I2150" i="8"/>
  <c r="I2151" i="8"/>
  <c r="I2152" i="8"/>
  <c r="I2153" i="8"/>
  <c r="I2154" i="8"/>
  <c r="I2155" i="8"/>
  <c r="I2156" i="8"/>
  <c r="I2157" i="8"/>
  <c r="I2158" i="8"/>
  <c r="I2159" i="8"/>
  <c r="I2160" i="8"/>
  <c r="I2161" i="8"/>
  <c r="I2162" i="8"/>
  <c r="I2163" i="8"/>
  <c r="I2164" i="8"/>
  <c r="I2165" i="8"/>
  <c r="I2166" i="8"/>
  <c r="I2167" i="8"/>
  <c r="I2168" i="8"/>
  <c r="I2169" i="8"/>
  <c r="I2170" i="8"/>
  <c r="I2171" i="8"/>
  <c r="I2172" i="8"/>
  <c r="I2173" i="8"/>
  <c r="I2174" i="8"/>
  <c r="I2175" i="8"/>
  <c r="I2176" i="8"/>
  <c r="I2177" i="8"/>
  <c r="I2178" i="8"/>
  <c r="I2179" i="8"/>
  <c r="I2180" i="8"/>
  <c r="I2181" i="8"/>
  <c r="I2182" i="8"/>
  <c r="I2183" i="8"/>
  <c r="I2184" i="8"/>
  <c r="I2185" i="8"/>
  <c r="I2186" i="8"/>
  <c r="I2187" i="8"/>
  <c r="I2188" i="8"/>
  <c r="I2189" i="8"/>
  <c r="I2190" i="8"/>
  <c r="I2191" i="8"/>
  <c r="I2192" i="8"/>
  <c r="I2193" i="8"/>
  <c r="I2194" i="8"/>
  <c r="I2195" i="8"/>
  <c r="I2196" i="8"/>
  <c r="I2197" i="8"/>
  <c r="I2198" i="8"/>
  <c r="I2199" i="8"/>
  <c r="I2200" i="8"/>
  <c r="I2201" i="8"/>
  <c r="I2202" i="8"/>
  <c r="I2203" i="8"/>
  <c r="I2204" i="8"/>
  <c r="I2205" i="8"/>
  <c r="I2206" i="8"/>
  <c r="I2207" i="8"/>
  <c r="I2208" i="8"/>
  <c r="I2209" i="8"/>
  <c r="I2210" i="8"/>
  <c r="I2211" i="8"/>
  <c r="I2212" i="8"/>
  <c r="I2213" i="8"/>
  <c r="I2214" i="8"/>
  <c r="I2215" i="8"/>
  <c r="I2216" i="8"/>
  <c r="I2217" i="8"/>
  <c r="I2218" i="8"/>
  <c r="I2219" i="8"/>
  <c r="I2220" i="8"/>
  <c r="I2221" i="8"/>
  <c r="I2222" i="8"/>
  <c r="I2223" i="8"/>
  <c r="I2224" i="8"/>
  <c r="I2225" i="8"/>
  <c r="I2226" i="8"/>
  <c r="I2227" i="8"/>
  <c r="I2228" i="8"/>
  <c r="I2229" i="8"/>
  <c r="I2230" i="8"/>
  <c r="I2231" i="8"/>
  <c r="I2232" i="8"/>
  <c r="I2233" i="8"/>
  <c r="I2234" i="8"/>
  <c r="I2235" i="8"/>
  <c r="I2236" i="8"/>
  <c r="I2237" i="8"/>
  <c r="I2238" i="8"/>
  <c r="I2239" i="8"/>
  <c r="I2240" i="8"/>
  <c r="I2241" i="8"/>
  <c r="I2242" i="8"/>
  <c r="I2243" i="8"/>
  <c r="I2244" i="8"/>
  <c r="I2245" i="8"/>
  <c r="I2246" i="8"/>
  <c r="I2247" i="8"/>
  <c r="I2248" i="8"/>
  <c r="I2249" i="8"/>
  <c r="I2250" i="8"/>
  <c r="I2251" i="8"/>
  <c r="I2252" i="8"/>
  <c r="I2253" i="8"/>
  <c r="I2254" i="8"/>
  <c r="I2255" i="8"/>
  <c r="I2256" i="8"/>
  <c r="I2257" i="8"/>
  <c r="I2258" i="8"/>
  <c r="I2259" i="8"/>
  <c r="I2260" i="8"/>
  <c r="I2261" i="8"/>
  <c r="I2262" i="8"/>
  <c r="I2263" i="8"/>
  <c r="I2264" i="8"/>
  <c r="I2265" i="8"/>
  <c r="I2266" i="8"/>
  <c r="I2267" i="8"/>
  <c r="I2268" i="8"/>
  <c r="I2269" i="8"/>
  <c r="I2270" i="8"/>
  <c r="I2271" i="8"/>
  <c r="I2272" i="8"/>
  <c r="I2273" i="8"/>
  <c r="I2274" i="8"/>
  <c r="I2275" i="8"/>
  <c r="I2276" i="8"/>
  <c r="I2277" i="8"/>
  <c r="I2278" i="8"/>
  <c r="I2279" i="8"/>
  <c r="I2280" i="8"/>
  <c r="I2281" i="8"/>
  <c r="I2282" i="8"/>
  <c r="I2283" i="8"/>
  <c r="I2284" i="8"/>
  <c r="I2285" i="8"/>
  <c r="I2286" i="8"/>
  <c r="I2287" i="8"/>
  <c r="I2288" i="8"/>
  <c r="I2289" i="8"/>
  <c r="I2290" i="8"/>
  <c r="I2291" i="8"/>
  <c r="I2292" i="8"/>
  <c r="I2293" i="8"/>
  <c r="I2294" i="8"/>
  <c r="I2295" i="8"/>
  <c r="I2296" i="8"/>
  <c r="I2297" i="8"/>
  <c r="I2298" i="8"/>
  <c r="I2299" i="8"/>
  <c r="I2300" i="8"/>
  <c r="I2301" i="8"/>
  <c r="I2302" i="8"/>
  <c r="I2303" i="8"/>
  <c r="I2304" i="8"/>
  <c r="I2305" i="8"/>
  <c r="I2306" i="8"/>
  <c r="I2307" i="8"/>
  <c r="I2308" i="8"/>
  <c r="I2309" i="8"/>
  <c r="I2310" i="8"/>
  <c r="I2311" i="8"/>
  <c r="I2312" i="8"/>
  <c r="I2313" i="8"/>
  <c r="I2314" i="8"/>
  <c r="I2315" i="8"/>
  <c r="I2316" i="8"/>
  <c r="I2317" i="8"/>
  <c r="I2318" i="8"/>
  <c r="I2319" i="8"/>
  <c r="I2320" i="8"/>
  <c r="I2321" i="8"/>
  <c r="I2322" i="8"/>
  <c r="I2323" i="8"/>
  <c r="I2324" i="8"/>
  <c r="I2325" i="8"/>
  <c r="I2326" i="8"/>
  <c r="I2327" i="8"/>
  <c r="I2328" i="8"/>
  <c r="I2329" i="8"/>
  <c r="I2330" i="8"/>
  <c r="I2331" i="8"/>
  <c r="I2332" i="8"/>
  <c r="I2333" i="8"/>
  <c r="I2334" i="8"/>
  <c r="I2335" i="8"/>
  <c r="I2336" i="8"/>
  <c r="I2337" i="8"/>
  <c r="I2338" i="8"/>
  <c r="I2339" i="8"/>
  <c r="I2340" i="8"/>
  <c r="I2341" i="8"/>
  <c r="I2342" i="8"/>
  <c r="I2343" i="8"/>
  <c r="I2344" i="8"/>
  <c r="I2345" i="8"/>
  <c r="I2346" i="8"/>
  <c r="I2347" i="8"/>
  <c r="I2348" i="8"/>
  <c r="I2349" i="8"/>
  <c r="I2350" i="8"/>
  <c r="I2351" i="8"/>
  <c r="I2352" i="8"/>
  <c r="I2353" i="8"/>
  <c r="I2354" i="8"/>
  <c r="I2355" i="8"/>
  <c r="I2356" i="8"/>
  <c r="I2357" i="8"/>
  <c r="I2358" i="8"/>
  <c r="I2359" i="8"/>
  <c r="I2360" i="8"/>
  <c r="I2361" i="8"/>
  <c r="I2362" i="8"/>
  <c r="I2363" i="8"/>
  <c r="I2364" i="8"/>
  <c r="I2365" i="8"/>
  <c r="I2366" i="8"/>
  <c r="I2367" i="8"/>
  <c r="I2368" i="8"/>
  <c r="I2369" i="8"/>
  <c r="I2370" i="8"/>
  <c r="I2371" i="8"/>
  <c r="I2372" i="8"/>
  <c r="I2373" i="8"/>
  <c r="I2374" i="8"/>
  <c r="I2375" i="8"/>
  <c r="I2376" i="8"/>
  <c r="I2377" i="8"/>
  <c r="I2378" i="8"/>
  <c r="I2379" i="8"/>
  <c r="I2380" i="8"/>
  <c r="I2381" i="8"/>
  <c r="I2382" i="8"/>
  <c r="I2383" i="8"/>
  <c r="I2384" i="8"/>
  <c r="I2385" i="8"/>
  <c r="I2386" i="8"/>
  <c r="I2387" i="8"/>
  <c r="I2388" i="8"/>
  <c r="I2389" i="8"/>
  <c r="I2390" i="8"/>
  <c r="I2391" i="8"/>
  <c r="I2392" i="8"/>
  <c r="I2393" i="8"/>
  <c r="I2394" i="8"/>
  <c r="I2395" i="8"/>
  <c r="I2396" i="8"/>
  <c r="I2397" i="8"/>
  <c r="I2398" i="8"/>
  <c r="I2399" i="8"/>
  <c r="I2400" i="8"/>
  <c r="I2401" i="8"/>
  <c r="I2402" i="8"/>
  <c r="I2403" i="8"/>
  <c r="I2404" i="8"/>
  <c r="I2405" i="8"/>
  <c r="I2406" i="8"/>
  <c r="I2407" i="8"/>
  <c r="I2408" i="8"/>
  <c r="I2409" i="8"/>
  <c r="I2410" i="8"/>
  <c r="I2411" i="8"/>
  <c r="I2412" i="8"/>
  <c r="I2413" i="8"/>
  <c r="I2414" i="8"/>
  <c r="I2415" i="8"/>
  <c r="I2416" i="8"/>
  <c r="I2417" i="8"/>
  <c r="I2418" i="8"/>
  <c r="I2419" i="8"/>
  <c r="I20" i="8"/>
  <c r="I16" i="8" l="1"/>
  <c r="H17" i="8"/>
  <c r="I17" i="8"/>
  <c r="H18" i="8"/>
  <c r="I18" i="8"/>
  <c r="H19" i="8"/>
  <c r="I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H110" i="8"/>
  <c r="H111" i="8"/>
  <c r="H112" i="8"/>
  <c r="H113" i="8"/>
  <c r="H114" i="8"/>
  <c r="H115" i="8"/>
  <c r="H116" i="8"/>
  <c r="H117" i="8"/>
  <c r="H118" i="8"/>
  <c r="H119" i="8"/>
  <c r="H120" i="8"/>
  <c r="H121" i="8"/>
  <c r="H122" i="8"/>
  <c r="H123" i="8"/>
  <c r="H124" i="8"/>
  <c r="H125" i="8"/>
  <c r="H126" i="8"/>
  <c r="H127" i="8"/>
  <c r="H128" i="8"/>
  <c r="H129" i="8"/>
  <c r="H130" i="8"/>
  <c r="H131" i="8"/>
  <c r="H132" i="8"/>
  <c r="H133" i="8"/>
  <c r="H134" i="8"/>
  <c r="H135" i="8"/>
  <c r="H136" i="8"/>
  <c r="H137" i="8"/>
  <c r="H138" i="8"/>
  <c r="H139" i="8"/>
  <c r="H140" i="8"/>
  <c r="H141" i="8"/>
  <c r="H142" i="8"/>
  <c r="H143" i="8"/>
  <c r="H144" i="8"/>
  <c r="H145" i="8"/>
  <c r="H146" i="8"/>
  <c r="H147" i="8"/>
  <c r="H148" i="8"/>
  <c r="H149" i="8"/>
  <c r="H150" i="8"/>
  <c r="H151" i="8"/>
  <c r="H152" i="8"/>
  <c r="H153" i="8"/>
  <c r="H154" i="8"/>
  <c r="H155" i="8"/>
  <c r="H156" i="8"/>
  <c r="H157" i="8"/>
  <c r="H158" i="8"/>
  <c r="H159" i="8"/>
  <c r="H160" i="8"/>
  <c r="H161" i="8"/>
  <c r="H162" i="8"/>
  <c r="H163" i="8"/>
  <c r="H164" i="8"/>
  <c r="H165" i="8"/>
  <c r="H166" i="8"/>
  <c r="H167" i="8"/>
  <c r="H168" i="8"/>
  <c r="H169" i="8"/>
  <c r="H170" i="8"/>
  <c r="H171" i="8"/>
  <c r="H172" i="8"/>
  <c r="H173" i="8"/>
  <c r="H174" i="8"/>
  <c r="H175" i="8"/>
  <c r="H176" i="8"/>
  <c r="H177" i="8"/>
  <c r="H178" i="8"/>
  <c r="H179" i="8"/>
  <c r="H180" i="8"/>
  <c r="H181" i="8"/>
  <c r="H182" i="8"/>
  <c r="H183" i="8"/>
  <c r="H184" i="8"/>
  <c r="H185" i="8"/>
  <c r="H186" i="8"/>
  <c r="H187" i="8"/>
  <c r="H188" i="8"/>
  <c r="H189" i="8"/>
  <c r="H190" i="8"/>
  <c r="H191" i="8"/>
  <c r="H192" i="8"/>
  <c r="H193" i="8"/>
  <c r="H194" i="8"/>
  <c r="H195" i="8"/>
  <c r="H196" i="8"/>
  <c r="H197" i="8"/>
  <c r="H198" i="8"/>
  <c r="H199" i="8"/>
  <c r="H200" i="8"/>
  <c r="H201" i="8"/>
  <c r="H202" i="8"/>
  <c r="H203" i="8"/>
  <c r="H204" i="8"/>
  <c r="H205" i="8"/>
  <c r="H206" i="8"/>
  <c r="H207" i="8"/>
  <c r="H208" i="8"/>
  <c r="H209" i="8"/>
  <c r="H210" i="8"/>
  <c r="H211" i="8"/>
  <c r="H212" i="8"/>
  <c r="H213" i="8"/>
  <c r="H214" i="8"/>
  <c r="H215" i="8"/>
  <c r="H216" i="8"/>
  <c r="H217" i="8"/>
  <c r="H218" i="8"/>
  <c r="H219" i="8"/>
  <c r="H220" i="8"/>
  <c r="H221" i="8"/>
  <c r="H222" i="8"/>
  <c r="H223" i="8"/>
  <c r="H224" i="8"/>
  <c r="H225" i="8"/>
  <c r="H226" i="8"/>
  <c r="H227" i="8"/>
  <c r="H228" i="8"/>
  <c r="H229" i="8"/>
  <c r="H230" i="8"/>
  <c r="H231" i="8"/>
  <c r="H232" i="8"/>
  <c r="H233" i="8"/>
  <c r="H234" i="8"/>
  <c r="H235" i="8"/>
  <c r="H236" i="8"/>
  <c r="H237" i="8"/>
  <c r="H238" i="8"/>
  <c r="H239" i="8"/>
  <c r="H240" i="8"/>
  <c r="H241" i="8"/>
  <c r="H242" i="8"/>
  <c r="H243" i="8"/>
  <c r="H244" i="8"/>
  <c r="H245" i="8"/>
  <c r="H246" i="8"/>
  <c r="H247" i="8"/>
  <c r="H248" i="8"/>
  <c r="H249" i="8"/>
  <c r="H250" i="8"/>
  <c r="H251" i="8"/>
  <c r="H252" i="8"/>
  <c r="H253" i="8"/>
  <c r="H254" i="8"/>
  <c r="H255" i="8"/>
  <c r="H256" i="8"/>
  <c r="H257" i="8"/>
  <c r="H258" i="8"/>
  <c r="H259" i="8"/>
  <c r="H260" i="8"/>
  <c r="H261" i="8"/>
  <c r="H262" i="8"/>
  <c r="H263" i="8"/>
  <c r="H264" i="8"/>
  <c r="H265" i="8"/>
  <c r="H266" i="8"/>
  <c r="H267" i="8"/>
  <c r="H268" i="8"/>
  <c r="H269" i="8"/>
  <c r="H270" i="8"/>
  <c r="H271" i="8"/>
  <c r="H272" i="8"/>
  <c r="H273" i="8"/>
  <c r="H274" i="8"/>
  <c r="H275" i="8"/>
  <c r="H276" i="8"/>
  <c r="H277" i="8"/>
  <c r="H278" i="8"/>
  <c r="H279" i="8"/>
  <c r="H280" i="8"/>
  <c r="H281" i="8"/>
  <c r="H282" i="8"/>
  <c r="H283" i="8"/>
  <c r="H284" i="8"/>
  <c r="H285" i="8"/>
  <c r="H286" i="8"/>
  <c r="H287" i="8"/>
  <c r="H288" i="8"/>
  <c r="H289" i="8"/>
  <c r="H290" i="8"/>
  <c r="H291" i="8"/>
  <c r="H292" i="8"/>
  <c r="H293" i="8"/>
  <c r="H294" i="8"/>
  <c r="H295" i="8"/>
  <c r="H296" i="8"/>
  <c r="H297" i="8"/>
  <c r="H298" i="8"/>
  <c r="H299" i="8"/>
  <c r="H300" i="8"/>
  <c r="H301" i="8"/>
  <c r="H302" i="8"/>
  <c r="H303" i="8"/>
  <c r="H304" i="8"/>
  <c r="H305" i="8"/>
  <c r="H306" i="8"/>
  <c r="H307" i="8"/>
  <c r="H308" i="8"/>
  <c r="H309" i="8"/>
  <c r="H310" i="8"/>
  <c r="H311" i="8"/>
  <c r="H312" i="8"/>
  <c r="H313" i="8"/>
  <c r="H314" i="8"/>
  <c r="H315" i="8"/>
  <c r="H316" i="8"/>
  <c r="H317" i="8"/>
  <c r="H318" i="8"/>
  <c r="H319" i="8"/>
  <c r="H320" i="8"/>
  <c r="H321" i="8"/>
  <c r="H322" i="8"/>
  <c r="H323" i="8"/>
  <c r="H324" i="8"/>
  <c r="H325" i="8"/>
  <c r="H326" i="8"/>
  <c r="H327" i="8"/>
  <c r="H328" i="8"/>
  <c r="H329" i="8"/>
  <c r="H330" i="8"/>
  <c r="H331" i="8"/>
  <c r="H332" i="8"/>
  <c r="H333" i="8"/>
  <c r="H334" i="8"/>
  <c r="H335" i="8"/>
  <c r="H336" i="8"/>
  <c r="H337" i="8"/>
  <c r="H338" i="8"/>
  <c r="H339" i="8"/>
  <c r="H340" i="8"/>
  <c r="H341" i="8"/>
  <c r="H342" i="8"/>
  <c r="H343" i="8"/>
  <c r="H344" i="8"/>
  <c r="H345" i="8"/>
  <c r="H346" i="8"/>
  <c r="H347" i="8"/>
  <c r="H348" i="8"/>
  <c r="H349" i="8"/>
  <c r="H350" i="8"/>
  <c r="H351" i="8"/>
  <c r="H352" i="8"/>
  <c r="H353" i="8"/>
  <c r="H354" i="8"/>
  <c r="H355" i="8"/>
  <c r="H356" i="8"/>
  <c r="H357" i="8"/>
  <c r="H358" i="8"/>
  <c r="H359" i="8"/>
  <c r="H360" i="8"/>
  <c r="H361" i="8"/>
  <c r="H362" i="8"/>
  <c r="H363" i="8"/>
  <c r="H364" i="8"/>
  <c r="H365" i="8"/>
  <c r="H366" i="8"/>
  <c r="H367" i="8"/>
  <c r="H368" i="8"/>
  <c r="H369" i="8"/>
  <c r="H370" i="8"/>
  <c r="H371" i="8"/>
  <c r="H372" i="8"/>
  <c r="H373" i="8"/>
  <c r="H374" i="8"/>
  <c r="H375" i="8"/>
  <c r="H376" i="8"/>
  <c r="H377" i="8"/>
  <c r="H378" i="8"/>
  <c r="H379" i="8"/>
  <c r="H380" i="8"/>
  <c r="H381" i="8"/>
  <c r="H382" i="8"/>
  <c r="H383" i="8"/>
  <c r="H384" i="8"/>
  <c r="H385" i="8"/>
  <c r="H386" i="8"/>
  <c r="H387" i="8"/>
  <c r="H388" i="8"/>
  <c r="H389" i="8"/>
  <c r="H390" i="8"/>
  <c r="H391" i="8"/>
  <c r="H392" i="8"/>
  <c r="H393" i="8"/>
  <c r="H394" i="8"/>
  <c r="H395" i="8"/>
  <c r="H396" i="8"/>
  <c r="H397" i="8"/>
  <c r="H398" i="8"/>
  <c r="H399" i="8"/>
  <c r="H400" i="8"/>
  <c r="H401" i="8"/>
  <c r="H402" i="8"/>
  <c r="H403" i="8"/>
  <c r="H404" i="8"/>
  <c r="H405" i="8"/>
  <c r="H406" i="8"/>
  <c r="H407" i="8"/>
  <c r="H408" i="8"/>
  <c r="H409" i="8"/>
  <c r="H410" i="8"/>
  <c r="H411" i="8"/>
  <c r="H412" i="8"/>
  <c r="H413" i="8"/>
  <c r="H414" i="8"/>
  <c r="H415" i="8"/>
  <c r="H416" i="8"/>
  <c r="H417" i="8"/>
  <c r="H418" i="8"/>
  <c r="H419" i="8"/>
  <c r="H420" i="8"/>
  <c r="H421" i="8"/>
  <c r="H422" i="8"/>
  <c r="H423" i="8"/>
  <c r="H424" i="8"/>
  <c r="H425" i="8"/>
  <c r="H426" i="8"/>
  <c r="H427" i="8"/>
  <c r="H428" i="8"/>
  <c r="H429" i="8"/>
  <c r="H430" i="8"/>
  <c r="H431" i="8"/>
  <c r="H432" i="8"/>
  <c r="H433" i="8"/>
  <c r="H434" i="8"/>
  <c r="H435" i="8"/>
  <c r="H436" i="8"/>
  <c r="H437" i="8"/>
  <c r="H438" i="8"/>
  <c r="H439" i="8"/>
  <c r="H440" i="8"/>
  <c r="H441" i="8"/>
  <c r="H442" i="8"/>
  <c r="H443" i="8"/>
  <c r="H444" i="8"/>
  <c r="H445" i="8"/>
  <c r="H446" i="8"/>
  <c r="H447" i="8"/>
  <c r="H448" i="8"/>
  <c r="H449" i="8"/>
  <c r="H450" i="8"/>
  <c r="H451" i="8"/>
  <c r="H452" i="8"/>
  <c r="H453" i="8"/>
  <c r="H454" i="8"/>
  <c r="H455" i="8"/>
  <c r="H456" i="8"/>
  <c r="H457" i="8"/>
  <c r="H458" i="8"/>
  <c r="H459" i="8"/>
  <c r="H460" i="8"/>
  <c r="H461" i="8"/>
  <c r="H462" i="8"/>
  <c r="H463" i="8"/>
  <c r="H464" i="8"/>
  <c r="H465" i="8"/>
  <c r="H466" i="8"/>
  <c r="H467" i="8"/>
  <c r="H468" i="8"/>
  <c r="H469" i="8"/>
  <c r="H470" i="8"/>
  <c r="H471" i="8"/>
  <c r="H472" i="8"/>
  <c r="H473" i="8"/>
  <c r="H474" i="8"/>
  <c r="H475" i="8"/>
  <c r="H476" i="8"/>
  <c r="H477" i="8"/>
  <c r="H478" i="8"/>
  <c r="H479" i="8"/>
  <c r="H480" i="8"/>
  <c r="H481" i="8"/>
  <c r="H482" i="8"/>
  <c r="H483" i="8"/>
  <c r="H484" i="8"/>
  <c r="H485" i="8"/>
  <c r="H486" i="8"/>
  <c r="H487" i="8"/>
  <c r="H488" i="8"/>
  <c r="H489" i="8"/>
  <c r="H490" i="8"/>
  <c r="H491" i="8"/>
  <c r="H492" i="8"/>
  <c r="H493" i="8"/>
  <c r="H494" i="8"/>
  <c r="H495" i="8"/>
  <c r="H496" i="8"/>
  <c r="H497" i="8"/>
  <c r="H498" i="8"/>
  <c r="H499" i="8"/>
  <c r="H500" i="8"/>
  <c r="H501" i="8"/>
  <c r="H502" i="8"/>
  <c r="H503" i="8"/>
  <c r="H504" i="8"/>
  <c r="H505" i="8"/>
  <c r="H506" i="8"/>
  <c r="H507" i="8"/>
  <c r="H508" i="8"/>
  <c r="H509" i="8"/>
  <c r="H510" i="8"/>
  <c r="H511" i="8"/>
  <c r="H512" i="8"/>
  <c r="H513" i="8"/>
  <c r="H514" i="8"/>
  <c r="H515" i="8"/>
  <c r="H516" i="8"/>
  <c r="H517" i="8"/>
  <c r="H518" i="8"/>
  <c r="H519" i="8"/>
  <c r="H520" i="8"/>
  <c r="H521" i="8"/>
  <c r="H522" i="8"/>
  <c r="H523" i="8"/>
  <c r="H524" i="8"/>
  <c r="H525" i="8"/>
  <c r="H526" i="8"/>
  <c r="H527" i="8"/>
  <c r="H528" i="8"/>
  <c r="H529" i="8"/>
  <c r="H530" i="8"/>
  <c r="H531" i="8"/>
  <c r="H532" i="8"/>
  <c r="H533" i="8"/>
  <c r="H534" i="8"/>
  <c r="H535" i="8"/>
  <c r="H536" i="8"/>
  <c r="H537" i="8"/>
  <c r="H538" i="8"/>
  <c r="H539" i="8"/>
  <c r="H540" i="8"/>
  <c r="H541" i="8"/>
  <c r="H542" i="8"/>
  <c r="H543" i="8"/>
  <c r="H544" i="8"/>
  <c r="H545" i="8"/>
  <c r="H546" i="8"/>
  <c r="H547" i="8"/>
  <c r="H548" i="8"/>
  <c r="H549" i="8"/>
  <c r="H550" i="8"/>
  <c r="H551" i="8"/>
  <c r="H552" i="8"/>
  <c r="H553" i="8"/>
  <c r="H554" i="8"/>
  <c r="H555" i="8"/>
  <c r="H556" i="8"/>
  <c r="H557" i="8"/>
  <c r="H558" i="8"/>
  <c r="H559" i="8"/>
  <c r="H560" i="8"/>
  <c r="H561" i="8"/>
  <c r="H562" i="8"/>
  <c r="H563" i="8"/>
  <c r="H564" i="8"/>
  <c r="H565" i="8"/>
  <c r="H566" i="8"/>
  <c r="H567" i="8"/>
  <c r="H568" i="8"/>
  <c r="H569" i="8"/>
  <c r="H570" i="8"/>
  <c r="H571" i="8"/>
  <c r="H572" i="8"/>
  <c r="H573" i="8"/>
  <c r="H574" i="8"/>
  <c r="H575" i="8"/>
  <c r="H576" i="8"/>
  <c r="H577" i="8"/>
  <c r="H578" i="8"/>
  <c r="H579" i="8"/>
  <c r="H580" i="8"/>
  <c r="H581" i="8"/>
  <c r="H582" i="8"/>
  <c r="H583" i="8"/>
  <c r="H584" i="8"/>
  <c r="H585" i="8"/>
  <c r="H586" i="8"/>
  <c r="H587" i="8"/>
  <c r="H588" i="8"/>
  <c r="H589" i="8"/>
  <c r="H590" i="8"/>
  <c r="H591" i="8"/>
  <c r="H592" i="8"/>
  <c r="H593" i="8"/>
  <c r="H594" i="8"/>
  <c r="H595" i="8"/>
  <c r="H596" i="8"/>
  <c r="H597" i="8"/>
  <c r="H598" i="8"/>
  <c r="H599" i="8"/>
  <c r="H600" i="8"/>
  <c r="H601" i="8"/>
  <c r="H602" i="8"/>
  <c r="H603" i="8"/>
  <c r="H604" i="8"/>
  <c r="H605" i="8"/>
  <c r="H606" i="8"/>
  <c r="H607" i="8"/>
  <c r="H608" i="8"/>
  <c r="H609" i="8"/>
  <c r="H610" i="8"/>
  <c r="H611" i="8"/>
  <c r="H612" i="8"/>
  <c r="H613" i="8"/>
  <c r="H614" i="8"/>
  <c r="H615" i="8"/>
  <c r="H616" i="8"/>
  <c r="H617" i="8"/>
  <c r="H618" i="8"/>
  <c r="H619" i="8"/>
  <c r="H620" i="8"/>
  <c r="H621" i="8"/>
  <c r="H622" i="8"/>
  <c r="H623" i="8"/>
  <c r="H624" i="8"/>
  <c r="H625" i="8"/>
  <c r="H626" i="8"/>
  <c r="H627" i="8"/>
  <c r="H628" i="8"/>
  <c r="H629" i="8"/>
  <c r="H630" i="8"/>
  <c r="H631" i="8"/>
  <c r="H632" i="8"/>
  <c r="H633" i="8"/>
  <c r="H634" i="8"/>
  <c r="H635" i="8"/>
  <c r="H636" i="8"/>
  <c r="H637" i="8"/>
  <c r="H638" i="8"/>
  <c r="H639" i="8"/>
  <c r="H640" i="8"/>
  <c r="H641" i="8"/>
  <c r="H642" i="8"/>
  <c r="H643" i="8"/>
  <c r="H644" i="8"/>
  <c r="H645" i="8"/>
  <c r="H646" i="8"/>
  <c r="H647" i="8"/>
  <c r="H648" i="8"/>
  <c r="H649" i="8"/>
  <c r="H650" i="8"/>
  <c r="H651" i="8"/>
  <c r="H652" i="8"/>
  <c r="H653" i="8"/>
  <c r="H654" i="8"/>
  <c r="H655" i="8"/>
  <c r="H656" i="8"/>
  <c r="H657" i="8"/>
  <c r="H658" i="8"/>
  <c r="H659" i="8"/>
  <c r="H660" i="8"/>
  <c r="H661" i="8"/>
  <c r="H662" i="8"/>
  <c r="H663" i="8"/>
  <c r="H664" i="8"/>
  <c r="H665" i="8"/>
  <c r="H666" i="8"/>
  <c r="H667" i="8"/>
  <c r="H668" i="8"/>
  <c r="H669" i="8"/>
  <c r="H670" i="8"/>
  <c r="H671" i="8"/>
  <c r="H672" i="8"/>
  <c r="H673" i="8"/>
  <c r="H674" i="8"/>
  <c r="H675" i="8"/>
  <c r="H676" i="8"/>
  <c r="H677" i="8"/>
  <c r="H678" i="8"/>
  <c r="H679" i="8"/>
  <c r="H680" i="8"/>
  <c r="H681" i="8"/>
  <c r="H682" i="8"/>
  <c r="H683" i="8"/>
  <c r="H684" i="8"/>
  <c r="H685" i="8"/>
  <c r="H686" i="8"/>
  <c r="H687" i="8"/>
  <c r="H688" i="8"/>
  <c r="H689" i="8"/>
  <c r="H690" i="8"/>
  <c r="H691" i="8"/>
  <c r="H692" i="8"/>
  <c r="H693" i="8"/>
  <c r="H694" i="8"/>
  <c r="H695" i="8"/>
  <c r="H696" i="8"/>
  <c r="H697" i="8"/>
  <c r="H698" i="8"/>
  <c r="H699" i="8"/>
  <c r="H700" i="8"/>
  <c r="H701" i="8"/>
  <c r="H702" i="8"/>
  <c r="H703" i="8"/>
  <c r="H704" i="8"/>
  <c r="H705" i="8"/>
  <c r="H706" i="8"/>
  <c r="H707" i="8"/>
  <c r="H708" i="8"/>
  <c r="H709" i="8"/>
  <c r="H710" i="8"/>
  <c r="H711" i="8"/>
  <c r="H712" i="8"/>
  <c r="H713" i="8"/>
  <c r="H714" i="8"/>
  <c r="H715" i="8"/>
  <c r="H716" i="8"/>
  <c r="H717" i="8"/>
  <c r="H718" i="8"/>
  <c r="H719" i="8"/>
  <c r="H720" i="8"/>
  <c r="H721" i="8"/>
  <c r="H722" i="8"/>
  <c r="H723" i="8"/>
  <c r="H724" i="8"/>
  <c r="H725" i="8"/>
  <c r="H726" i="8"/>
  <c r="H727" i="8"/>
  <c r="H728" i="8"/>
  <c r="H729" i="8"/>
  <c r="H730" i="8"/>
  <c r="H731" i="8"/>
  <c r="H732" i="8"/>
  <c r="H733" i="8"/>
  <c r="H734" i="8"/>
  <c r="H735" i="8"/>
  <c r="H736" i="8"/>
  <c r="H737" i="8"/>
  <c r="H738" i="8"/>
  <c r="H739" i="8"/>
  <c r="H740" i="8"/>
  <c r="H741" i="8"/>
  <c r="H742" i="8"/>
  <c r="H743" i="8"/>
  <c r="H744" i="8"/>
  <c r="H745" i="8"/>
  <c r="H746" i="8"/>
  <c r="H747" i="8"/>
  <c r="H748" i="8"/>
  <c r="H749" i="8"/>
  <c r="H750" i="8"/>
  <c r="H751" i="8"/>
  <c r="H752" i="8"/>
  <c r="H753" i="8"/>
  <c r="H754" i="8"/>
  <c r="H755" i="8"/>
  <c r="H756" i="8"/>
  <c r="H757" i="8"/>
  <c r="H758" i="8"/>
  <c r="H759" i="8"/>
  <c r="H760" i="8"/>
  <c r="H761" i="8"/>
  <c r="H762" i="8"/>
  <c r="H763" i="8"/>
  <c r="H764" i="8"/>
  <c r="H765" i="8"/>
  <c r="H766" i="8"/>
  <c r="H767" i="8"/>
  <c r="H768" i="8"/>
  <c r="H769" i="8"/>
  <c r="H770" i="8"/>
  <c r="H771" i="8"/>
  <c r="H772" i="8"/>
  <c r="H773" i="8"/>
  <c r="H774" i="8"/>
  <c r="H775" i="8"/>
  <c r="H776" i="8"/>
  <c r="H777" i="8"/>
  <c r="H778" i="8"/>
  <c r="H779" i="8"/>
  <c r="H780" i="8"/>
  <c r="H781" i="8"/>
  <c r="H782" i="8"/>
  <c r="H783" i="8"/>
  <c r="H784" i="8"/>
  <c r="H785" i="8"/>
  <c r="H786" i="8"/>
  <c r="H787" i="8"/>
  <c r="H788" i="8"/>
  <c r="H789" i="8"/>
  <c r="H790" i="8"/>
  <c r="H791" i="8"/>
  <c r="H792" i="8"/>
  <c r="H793" i="8"/>
  <c r="H794" i="8"/>
  <c r="H795" i="8"/>
  <c r="H796" i="8"/>
  <c r="H797" i="8"/>
  <c r="H798" i="8"/>
  <c r="H799" i="8"/>
  <c r="H800" i="8"/>
  <c r="H801" i="8"/>
  <c r="H802" i="8"/>
  <c r="H803" i="8"/>
  <c r="H804" i="8"/>
  <c r="H805" i="8"/>
  <c r="H806" i="8"/>
  <c r="H807" i="8"/>
  <c r="H808" i="8"/>
  <c r="H809" i="8"/>
  <c r="H810" i="8"/>
  <c r="H811" i="8"/>
  <c r="H812" i="8"/>
  <c r="H813" i="8"/>
  <c r="H814" i="8"/>
  <c r="H815" i="8"/>
  <c r="H816" i="8"/>
  <c r="H817" i="8"/>
  <c r="H818" i="8"/>
  <c r="H819" i="8"/>
  <c r="H820" i="8"/>
  <c r="H821" i="8"/>
  <c r="H822" i="8"/>
  <c r="H823" i="8"/>
  <c r="H824" i="8"/>
  <c r="H825" i="8"/>
  <c r="H826" i="8"/>
  <c r="H827" i="8"/>
  <c r="H828" i="8"/>
  <c r="H829" i="8"/>
  <c r="H830" i="8"/>
  <c r="H831" i="8"/>
  <c r="H832" i="8"/>
  <c r="H833" i="8"/>
  <c r="H834" i="8"/>
  <c r="H835" i="8"/>
  <c r="H836" i="8"/>
  <c r="H837" i="8"/>
  <c r="H838" i="8"/>
  <c r="H839" i="8"/>
  <c r="H840" i="8"/>
  <c r="H841" i="8"/>
  <c r="H842" i="8"/>
  <c r="H843" i="8"/>
  <c r="H844" i="8"/>
  <c r="H845" i="8"/>
  <c r="H846" i="8"/>
  <c r="H847" i="8"/>
  <c r="H848" i="8"/>
  <c r="H849" i="8"/>
  <c r="H850" i="8"/>
  <c r="H851" i="8"/>
  <c r="H852" i="8"/>
  <c r="H853" i="8"/>
  <c r="H854" i="8"/>
  <c r="H855" i="8"/>
  <c r="H856" i="8"/>
  <c r="H857" i="8"/>
  <c r="H858" i="8"/>
  <c r="H859" i="8"/>
  <c r="H860" i="8"/>
  <c r="H861" i="8"/>
  <c r="H862" i="8"/>
  <c r="H863" i="8"/>
  <c r="H864" i="8"/>
  <c r="H865" i="8"/>
  <c r="H866" i="8"/>
  <c r="H867" i="8"/>
  <c r="H868" i="8"/>
  <c r="H869" i="8"/>
  <c r="H870" i="8"/>
  <c r="H871" i="8"/>
  <c r="H872" i="8"/>
  <c r="H873" i="8"/>
  <c r="H874" i="8"/>
  <c r="H875" i="8"/>
  <c r="H876" i="8"/>
  <c r="H877" i="8"/>
  <c r="H878" i="8"/>
  <c r="H879" i="8"/>
  <c r="H880" i="8"/>
  <c r="H881" i="8"/>
  <c r="H882" i="8"/>
  <c r="H883" i="8"/>
  <c r="H884" i="8"/>
  <c r="H885" i="8"/>
  <c r="H886" i="8"/>
  <c r="H887" i="8"/>
  <c r="H888" i="8"/>
  <c r="H889" i="8"/>
  <c r="H890" i="8"/>
  <c r="H891" i="8"/>
  <c r="H892" i="8"/>
  <c r="H893" i="8"/>
  <c r="H894" i="8"/>
  <c r="H895" i="8"/>
  <c r="H896" i="8"/>
  <c r="H897" i="8"/>
  <c r="H898" i="8"/>
  <c r="H899" i="8"/>
  <c r="H900" i="8"/>
  <c r="H901" i="8"/>
  <c r="H902" i="8"/>
  <c r="H903" i="8"/>
  <c r="H904" i="8"/>
  <c r="H905" i="8"/>
  <c r="H906" i="8"/>
  <c r="H907" i="8"/>
  <c r="H908" i="8"/>
  <c r="H909" i="8"/>
  <c r="H910" i="8"/>
  <c r="H911" i="8"/>
  <c r="H912" i="8"/>
  <c r="H913" i="8"/>
  <c r="H914" i="8"/>
  <c r="H915" i="8"/>
  <c r="H916" i="8"/>
  <c r="H917" i="8"/>
  <c r="H918" i="8"/>
  <c r="H919" i="8"/>
  <c r="H920" i="8"/>
  <c r="H921" i="8"/>
  <c r="H922" i="8"/>
  <c r="H923" i="8"/>
  <c r="H924" i="8"/>
  <c r="H925" i="8"/>
  <c r="H926" i="8"/>
  <c r="H927" i="8"/>
  <c r="H928" i="8"/>
  <c r="H929" i="8"/>
  <c r="H930" i="8"/>
  <c r="H931" i="8"/>
  <c r="H932" i="8"/>
  <c r="H933" i="8"/>
  <c r="H934" i="8"/>
  <c r="H935" i="8"/>
  <c r="H936" i="8"/>
  <c r="H937" i="8"/>
  <c r="H938" i="8"/>
  <c r="H939" i="8"/>
  <c r="H940" i="8"/>
  <c r="H941" i="8"/>
  <c r="H942" i="8"/>
  <c r="H943" i="8"/>
  <c r="H944" i="8"/>
  <c r="H945" i="8"/>
  <c r="H946" i="8"/>
  <c r="H947" i="8"/>
  <c r="H948" i="8"/>
  <c r="H949" i="8"/>
  <c r="H950" i="8"/>
  <c r="H951" i="8"/>
  <c r="H952" i="8"/>
  <c r="H953" i="8"/>
  <c r="H954" i="8"/>
  <c r="H955" i="8"/>
  <c r="H956" i="8"/>
  <c r="H957" i="8"/>
  <c r="H958" i="8"/>
  <c r="H959" i="8"/>
  <c r="H960" i="8"/>
  <c r="H961" i="8"/>
  <c r="H962" i="8"/>
  <c r="H963" i="8"/>
  <c r="H964" i="8"/>
  <c r="H965" i="8"/>
  <c r="H966" i="8"/>
  <c r="H967" i="8"/>
  <c r="H968" i="8"/>
  <c r="H969" i="8"/>
  <c r="H970" i="8"/>
  <c r="H971" i="8"/>
  <c r="H972" i="8"/>
  <c r="H973" i="8"/>
  <c r="H974" i="8"/>
  <c r="H975" i="8"/>
  <c r="H976" i="8"/>
  <c r="H977" i="8"/>
  <c r="H978" i="8"/>
  <c r="H979" i="8"/>
  <c r="H980" i="8"/>
  <c r="H981" i="8"/>
  <c r="H982" i="8"/>
  <c r="H983" i="8"/>
  <c r="H984" i="8"/>
  <c r="H985" i="8"/>
  <c r="H986" i="8"/>
  <c r="H987" i="8"/>
  <c r="H988" i="8"/>
  <c r="H989" i="8"/>
  <c r="H990" i="8"/>
  <c r="H991" i="8"/>
  <c r="H992" i="8"/>
  <c r="H993" i="8"/>
  <c r="H994" i="8"/>
  <c r="H995" i="8"/>
  <c r="H996" i="8"/>
  <c r="H997" i="8"/>
  <c r="H998" i="8"/>
  <c r="H999" i="8"/>
  <c r="H1000" i="8"/>
  <c r="H1001" i="8"/>
  <c r="H1002" i="8"/>
  <c r="H1003" i="8"/>
  <c r="H1004" i="8"/>
  <c r="H1005" i="8"/>
  <c r="H1006" i="8"/>
  <c r="H1007" i="8"/>
  <c r="H1008" i="8"/>
  <c r="H1009" i="8"/>
  <c r="H1010" i="8"/>
  <c r="H1011" i="8"/>
  <c r="H1012" i="8"/>
  <c r="H1013" i="8"/>
  <c r="H1014" i="8"/>
  <c r="H1015" i="8"/>
  <c r="H1016" i="8"/>
  <c r="H1017" i="8"/>
  <c r="H1018" i="8"/>
  <c r="H1019" i="8"/>
  <c r="H1020" i="8"/>
  <c r="H1021" i="8"/>
  <c r="H1022" i="8"/>
  <c r="H1023" i="8"/>
  <c r="H1024" i="8"/>
  <c r="H1025" i="8"/>
  <c r="H1026" i="8"/>
  <c r="H1027" i="8"/>
  <c r="H1028" i="8"/>
  <c r="H1029" i="8"/>
  <c r="H1030" i="8"/>
  <c r="H1031" i="8"/>
  <c r="H1032" i="8"/>
  <c r="H1033" i="8"/>
  <c r="H1034" i="8"/>
  <c r="H1035" i="8"/>
  <c r="H1036" i="8"/>
  <c r="H1037" i="8"/>
  <c r="H1038" i="8"/>
  <c r="H1039" i="8"/>
  <c r="H1040" i="8"/>
  <c r="H1041" i="8"/>
  <c r="H1042" i="8"/>
  <c r="H1043" i="8"/>
  <c r="H1044" i="8"/>
  <c r="H1045" i="8"/>
  <c r="H1046" i="8"/>
  <c r="H1047" i="8"/>
  <c r="H1048" i="8"/>
  <c r="H1049" i="8"/>
  <c r="H1050" i="8"/>
  <c r="H1051" i="8"/>
  <c r="H1052" i="8"/>
  <c r="H1053" i="8"/>
  <c r="H1054" i="8"/>
  <c r="H1055" i="8"/>
  <c r="H1056" i="8"/>
  <c r="H1057" i="8"/>
  <c r="H1058" i="8"/>
  <c r="H1059" i="8"/>
  <c r="H1060" i="8"/>
  <c r="H1061" i="8"/>
  <c r="H1062" i="8"/>
  <c r="H1063" i="8"/>
  <c r="H1064" i="8"/>
  <c r="H1065" i="8"/>
  <c r="H1066" i="8"/>
  <c r="H1067" i="8"/>
  <c r="H1068" i="8"/>
  <c r="H1069" i="8"/>
  <c r="H1070" i="8"/>
  <c r="H1071" i="8"/>
  <c r="H1072" i="8"/>
  <c r="H1073" i="8"/>
  <c r="H1074" i="8"/>
  <c r="H1075" i="8"/>
  <c r="H1076" i="8"/>
  <c r="H1077" i="8"/>
  <c r="H1078" i="8"/>
  <c r="H1079" i="8"/>
  <c r="H1080" i="8"/>
  <c r="H1081" i="8"/>
  <c r="H1082" i="8"/>
  <c r="H1083" i="8"/>
  <c r="H1084" i="8"/>
  <c r="H1085" i="8"/>
  <c r="H1086" i="8"/>
  <c r="H1087" i="8"/>
  <c r="H1088" i="8"/>
  <c r="H1089" i="8"/>
  <c r="H1090" i="8"/>
  <c r="H1091" i="8"/>
  <c r="H1092" i="8"/>
  <c r="H1093" i="8"/>
  <c r="H1094" i="8"/>
  <c r="H1095" i="8"/>
  <c r="H1096" i="8"/>
  <c r="H1097" i="8"/>
  <c r="H1098" i="8"/>
  <c r="H1099" i="8"/>
  <c r="H1100" i="8"/>
  <c r="H1101" i="8"/>
  <c r="H1102" i="8"/>
  <c r="H1103" i="8"/>
  <c r="H1104" i="8"/>
  <c r="H1105" i="8"/>
  <c r="H1106" i="8"/>
  <c r="H1107" i="8"/>
  <c r="H1108" i="8"/>
  <c r="H1109" i="8"/>
  <c r="H1110" i="8"/>
  <c r="H1111" i="8"/>
  <c r="H1112" i="8"/>
  <c r="H1113" i="8"/>
  <c r="H1114" i="8"/>
  <c r="H1115" i="8"/>
  <c r="H1116" i="8"/>
  <c r="H1117" i="8"/>
  <c r="H1118" i="8"/>
  <c r="H1119" i="8"/>
  <c r="H1120" i="8"/>
  <c r="H1121" i="8"/>
  <c r="H1122" i="8"/>
  <c r="H1123" i="8"/>
  <c r="H1124" i="8"/>
  <c r="H1125" i="8"/>
  <c r="H1126" i="8"/>
  <c r="H1127" i="8"/>
  <c r="H1128" i="8"/>
  <c r="H1129" i="8"/>
  <c r="H1130" i="8"/>
  <c r="H1131" i="8"/>
  <c r="H1132" i="8"/>
  <c r="H1133" i="8"/>
  <c r="H1134" i="8"/>
  <c r="H1135" i="8"/>
  <c r="H1136" i="8"/>
  <c r="H1137" i="8"/>
  <c r="H1138" i="8"/>
  <c r="H1139" i="8"/>
  <c r="H1140" i="8"/>
  <c r="H1141" i="8"/>
  <c r="H1142" i="8"/>
  <c r="H1143" i="8"/>
  <c r="H1144" i="8"/>
  <c r="H1145" i="8"/>
  <c r="H1146" i="8"/>
  <c r="H1147" i="8"/>
  <c r="H1148" i="8"/>
  <c r="H1149" i="8"/>
  <c r="H1150" i="8"/>
  <c r="H1151" i="8"/>
  <c r="H1152" i="8"/>
  <c r="H1153" i="8"/>
  <c r="H1154" i="8"/>
  <c r="H1155" i="8"/>
  <c r="H1156" i="8"/>
  <c r="H1157" i="8"/>
  <c r="H1158" i="8"/>
  <c r="H1159" i="8"/>
  <c r="H1160" i="8"/>
  <c r="H1161" i="8"/>
  <c r="H1162" i="8"/>
  <c r="H1163" i="8"/>
  <c r="H1164" i="8"/>
  <c r="H1165" i="8"/>
  <c r="H1166" i="8"/>
  <c r="H1167" i="8"/>
  <c r="H1168" i="8"/>
  <c r="H1169" i="8"/>
  <c r="H1170" i="8"/>
  <c r="H1171" i="8"/>
  <c r="H1172" i="8"/>
  <c r="H1173" i="8"/>
  <c r="H1174" i="8"/>
  <c r="H1175" i="8"/>
  <c r="H1176" i="8"/>
  <c r="H1177" i="8"/>
  <c r="H1178" i="8"/>
  <c r="H1179" i="8"/>
  <c r="H1180" i="8"/>
  <c r="H1181" i="8"/>
  <c r="H1182" i="8"/>
  <c r="H1183" i="8"/>
  <c r="H1184" i="8"/>
  <c r="H1185" i="8"/>
  <c r="H1186" i="8"/>
  <c r="H1187" i="8"/>
  <c r="H1188" i="8"/>
  <c r="H1189" i="8"/>
  <c r="H1190" i="8"/>
  <c r="H1191" i="8"/>
  <c r="H1192" i="8"/>
  <c r="H1193" i="8"/>
  <c r="H1194" i="8"/>
  <c r="H1195" i="8"/>
  <c r="H1196" i="8"/>
  <c r="H1197" i="8"/>
  <c r="H1198" i="8"/>
  <c r="H1199" i="8"/>
  <c r="H1200" i="8"/>
  <c r="H1201" i="8"/>
  <c r="H1202" i="8"/>
  <c r="H1203" i="8"/>
  <c r="H1204" i="8"/>
  <c r="H1205" i="8"/>
  <c r="H1206" i="8"/>
  <c r="H1207" i="8"/>
  <c r="H1208" i="8"/>
  <c r="H1209" i="8"/>
  <c r="H1210" i="8"/>
  <c r="H1211" i="8"/>
  <c r="H1212" i="8"/>
  <c r="H1213" i="8"/>
  <c r="H1214" i="8"/>
  <c r="H1215" i="8"/>
  <c r="H1216" i="8"/>
  <c r="H1217" i="8"/>
  <c r="H1218" i="8"/>
  <c r="H1219" i="8"/>
  <c r="H1220" i="8"/>
  <c r="H1221" i="8"/>
  <c r="H1222" i="8"/>
  <c r="H1223" i="8"/>
  <c r="H1224" i="8"/>
  <c r="H1225" i="8"/>
  <c r="H1226" i="8"/>
  <c r="H1227" i="8"/>
  <c r="H1228" i="8"/>
  <c r="H1229" i="8"/>
  <c r="H1230" i="8"/>
  <c r="H1231" i="8"/>
  <c r="H1232" i="8"/>
  <c r="H1233" i="8"/>
  <c r="H1234" i="8"/>
  <c r="H1235" i="8"/>
  <c r="H1236" i="8"/>
  <c r="H1237" i="8"/>
  <c r="H1238" i="8"/>
  <c r="H1239" i="8"/>
  <c r="H1240" i="8"/>
  <c r="H1241" i="8"/>
  <c r="H1242" i="8"/>
  <c r="H1243" i="8"/>
  <c r="H1244" i="8"/>
  <c r="H1245" i="8"/>
  <c r="H1246" i="8"/>
  <c r="H1247" i="8"/>
  <c r="H1248" i="8"/>
  <c r="H1249" i="8"/>
  <c r="H1250" i="8"/>
  <c r="H1251" i="8"/>
  <c r="H1252" i="8"/>
  <c r="H1253" i="8"/>
  <c r="H1254" i="8"/>
  <c r="H1255" i="8"/>
  <c r="H1256" i="8"/>
  <c r="H1257" i="8"/>
  <c r="H1258" i="8"/>
  <c r="H1259" i="8"/>
  <c r="H1260" i="8"/>
  <c r="H1261" i="8"/>
  <c r="H1262" i="8"/>
  <c r="H1263" i="8"/>
  <c r="H1264" i="8"/>
  <c r="H1265" i="8"/>
  <c r="H1266" i="8"/>
  <c r="H1267" i="8"/>
  <c r="H1268" i="8"/>
  <c r="H1269" i="8"/>
  <c r="H1270" i="8"/>
  <c r="H1271" i="8"/>
  <c r="H1272" i="8"/>
  <c r="H1273" i="8"/>
  <c r="H1274" i="8"/>
  <c r="H1275" i="8"/>
  <c r="H1276" i="8"/>
  <c r="H1277" i="8"/>
  <c r="H1278" i="8"/>
  <c r="H1279" i="8"/>
  <c r="H1280" i="8"/>
  <c r="H1281" i="8"/>
  <c r="H1282" i="8"/>
  <c r="H1283" i="8"/>
  <c r="H1284" i="8"/>
  <c r="H1285" i="8"/>
  <c r="H1286" i="8"/>
  <c r="H1287" i="8"/>
  <c r="H1288" i="8"/>
  <c r="H1289" i="8"/>
  <c r="H1290" i="8"/>
  <c r="H1291" i="8"/>
  <c r="H1292" i="8"/>
  <c r="H1293" i="8"/>
  <c r="H1294" i="8"/>
  <c r="H1295" i="8"/>
  <c r="H1296" i="8"/>
  <c r="H1297" i="8"/>
  <c r="H1298" i="8"/>
  <c r="H1299" i="8"/>
  <c r="H1300" i="8"/>
  <c r="H1301" i="8"/>
  <c r="H1302" i="8"/>
  <c r="H1303" i="8"/>
  <c r="H1304" i="8"/>
  <c r="H1305" i="8"/>
  <c r="H1306" i="8"/>
  <c r="H1307" i="8"/>
  <c r="H1308" i="8"/>
  <c r="H1309" i="8"/>
  <c r="H1310" i="8"/>
  <c r="H1311" i="8"/>
  <c r="H1312" i="8"/>
  <c r="H1313" i="8"/>
  <c r="H1314" i="8"/>
  <c r="H1315" i="8"/>
  <c r="H1316" i="8"/>
  <c r="H1317" i="8"/>
  <c r="H1318" i="8"/>
  <c r="H1319" i="8"/>
  <c r="H1320" i="8"/>
  <c r="H1321" i="8"/>
  <c r="H1322" i="8"/>
  <c r="H1323" i="8"/>
  <c r="H1324" i="8"/>
  <c r="H1325" i="8"/>
  <c r="H1326" i="8"/>
  <c r="H1327" i="8"/>
  <c r="H1328" i="8"/>
  <c r="H1329" i="8"/>
  <c r="H1330" i="8"/>
  <c r="H1331" i="8"/>
  <c r="H1332" i="8"/>
  <c r="H1333" i="8"/>
  <c r="H1334" i="8"/>
  <c r="H1335" i="8"/>
  <c r="H1336" i="8"/>
  <c r="H1337" i="8"/>
  <c r="H1338" i="8"/>
  <c r="H1339" i="8"/>
  <c r="H1340" i="8"/>
  <c r="H1341" i="8"/>
  <c r="H1342" i="8"/>
  <c r="H1343" i="8"/>
  <c r="H1344" i="8"/>
  <c r="H1345" i="8"/>
  <c r="H1346" i="8"/>
  <c r="H1347" i="8"/>
  <c r="H1348" i="8"/>
  <c r="H1349" i="8"/>
  <c r="H1350" i="8"/>
  <c r="H1351" i="8"/>
  <c r="H1352" i="8"/>
  <c r="H1353" i="8"/>
  <c r="H1354" i="8"/>
  <c r="H1355" i="8"/>
  <c r="H1356" i="8"/>
  <c r="H1357" i="8"/>
  <c r="H1358" i="8"/>
  <c r="H1359" i="8"/>
  <c r="H1360" i="8"/>
  <c r="H1361" i="8"/>
  <c r="H1362" i="8"/>
  <c r="H1363" i="8"/>
  <c r="H1364" i="8"/>
  <c r="H1365" i="8"/>
  <c r="H1366" i="8"/>
  <c r="H1367" i="8"/>
  <c r="H1368" i="8"/>
  <c r="H1369" i="8"/>
  <c r="H1370" i="8"/>
  <c r="H1371" i="8"/>
  <c r="H1372" i="8"/>
  <c r="H1373" i="8"/>
  <c r="H1374" i="8"/>
  <c r="H1375" i="8"/>
  <c r="H1376" i="8"/>
  <c r="H1377" i="8"/>
  <c r="H1378" i="8"/>
  <c r="H1379" i="8"/>
  <c r="H1380" i="8"/>
  <c r="H1381" i="8"/>
  <c r="H1382" i="8"/>
  <c r="H1383" i="8"/>
  <c r="H1384" i="8"/>
  <c r="H1385" i="8"/>
  <c r="H1386" i="8"/>
  <c r="H1387" i="8"/>
  <c r="H1388" i="8"/>
  <c r="H1389" i="8"/>
  <c r="H1390" i="8"/>
  <c r="H1391" i="8"/>
  <c r="H1392" i="8"/>
  <c r="H1393" i="8"/>
  <c r="H1394" i="8"/>
  <c r="H1395" i="8"/>
  <c r="H1396" i="8"/>
  <c r="H1397" i="8"/>
  <c r="H1398" i="8"/>
  <c r="H1399" i="8"/>
  <c r="H1400" i="8"/>
  <c r="H1401" i="8"/>
  <c r="H1402" i="8"/>
  <c r="H1403" i="8"/>
  <c r="H1404" i="8"/>
  <c r="H1405" i="8"/>
  <c r="H1406" i="8"/>
  <c r="H1407" i="8"/>
  <c r="H1408" i="8"/>
  <c r="H1409" i="8"/>
  <c r="H1410" i="8"/>
  <c r="H1411" i="8"/>
  <c r="H1412" i="8"/>
  <c r="H1413" i="8"/>
  <c r="H1414" i="8"/>
  <c r="H1415" i="8"/>
  <c r="H1416" i="8"/>
  <c r="H1417" i="8"/>
  <c r="H1418" i="8"/>
  <c r="H1419" i="8"/>
  <c r="H1420" i="8"/>
  <c r="H1421" i="8"/>
  <c r="H1422" i="8"/>
  <c r="H1423" i="8"/>
  <c r="H1424" i="8"/>
  <c r="H1425" i="8"/>
  <c r="H1426" i="8"/>
  <c r="H1427" i="8"/>
  <c r="H1428" i="8"/>
  <c r="H1429" i="8"/>
  <c r="H1430" i="8"/>
  <c r="H1431" i="8"/>
  <c r="H1432" i="8"/>
  <c r="H1433" i="8"/>
  <c r="H1434" i="8"/>
  <c r="H1435" i="8"/>
  <c r="H1436" i="8"/>
  <c r="H1437" i="8"/>
  <c r="H1438" i="8"/>
  <c r="H1439" i="8"/>
  <c r="H1440" i="8"/>
  <c r="H1441" i="8"/>
  <c r="H1442" i="8"/>
  <c r="H1443" i="8"/>
  <c r="H1444" i="8"/>
  <c r="H1445" i="8"/>
  <c r="H1446" i="8"/>
  <c r="H1447" i="8"/>
  <c r="H1448" i="8"/>
  <c r="H1449" i="8"/>
  <c r="H1450" i="8"/>
  <c r="H1451" i="8"/>
  <c r="H1452" i="8"/>
  <c r="H1453" i="8"/>
  <c r="H1454" i="8"/>
  <c r="H1455" i="8"/>
  <c r="H1456" i="8"/>
  <c r="H1457" i="8"/>
  <c r="H1458" i="8"/>
  <c r="H1459" i="8"/>
  <c r="H1460" i="8"/>
  <c r="H1461" i="8"/>
  <c r="H1462" i="8"/>
  <c r="H1463" i="8"/>
  <c r="H1464" i="8"/>
  <c r="H1465" i="8"/>
  <c r="H1466" i="8"/>
  <c r="H1467" i="8"/>
  <c r="H1468" i="8"/>
  <c r="H1469" i="8"/>
  <c r="H1470" i="8"/>
  <c r="H1471" i="8"/>
  <c r="H1472" i="8"/>
  <c r="H1473" i="8"/>
  <c r="H1474" i="8"/>
  <c r="H1475" i="8"/>
  <c r="H1476" i="8"/>
  <c r="H1477" i="8"/>
  <c r="H1478" i="8"/>
  <c r="H1479" i="8"/>
  <c r="H1480" i="8"/>
  <c r="H1481" i="8"/>
  <c r="H1482" i="8"/>
  <c r="H1483" i="8"/>
  <c r="H1484" i="8"/>
  <c r="H1485" i="8"/>
  <c r="H1486" i="8"/>
  <c r="H1487" i="8"/>
  <c r="H1488" i="8"/>
  <c r="H1489" i="8"/>
  <c r="H1490" i="8"/>
  <c r="H1491" i="8"/>
  <c r="H1492" i="8"/>
  <c r="H1493" i="8"/>
  <c r="H1494" i="8"/>
  <c r="H1495" i="8"/>
  <c r="H1496" i="8"/>
  <c r="H1497" i="8"/>
  <c r="H1498" i="8"/>
  <c r="H1499" i="8"/>
  <c r="H1500" i="8"/>
  <c r="H1501" i="8"/>
  <c r="H1502" i="8"/>
  <c r="H1503" i="8"/>
  <c r="H1504" i="8"/>
  <c r="H1505" i="8"/>
  <c r="H1506" i="8"/>
  <c r="H1507" i="8"/>
  <c r="H1508" i="8"/>
  <c r="H1509" i="8"/>
  <c r="H1510" i="8"/>
  <c r="H1511" i="8"/>
  <c r="H1512" i="8"/>
  <c r="H1513" i="8"/>
  <c r="H1514" i="8"/>
  <c r="H1515" i="8"/>
  <c r="H1516" i="8"/>
  <c r="H1517" i="8"/>
  <c r="H1518" i="8"/>
  <c r="H1519" i="8"/>
  <c r="H1520" i="8"/>
  <c r="H1521" i="8"/>
  <c r="H1522" i="8"/>
  <c r="H1523" i="8"/>
  <c r="H1524" i="8"/>
  <c r="H1525" i="8"/>
  <c r="H1526" i="8"/>
  <c r="H1527" i="8"/>
  <c r="H1528" i="8"/>
  <c r="H1529" i="8"/>
  <c r="H1530" i="8"/>
  <c r="H1531" i="8"/>
  <c r="H1532" i="8"/>
  <c r="H1533" i="8"/>
  <c r="H1534" i="8"/>
  <c r="H1535" i="8"/>
  <c r="H1536" i="8"/>
  <c r="H1537" i="8"/>
  <c r="H1538" i="8"/>
  <c r="H1539" i="8"/>
  <c r="H1540" i="8"/>
  <c r="H1541" i="8"/>
  <c r="H1542" i="8"/>
  <c r="H1543" i="8"/>
  <c r="H1544" i="8"/>
  <c r="H1545" i="8"/>
  <c r="H1546" i="8"/>
  <c r="H1547" i="8"/>
  <c r="H1548" i="8"/>
  <c r="H1549" i="8"/>
  <c r="H1550" i="8"/>
  <c r="H1551" i="8"/>
  <c r="H1552" i="8"/>
  <c r="H1553" i="8"/>
  <c r="H1554" i="8"/>
  <c r="H1555" i="8"/>
  <c r="H1556" i="8"/>
  <c r="H1557" i="8"/>
  <c r="H1558" i="8"/>
  <c r="H1559" i="8"/>
  <c r="H1560" i="8"/>
  <c r="H1561" i="8"/>
  <c r="H1562" i="8"/>
  <c r="H1563" i="8"/>
  <c r="H1564" i="8"/>
  <c r="H1565" i="8"/>
  <c r="H1566" i="8"/>
  <c r="H1567" i="8"/>
  <c r="H1568" i="8"/>
  <c r="H1569" i="8"/>
  <c r="H1570" i="8"/>
  <c r="H1571" i="8"/>
  <c r="H1572" i="8"/>
  <c r="H1573" i="8"/>
  <c r="H1574" i="8"/>
  <c r="H1575" i="8"/>
  <c r="H1576" i="8"/>
  <c r="H1577" i="8"/>
  <c r="H1578" i="8"/>
  <c r="H1579" i="8"/>
  <c r="H1580" i="8"/>
  <c r="H1581" i="8"/>
  <c r="H1582" i="8"/>
  <c r="H1583" i="8"/>
  <c r="H1584" i="8"/>
  <c r="H1585" i="8"/>
  <c r="H1586" i="8"/>
  <c r="H1587" i="8"/>
  <c r="H1588" i="8"/>
  <c r="H1589" i="8"/>
  <c r="H1590" i="8"/>
  <c r="H1591" i="8"/>
  <c r="H1592" i="8"/>
  <c r="H1593" i="8"/>
  <c r="H1594" i="8"/>
  <c r="H1595" i="8"/>
  <c r="H1596" i="8"/>
  <c r="H1597" i="8"/>
  <c r="H1598" i="8"/>
  <c r="H1599" i="8"/>
  <c r="H1600" i="8"/>
  <c r="H1601" i="8"/>
  <c r="H1602" i="8"/>
  <c r="H1603" i="8"/>
  <c r="H1604" i="8"/>
  <c r="H1605" i="8"/>
  <c r="H1606" i="8"/>
  <c r="H1607" i="8"/>
  <c r="H1608" i="8"/>
  <c r="H1609" i="8"/>
  <c r="H1610" i="8"/>
  <c r="H1611" i="8"/>
  <c r="H1612" i="8"/>
  <c r="H1613" i="8"/>
  <c r="H1614" i="8"/>
  <c r="H1615" i="8"/>
  <c r="H1616" i="8"/>
  <c r="H1617" i="8"/>
  <c r="H1618" i="8"/>
  <c r="H1619" i="8"/>
  <c r="H1620" i="8"/>
  <c r="H1621" i="8"/>
  <c r="H1622" i="8"/>
  <c r="H1623" i="8"/>
  <c r="H1624" i="8"/>
  <c r="H1625" i="8"/>
  <c r="H1626" i="8"/>
  <c r="H1627" i="8"/>
  <c r="H1628" i="8"/>
  <c r="H1629" i="8"/>
  <c r="H1630" i="8"/>
  <c r="H1631" i="8"/>
  <c r="H1632" i="8"/>
  <c r="H1633" i="8"/>
  <c r="H1634" i="8"/>
  <c r="H1635" i="8"/>
  <c r="H1636" i="8"/>
  <c r="H1637" i="8"/>
  <c r="H1638" i="8"/>
  <c r="H1639" i="8"/>
  <c r="H1640" i="8"/>
  <c r="H1641" i="8"/>
  <c r="H1642" i="8"/>
  <c r="H1643" i="8"/>
  <c r="H1644" i="8"/>
  <c r="H1645" i="8"/>
  <c r="H1646" i="8"/>
  <c r="H1647" i="8"/>
  <c r="H1648" i="8"/>
  <c r="H1649" i="8"/>
  <c r="H1650" i="8"/>
  <c r="H1651" i="8"/>
  <c r="H1652" i="8"/>
  <c r="H1653" i="8"/>
  <c r="H1654" i="8"/>
  <c r="H1655" i="8"/>
  <c r="H1656" i="8"/>
  <c r="H1657" i="8"/>
  <c r="H1658" i="8"/>
  <c r="H1659" i="8"/>
  <c r="H1660" i="8"/>
  <c r="H1661" i="8"/>
  <c r="H1662" i="8"/>
  <c r="H1663" i="8"/>
  <c r="H1664" i="8"/>
  <c r="H1665" i="8"/>
  <c r="H1666" i="8"/>
  <c r="H1667" i="8"/>
  <c r="H1668" i="8"/>
  <c r="H1669" i="8"/>
  <c r="H1670" i="8"/>
  <c r="H1671" i="8"/>
  <c r="H1672" i="8"/>
  <c r="H1673" i="8"/>
  <c r="H1674" i="8"/>
  <c r="H1675" i="8"/>
  <c r="H1676" i="8"/>
  <c r="H1677" i="8"/>
  <c r="H1678" i="8"/>
  <c r="H1679" i="8"/>
  <c r="H1680" i="8"/>
  <c r="H1681" i="8"/>
  <c r="H1682" i="8"/>
  <c r="H1683" i="8"/>
  <c r="H1684" i="8"/>
  <c r="H1685" i="8"/>
  <c r="H1686" i="8"/>
  <c r="H1687" i="8"/>
  <c r="H1688" i="8"/>
  <c r="H1689" i="8"/>
  <c r="H1690" i="8"/>
  <c r="H1691" i="8"/>
  <c r="H1692" i="8"/>
  <c r="H1693" i="8"/>
  <c r="H1694" i="8"/>
  <c r="H1695" i="8"/>
  <c r="H1696" i="8"/>
  <c r="H1697" i="8"/>
  <c r="H1698" i="8"/>
  <c r="H1699" i="8"/>
  <c r="H1700" i="8"/>
  <c r="H1701" i="8"/>
  <c r="H1702" i="8"/>
  <c r="H1703" i="8"/>
  <c r="H1704" i="8"/>
  <c r="H1705" i="8"/>
  <c r="H1706" i="8"/>
  <c r="H1707" i="8"/>
  <c r="H1708" i="8"/>
  <c r="H1709" i="8"/>
  <c r="H1710" i="8"/>
  <c r="H1711" i="8"/>
  <c r="H1712" i="8"/>
  <c r="H1713" i="8"/>
  <c r="H1714" i="8"/>
  <c r="H1715" i="8"/>
  <c r="H1716" i="8"/>
  <c r="H1717" i="8"/>
  <c r="H1718" i="8"/>
  <c r="H1719" i="8"/>
  <c r="H1720" i="8"/>
  <c r="H1721" i="8"/>
  <c r="H1722" i="8"/>
  <c r="H1723" i="8"/>
  <c r="H1724" i="8"/>
  <c r="H1725" i="8"/>
  <c r="H1726" i="8"/>
  <c r="H1727" i="8"/>
  <c r="H1728" i="8"/>
  <c r="H1729" i="8"/>
  <c r="H1730" i="8"/>
  <c r="H1731" i="8"/>
  <c r="H1732" i="8"/>
  <c r="H1733" i="8"/>
  <c r="H1734" i="8"/>
  <c r="H1735" i="8"/>
  <c r="H1736" i="8"/>
  <c r="H1737" i="8"/>
  <c r="H1738" i="8"/>
  <c r="H1739" i="8"/>
  <c r="H1740" i="8"/>
  <c r="H1741" i="8"/>
  <c r="H1742" i="8"/>
  <c r="H1743" i="8"/>
  <c r="H1744" i="8"/>
  <c r="H1745" i="8"/>
  <c r="H1746" i="8"/>
  <c r="H1747" i="8"/>
  <c r="H1748" i="8"/>
  <c r="H1749" i="8"/>
  <c r="H1750" i="8"/>
  <c r="H1751" i="8"/>
  <c r="H1752" i="8"/>
  <c r="H1753" i="8"/>
  <c r="H1754" i="8"/>
  <c r="H1755" i="8"/>
  <c r="H1756" i="8"/>
  <c r="H1757" i="8"/>
  <c r="H1758" i="8"/>
  <c r="H1759" i="8"/>
  <c r="H1760" i="8"/>
  <c r="H1761" i="8"/>
  <c r="H1762" i="8"/>
  <c r="H1763" i="8"/>
  <c r="H1764" i="8"/>
  <c r="H1765" i="8"/>
  <c r="H1766" i="8"/>
  <c r="H1767" i="8"/>
  <c r="H1768" i="8"/>
  <c r="H1769" i="8"/>
  <c r="H1770" i="8"/>
  <c r="H1771" i="8"/>
  <c r="H1772" i="8"/>
  <c r="H1773" i="8"/>
  <c r="H1774" i="8"/>
  <c r="H1775" i="8"/>
  <c r="H1776" i="8"/>
  <c r="H1777" i="8"/>
  <c r="H1778" i="8"/>
  <c r="H1779" i="8"/>
  <c r="H1780" i="8"/>
  <c r="H1781" i="8"/>
  <c r="H1782" i="8"/>
  <c r="H1783" i="8"/>
  <c r="H1784" i="8"/>
  <c r="H1785" i="8"/>
  <c r="H1786" i="8"/>
  <c r="H1787" i="8"/>
  <c r="H1788" i="8"/>
  <c r="H1789" i="8"/>
  <c r="H1790" i="8"/>
  <c r="H1791" i="8"/>
  <c r="H1792" i="8"/>
  <c r="H1793" i="8"/>
  <c r="H1794" i="8"/>
  <c r="H1795" i="8"/>
  <c r="H1796" i="8"/>
  <c r="H1797" i="8"/>
  <c r="H1798" i="8"/>
  <c r="H1799" i="8"/>
  <c r="H1800" i="8"/>
  <c r="H1801" i="8"/>
  <c r="H1802" i="8"/>
  <c r="H1803" i="8"/>
  <c r="H1804" i="8"/>
  <c r="H1805" i="8"/>
  <c r="H1806" i="8"/>
  <c r="H1807" i="8"/>
  <c r="H1808" i="8"/>
  <c r="H1809" i="8"/>
  <c r="H1810" i="8"/>
  <c r="H1811" i="8"/>
  <c r="H1812" i="8"/>
  <c r="H1813" i="8"/>
  <c r="H1814" i="8"/>
  <c r="H1815" i="8"/>
  <c r="H1816" i="8"/>
  <c r="H1817" i="8"/>
  <c r="H1818" i="8"/>
  <c r="H1819" i="8"/>
  <c r="H1820" i="8"/>
  <c r="H1821" i="8"/>
  <c r="H1822" i="8"/>
  <c r="H1823" i="8"/>
  <c r="H1824" i="8"/>
  <c r="H1825" i="8"/>
  <c r="H1826" i="8"/>
  <c r="H1827" i="8"/>
  <c r="H1828" i="8"/>
  <c r="H1829" i="8"/>
  <c r="H1830" i="8"/>
  <c r="H1831" i="8"/>
  <c r="H1832" i="8"/>
  <c r="H1833" i="8"/>
  <c r="H1834" i="8"/>
  <c r="H1835" i="8"/>
  <c r="H1836" i="8"/>
  <c r="H1837" i="8"/>
  <c r="H1838" i="8"/>
  <c r="H1839" i="8"/>
  <c r="H1840" i="8"/>
  <c r="H1841" i="8"/>
  <c r="H1842" i="8"/>
  <c r="H1843" i="8"/>
  <c r="H1844" i="8"/>
  <c r="H1845" i="8"/>
  <c r="H1846" i="8"/>
  <c r="H1847" i="8"/>
  <c r="H1848" i="8"/>
  <c r="H1849" i="8"/>
  <c r="H1850" i="8"/>
  <c r="H1851" i="8"/>
  <c r="H1852" i="8"/>
  <c r="H1853" i="8"/>
  <c r="H1854" i="8"/>
  <c r="H1855" i="8"/>
  <c r="H1856" i="8"/>
  <c r="H1857" i="8"/>
  <c r="H1858" i="8"/>
  <c r="H1859" i="8"/>
  <c r="H1860" i="8"/>
  <c r="H1861" i="8"/>
  <c r="H1862" i="8"/>
  <c r="H1863" i="8"/>
  <c r="H1864" i="8"/>
  <c r="H1865" i="8"/>
  <c r="H1866" i="8"/>
  <c r="H1867" i="8"/>
  <c r="H1868" i="8"/>
  <c r="H1869" i="8"/>
  <c r="H1870" i="8"/>
  <c r="H1871" i="8"/>
  <c r="H1872" i="8"/>
  <c r="H1873" i="8"/>
  <c r="H1874" i="8"/>
  <c r="H1875" i="8"/>
  <c r="H1876" i="8"/>
  <c r="H1877" i="8"/>
  <c r="H1878" i="8"/>
  <c r="H1879" i="8"/>
  <c r="H1880" i="8"/>
  <c r="H1881" i="8"/>
  <c r="H1882" i="8"/>
  <c r="H1883" i="8"/>
  <c r="H1884" i="8"/>
  <c r="H1885" i="8"/>
  <c r="H1886" i="8"/>
  <c r="H1887" i="8"/>
  <c r="H1888" i="8"/>
  <c r="H1889" i="8"/>
  <c r="H1890" i="8"/>
  <c r="H1891" i="8"/>
  <c r="H1892" i="8"/>
  <c r="H1893" i="8"/>
  <c r="H1894" i="8"/>
  <c r="H1895" i="8"/>
  <c r="H1896" i="8"/>
  <c r="H1897" i="8"/>
  <c r="H1898" i="8"/>
  <c r="H1899" i="8"/>
  <c r="H1900" i="8"/>
  <c r="H1901" i="8"/>
  <c r="H1902" i="8"/>
  <c r="H1903" i="8"/>
  <c r="H1904" i="8"/>
  <c r="H1905" i="8"/>
  <c r="H1906" i="8"/>
  <c r="H1907" i="8"/>
  <c r="H1908" i="8"/>
  <c r="H1909" i="8"/>
  <c r="H1910" i="8"/>
  <c r="H1911" i="8"/>
  <c r="H1912" i="8"/>
  <c r="H1913" i="8"/>
  <c r="H1914" i="8"/>
  <c r="H1915" i="8"/>
  <c r="H1916" i="8"/>
  <c r="H1917" i="8"/>
  <c r="H1918" i="8"/>
  <c r="H1919" i="8"/>
  <c r="H1920" i="8"/>
  <c r="H1921" i="8"/>
  <c r="H1922" i="8"/>
  <c r="H1923" i="8"/>
  <c r="H1924" i="8"/>
  <c r="H1925" i="8"/>
  <c r="H1926" i="8"/>
  <c r="H1927" i="8"/>
  <c r="H1928" i="8"/>
  <c r="H1929" i="8"/>
  <c r="H1930" i="8"/>
  <c r="H1931" i="8"/>
  <c r="H1932" i="8"/>
  <c r="H1933" i="8"/>
  <c r="H1934" i="8"/>
  <c r="H1935" i="8"/>
  <c r="H1936" i="8"/>
  <c r="H1937" i="8"/>
  <c r="H1938" i="8"/>
  <c r="H1939" i="8"/>
  <c r="H1940" i="8"/>
  <c r="H1941" i="8"/>
  <c r="H1942" i="8"/>
  <c r="H1943" i="8"/>
  <c r="H1944" i="8"/>
  <c r="H1945" i="8"/>
  <c r="H1946" i="8"/>
  <c r="H1947" i="8"/>
  <c r="H1948" i="8"/>
  <c r="H1949" i="8"/>
  <c r="H1950" i="8"/>
  <c r="H1951" i="8"/>
  <c r="H1952" i="8"/>
  <c r="H1953" i="8"/>
  <c r="H1954" i="8"/>
  <c r="H1955" i="8"/>
  <c r="H1956" i="8"/>
  <c r="H1957" i="8"/>
  <c r="H1958" i="8"/>
  <c r="H1959" i="8"/>
  <c r="H1960" i="8"/>
  <c r="H1961" i="8"/>
  <c r="H1962" i="8"/>
  <c r="H1963" i="8"/>
  <c r="H1964" i="8"/>
  <c r="H1965" i="8"/>
  <c r="H1966" i="8"/>
  <c r="H1967" i="8"/>
  <c r="H1968" i="8"/>
  <c r="H1969" i="8"/>
  <c r="H1970" i="8"/>
  <c r="H1971" i="8"/>
  <c r="H1972" i="8"/>
  <c r="H1973" i="8"/>
  <c r="H1974" i="8"/>
  <c r="H1975" i="8"/>
  <c r="H1976" i="8"/>
  <c r="H1977" i="8"/>
  <c r="H1978" i="8"/>
  <c r="H1979" i="8"/>
  <c r="H1980" i="8"/>
  <c r="H1981" i="8"/>
  <c r="H1982" i="8"/>
  <c r="H1983" i="8"/>
  <c r="H1984" i="8"/>
  <c r="H1985" i="8"/>
  <c r="H1986" i="8"/>
  <c r="H1987" i="8"/>
  <c r="H1988" i="8"/>
  <c r="H1989" i="8"/>
  <c r="H1990" i="8"/>
  <c r="H1991" i="8"/>
  <c r="H1992" i="8"/>
  <c r="H1993" i="8"/>
  <c r="H1994" i="8"/>
  <c r="H1995" i="8"/>
  <c r="H1996" i="8"/>
  <c r="H1997" i="8"/>
  <c r="H1998" i="8"/>
  <c r="H1999" i="8"/>
  <c r="H2000" i="8"/>
  <c r="H2001" i="8"/>
  <c r="H2002" i="8"/>
  <c r="H2003" i="8"/>
  <c r="H2004" i="8"/>
  <c r="H2005" i="8"/>
  <c r="H2006" i="8"/>
  <c r="H2007" i="8"/>
  <c r="H2008" i="8"/>
  <c r="H2009" i="8"/>
  <c r="H2010" i="8"/>
  <c r="H2011" i="8"/>
  <c r="H2012" i="8"/>
  <c r="H2013" i="8"/>
  <c r="H2014" i="8"/>
  <c r="H2015" i="8"/>
  <c r="H2016" i="8"/>
  <c r="H2017" i="8"/>
  <c r="H2018" i="8"/>
  <c r="H2019" i="8"/>
  <c r="H2020" i="8"/>
  <c r="H2021" i="8"/>
  <c r="H2022" i="8"/>
  <c r="H2023" i="8"/>
  <c r="H2024" i="8"/>
  <c r="H2025" i="8"/>
  <c r="H2026" i="8"/>
  <c r="H2027" i="8"/>
  <c r="H2028" i="8"/>
  <c r="H2029" i="8"/>
  <c r="H2030" i="8"/>
  <c r="H2031" i="8"/>
  <c r="H2032" i="8"/>
  <c r="H2033" i="8"/>
  <c r="H2034" i="8"/>
  <c r="H2035" i="8"/>
  <c r="H2036" i="8"/>
  <c r="H2037" i="8"/>
  <c r="H2038" i="8"/>
  <c r="H2039" i="8"/>
  <c r="H2040" i="8"/>
  <c r="H2041" i="8"/>
  <c r="H2042" i="8"/>
  <c r="H2043" i="8"/>
  <c r="H2044" i="8"/>
  <c r="H2045" i="8"/>
  <c r="H2046" i="8"/>
  <c r="H2047" i="8"/>
  <c r="H2048" i="8"/>
  <c r="H2049" i="8"/>
  <c r="H2050" i="8"/>
  <c r="H2051" i="8"/>
  <c r="H2052" i="8"/>
  <c r="H2053" i="8"/>
  <c r="H2054" i="8"/>
  <c r="H2055" i="8"/>
  <c r="H2056" i="8"/>
  <c r="H2057" i="8"/>
  <c r="H2058" i="8"/>
  <c r="H2059" i="8"/>
  <c r="H2060" i="8"/>
  <c r="H2061" i="8"/>
  <c r="H2062" i="8"/>
  <c r="H2063" i="8"/>
  <c r="H2064" i="8"/>
  <c r="H2065" i="8"/>
  <c r="H2066" i="8"/>
  <c r="H2067" i="8"/>
  <c r="H2068" i="8"/>
  <c r="H2069" i="8"/>
  <c r="H2070" i="8"/>
  <c r="H2071" i="8"/>
  <c r="H2072" i="8"/>
  <c r="H2073" i="8"/>
  <c r="H2074" i="8"/>
  <c r="H2075" i="8"/>
  <c r="H2076" i="8"/>
  <c r="H2077" i="8"/>
  <c r="H2078" i="8"/>
  <c r="H2079" i="8"/>
  <c r="H2080" i="8"/>
  <c r="H2081" i="8"/>
  <c r="H2082" i="8"/>
  <c r="H2083" i="8"/>
  <c r="H2084" i="8"/>
  <c r="H2085" i="8"/>
  <c r="H2086" i="8"/>
  <c r="H2087" i="8"/>
  <c r="H2088" i="8"/>
  <c r="H2089" i="8"/>
  <c r="H2090" i="8"/>
  <c r="H2091" i="8"/>
  <c r="H2092" i="8"/>
  <c r="H2093" i="8"/>
  <c r="H2094" i="8"/>
  <c r="H2095" i="8"/>
  <c r="H2096" i="8"/>
  <c r="H2097" i="8"/>
  <c r="H2098" i="8"/>
  <c r="H2099" i="8"/>
  <c r="H2100" i="8"/>
  <c r="H2101" i="8"/>
  <c r="H2102" i="8"/>
  <c r="H2103" i="8"/>
  <c r="H2104" i="8"/>
  <c r="H2105" i="8"/>
  <c r="H2106" i="8"/>
  <c r="H2107" i="8"/>
  <c r="H2108" i="8"/>
  <c r="H2109" i="8"/>
  <c r="H2110" i="8"/>
  <c r="H2111" i="8"/>
  <c r="H2112" i="8"/>
  <c r="H2113" i="8"/>
  <c r="H2114" i="8"/>
  <c r="H2115" i="8"/>
  <c r="H2116" i="8"/>
  <c r="H2117" i="8"/>
  <c r="H2118" i="8"/>
  <c r="H2119" i="8"/>
  <c r="H2120" i="8"/>
  <c r="H2121" i="8"/>
  <c r="H2122" i="8"/>
  <c r="H2123" i="8"/>
  <c r="H2124" i="8"/>
  <c r="H2125" i="8"/>
  <c r="H2126" i="8"/>
  <c r="H2127" i="8"/>
  <c r="H2128" i="8"/>
  <c r="H2129" i="8"/>
  <c r="H2130" i="8"/>
  <c r="H2131" i="8"/>
  <c r="H2132" i="8"/>
  <c r="H2133" i="8"/>
  <c r="H2134" i="8"/>
  <c r="H2135" i="8"/>
  <c r="H2136" i="8"/>
  <c r="H2137" i="8"/>
  <c r="H2138" i="8"/>
  <c r="H2139" i="8"/>
  <c r="H2140" i="8"/>
  <c r="H2141" i="8"/>
  <c r="H2142" i="8"/>
  <c r="H2143" i="8"/>
  <c r="H2144" i="8"/>
  <c r="H2145" i="8"/>
  <c r="H2146" i="8"/>
  <c r="H2147" i="8"/>
  <c r="H2148" i="8"/>
  <c r="H2149" i="8"/>
  <c r="H2150" i="8"/>
  <c r="H2151" i="8"/>
  <c r="H2152" i="8"/>
  <c r="H2153" i="8"/>
  <c r="H2154" i="8"/>
  <c r="H2155" i="8"/>
  <c r="H2156" i="8"/>
  <c r="H2157" i="8"/>
  <c r="H2158" i="8"/>
  <c r="H2159" i="8"/>
  <c r="H2160" i="8"/>
  <c r="H2161" i="8"/>
  <c r="H2162" i="8"/>
  <c r="H2163" i="8"/>
  <c r="H2164" i="8"/>
  <c r="H2165" i="8"/>
  <c r="H2166" i="8"/>
  <c r="H2167" i="8"/>
  <c r="H2168" i="8"/>
  <c r="H2169" i="8"/>
  <c r="H2170" i="8"/>
  <c r="H2171" i="8"/>
  <c r="H2172" i="8"/>
  <c r="H2173" i="8"/>
  <c r="H2174" i="8"/>
  <c r="H2175" i="8"/>
  <c r="H2176" i="8"/>
  <c r="H2177" i="8"/>
  <c r="H2178" i="8"/>
  <c r="H2179" i="8"/>
  <c r="H2180" i="8"/>
  <c r="H2181" i="8"/>
  <c r="H2182" i="8"/>
  <c r="H2183" i="8"/>
  <c r="H2184" i="8"/>
  <c r="H2185" i="8"/>
  <c r="H2186" i="8"/>
  <c r="H2187" i="8"/>
  <c r="H2188" i="8"/>
  <c r="H2189" i="8"/>
  <c r="H2190" i="8"/>
  <c r="H2191" i="8"/>
  <c r="H2192" i="8"/>
  <c r="H2193" i="8"/>
  <c r="H2194" i="8"/>
  <c r="H2195" i="8"/>
  <c r="H2196" i="8"/>
  <c r="H2197" i="8"/>
  <c r="H2198" i="8"/>
  <c r="H2199" i="8"/>
  <c r="H2200" i="8"/>
  <c r="H2201" i="8"/>
  <c r="H2202" i="8"/>
  <c r="H2203" i="8"/>
  <c r="H2204" i="8"/>
  <c r="H2205" i="8"/>
  <c r="H2206" i="8"/>
  <c r="H2207" i="8"/>
  <c r="H2208" i="8"/>
  <c r="H2209" i="8"/>
  <c r="H2210" i="8"/>
  <c r="H2211" i="8"/>
  <c r="H2212" i="8"/>
  <c r="H2213" i="8"/>
  <c r="H2214" i="8"/>
  <c r="H2215" i="8"/>
  <c r="H2216" i="8"/>
  <c r="H2217" i="8"/>
  <c r="H2218" i="8"/>
  <c r="H2219" i="8"/>
  <c r="H2220" i="8"/>
  <c r="H2221" i="8"/>
  <c r="H2222" i="8"/>
  <c r="H2223" i="8"/>
  <c r="H2224" i="8"/>
  <c r="H2225" i="8"/>
  <c r="H2226" i="8"/>
  <c r="H2227" i="8"/>
  <c r="H2228" i="8"/>
  <c r="H2229" i="8"/>
  <c r="H2230" i="8"/>
  <c r="H2231" i="8"/>
  <c r="H2232" i="8"/>
  <c r="H2233" i="8"/>
  <c r="H2234" i="8"/>
  <c r="H2235" i="8"/>
  <c r="H2236" i="8"/>
  <c r="H2237" i="8"/>
  <c r="H2238" i="8"/>
  <c r="H2239" i="8"/>
  <c r="H2240" i="8"/>
  <c r="H2241" i="8"/>
  <c r="H2242" i="8"/>
  <c r="H2243" i="8"/>
  <c r="H2244" i="8"/>
  <c r="H2245" i="8"/>
  <c r="H2246" i="8"/>
  <c r="H2247" i="8"/>
  <c r="H2248" i="8"/>
  <c r="H2249" i="8"/>
  <c r="H2250" i="8"/>
  <c r="H2251" i="8"/>
  <c r="H2252" i="8"/>
  <c r="H2253" i="8"/>
  <c r="H2254" i="8"/>
  <c r="H2255" i="8"/>
  <c r="H2256" i="8"/>
  <c r="H2257" i="8"/>
  <c r="H2258" i="8"/>
  <c r="H2259" i="8"/>
  <c r="H2260" i="8"/>
  <c r="H2261" i="8"/>
  <c r="H2262" i="8"/>
  <c r="H2263" i="8"/>
  <c r="H2264" i="8"/>
  <c r="H2265" i="8"/>
  <c r="H2266" i="8"/>
  <c r="H2267" i="8"/>
  <c r="H2268" i="8"/>
  <c r="H2269" i="8"/>
  <c r="H2270" i="8"/>
  <c r="H2271" i="8"/>
  <c r="H2272" i="8"/>
  <c r="H2273" i="8"/>
  <c r="H2274" i="8"/>
  <c r="H2275" i="8"/>
  <c r="H2276" i="8"/>
  <c r="H2277" i="8"/>
  <c r="H2278" i="8"/>
  <c r="H2279" i="8"/>
  <c r="H2280" i="8"/>
  <c r="H2281" i="8"/>
  <c r="H2282" i="8"/>
  <c r="H2283" i="8"/>
  <c r="H2284" i="8"/>
  <c r="H2285" i="8"/>
  <c r="H2286" i="8"/>
  <c r="H2287" i="8"/>
  <c r="H2288" i="8"/>
  <c r="H2289" i="8"/>
  <c r="H2290" i="8"/>
  <c r="H2291" i="8"/>
  <c r="H2292" i="8"/>
  <c r="H2293" i="8"/>
  <c r="H2294" i="8"/>
  <c r="H2295" i="8"/>
  <c r="H2296" i="8"/>
  <c r="H2297" i="8"/>
  <c r="H2298" i="8"/>
  <c r="H2299" i="8"/>
  <c r="H2300" i="8"/>
  <c r="H2301" i="8"/>
  <c r="H2302" i="8"/>
  <c r="H2303" i="8"/>
  <c r="H2304" i="8"/>
  <c r="H2305" i="8"/>
  <c r="H2306" i="8"/>
  <c r="H2307" i="8"/>
  <c r="H2308" i="8"/>
  <c r="H2309" i="8"/>
  <c r="H2310" i="8"/>
  <c r="H2311" i="8"/>
  <c r="H2312" i="8"/>
  <c r="H2313" i="8"/>
  <c r="H2314" i="8"/>
  <c r="H2315" i="8"/>
  <c r="H2316" i="8"/>
  <c r="H2317" i="8"/>
  <c r="H2318" i="8"/>
  <c r="H2319" i="8"/>
  <c r="H2320" i="8"/>
  <c r="H2321" i="8"/>
  <c r="H2322" i="8"/>
  <c r="H2323" i="8"/>
  <c r="H2324" i="8"/>
  <c r="H2325" i="8"/>
  <c r="H2326" i="8"/>
  <c r="H2327" i="8"/>
  <c r="H2328" i="8"/>
  <c r="H2329" i="8"/>
  <c r="H2330" i="8"/>
  <c r="H2331" i="8"/>
  <c r="H2332" i="8"/>
  <c r="H2333" i="8"/>
  <c r="H2334" i="8"/>
  <c r="H2335" i="8"/>
  <c r="H2336" i="8"/>
  <c r="H2337" i="8"/>
  <c r="H2338" i="8"/>
  <c r="H2339" i="8"/>
  <c r="H2340" i="8"/>
  <c r="H2341" i="8"/>
  <c r="H2342" i="8"/>
  <c r="H2343" i="8"/>
  <c r="H2344" i="8"/>
  <c r="H2345" i="8"/>
  <c r="H2346" i="8"/>
  <c r="H2347" i="8"/>
  <c r="H2348" i="8"/>
  <c r="H2349" i="8"/>
  <c r="H2350" i="8"/>
  <c r="H2351" i="8"/>
  <c r="H2352" i="8"/>
  <c r="H2353" i="8"/>
  <c r="H2354" i="8"/>
  <c r="H2355" i="8"/>
  <c r="H2356" i="8"/>
  <c r="H2357" i="8"/>
  <c r="H2358" i="8"/>
  <c r="H2359" i="8"/>
  <c r="H2360" i="8"/>
  <c r="H2361" i="8"/>
  <c r="H2362" i="8"/>
  <c r="H2363" i="8"/>
  <c r="H2364" i="8"/>
  <c r="H2365" i="8"/>
  <c r="H2366" i="8"/>
  <c r="H2367" i="8"/>
  <c r="H2368" i="8"/>
  <c r="H2369" i="8"/>
  <c r="H2370" i="8"/>
  <c r="H2371" i="8"/>
  <c r="H2372" i="8"/>
  <c r="H2373" i="8"/>
  <c r="H2374" i="8"/>
  <c r="H2375" i="8"/>
  <c r="H2376" i="8"/>
  <c r="H2377" i="8"/>
  <c r="H2378" i="8"/>
  <c r="H2379" i="8"/>
  <c r="H2380" i="8"/>
  <c r="H2381" i="8"/>
  <c r="H2382" i="8"/>
  <c r="H2383" i="8"/>
  <c r="H2384" i="8"/>
  <c r="H2385" i="8"/>
  <c r="H2386" i="8"/>
  <c r="H2387" i="8"/>
  <c r="H2388" i="8"/>
  <c r="H2389" i="8"/>
  <c r="H2390" i="8"/>
  <c r="H2391" i="8"/>
  <c r="H2392" i="8"/>
  <c r="H2393" i="8"/>
  <c r="H2394" i="8"/>
  <c r="H2395" i="8"/>
  <c r="H2396" i="8"/>
  <c r="H2397" i="8"/>
  <c r="H2398" i="8"/>
  <c r="H2399" i="8"/>
  <c r="H2400" i="8"/>
  <c r="H2401" i="8"/>
  <c r="H2402" i="8"/>
  <c r="H2403" i="8"/>
  <c r="H2404" i="8"/>
  <c r="H2405" i="8"/>
  <c r="H2406" i="8"/>
  <c r="H2407" i="8"/>
  <c r="H2408" i="8"/>
  <c r="H2409" i="8"/>
  <c r="H2410" i="8"/>
  <c r="H2411" i="8"/>
  <c r="H2412" i="8"/>
  <c r="H2413" i="8"/>
  <c r="H2414" i="8"/>
  <c r="H2415" i="8"/>
  <c r="H2416" i="8"/>
  <c r="H2417" i="8"/>
  <c r="H2418" i="8"/>
  <c r="H2419" i="8"/>
  <c r="I2420" i="8" l="1"/>
  <c r="I2421" i="8" s="1"/>
  <c r="H2420" i="8"/>
  <c r="H2421" i="8" s="1"/>
  <c r="S17" i="8" l="1"/>
  <c r="S18" i="8"/>
  <c r="S19" i="8"/>
  <c r="S2420" i="8" l="1"/>
  <c r="S2421" i="8" s="1"/>
  <c r="R17" i="8"/>
  <c r="R18" i="8"/>
  <c r="R19" i="8"/>
  <c r="R2420" i="8" l="1"/>
  <c r="R2421" i="8" s="1"/>
  <c r="Q17" i="8"/>
  <c r="Q18" i="8"/>
  <c r="Q19" i="8"/>
  <c r="Q2420" i="8" l="1"/>
  <c r="Q2421" i="8" s="1"/>
  <c r="P19" i="8"/>
  <c r="P17" i="8"/>
  <c r="P18" i="8"/>
  <c r="P2420" i="8" l="1"/>
  <c r="O18" i="8"/>
  <c r="O19" i="8"/>
  <c r="O17" i="8"/>
  <c r="O2420" i="8" l="1"/>
  <c r="O2421" i="8" s="1"/>
  <c r="N18" i="8"/>
  <c r="N19" i="8"/>
  <c r="N17" i="8"/>
  <c r="M18" i="8"/>
  <c r="M19" i="8"/>
  <c r="M17" i="8"/>
  <c r="L18" i="8"/>
  <c r="L19" i="8"/>
  <c r="L17" i="8"/>
  <c r="K18" i="8"/>
  <c r="K19" i="8"/>
  <c r="K17" i="8"/>
  <c r="J18" i="8"/>
  <c r="J19" i="8"/>
  <c r="J17" i="8"/>
  <c r="M2420" i="8" l="1"/>
  <c r="M2421" i="8" s="1"/>
  <c r="L2420" i="8"/>
  <c r="L2421" i="8" s="1"/>
  <c r="K2420" i="8"/>
  <c r="K2421" i="8" s="1"/>
  <c r="N2420" i="8"/>
  <c r="N2421" i="8" s="1"/>
  <c r="J2420" i="8"/>
  <c r="J2421" i="8" s="1"/>
  <c r="P2421" i="8" l="1"/>
</calcChain>
</file>

<file path=xl/sharedStrings.xml><?xml version="1.0" encoding="utf-8"?>
<sst xmlns="http://schemas.openxmlformats.org/spreadsheetml/2006/main" count="8345" uniqueCount="4450">
  <si>
    <t>Governo do Estado do Rio de Janeiro</t>
  </si>
  <si>
    <t>Subsecretaria da Receita</t>
  </si>
  <si>
    <t>Superintendência de Arrecadação</t>
  </si>
  <si>
    <t>TOTAL</t>
  </si>
  <si>
    <t>Seção</t>
  </si>
  <si>
    <t>Divisão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</si>
  <si>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</si>
  <si>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</si>
  <si>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</si>
  <si>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</si>
  <si>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</si>
  <si>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</si>
  <si>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</si>
  <si>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</si>
  <si>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</si>
  <si>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</si>
  <si>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</si>
  <si>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</si>
  <si>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</si>
  <si>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</si>
  <si>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</si>
  <si>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</si>
  <si>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</si>
  <si>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</si>
  <si>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</si>
  <si>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</si>
  <si>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Serviços domésticos</t>
  </si>
  <si>
    <t>U</t>
  </si>
  <si>
    <t>Organismos internacionais e outras instituições extraterritoriais</t>
  </si>
  <si>
    <t>NOTAS EXPLICATIVAS :</t>
  </si>
  <si>
    <t>Valores nominais expressos em R$</t>
  </si>
  <si>
    <t xml:space="preserve"> </t>
  </si>
  <si>
    <t>código CNAE 2.0</t>
  </si>
  <si>
    <t>Denominação</t>
  </si>
  <si>
    <t>Grupo</t>
  </si>
  <si>
    <t>Classe</t>
  </si>
  <si>
    <t>Subclasse</t>
  </si>
  <si>
    <t>AGRICULTURA, PECUÁRIA, PRODUÇÃO FLORESTAL, PESCA E AQÜICULTURA</t>
  </si>
  <si>
    <t>01</t>
  </si>
  <si>
    <t>AGRICULTURA, PECUÁRIA E SERVIÇOS RELACIONADOS</t>
  </si>
  <si>
    <t>01.1</t>
  </si>
  <si>
    <t>Produção de lavouras temporárias</t>
  </si>
  <si>
    <t>01.11-3</t>
  </si>
  <si>
    <t>Cultivo de cereais</t>
  </si>
  <si>
    <t>0111-3/01</t>
  </si>
  <si>
    <t>Cultivo de arroz</t>
  </si>
  <si>
    <t>0111-3/02</t>
  </si>
  <si>
    <t>Cultivo de milho</t>
  </si>
  <si>
    <t>0111-3/03</t>
  </si>
  <si>
    <t>Cultivo de trigo</t>
  </si>
  <si>
    <t>0111-3/99</t>
  </si>
  <si>
    <t>Cultivo de outros cereais não especificados anteriormente</t>
  </si>
  <si>
    <t>01.12-1</t>
  </si>
  <si>
    <t>Cultivo de algodão herbáceo e de outras fibras de lavoura temporária</t>
  </si>
  <si>
    <t>0112-1/01</t>
  </si>
  <si>
    <t>Cultivo de algodão herbáceo</t>
  </si>
  <si>
    <t>0112-1/02</t>
  </si>
  <si>
    <t>Cultivo de juta</t>
  </si>
  <si>
    <t>0112-1/99</t>
  </si>
  <si>
    <t>Cultivo de outras fibras de lavoura temporária não especificadas anteriormente</t>
  </si>
  <si>
    <t>01.13-0</t>
  </si>
  <si>
    <t>Cultivo de cana-de-açúcar</t>
  </si>
  <si>
    <t>0113-0/00</t>
  </si>
  <si>
    <t>01.14-8</t>
  </si>
  <si>
    <t>Cultivo de fumo</t>
  </si>
  <si>
    <t>0114-8/00</t>
  </si>
  <si>
    <t>01.15-6</t>
  </si>
  <si>
    <t>Cultivo de soja</t>
  </si>
  <si>
    <t>0115-6/00</t>
  </si>
  <si>
    <t>01.16-4</t>
  </si>
  <si>
    <t>Cultivo de oleaginosas de lavoura temporária, exceto soja</t>
  </si>
  <si>
    <t>0116-4/01</t>
  </si>
  <si>
    <t>Cultivo de amendoim</t>
  </si>
  <si>
    <t>0116-4/02</t>
  </si>
  <si>
    <t>Cultivo de girassol</t>
  </si>
  <si>
    <t>0116-4/03</t>
  </si>
  <si>
    <t>Cultivo de mamona</t>
  </si>
  <si>
    <t>0116-4/99</t>
  </si>
  <si>
    <t>Cultivo de outras oleaginosas de lavoura temporária não especificadas anteriormente</t>
  </si>
  <si>
    <t>01.19-9</t>
  </si>
  <si>
    <t>Cultivo de plantas de lavoura temporária não especificadas anteriormente</t>
  </si>
  <si>
    <t>0119-9/01</t>
  </si>
  <si>
    <t>Cultivo de abacaxi</t>
  </si>
  <si>
    <t>0119-9/02</t>
  </si>
  <si>
    <t>Cultivo de alho</t>
  </si>
  <si>
    <t>0119-9/03</t>
  </si>
  <si>
    <t>Cultivo de batata-inglesa</t>
  </si>
  <si>
    <t>0119-9/04</t>
  </si>
  <si>
    <t>Cultivo de cebola</t>
  </si>
  <si>
    <t>0119-9/05</t>
  </si>
  <si>
    <t>Cultivo de feijão</t>
  </si>
  <si>
    <t>0119-9/06</t>
  </si>
  <si>
    <t>Cultivo de mandioca</t>
  </si>
  <si>
    <t>0119-9/07</t>
  </si>
  <si>
    <t>Cultivo de melão</t>
  </si>
  <si>
    <t>0119-9/08</t>
  </si>
  <si>
    <t>Cultivo de melancia</t>
  </si>
  <si>
    <t>0119-9/09</t>
  </si>
  <si>
    <t>Cultivo de tomate rasteiro</t>
  </si>
  <si>
    <t>0119-9/99</t>
  </si>
  <si>
    <t>Cultivo de outras plantas de lavoura temporária não especificadas anteriormente</t>
  </si>
  <si>
    <t>01.2</t>
  </si>
  <si>
    <t>Horticultura e floricultura</t>
  </si>
  <si>
    <t>01.21-1</t>
  </si>
  <si>
    <t>Horticultura</t>
  </si>
  <si>
    <t>0121-1/01</t>
  </si>
  <si>
    <t>Horticultura, exceto morango</t>
  </si>
  <si>
    <t>0121-1/02</t>
  </si>
  <si>
    <t>Cultivo de morango</t>
  </si>
  <si>
    <t>01.22-9</t>
  </si>
  <si>
    <t>Cultivo de flores e plantas ornamentais</t>
  </si>
  <si>
    <t>0122-9/00</t>
  </si>
  <si>
    <t>01.3</t>
  </si>
  <si>
    <t>Produção de lavouras permanentes</t>
  </si>
  <si>
    <t>01.31-8</t>
  </si>
  <si>
    <t>Cultivo de laranja</t>
  </si>
  <si>
    <t>0131-8/00</t>
  </si>
  <si>
    <t>01.32-6</t>
  </si>
  <si>
    <t>Cultivo de uva</t>
  </si>
  <si>
    <t>0132-6/00</t>
  </si>
  <si>
    <t>01.33-4</t>
  </si>
  <si>
    <t>Cultivo de frutas de lavoura permanente, exceto laranja e uva</t>
  </si>
  <si>
    <t>0133-4/01</t>
  </si>
  <si>
    <t>Cultivo de açaí</t>
  </si>
  <si>
    <t>0133-4/02</t>
  </si>
  <si>
    <t>Cultivo de banana</t>
  </si>
  <si>
    <t>0133-4/03</t>
  </si>
  <si>
    <t>Cultivo de caju</t>
  </si>
  <si>
    <t>0133-4/04</t>
  </si>
  <si>
    <t>Cultivo de cítricos, exceto laranja</t>
  </si>
  <si>
    <t>0133-4/05</t>
  </si>
  <si>
    <t>Cultivo de coco-da-baía</t>
  </si>
  <si>
    <t>0133-4/06</t>
  </si>
  <si>
    <t>Cultivo de guaraná</t>
  </si>
  <si>
    <t>0133-4/07</t>
  </si>
  <si>
    <t>Cultivo de maçã</t>
  </si>
  <si>
    <t>0133-4/08</t>
  </si>
  <si>
    <t>Cultivo de mamão</t>
  </si>
  <si>
    <t>0133-4/09</t>
  </si>
  <si>
    <t>Cultivo de maracujá</t>
  </si>
  <si>
    <t>0133-4/10</t>
  </si>
  <si>
    <t>Cultivo de manga</t>
  </si>
  <si>
    <t>0133-4/11</t>
  </si>
  <si>
    <t>Cultivo de pêssego</t>
  </si>
  <si>
    <t>0133-4/99</t>
  </si>
  <si>
    <t>Cultivo de frutas de lavoura permanente não especificadas anteriormente</t>
  </si>
  <si>
    <t>01.34-2</t>
  </si>
  <si>
    <t>Cultivo de café</t>
  </si>
  <si>
    <t>0134-2/00</t>
  </si>
  <si>
    <t>01.35-1</t>
  </si>
  <si>
    <t>Cultivo de cacau</t>
  </si>
  <si>
    <t>0135-1/00</t>
  </si>
  <si>
    <t>01.39-3</t>
  </si>
  <si>
    <t>Cultivo de plantas de lavoura permanente não especificadas anteriormente</t>
  </si>
  <si>
    <t>0139-3/01</t>
  </si>
  <si>
    <t>Cultivo de chá-da-índia</t>
  </si>
  <si>
    <t>0139-3/02</t>
  </si>
  <si>
    <t>Cultivo de erva-mate</t>
  </si>
  <si>
    <t>0139-3/03</t>
  </si>
  <si>
    <t>Cultivo de pimenta-do-reino</t>
  </si>
  <si>
    <t>0139-3/04</t>
  </si>
  <si>
    <t>Cultivo de plantas para condimento, exceto pimenta-do-reino</t>
  </si>
  <si>
    <t>0139-3/05</t>
  </si>
  <si>
    <t>Cultivo de dendê</t>
  </si>
  <si>
    <t>0139-3/06</t>
  </si>
  <si>
    <t>Cultivo de seringueira</t>
  </si>
  <si>
    <t>0139-3/99</t>
  </si>
  <si>
    <t>Cultivo de outras plantas de lavoura permanente não especificadas anteriormente</t>
  </si>
  <si>
    <t>01.4</t>
  </si>
  <si>
    <t>Produção de sementes e mudas certificadas</t>
  </si>
  <si>
    <t>01.41-5</t>
  </si>
  <si>
    <t>Produção de sementes certificadas</t>
  </si>
  <si>
    <t>0141-5/01</t>
  </si>
  <si>
    <t>Produção de sementes certificadas, exceto de forrageiras para pasto</t>
  </si>
  <si>
    <t>0141-5/02</t>
  </si>
  <si>
    <t>Produção de sementes certificadas de forrageiras para formação de pasto</t>
  </si>
  <si>
    <t>01.42-3</t>
  </si>
  <si>
    <t>Produção de mudas e outras formas de propagação vegetal, certificadas</t>
  </si>
  <si>
    <t>0142-3/00</t>
  </si>
  <si>
    <t>01.5</t>
  </si>
  <si>
    <t>Pecuária</t>
  </si>
  <si>
    <t>01.51-2</t>
  </si>
  <si>
    <t>Criação de bovinos</t>
  </si>
  <si>
    <t>0151-2/01</t>
  </si>
  <si>
    <t>Criação de bovinos para corte</t>
  </si>
  <si>
    <t>0151-2/02</t>
  </si>
  <si>
    <t>Criação de bovinos para leite</t>
  </si>
  <si>
    <t>0151-2/03</t>
  </si>
  <si>
    <t>Criação de bovinos, exceto para corte e leite</t>
  </si>
  <si>
    <t>01.52-1</t>
  </si>
  <si>
    <t>Criação de outros animais de grande porte</t>
  </si>
  <si>
    <t>0152-1/01</t>
  </si>
  <si>
    <t>Criação de bufalinos</t>
  </si>
  <si>
    <t>0152-1/02</t>
  </si>
  <si>
    <t>Criação de eqüinos</t>
  </si>
  <si>
    <t>0152-1/03</t>
  </si>
  <si>
    <t>Criação de asininos e muares</t>
  </si>
  <si>
    <t>01.53-9</t>
  </si>
  <si>
    <t>Criação de caprinos e ovinos</t>
  </si>
  <si>
    <t>0153-9/01</t>
  </si>
  <si>
    <t>Criação de caprinos</t>
  </si>
  <si>
    <t>0153-9/02</t>
  </si>
  <si>
    <t>Criação de ovinos, inclusive para produção de lã</t>
  </si>
  <si>
    <t>01.54-7</t>
  </si>
  <si>
    <t>Criação de suínos</t>
  </si>
  <si>
    <t>0154-7/00</t>
  </si>
  <si>
    <t>01.55-5</t>
  </si>
  <si>
    <t>Criação de aves</t>
  </si>
  <si>
    <t>0155-5/01</t>
  </si>
  <si>
    <t>Criação de frangos para corte</t>
  </si>
  <si>
    <t>0155-5/02</t>
  </si>
  <si>
    <t>Produção de pintos de um dia</t>
  </si>
  <si>
    <t>0155-5/03</t>
  </si>
  <si>
    <t>Criação de outros galináceos, exceto para corte</t>
  </si>
  <si>
    <t>0155-5/04</t>
  </si>
  <si>
    <t>Criação de aves, exceto galináceos</t>
  </si>
  <si>
    <t>0155-5/05</t>
  </si>
  <si>
    <t>Produção de ovos</t>
  </si>
  <si>
    <t>01.59-8</t>
  </si>
  <si>
    <t>Criação de animais não especificados anteriormente</t>
  </si>
  <si>
    <t>0159-8/01</t>
  </si>
  <si>
    <t>Apicultura</t>
  </si>
  <si>
    <t>0159-8/02</t>
  </si>
  <si>
    <t>Criação de animais de estimação</t>
  </si>
  <si>
    <t>0159-8/03</t>
  </si>
  <si>
    <t>Criação de escargô</t>
  </si>
  <si>
    <t>0159-8/04</t>
  </si>
  <si>
    <t>Criação de bicho-da-seda</t>
  </si>
  <si>
    <t>0159-8/99</t>
  </si>
  <si>
    <t>Criação de outros animais não especificados anteriormente</t>
  </si>
  <si>
    <t>01.6</t>
  </si>
  <si>
    <t>01.61-0</t>
  </si>
  <si>
    <t>Atividades de apoio à agricultura</t>
  </si>
  <si>
    <t>0161-0/01</t>
  </si>
  <si>
    <t>Serviço de pulverização e controle de pragas agrícolas</t>
  </si>
  <si>
    <t>0161-0/02</t>
  </si>
  <si>
    <t>Serviço de poda de árvores para lavouras</t>
  </si>
  <si>
    <t>0161-0/03</t>
  </si>
  <si>
    <t>Serviço de preparação de terreno, cultivo e colheita</t>
  </si>
  <si>
    <t>0161-0/99</t>
  </si>
  <si>
    <t>Atividades de apoio à agricultura não especificadas anteriormente</t>
  </si>
  <si>
    <t>01.62-8</t>
  </si>
  <si>
    <t>Atividades de apoio à pecuária</t>
  </si>
  <si>
    <t>0162-8/01</t>
  </si>
  <si>
    <t>Serviço de inseminação artificial em animais</t>
  </si>
  <si>
    <t>0162-8/02</t>
  </si>
  <si>
    <t>Serviço de tosquiamento de ovinos</t>
  </si>
  <si>
    <t>0162-8/03</t>
  </si>
  <si>
    <t>Serviço de manejo de animais</t>
  </si>
  <si>
    <t>0162-8/99</t>
  </si>
  <si>
    <t>Atividades de apoio à pecuária não especificadas anteriormente</t>
  </si>
  <si>
    <t>01.63-6</t>
  </si>
  <si>
    <t>Atividades de pós-colheita</t>
  </si>
  <si>
    <t>0163-6/00</t>
  </si>
  <si>
    <t>01.7</t>
  </si>
  <si>
    <t>Caça e serviços relacionados</t>
  </si>
  <si>
    <t>01.70-9</t>
  </si>
  <si>
    <t>0170-9/00</t>
  </si>
  <si>
    <t>02</t>
  </si>
  <si>
    <t>PRODUÇÃO FLORESTAL</t>
  </si>
  <si>
    <t>02.1</t>
  </si>
  <si>
    <t>02.10-1</t>
  </si>
  <si>
    <t>0210-1/01</t>
  </si>
  <si>
    <t>Cultivo de eucalipto</t>
  </si>
  <si>
    <t>0210-1/02</t>
  </si>
  <si>
    <t>Cultivo de acácia-negra</t>
  </si>
  <si>
    <t>0210-1/03</t>
  </si>
  <si>
    <t>Cultivo de pinus</t>
  </si>
  <si>
    <t>0210-1/04</t>
  </si>
  <si>
    <t>Cultivo de teca</t>
  </si>
  <si>
    <t>0210-1/05</t>
  </si>
  <si>
    <t>Cultivo de espécies madeireiras, exceto eucalipto, acácia-negra, pinus e teca</t>
  </si>
  <si>
    <t>0210-1/06</t>
  </si>
  <si>
    <t>Cultivo de mudas em viveiros florestais</t>
  </si>
  <si>
    <t>0210-1/07</t>
  </si>
  <si>
    <t>Extração de madeira em florestas plantadas</t>
  </si>
  <si>
    <t>0210-1/08</t>
  </si>
  <si>
    <t>Produção de carvão vegetal - florestas plantadas</t>
  </si>
  <si>
    <t>0210-1/09</t>
  </si>
  <si>
    <t>Produção de casca de acácia-negra - florestas plantadas</t>
  </si>
  <si>
    <t>0210-1/99</t>
  </si>
  <si>
    <t>Produção de produtos não-madeireiros não especificados anteriormente em florestas plantadas</t>
  </si>
  <si>
    <t>02.2</t>
  </si>
  <si>
    <t>02.20-9</t>
  </si>
  <si>
    <t>0220-9/01</t>
  </si>
  <si>
    <t>Extração de madeira em florestas nativas</t>
  </si>
  <si>
    <t>0220-9/02</t>
  </si>
  <si>
    <t>Produção de carvão vegetal - florestas nativas</t>
  </si>
  <si>
    <t>0220-9/03</t>
  </si>
  <si>
    <t>Coleta de castanha-do-pará em florestas nativas</t>
  </si>
  <si>
    <t>0220-9/04</t>
  </si>
  <si>
    <t>Coleta de látex em florestas nativas</t>
  </si>
  <si>
    <t>0220-9/05</t>
  </si>
  <si>
    <t>Coleta de palmito em florestas nativas</t>
  </si>
  <si>
    <t>0220-9/06</t>
  </si>
  <si>
    <t>Conservação de florestas nativas</t>
  </si>
  <si>
    <t>0220-9/99</t>
  </si>
  <si>
    <t>Coleta de produtos não-madeireiros não especificados anteriormente em florestas nativas</t>
  </si>
  <si>
    <t>02.3</t>
  </si>
  <si>
    <t>Atividades de apoio à produção florestal</t>
  </si>
  <si>
    <t>02.30-6</t>
  </si>
  <si>
    <t>0230-6/00</t>
  </si>
  <si>
    <t>03</t>
  </si>
  <si>
    <t>PESCA E AQÜICULTURA</t>
  </si>
  <si>
    <t>03.1</t>
  </si>
  <si>
    <t>Pesca</t>
  </si>
  <si>
    <t>03.11-6</t>
  </si>
  <si>
    <t>Pesca em água salgada</t>
  </si>
  <si>
    <t>0311-6/01</t>
  </si>
  <si>
    <t>Pesca de peixes em água salgada</t>
  </si>
  <si>
    <t>0311-6/02</t>
  </si>
  <si>
    <t>Pesca de crustáceos e moluscos em água salgada</t>
  </si>
  <si>
    <t>0311-6/03</t>
  </si>
  <si>
    <t>Coleta de outros produtos marinhos</t>
  </si>
  <si>
    <t>0311-6/04</t>
  </si>
  <si>
    <t>Atividades de apoio à pesca em água salgada</t>
  </si>
  <si>
    <t>03.12-4</t>
  </si>
  <si>
    <t>Pesca em água doce</t>
  </si>
  <si>
    <t>0312-4/01</t>
  </si>
  <si>
    <t>Pesca de peixes em água doce</t>
  </si>
  <si>
    <t>0312-4/02</t>
  </si>
  <si>
    <t>Pesca de crustáceos e moluscos em água doce</t>
  </si>
  <si>
    <t>0312-4/03</t>
  </si>
  <si>
    <t>Coleta de outros produtos aquáticos de água doce</t>
  </si>
  <si>
    <t>0312-4/04</t>
  </si>
  <si>
    <t>Atividades de apoio à pesca em água doce</t>
  </si>
  <si>
    <t>03.2</t>
  </si>
  <si>
    <t>Aqüicultura</t>
  </si>
  <si>
    <t>03.21-3</t>
  </si>
  <si>
    <t>Aqüicultura em água salgada e salobra</t>
  </si>
  <si>
    <t>0321-3/01</t>
  </si>
  <si>
    <t>Criação de peixes em água salgada e salobra</t>
  </si>
  <si>
    <t>0321-3/02</t>
  </si>
  <si>
    <t>Criação de camarões em água salgada e salobra</t>
  </si>
  <si>
    <t>0321-3/03</t>
  </si>
  <si>
    <t>Criação de ostras e mexilhões em água salgada e salobra</t>
  </si>
  <si>
    <t>0321-3/04</t>
  </si>
  <si>
    <t>Criação de peixes ornamentais em água salgada e salobra</t>
  </si>
  <si>
    <t>0321-3/05</t>
  </si>
  <si>
    <t>Atividades de apoio à aqüicultura em água salgada e salobra</t>
  </si>
  <si>
    <t>0321-3/99</t>
  </si>
  <si>
    <t>Cultivos e semicultivos da aqüicultura em água salgada e salobra não especificados anteriormente</t>
  </si>
  <si>
    <t>03.22-1</t>
  </si>
  <si>
    <t>Aqüicultura em água doce</t>
  </si>
  <si>
    <t>0322-1/01</t>
  </si>
  <si>
    <t>Criação de peixes em água doce</t>
  </si>
  <si>
    <t>0322-1/02</t>
  </si>
  <si>
    <t>Criação de camarões em água doce</t>
  </si>
  <si>
    <t>0322-1/03</t>
  </si>
  <si>
    <t>Criação de ostras e mexilhões em água doce</t>
  </si>
  <si>
    <t>0322-1/04</t>
  </si>
  <si>
    <t>Criação de peixes ornamentais em água doce</t>
  </si>
  <si>
    <t>0322-1/05</t>
  </si>
  <si>
    <t>Ranicultura</t>
  </si>
  <si>
    <t>0322-1/06</t>
  </si>
  <si>
    <t>Criação de jacaré</t>
  </si>
  <si>
    <t>0322-1/07</t>
  </si>
  <si>
    <t>Atividades de apoio à aqüicultura em água doce</t>
  </si>
  <si>
    <t>0322-1/99</t>
  </si>
  <si>
    <t>Cultivos e semicultivos da aqüicultura em água doce não especificados anteriormente</t>
  </si>
  <si>
    <t>INDÚSTRIAS EXTRATIVAS</t>
  </si>
  <si>
    <t>05</t>
  </si>
  <si>
    <t>EXTRAÇÃO DE CARVÃO MINERAL</t>
  </si>
  <si>
    <t>05.0</t>
  </si>
  <si>
    <t>Extração de carvão mineral</t>
  </si>
  <si>
    <t>05.00-3</t>
  </si>
  <si>
    <t>0500-3/01</t>
  </si>
  <si>
    <t>0500-3/02</t>
  </si>
  <si>
    <t>Beneficiamento de carvão mineral</t>
  </si>
  <si>
    <t>06</t>
  </si>
  <si>
    <t>EXTRAÇÃO DE PETRÓLEO E GÁS NATURAL</t>
  </si>
  <si>
    <t>06.0</t>
  </si>
  <si>
    <t>Extração de petróleo e gás natural</t>
  </si>
  <si>
    <t>06.00-0</t>
  </si>
  <si>
    <t>0600-0/01</t>
  </si>
  <si>
    <t>0600-0/02</t>
  </si>
  <si>
    <t>Extração e beneficiamento de xisto</t>
  </si>
  <si>
    <t>0600-0/03</t>
  </si>
  <si>
    <t>Extração e beneficiamento de areias betuminosas</t>
  </si>
  <si>
    <t>07</t>
  </si>
  <si>
    <t>EXTRAÇÃO DE MINERAIS METÁLICOS</t>
  </si>
  <si>
    <t>07.1</t>
  </si>
  <si>
    <t>Extração de minério de ferro</t>
  </si>
  <si>
    <t>07.10-3</t>
  </si>
  <si>
    <t>0710-3/01</t>
  </si>
  <si>
    <t>0710-3/02</t>
  </si>
  <si>
    <t>Pelotização, sinterização e outros beneficiamentos de minério de ferro</t>
  </si>
  <si>
    <t>07.2</t>
  </si>
  <si>
    <t>07.21-9</t>
  </si>
  <si>
    <t>Extração de minério de alumínio</t>
  </si>
  <si>
    <t>0721-9/01</t>
  </si>
  <si>
    <t>0721-9/02</t>
  </si>
  <si>
    <t>Beneficiamento de minério de alumínio</t>
  </si>
  <si>
    <t>07.22-7</t>
  </si>
  <si>
    <t>Extração de minério de estanho</t>
  </si>
  <si>
    <t>0722-7/01</t>
  </si>
  <si>
    <t>0722-7/02</t>
  </si>
  <si>
    <t>Beneficiamento de minério de estanho</t>
  </si>
  <si>
    <t>07.23-5</t>
  </si>
  <si>
    <t>Extração de minério de manganês</t>
  </si>
  <si>
    <t>0723-5/01</t>
  </si>
  <si>
    <t>0723-5/02</t>
  </si>
  <si>
    <t>Beneficiamento de minério de manganês</t>
  </si>
  <si>
    <t>07.24-3</t>
  </si>
  <si>
    <t>Extração de minério de metais preciosos</t>
  </si>
  <si>
    <t>0724-3/01</t>
  </si>
  <si>
    <t>0724-3/02</t>
  </si>
  <si>
    <t>Beneficiamento de minério de metais preciosos</t>
  </si>
  <si>
    <t>07.25-1</t>
  </si>
  <si>
    <t>Extração de minerais radioativos</t>
  </si>
  <si>
    <t>0725-1/00</t>
  </si>
  <si>
    <t>07.29-4</t>
  </si>
  <si>
    <t>0729-4/01</t>
  </si>
  <si>
    <t>Extração de minérios de nióbio e titânio</t>
  </si>
  <si>
    <t>0729-4/02</t>
  </si>
  <si>
    <t>Extração de minério de tungstênio</t>
  </si>
  <si>
    <t>0729-4/03</t>
  </si>
  <si>
    <t>Extração de minério de níquel</t>
  </si>
  <si>
    <t>0729-4/04</t>
  </si>
  <si>
    <t>Extração de minérios de cobre, chumbo, zinco e outros minerais metálicos não-ferrosos não especificados anteriormente</t>
  </si>
  <si>
    <t>0729-4/05</t>
  </si>
  <si>
    <t>Beneficiamento de minérios de cobre, chumbo, zinco e outros minerais metálicos não-ferrosos não especificados anteriormente</t>
  </si>
  <si>
    <t>08</t>
  </si>
  <si>
    <t>08.1</t>
  </si>
  <si>
    <t>Extração de pedra, areia e argila</t>
  </si>
  <si>
    <t>08.10-0</t>
  </si>
  <si>
    <t>0810-0/01</t>
  </si>
  <si>
    <t>Extração de ardósia e beneficiamento associado</t>
  </si>
  <si>
    <t>0810-0/02</t>
  </si>
  <si>
    <t>Extração de granito e beneficiamento associado</t>
  </si>
  <si>
    <t>0810-0/03</t>
  </si>
  <si>
    <t>Extração de mármore e beneficiamento associado</t>
  </si>
  <si>
    <t>0810-0/04</t>
  </si>
  <si>
    <t>Extração de calcário e dolomita e beneficiamento associado</t>
  </si>
  <si>
    <t>0810-0/05</t>
  </si>
  <si>
    <t>Extração de gesso e caulim</t>
  </si>
  <si>
    <t>0810-0/06</t>
  </si>
  <si>
    <t>Extração de areia, cascalho ou pedregulho e beneficiamento associado</t>
  </si>
  <si>
    <t>0810-0/07</t>
  </si>
  <si>
    <t>Extração de argila e beneficiamento associado</t>
  </si>
  <si>
    <t>0810-0/08</t>
  </si>
  <si>
    <t>Extração de saibro e beneficiamento associado</t>
  </si>
  <si>
    <t>0810-0/09</t>
  </si>
  <si>
    <t>Extração de basalto e beneficiamento associado</t>
  </si>
  <si>
    <t>0810-0/10</t>
  </si>
  <si>
    <t>Beneficiamento de gesso e caulim associado à extração</t>
  </si>
  <si>
    <t>0810-0/99</t>
  </si>
  <si>
    <t>Extração e britamento de pedras e outros materiais para construção e beneficiamento associado</t>
  </si>
  <si>
    <t>08.9</t>
  </si>
  <si>
    <t>08.91-6</t>
  </si>
  <si>
    <t>Extração de minerais para fabricação de adubos, fertilizantes e outros produtos químicos</t>
  </si>
  <si>
    <t>0891-6/00</t>
  </si>
  <si>
    <t>08.92-4</t>
  </si>
  <si>
    <t>0892-4/01</t>
  </si>
  <si>
    <t>Extração de sal marinho</t>
  </si>
  <si>
    <t>0892-4/02</t>
  </si>
  <si>
    <t>Extração de sal-gema</t>
  </si>
  <si>
    <t>0892-4/03</t>
  </si>
  <si>
    <t>Refino e outros tratamentos do sal</t>
  </si>
  <si>
    <t>08.93-2</t>
  </si>
  <si>
    <t>Extração de gemas (pedras preciosas e semipreciosas)</t>
  </si>
  <si>
    <t>0893-2/00</t>
  </si>
  <si>
    <t>08.99-1</t>
  </si>
  <si>
    <t>0899-1/01</t>
  </si>
  <si>
    <t>Extração de grafita</t>
  </si>
  <si>
    <t>0899-1/02</t>
  </si>
  <si>
    <t>Extração de quartzo</t>
  </si>
  <si>
    <t>0899-1/03</t>
  </si>
  <si>
    <t>Extração de amianto</t>
  </si>
  <si>
    <t>0899-1/99</t>
  </si>
  <si>
    <t>Extração de outros minerais não-metálicos não especificados anteriormente</t>
  </si>
  <si>
    <t>09</t>
  </si>
  <si>
    <t>ATIVIDADES DE APOIO À EXTRAÇÃO DE MINERAIS</t>
  </si>
  <si>
    <t>09.1</t>
  </si>
  <si>
    <t>Atividades de apoio à extração de petróleo e gás natural</t>
  </si>
  <si>
    <t>09.10-6</t>
  </si>
  <si>
    <t>0910-6/00</t>
  </si>
  <si>
    <t>09.9</t>
  </si>
  <si>
    <t>Atividades de apoio à extração de minerais, exceto petróleo e gás natural</t>
  </si>
  <si>
    <t>09.90-4</t>
  </si>
  <si>
    <t>0990-4/01</t>
  </si>
  <si>
    <t>Atividades de apoio à extração de minério de ferro</t>
  </si>
  <si>
    <t>0990-4/02</t>
  </si>
  <si>
    <t>Atividades de apoio à extração de minerais metálicos não-ferrosos</t>
  </si>
  <si>
    <t>0990-4/03</t>
  </si>
  <si>
    <t>Atividades de apoio à extração de minerais não-metálicos</t>
  </si>
  <si>
    <t>INDÚSTRIAS DE TRANSFORMAÇÃO</t>
  </si>
  <si>
    <t>10</t>
  </si>
  <si>
    <t>FABRICAÇÃO DE PRODUTOS ALIMENTÍCIOS</t>
  </si>
  <si>
    <t>10.1</t>
  </si>
  <si>
    <t>Abate e fabricação de produtos de carne</t>
  </si>
  <si>
    <t>10.11-2</t>
  </si>
  <si>
    <t>Abate de reses, exceto suínos</t>
  </si>
  <si>
    <t>1011-2/01</t>
  </si>
  <si>
    <t>Frigorífico - abate de bovinos</t>
  </si>
  <si>
    <t>1011-2/02</t>
  </si>
  <si>
    <t>Frigorífico - abate de eqüinos</t>
  </si>
  <si>
    <t>1011-2/03</t>
  </si>
  <si>
    <t>Frigorífico - abate de ovinos e caprinos</t>
  </si>
  <si>
    <t>1011-2/04</t>
  </si>
  <si>
    <t>Frigorífico - abate de bufalinos</t>
  </si>
  <si>
    <t>1011-2/05</t>
  </si>
  <si>
    <t>Matadouro - abate de reses sob contrato, exceto abate de suínos</t>
  </si>
  <si>
    <t>10.12-1</t>
  </si>
  <si>
    <t>Abate de suínos, aves e outros pequenos animais</t>
  </si>
  <si>
    <t>1012-1/01</t>
  </si>
  <si>
    <t>Abate de aves</t>
  </si>
  <si>
    <t>1012-1/02</t>
  </si>
  <si>
    <t>Abate de pequenos animais</t>
  </si>
  <si>
    <t>1012-1/03</t>
  </si>
  <si>
    <t>Frigorífico - abate de suínos</t>
  </si>
  <si>
    <t>1012-1/04</t>
  </si>
  <si>
    <t>Matadouro - abate de suínos sob contrato</t>
  </si>
  <si>
    <t>10.13-9</t>
  </si>
  <si>
    <t>Fabricação de produtos de carne</t>
  </si>
  <si>
    <t>1013-9/01</t>
  </si>
  <si>
    <t>1013-9/02</t>
  </si>
  <si>
    <t>Preparação de subprodutos do abate</t>
  </si>
  <si>
    <t>10.2</t>
  </si>
  <si>
    <t>Preservação do pescado e fabricação de produtos do pescado</t>
  </si>
  <si>
    <t>10.20-1</t>
  </si>
  <si>
    <t>1020-1/01</t>
  </si>
  <si>
    <t>Preservação de peixes, crustáceos e moluscos</t>
  </si>
  <si>
    <t>1020-1/02</t>
  </si>
  <si>
    <t>Fabricação de conservas de peixes, crustáceos e moluscos</t>
  </si>
  <si>
    <t>10.3</t>
  </si>
  <si>
    <t>Fabricação de conservas de frutas, legumes e outros vegetais</t>
  </si>
  <si>
    <t>10.31-7</t>
  </si>
  <si>
    <t>Fabricação de conservas de frutas</t>
  </si>
  <si>
    <t>1031-7/00</t>
  </si>
  <si>
    <t>10.32-5</t>
  </si>
  <si>
    <t>Fabricação de conservas de legumes e outros vegetais</t>
  </si>
  <si>
    <t>1032-5/01</t>
  </si>
  <si>
    <t>Fabricação de conservas de palmito</t>
  </si>
  <si>
    <t>1032-5/99</t>
  </si>
  <si>
    <t>Fabricação de conservas de legumes e outros vegetais, exceto palmito</t>
  </si>
  <si>
    <t>10.33-3</t>
  </si>
  <si>
    <t>Fabricação de sucos de frutas, hortaliças e legumes</t>
  </si>
  <si>
    <t>1033-3/01</t>
  </si>
  <si>
    <t>Fabricação de sucos concentrados de frutas, hortaliças e legumes</t>
  </si>
  <si>
    <t>1033-3/02</t>
  </si>
  <si>
    <t>Fabricação de sucos de frutas, hortaliças e legumes, exceto concentrados</t>
  </si>
  <si>
    <t>10.4</t>
  </si>
  <si>
    <t>Fabricação de óleos e gorduras vegetais e animais</t>
  </si>
  <si>
    <t>10.41-4</t>
  </si>
  <si>
    <t>Fabricação de óleos vegetais em bruto, exceto óleo de milho</t>
  </si>
  <si>
    <t>1041-4/00</t>
  </si>
  <si>
    <t>10.42-2</t>
  </si>
  <si>
    <t>Fabricação de óleos vegetais refinados, exceto óleo de milho</t>
  </si>
  <si>
    <t>1042-2/00</t>
  </si>
  <si>
    <t>10.43-1</t>
  </si>
  <si>
    <t>Fabricação de margarina e outras gorduras vegetais e de óleos não-comestíveis de animais</t>
  </si>
  <si>
    <t>1043-1/00</t>
  </si>
  <si>
    <t>10.5</t>
  </si>
  <si>
    <t>Laticínios</t>
  </si>
  <si>
    <t>10.51-1</t>
  </si>
  <si>
    <t>Preparação do leite</t>
  </si>
  <si>
    <t>1051-1/00</t>
  </si>
  <si>
    <t>10.52-0</t>
  </si>
  <si>
    <t>Fabricação de laticínios</t>
  </si>
  <si>
    <t>1052-0/00</t>
  </si>
  <si>
    <t>10.53-8</t>
  </si>
  <si>
    <t>Fabricação de sorvetes e outros gelados comestíveis</t>
  </si>
  <si>
    <t>1053-8/00</t>
  </si>
  <si>
    <t>10.6</t>
  </si>
  <si>
    <t>Moagem, fabricação de produtos amiláceos e de alimentos para animais</t>
  </si>
  <si>
    <t>10.61-9</t>
  </si>
  <si>
    <t>Beneficiamento de arroz e fabricação de produtos do arroz</t>
  </si>
  <si>
    <t>1061-9/01</t>
  </si>
  <si>
    <t>Beneficiamento de arroz</t>
  </si>
  <si>
    <t>1061-9/02</t>
  </si>
  <si>
    <t>Fabricação de produtos do arroz</t>
  </si>
  <si>
    <t>10.62-7</t>
  </si>
  <si>
    <t>Moagem de trigo e fabricação de derivados</t>
  </si>
  <si>
    <t>1062-7/00</t>
  </si>
  <si>
    <t>10.63-5</t>
  </si>
  <si>
    <t>Fabricação de farinha de mandioca e derivados</t>
  </si>
  <si>
    <t>1063-5/00</t>
  </si>
  <si>
    <t>10.64-3</t>
  </si>
  <si>
    <t>Fabricação de farinha de milho e derivados, exceto óleos de milho</t>
  </si>
  <si>
    <t>1064-3/00</t>
  </si>
  <si>
    <t>10.65-1</t>
  </si>
  <si>
    <t>Fabricação de amidos e féculas de vegetais e de óleos de milho</t>
  </si>
  <si>
    <t>1065-1/01</t>
  </si>
  <si>
    <t>Fabricação de amidos e féculas de vegetais</t>
  </si>
  <si>
    <t>1065-1/02</t>
  </si>
  <si>
    <t>Fabricação de óleo de milho em bruto</t>
  </si>
  <si>
    <t>1065-1/03</t>
  </si>
  <si>
    <t>Fabricação de óleo de milho refinado</t>
  </si>
  <si>
    <t>10.66-0</t>
  </si>
  <si>
    <t>Fabricação de alimentos para animais</t>
  </si>
  <si>
    <t>1066-0/00</t>
  </si>
  <si>
    <t>10.69-4</t>
  </si>
  <si>
    <t>Moagem e fabricação de produtos de origem vegetal não especificados anteriormente</t>
  </si>
  <si>
    <t>1069-4/00</t>
  </si>
  <si>
    <t>10.7</t>
  </si>
  <si>
    <t>Fabricação e refino de açúcar</t>
  </si>
  <si>
    <t>10.71-6</t>
  </si>
  <si>
    <t>Fabricação de açúcar em bruto</t>
  </si>
  <si>
    <t>1071-6/00</t>
  </si>
  <si>
    <t>10.72-4</t>
  </si>
  <si>
    <t>Fabricação de açúcar refinado</t>
  </si>
  <si>
    <t>1072-4/01</t>
  </si>
  <si>
    <t>Fabricação de açúcar de cana refinado</t>
  </si>
  <si>
    <t>1072-4/02</t>
  </si>
  <si>
    <t>Fabricação de açúcar de cereais (dextrose) e de beterraba</t>
  </si>
  <si>
    <t>10.8</t>
  </si>
  <si>
    <t>Torrefação e moagem de café</t>
  </si>
  <si>
    <t>10.81-3</t>
  </si>
  <si>
    <t>1081-3/01</t>
  </si>
  <si>
    <t>Beneficiamento de café</t>
  </si>
  <si>
    <t>1081-3/02</t>
  </si>
  <si>
    <t>10.82-1</t>
  </si>
  <si>
    <t>Fabricação de produtos à base de café</t>
  </si>
  <si>
    <t>1082-1/00</t>
  </si>
  <si>
    <t>10.9</t>
  </si>
  <si>
    <t>Fabricação de outros produtos alimentícios</t>
  </si>
  <si>
    <t>10.91-1</t>
  </si>
  <si>
    <t>Fabricação de produtos de panificação</t>
  </si>
  <si>
    <t>1091-1/01</t>
  </si>
  <si>
    <t>Fabricação de produtos de panificação Industrial</t>
  </si>
  <si>
    <t>1091-1/02</t>
  </si>
  <si>
    <t>Fabricação de produtos de padaria e confeitaria com predominância de produção própria</t>
  </si>
  <si>
    <t>10.92-9</t>
  </si>
  <si>
    <t>Fabricação de biscoitos e bolachas</t>
  </si>
  <si>
    <t>1092-9/00</t>
  </si>
  <si>
    <t>10.93-7</t>
  </si>
  <si>
    <t>Fabricação de produtos derivados do cacau, de chocolates e confeitos</t>
  </si>
  <si>
    <t>1093-7/01</t>
  </si>
  <si>
    <t>Fabricação de produtos derivados do cacau e de chocolates</t>
  </si>
  <si>
    <t>1093-7/02</t>
  </si>
  <si>
    <t>Fabricação de frutas cristalizadas, balas e semelhantes</t>
  </si>
  <si>
    <t>10.94-5</t>
  </si>
  <si>
    <t>Fabricação de massas alimentícias</t>
  </si>
  <si>
    <t>1094-5/00</t>
  </si>
  <si>
    <t>10.95-3</t>
  </si>
  <si>
    <t>Fabricação de especiarias, molhos, temperos e condimentos</t>
  </si>
  <si>
    <t>1095-3/00</t>
  </si>
  <si>
    <t>10.96-1</t>
  </si>
  <si>
    <t>Fabricação de alimentos e pratos prontos</t>
  </si>
  <si>
    <t>1096-1/00</t>
  </si>
  <si>
    <t>10.99-6</t>
  </si>
  <si>
    <t>Fabricação de produtos alimentícios não especificados anteriormente</t>
  </si>
  <si>
    <t>1099-6/01</t>
  </si>
  <si>
    <t>Fabricação de vinagres</t>
  </si>
  <si>
    <t>1099-6/02</t>
  </si>
  <si>
    <t>Fabricação de pós alimentícios</t>
  </si>
  <si>
    <t>1099-6/03</t>
  </si>
  <si>
    <t>Fabricação de fermentos e leveduras</t>
  </si>
  <si>
    <t>1099-6/04</t>
  </si>
  <si>
    <t>Fabricação de gelo comum</t>
  </si>
  <si>
    <t>1099-6/05</t>
  </si>
  <si>
    <t>Fabricação de produtos para infusão (chá, mate, etc.)</t>
  </si>
  <si>
    <t>1099-6/06</t>
  </si>
  <si>
    <t>Fabricação de adoçantes naturais e artificiais</t>
  </si>
  <si>
    <t>1099-6/07</t>
  </si>
  <si>
    <t>Fabricação de alimentos dietéticos e complementos alimentares</t>
  </si>
  <si>
    <t>1099-6/99</t>
  </si>
  <si>
    <t>Fabricação de outros produtos alimentícios não especificados anteriormente</t>
  </si>
  <si>
    <t>11</t>
  </si>
  <si>
    <t>FABRICAÇÃO DE BEBIDAS</t>
  </si>
  <si>
    <t>11.1</t>
  </si>
  <si>
    <t>Fabricação de bebidas alcoólicas</t>
  </si>
  <si>
    <t>11.11-9</t>
  </si>
  <si>
    <t>Fabricação de aguardentes e outras bebidas destiladas</t>
  </si>
  <si>
    <t>1111-9/01</t>
  </si>
  <si>
    <t>Fabricação de aguardente de cana-de-açúcar</t>
  </si>
  <si>
    <t>1111-9/02</t>
  </si>
  <si>
    <t>Fabricação de outras aguardentes e bebidas destiladas</t>
  </si>
  <si>
    <t>11.12-7</t>
  </si>
  <si>
    <t>Fabricação de vinho</t>
  </si>
  <si>
    <t>1112-7/00</t>
  </si>
  <si>
    <t>11.13-5</t>
  </si>
  <si>
    <t>Fabricação de malte, cervejas e chopes</t>
  </si>
  <si>
    <t>1113-5/01</t>
  </si>
  <si>
    <t>Fabricação de malte, inclusive malte uísque</t>
  </si>
  <si>
    <t>1113-5/02</t>
  </si>
  <si>
    <t>Fabricação de cervejas e chopes</t>
  </si>
  <si>
    <t>11.2</t>
  </si>
  <si>
    <t>11.21-6</t>
  </si>
  <si>
    <t>Fabricação de águas envasadas</t>
  </si>
  <si>
    <t>1121-6/00</t>
  </si>
  <si>
    <t>11.22-4</t>
  </si>
  <si>
    <t>1122-4/01</t>
  </si>
  <si>
    <t>Fabricação de refrigerantes</t>
  </si>
  <si>
    <t>1122-4/02</t>
  </si>
  <si>
    <t>Fabricação de chá mate e outros chás prontos para consumo</t>
  </si>
  <si>
    <t>1122-4/03</t>
  </si>
  <si>
    <t>Fabricação de refrescos, xaropes e pós para refrescos, exceto refrescos de frutas</t>
  </si>
  <si>
    <t>1122-4/04</t>
  </si>
  <si>
    <t>Fabricação de bebidas isotônicas</t>
  </si>
  <si>
    <t>1122-4/99</t>
  </si>
  <si>
    <t>Fabricação de outras bebidas não-alcoólicas não especificadas anteriormente</t>
  </si>
  <si>
    <t>12</t>
  </si>
  <si>
    <t>FABRICAÇÃO DE PRODUTOS DO FUMO</t>
  </si>
  <si>
    <t>12.1</t>
  </si>
  <si>
    <t>Processamento industrial do fumo</t>
  </si>
  <si>
    <t>12.10-7</t>
  </si>
  <si>
    <t>1210-7/00</t>
  </si>
  <si>
    <t>12.2</t>
  </si>
  <si>
    <t>Fabricação de produtos do fumo</t>
  </si>
  <si>
    <t>12.20-4</t>
  </si>
  <si>
    <t>1220-4/01</t>
  </si>
  <si>
    <t>Fabricação de cigarros</t>
  </si>
  <si>
    <t>1220-4/02</t>
  </si>
  <si>
    <t>Fabricação de cigarrilhas e charutos</t>
  </si>
  <si>
    <t>1220-4/03</t>
  </si>
  <si>
    <t>Fabricação de filtros para cigarros</t>
  </si>
  <si>
    <t>1220-4/99</t>
  </si>
  <si>
    <t>Fabricação de outros produtos do fumo, exceto cigarros, cigarrilhas e charutos</t>
  </si>
  <si>
    <t>13</t>
  </si>
  <si>
    <t>FABRICAÇÃO DE PRODUTOS TÊXTEIS</t>
  </si>
  <si>
    <t>13.1</t>
  </si>
  <si>
    <t>Preparação e fiação de fibras têxteis</t>
  </si>
  <si>
    <t>13.11-1</t>
  </si>
  <si>
    <t>Preparação e fiação de fibras de algodão</t>
  </si>
  <si>
    <t>1311-1/00</t>
  </si>
  <si>
    <t>13.12-0</t>
  </si>
  <si>
    <t>Preparação e fiação de fibras têxteis naturais, exceto algodão</t>
  </si>
  <si>
    <t>1312-0/00</t>
  </si>
  <si>
    <t>13.13-8</t>
  </si>
  <si>
    <t>Fiação de fibras artificiais e sintéticas</t>
  </si>
  <si>
    <t>1313-8/00</t>
  </si>
  <si>
    <t>13.14-6</t>
  </si>
  <si>
    <t>Fabricação de linhas para costurar e bordar</t>
  </si>
  <si>
    <t>1314-6/00</t>
  </si>
  <si>
    <t>13.2</t>
  </si>
  <si>
    <t>Tecelagem, exceto malha</t>
  </si>
  <si>
    <t>13.21-9</t>
  </si>
  <si>
    <t>Tecelagem de fios de algodão</t>
  </si>
  <si>
    <t>1321-9/00</t>
  </si>
  <si>
    <t>13.22-7</t>
  </si>
  <si>
    <t>Tecelagem de fios de fibras têxteis naturais, exceto algodão</t>
  </si>
  <si>
    <t>1322-7/00</t>
  </si>
  <si>
    <t>13.23-5</t>
  </si>
  <si>
    <t>Tecelagem de fios de fibras artificiais e sintéticas</t>
  </si>
  <si>
    <t>1323-5/00</t>
  </si>
  <si>
    <t>13.3</t>
  </si>
  <si>
    <t>Fabricação de tecidos de malha</t>
  </si>
  <si>
    <t>13.30-8</t>
  </si>
  <si>
    <t>1330-8/00</t>
  </si>
  <si>
    <t>13.4</t>
  </si>
  <si>
    <t>Acabamentos em fios, tecidos e artefatos têxteis</t>
  </si>
  <si>
    <t>13.40-5</t>
  </si>
  <si>
    <t>1340-5/01</t>
  </si>
  <si>
    <t>Estamparia e texturização em fios, tecidos, artefatos têxteis e peças do vestuário</t>
  </si>
  <si>
    <t>1340-5/02</t>
  </si>
  <si>
    <t>Alvejamento, tingimento e torção em fios, tecidos, artefatos têxteis e peças do vestuário</t>
  </si>
  <si>
    <t>1340-5/99</t>
  </si>
  <si>
    <t>Outros serviços de acabamento em fios, tecidos, artefatos têxteis e peças do vestuário</t>
  </si>
  <si>
    <t>13.5</t>
  </si>
  <si>
    <t>Fabricação de artefatos têxteis, exceto vestuário</t>
  </si>
  <si>
    <t>13.51-1</t>
  </si>
  <si>
    <t>Fabricação de artefatos têxteis para uso doméstico</t>
  </si>
  <si>
    <t>1351-1/00</t>
  </si>
  <si>
    <t>13.52-9</t>
  </si>
  <si>
    <t>Fabricação de artefatos de tapeçaria</t>
  </si>
  <si>
    <t>1352-9/00</t>
  </si>
  <si>
    <t>13.53-7</t>
  </si>
  <si>
    <t>Fabricação de artefatos de cordoaria</t>
  </si>
  <si>
    <t>1353-7/00</t>
  </si>
  <si>
    <t>13.54-5</t>
  </si>
  <si>
    <t>Fabricação de tecidos especiais, inclusive artefatos</t>
  </si>
  <si>
    <t>1354-5/00</t>
  </si>
  <si>
    <t>13.59-6</t>
  </si>
  <si>
    <t>Fabricação de outros produtos têxteis não especificados anteriormente</t>
  </si>
  <si>
    <t>1359-6/00</t>
  </si>
  <si>
    <t>14</t>
  </si>
  <si>
    <t>CONFECÇÃO DE ARTIGOS DO VESTUÁRIO E ACESSÓRIOS</t>
  </si>
  <si>
    <t>14.1</t>
  </si>
  <si>
    <t>Confecção de artigos do vestuário e acessórios</t>
  </si>
  <si>
    <t>14.11-8</t>
  </si>
  <si>
    <t>Confecção de roupas íntimas</t>
  </si>
  <si>
    <t>1411-8/01</t>
  </si>
  <si>
    <t>1411-8/02</t>
  </si>
  <si>
    <t>Facção de roupas íntimas</t>
  </si>
  <si>
    <t>14.12-6</t>
  </si>
  <si>
    <t>Confecção de peças do vestuário, exceto roupas íntimas</t>
  </si>
  <si>
    <t>1412-6/01</t>
  </si>
  <si>
    <t>Confecção de peças do vestuário, exceto roupas íntimas e as confeccionadas sob medida</t>
  </si>
  <si>
    <t>1412-6/02</t>
  </si>
  <si>
    <t>Confecção, sob medida, de peças do vestuário, exceto roupas íntimas</t>
  </si>
  <si>
    <t>1412-6/03</t>
  </si>
  <si>
    <t>Facção de peças do vestuário, exceto roupas íntimas</t>
  </si>
  <si>
    <t>14.13-4</t>
  </si>
  <si>
    <t>Confecção de roupas profissionais</t>
  </si>
  <si>
    <t>1413-4/01</t>
  </si>
  <si>
    <t>Confecção de roupas profissionais, exceto sob medida</t>
  </si>
  <si>
    <t>1413-4/02</t>
  </si>
  <si>
    <t>Confecção, sob medida, de roupas profissionais</t>
  </si>
  <si>
    <t>1413-4/03</t>
  </si>
  <si>
    <t>Facção de roupas profissionais</t>
  </si>
  <si>
    <t>14.14-2</t>
  </si>
  <si>
    <t>Fabricação de acessórios do vestuário, exceto para segurança e proteção</t>
  </si>
  <si>
    <t>1414-2/00</t>
  </si>
  <si>
    <t>14.2</t>
  </si>
  <si>
    <t>Fabricação de artigos de malharia e tricotagem</t>
  </si>
  <si>
    <t>14.21-5</t>
  </si>
  <si>
    <t>Fabricação de meias</t>
  </si>
  <si>
    <t>1421-5/00</t>
  </si>
  <si>
    <t>14.22-3</t>
  </si>
  <si>
    <t>Fabricação de artigos do vestuário, produzidos em malharias e tricotagens, exceto meias</t>
  </si>
  <si>
    <t>1422-3/00</t>
  </si>
  <si>
    <t>15</t>
  </si>
  <si>
    <t>PREPARAÇÃO DE COUROS E FABRICAÇÃO DE ARTEFATOS DE COURO, ARTIGOS PARA VIAGEM E CALÇADOS</t>
  </si>
  <si>
    <t>15.1</t>
  </si>
  <si>
    <t>Curtimento e outras preparações de couro</t>
  </si>
  <si>
    <t>15.10-6</t>
  </si>
  <si>
    <t>1510-6/00</t>
  </si>
  <si>
    <t>15.2</t>
  </si>
  <si>
    <t>Fabricação de artigos para viagem e de artefatos diversos de couro</t>
  </si>
  <si>
    <t>15.21-1</t>
  </si>
  <si>
    <t>Fabricação de artigos para viagem, bolsas e semelhantes de qualquer material</t>
  </si>
  <si>
    <t>1521-1/00</t>
  </si>
  <si>
    <t>15.29-7</t>
  </si>
  <si>
    <t>Fabricação de artefatos de couro não especificados anteriormente</t>
  </si>
  <si>
    <t>1529-7/00</t>
  </si>
  <si>
    <t>15.3</t>
  </si>
  <si>
    <t>Fabricação de calçados</t>
  </si>
  <si>
    <t>15.31-9</t>
  </si>
  <si>
    <t>Fabricação de calçados de couro</t>
  </si>
  <si>
    <t>1531-9/01</t>
  </si>
  <si>
    <t>1531-9/02</t>
  </si>
  <si>
    <t>Acabamento de calçados de couro sob contrato</t>
  </si>
  <si>
    <t>15.32-7</t>
  </si>
  <si>
    <t>Fabricação de tênis de qualquer material</t>
  </si>
  <si>
    <t>1532-7/00</t>
  </si>
  <si>
    <t>15.33-5</t>
  </si>
  <si>
    <t>Fabricação de calçados de material sintético</t>
  </si>
  <si>
    <t>1533-5/00</t>
  </si>
  <si>
    <t>15.39-4</t>
  </si>
  <si>
    <t>Fabricação de calçados de materiais não especificados anteriormente</t>
  </si>
  <si>
    <t>1539-4/00</t>
  </si>
  <si>
    <t>15.4</t>
  </si>
  <si>
    <t>Fabricação de partes para calçados, de qualquer material</t>
  </si>
  <si>
    <t>15.40-8</t>
  </si>
  <si>
    <t>1540-8/00</t>
  </si>
  <si>
    <t>16</t>
  </si>
  <si>
    <t>FABRICAÇÃO DE PRODUTOS DE MADEIRA</t>
  </si>
  <si>
    <t>16.1</t>
  </si>
  <si>
    <t>Desdobramento de madeira</t>
  </si>
  <si>
    <t>16.10-2</t>
  </si>
  <si>
    <t>1610-2/01</t>
  </si>
  <si>
    <t>Serrarias com desdobramento de madeira</t>
  </si>
  <si>
    <t>1610-2/02</t>
  </si>
  <si>
    <t>Serrarias sem desdobramento de madeira</t>
  </si>
  <si>
    <t>16.2</t>
  </si>
  <si>
    <t>Fabricação de produtos de madeira, cortiça e material trançado, exceto móveis</t>
  </si>
  <si>
    <t>16.21-8</t>
  </si>
  <si>
    <t>Fabricação de madeira laminada e de chapas de madeira compensada, prensada e aglomerada</t>
  </si>
  <si>
    <t>1621-8/00</t>
  </si>
  <si>
    <t>16.22-6</t>
  </si>
  <si>
    <t>Fabricação de estruturas de madeira e de artigos de carpintaria para construção</t>
  </si>
  <si>
    <t>1622-6/01</t>
  </si>
  <si>
    <t>Fabricação de casas de madeira pré-fabricadas</t>
  </si>
  <si>
    <t>1622-6/02</t>
  </si>
  <si>
    <t>Fabricação de esquadrias de madeira e de peças de madeira para instalações industriais e comerciais</t>
  </si>
  <si>
    <t>1622-6/99</t>
  </si>
  <si>
    <t>Fabricação de outros artigos de carpintaria para construção</t>
  </si>
  <si>
    <t>16.23-4</t>
  </si>
  <si>
    <t>Fabricação de artefatos de tanoaria e de embalagens de madeira</t>
  </si>
  <si>
    <t>1623-4/00</t>
  </si>
  <si>
    <t>16.29-3</t>
  </si>
  <si>
    <t>Fabricação de artefatos de madeira, palha, cortiça, vime e material trançado não especificados anteriormente, exceto móveis</t>
  </si>
  <si>
    <t>1629-3/01</t>
  </si>
  <si>
    <t>Fabricação de artefatos diversos de madeira, exceto móveis</t>
  </si>
  <si>
    <t>1629-3/02</t>
  </si>
  <si>
    <t>Fabricação de artefatos diversos de cortiça, bambu, palha, vime e outros materiais trançados, exceto móveis</t>
  </si>
  <si>
    <t>17</t>
  </si>
  <si>
    <t>FABRICAÇÃO DE CELULOSE, PAPEL E PRODUTOS DE PAPEL</t>
  </si>
  <si>
    <t>17.1</t>
  </si>
  <si>
    <t>Fabricação de celulose e outras pastas para a fabricação de papel</t>
  </si>
  <si>
    <t>17.10-9</t>
  </si>
  <si>
    <t>1710-9/00</t>
  </si>
  <si>
    <t>17.2</t>
  </si>
  <si>
    <t>17.21-4</t>
  </si>
  <si>
    <t>Fabricação de papel</t>
  </si>
  <si>
    <t>1721-4/00</t>
  </si>
  <si>
    <t>17.22-2</t>
  </si>
  <si>
    <t>Fabricação de cartolina e papel-cartão</t>
  </si>
  <si>
    <t>1722-2/00</t>
  </si>
  <si>
    <t>17.3</t>
  </si>
  <si>
    <t>17.31-1</t>
  </si>
  <si>
    <t>Fabricação de embalagens de papel</t>
  </si>
  <si>
    <t>1731-1/00</t>
  </si>
  <si>
    <t>17.32-0</t>
  </si>
  <si>
    <t>Fabricação de embalagens de cartolina e papel-cartão</t>
  </si>
  <si>
    <t>1732-0/00</t>
  </si>
  <si>
    <t>17.33-8</t>
  </si>
  <si>
    <t>Fabricação de chapas e de embalagens de papelão ondulado</t>
  </si>
  <si>
    <t>1733-8/00</t>
  </si>
  <si>
    <t>17.4</t>
  </si>
  <si>
    <t>17.41-9</t>
  </si>
  <si>
    <t>Fabricação de produtos de papel, cartolina, papel-cartão e papelão ondulado para uso comercial e de escritório</t>
  </si>
  <si>
    <t>1741-9/01</t>
  </si>
  <si>
    <t>Fabricação de formulários contínuos</t>
  </si>
  <si>
    <t>1741-9/02</t>
  </si>
  <si>
    <t>17.42-7</t>
  </si>
  <si>
    <t>1742-7/01</t>
  </si>
  <si>
    <t>Fabricação de fraldas descartáveis</t>
  </si>
  <si>
    <t>1742-7/02</t>
  </si>
  <si>
    <t>Fabricação de absorventes higiênicos</t>
  </si>
  <si>
    <t>1742-7/99</t>
  </si>
  <si>
    <t>Fabricação de produtos de papel para uso doméstico e higiênico-sanitário não especificados anteriormente</t>
  </si>
  <si>
    <t>17.49-4</t>
  </si>
  <si>
    <t>Fabricação de produtos de pastas celulósicas, papel, cartolina, papel-cartão e papelão ondulado não especificados anteriormente</t>
  </si>
  <si>
    <t>1749-4/00</t>
  </si>
  <si>
    <t>18</t>
  </si>
  <si>
    <t>IMPRESSÃO E REPRODUÇÃO DE GRAVAÇÕES</t>
  </si>
  <si>
    <t>18.1</t>
  </si>
  <si>
    <t>Atividade de impressão</t>
  </si>
  <si>
    <t>18.11-3</t>
  </si>
  <si>
    <t>Impressão de jornais, livros, revistas e outras publicações periódicas</t>
  </si>
  <si>
    <t>1811-3/01</t>
  </si>
  <si>
    <t>Impressão de jornais</t>
  </si>
  <si>
    <t>1811-3/02</t>
  </si>
  <si>
    <t>Impressão de livros, revistas e outras publicações periódicas</t>
  </si>
  <si>
    <t>18.12-1</t>
  </si>
  <si>
    <t>Impressão de material de segurança</t>
  </si>
  <si>
    <t>1812-1/00</t>
  </si>
  <si>
    <t>18.13-0</t>
  </si>
  <si>
    <t>Impressão de materiais para outros usos</t>
  </si>
  <si>
    <t>1813-0/01</t>
  </si>
  <si>
    <t>Impressão de material para uso publicitário</t>
  </si>
  <si>
    <t>1813-0/99</t>
  </si>
  <si>
    <t>Impressão de material para outros usos</t>
  </si>
  <si>
    <t>18.2</t>
  </si>
  <si>
    <t>18.21-1</t>
  </si>
  <si>
    <t>Serviços de pré-impressão</t>
  </si>
  <si>
    <t>1821-1/00</t>
  </si>
  <si>
    <t>18.22-9</t>
  </si>
  <si>
    <t>Serviços de acabamentos gráficos</t>
  </si>
  <si>
    <t>1822-9/01</t>
  </si>
  <si>
    <t>Serviços de encadernação e plastificação</t>
  </si>
  <si>
    <t>1822-9/99</t>
  </si>
  <si>
    <t>Serviços de acabamentos gráficos, exceto encadernação e plastificação</t>
  </si>
  <si>
    <t>18.3</t>
  </si>
  <si>
    <t>Reprodução de materiais gravados em qualquer suporte</t>
  </si>
  <si>
    <t>18.30-0</t>
  </si>
  <si>
    <t>1830-0/01</t>
  </si>
  <si>
    <t>Reprodução de som em qualquer suporte</t>
  </si>
  <si>
    <t>1830-0/02</t>
  </si>
  <si>
    <t>Reprodução de vídeo em qualquer suporte</t>
  </si>
  <si>
    <t>1830-0/03</t>
  </si>
  <si>
    <t>Reprodução de software em qualquer suporte</t>
  </si>
  <si>
    <t>19</t>
  </si>
  <si>
    <t>FABRICAÇÃO DE COQUE, DE PRODUTOS DERIVADOS DO PETRÓLEO E DE BIOCOMBUSTÍVEIS</t>
  </si>
  <si>
    <t>19.1</t>
  </si>
  <si>
    <t>Coquerias</t>
  </si>
  <si>
    <t>19.10-1</t>
  </si>
  <si>
    <t>1910-1/00</t>
  </si>
  <si>
    <t>19.2</t>
  </si>
  <si>
    <t>Fabricação de produtos derivados do petróleo</t>
  </si>
  <si>
    <t>19.21-7</t>
  </si>
  <si>
    <t>Fabricação de produtos do refino de petróleo</t>
  </si>
  <si>
    <t>1921-7/00</t>
  </si>
  <si>
    <t>19.22-5</t>
  </si>
  <si>
    <t>Fabricação de produtos derivados do petróleo, exceto produtos do refino</t>
  </si>
  <si>
    <t>1922-5/01</t>
  </si>
  <si>
    <t>Formulação de combustíveis</t>
  </si>
  <si>
    <t>1922-5/02</t>
  </si>
  <si>
    <t>Rerrefino de óleos lubrificantes</t>
  </si>
  <si>
    <t>1922-5/99</t>
  </si>
  <si>
    <t>Fabricação de outros produtos derivados do petróleo, exceto produtos do refino</t>
  </si>
  <si>
    <t>19.3</t>
  </si>
  <si>
    <t>Fabricação de biocombustíveis</t>
  </si>
  <si>
    <t>19.31-4</t>
  </si>
  <si>
    <t>Fabricação de álcool</t>
  </si>
  <si>
    <t>1931-4/00</t>
  </si>
  <si>
    <t>19.32-2</t>
  </si>
  <si>
    <t>Fabricação de biocombustíveis, exceto álcool</t>
  </si>
  <si>
    <t>1932-2/00</t>
  </si>
  <si>
    <t>20</t>
  </si>
  <si>
    <t>FABRICAÇÃO DE PRODUTOS QUÍMICOS</t>
  </si>
  <si>
    <t>20.1</t>
  </si>
  <si>
    <t>Fabricação de produtos químicos inorgânicos</t>
  </si>
  <si>
    <t>20.11-8</t>
  </si>
  <si>
    <t>Fabricação de cloro e álcalis</t>
  </si>
  <si>
    <t>2011-8/00</t>
  </si>
  <si>
    <t>20.12-6</t>
  </si>
  <si>
    <t>Fabricação de intermediários para fertilizantes</t>
  </si>
  <si>
    <t>2012-6/00</t>
  </si>
  <si>
    <t>20.13-4</t>
  </si>
  <si>
    <t>Fabricação de adubos e fertilizantes</t>
  </si>
  <si>
    <t>2013-4/00</t>
  </si>
  <si>
    <t>20.14-2</t>
  </si>
  <si>
    <t>Fabricação de gases industriais</t>
  </si>
  <si>
    <t>2014-2/00</t>
  </si>
  <si>
    <t>20.19-3</t>
  </si>
  <si>
    <t>Fabricação de produtos químicos inorgânicos não especificados anteriormente</t>
  </si>
  <si>
    <t>2019-3/01</t>
  </si>
  <si>
    <t>Elaboração de combustíveis nucleares</t>
  </si>
  <si>
    <t>2019-3/99</t>
  </si>
  <si>
    <t>Fabricação de outros produtos químicos inorgânicos não especificados anteriormente</t>
  </si>
  <si>
    <t>20.2</t>
  </si>
  <si>
    <t>Fabricação de produtos químicos orgânicos</t>
  </si>
  <si>
    <t>20.21-5</t>
  </si>
  <si>
    <t>Fabricação de produtos petroquímicos básicos</t>
  </si>
  <si>
    <t>2021-5/00</t>
  </si>
  <si>
    <t>20.22-3</t>
  </si>
  <si>
    <t>Fabricação de intermediários para plastificantes, resinas e fibras</t>
  </si>
  <si>
    <t>2022-3/00</t>
  </si>
  <si>
    <t>20.29-1</t>
  </si>
  <si>
    <t>Fabricação de produtos químicos orgânicos não especificados anteriormente</t>
  </si>
  <si>
    <t>2029-1/00</t>
  </si>
  <si>
    <t>20.3</t>
  </si>
  <si>
    <t>Fabricação de resinas e elastômeros</t>
  </si>
  <si>
    <t>20.31-2</t>
  </si>
  <si>
    <t>Fabricação de resinas termoplásticas</t>
  </si>
  <si>
    <t>2031-2/00</t>
  </si>
  <si>
    <t>20.32-1</t>
  </si>
  <si>
    <t>Fabricação de resinas termofixas</t>
  </si>
  <si>
    <t>2032-1/00</t>
  </si>
  <si>
    <t>20.33-9</t>
  </si>
  <si>
    <t>Fabricação de elastômeros</t>
  </si>
  <si>
    <t>2033-9/00</t>
  </si>
  <si>
    <t>20.4</t>
  </si>
  <si>
    <t>Fabricação de fibras artificiais e sintéticas</t>
  </si>
  <si>
    <t>20.40-1</t>
  </si>
  <si>
    <t>2040-1/00</t>
  </si>
  <si>
    <t>20.5</t>
  </si>
  <si>
    <t>Fabricação de defensivos agrícolas e desinfestantes domissanitários</t>
  </si>
  <si>
    <t>20.51-7</t>
  </si>
  <si>
    <t>Fabricação de defensivos agrícolas</t>
  </si>
  <si>
    <t>2051-7/00</t>
  </si>
  <si>
    <t>20.52-5</t>
  </si>
  <si>
    <t>Fabricação de desinfestantes domissanitários</t>
  </si>
  <si>
    <t>2052-5/00</t>
  </si>
  <si>
    <t>20.6</t>
  </si>
  <si>
    <t>Fabricação de sabões, detergentes, produtos de limpeza, cosméticos, produtos de perfumaria e de higiene pessoal</t>
  </si>
  <si>
    <t>20.61-4</t>
  </si>
  <si>
    <t>Fabricação de sabões e detergentes sintéticos</t>
  </si>
  <si>
    <t>2061-4/00</t>
  </si>
  <si>
    <t>20.62-2</t>
  </si>
  <si>
    <t>Fabricação de produtos de limpeza e polimento</t>
  </si>
  <si>
    <t>2062-2/00</t>
  </si>
  <si>
    <t>20.63-1</t>
  </si>
  <si>
    <t>Fabricação de cosméticos, produtos de perfumaria e de higiene pessoal</t>
  </si>
  <si>
    <t>2063-1/00</t>
  </si>
  <si>
    <t>20.7</t>
  </si>
  <si>
    <t>Fabricação de tintas, vernizes, esmaltes, lacas e produtos afins</t>
  </si>
  <si>
    <t>20.71-1</t>
  </si>
  <si>
    <t>Fabricação de tintas, vernizes, esmaltes e lacas</t>
  </si>
  <si>
    <t>2071-1/00</t>
  </si>
  <si>
    <t>20.72-0</t>
  </si>
  <si>
    <t>Fabricação de tintas de impressão</t>
  </si>
  <si>
    <t>2072-0/00</t>
  </si>
  <si>
    <t>20.73-8</t>
  </si>
  <si>
    <t>Fabricação de impermeabilizantes, solventes e produtos afins</t>
  </si>
  <si>
    <t>2073-8/00</t>
  </si>
  <si>
    <t>20.9</t>
  </si>
  <si>
    <t>Fabricação de produtos e preparados químicos diversos</t>
  </si>
  <si>
    <t>20.91-6</t>
  </si>
  <si>
    <t>Fabricação de adesivos e selantes</t>
  </si>
  <si>
    <t>2091-6/00</t>
  </si>
  <si>
    <t>20.92-4</t>
  </si>
  <si>
    <t>Fabricação de explosivos</t>
  </si>
  <si>
    <t>2092-4/01</t>
  </si>
  <si>
    <t>Fabricação de pólvoras, explosivos e detonantes</t>
  </si>
  <si>
    <t>2092-4/02</t>
  </si>
  <si>
    <t>Fabricação de artigos pirotécnicos</t>
  </si>
  <si>
    <t>2092-4/03</t>
  </si>
  <si>
    <t>Fabricação de fósforos de segurança</t>
  </si>
  <si>
    <t>20.93-2</t>
  </si>
  <si>
    <t>Fabricação de aditivos de uso industrial</t>
  </si>
  <si>
    <t>2093-2/00</t>
  </si>
  <si>
    <t>20.94-1</t>
  </si>
  <si>
    <t>Fabricação de catalisadores</t>
  </si>
  <si>
    <t>2094-1/00</t>
  </si>
  <si>
    <t>20.99-1</t>
  </si>
  <si>
    <t>Fabricação de produtos químicos não especificados anteriormente</t>
  </si>
  <si>
    <t>2099-1/01</t>
  </si>
  <si>
    <t>Fabricação de chapas, filmes, papéis e outros materiais e produtos químicos para fotografia</t>
  </si>
  <si>
    <t>2099-1/99</t>
  </si>
  <si>
    <t>Fabricação de outros produtos químicos não especificados anteriormente</t>
  </si>
  <si>
    <t>FABRICAÇÃO DE PRODUTOS FARMOQUÍMICOS E FARMACÊUTICOS</t>
  </si>
  <si>
    <t>21.1</t>
  </si>
  <si>
    <t>Fabricação de produtos farmoquímicos</t>
  </si>
  <si>
    <t>21.10-6</t>
  </si>
  <si>
    <t>2110-6/00</t>
  </si>
  <si>
    <t>21.2</t>
  </si>
  <si>
    <t>Fabricação de produtos farmacêuticos</t>
  </si>
  <si>
    <t>21.21-1</t>
  </si>
  <si>
    <t>Fabricação de medicamentos para uso humano</t>
  </si>
  <si>
    <t>2121-1/01</t>
  </si>
  <si>
    <t>Fabricação de medicamentos alopáticos para uso humano</t>
  </si>
  <si>
    <t>2121-1/02</t>
  </si>
  <si>
    <t>Fabricação de medicamentos homeopáticos para uso humano</t>
  </si>
  <si>
    <t>2121-1/03</t>
  </si>
  <si>
    <t>Fabricação de medicamentos fitoterápicos para uso humano</t>
  </si>
  <si>
    <t>21.22-0</t>
  </si>
  <si>
    <t>Fabricação de medicamentos para uso veterinário</t>
  </si>
  <si>
    <t>2122-0/00</t>
  </si>
  <si>
    <t>21.23-8</t>
  </si>
  <si>
    <t>Fabricação de preparações farmacêuticas</t>
  </si>
  <si>
    <t>2123-8/00</t>
  </si>
  <si>
    <t>22</t>
  </si>
  <si>
    <t>FABRICAÇÃO DE PRODUTOS DE BORRACHA E DE MATERIAL PLÁSTICO</t>
  </si>
  <si>
    <t>22.1</t>
  </si>
  <si>
    <t>Fabricação de produtos de borracha</t>
  </si>
  <si>
    <t>22.11-1</t>
  </si>
  <si>
    <t>Fabricação de pneumáticos e de câmaras-de-ar</t>
  </si>
  <si>
    <t>2211-1/00</t>
  </si>
  <si>
    <t>22.12-9</t>
  </si>
  <si>
    <t>Reforma de pneumáticos usados</t>
  </si>
  <si>
    <t>2212-9/00</t>
  </si>
  <si>
    <t>22.19-6</t>
  </si>
  <si>
    <t>Fabricação de artefatos de borracha não especificados anteriormente</t>
  </si>
  <si>
    <t>2219-6/00</t>
  </si>
  <si>
    <t>22.2</t>
  </si>
  <si>
    <t>Fabricação de produtos de material plástico</t>
  </si>
  <si>
    <t>22.21-8</t>
  </si>
  <si>
    <t>Fabricação de laminados planos e tubulares de material plástico</t>
  </si>
  <si>
    <t>2221-8/00</t>
  </si>
  <si>
    <t>22.22-6</t>
  </si>
  <si>
    <t>Fabricação de embalagens de material plástico</t>
  </si>
  <si>
    <t>2222-6/00</t>
  </si>
  <si>
    <t>22.23-4</t>
  </si>
  <si>
    <t>Fabricação de tubos e acessórios de material plástico para uso na construção</t>
  </si>
  <si>
    <t>2223-4/00</t>
  </si>
  <si>
    <t>22.29-3</t>
  </si>
  <si>
    <t>Fabricação de artefatos de material plástico não especificados anteriormente</t>
  </si>
  <si>
    <t>2229-3/01</t>
  </si>
  <si>
    <t>Fabricação de artefatos de material plástico para uso pessoal e doméstico</t>
  </si>
  <si>
    <t>2229-3/02</t>
  </si>
  <si>
    <t>Fabricação de artefatos de material plástico para usos industriais</t>
  </si>
  <si>
    <t>2229-3/03</t>
  </si>
  <si>
    <t>Fabricação de artefatos de material plástico para uso na construção, exceto tubos e acessórios</t>
  </si>
  <si>
    <t>2229-3/99</t>
  </si>
  <si>
    <t>Fabricação de artefatos de material plástico para outros usos não especificados anteriormente</t>
  </si>
  <si>
    <t>23.1</t>
  </si>
  <si>
    <t>Fabricação de vidro e de produtos do vidro</t>
  </si>
  <si>
    <t>23.11-7</t>
  </si>
  <si>
    <t>Fabricação de vidro plano e de segurança</t>
  </si>
  <si>
    <t>2311-7/00</t>
  </si>
  <si>
    <t>23.12-5</t>
  </si>
  <si>
    <t>Fabricação de embalagens de vidro</t>
  </si>
  <si>
    <t>2312-5/00</t>
  </si>
  <si>
    <t>23.19-2</t>
  </si>
  <si>
    <t>Fabricação de artigos de vidro</t>
  </si>
  <si>
    <t>2319-2/00</t>
  </si>
  <si>
    <t>23.2</t>
  </si>
  <si>
    <t>Fabricação de cimento</t>
  </si>
  <si>
    <t>23.20-6</t>
  </si>
  <si>
    <t>2320-6/00</t>
  </si>
  <si>
    <t>23.3</t>
  </si>
  <si>
    <t>Fabricação de artefatos de concreto, cimento, fibrocimento, gesso e materiais semelhantes</t>
  </si>
  <si>
    <t>23.30-3</t>
  </si>
  <si>
    <t>2330-3/01</t>
  </si>
  <si>
    <t>Fabricação de estruturas pré-moldadas de concreto armado, em série e sob encomenda</t>
  </si>
  <si>
    <t>2330-3/02</t>
  </si>
  <si>
    <t>Fabricação de artefatos de cimento para uso na construção</t>
  </si>
  <si>
    <t>2330-3/03</t>
  </si>
  <si>
    <t>Fabricação de artefatos de fibrocimento para uso na construção</t>
  </si>
  <si>
    <t>2330-3/04</t>
  </si>
  <si>
    <t>Fabricação de casas pré-moldadas de concreto</t>
  </si>
  <si>
    <t>2330-3/05</t>
  </si>
  <si>
    <t>Preparação de massa de concreto e argamassa para construção</t>
  </si>
  <si>
    <t>2330-3/99</t>
  </si>
  <si>
    <t>Fabricação de outros artefatos e produtos de concreto, cimento, fibrocimento, gesso e materiais semelhantes</t>
  </si>
  <si>
    <t>23.4</t>
  </si>
  <si>
    <t>Fabricação de produtos cerâmicos</t>
  </si>
  <si>
    <t>23.41-9</t>
  </si>
  <si>
    <t>Fabricação de produtos cerâmicos refratários</t>
  </si>
  <si>
    <t>2341-9/00</t>
  </si>
  <si>
    <t>23.42-7</t>
  </si>
  <si>
    <t>2342-7/01</t>
  </si>
  <si>
    <t>Fabricação de azulejos e pisos</t>
  </si>
  <si>
    <t>2342-7/02</t>
  </si>
  <si>
    <t>Fabricação de artefatos de cerâmica e barro cozido para uso na construção, exceto azulejos e pisos</t>
  </si>
  <si>
    <t>23.49-4</t>
  </si>
  <si>
    <t>Fabricação de produtos cerâmicos não-refratários não especificados anteriormente</t>
  </si>
  <si>
    <t>2349-4/01</t>
  </si>
  <si>
    <t>Fabricação de material sanitário de cerâmica</t>
  </si>
  <si>
    <t>2349-4/99</t>
  </si>
  <si>
    <t>23.9</t>
  </si>
  <si>
    <t>23.91-5</t>
  </si>
  <si>
    <t>Aparelhamento e outros trabalhos em pedras</t>
  </si>
  <si>
    <t>2391-5/01</t>
  </si>
  <si>
    <t>Britamento de pedras, exceto associado à extração</t>
  </si>
  <si>
    <t>2391-5/02</t>
  </si>
  <si>
    <t>Aparelhamento de pedras para construção, exceto associado à extração</t>
  </si>
  <si>
    <t>2391-5/03</t>
  </si>
  <si>
    <t>Aparelhamento de placas e execução de trabalhos em mármore, granito, ardósia e outras pedras</t>
  </si>
  <si>
    <t>23.92-3</t>
  </si>
  <si>
    <t>Fabricação de cal e gesso</t>
  </si>
  <si>
    <t>2392-3/00</t>
  </si>
  <si>
    <t>23.99-1</t>
  </si>
  <si>
    <t>2399-1/01</t>
  </si>
  <si>
    <t>Decoração, lapidação, gravação, vitrificação e outros trabalhos em cerâmica, louça, vidro e cristal</t>
  </si>
  <si>
    <t>2399-1/02</t>
  </si>
  <si>
    <t>Fabricação de abrasivos</t>
  </si>
  <si>
    <t>2399-1/99</t>
  </si>
  <si>
    <t>Fabricação de outros produtos de minerais não-metálicos não especificados anteriormente</t>
  </si>
  <si>
    <t>24</t>
  </si>
  <si>
    <t>METALURGIA</t>
  </si>
  <si>
    <t>24.1</t>
  </si>
  <si>
    <t>24.11-3</t>
  </si>
  <si>
    <t>Produção de ferro-gusa</t>
  </si>
  <si>
    <t>2411-3/00</t>
  </si>
  <si>
    <t>24.12-1</t>
  </si>
  <si>
    <t>Produção de ferroligas</t>
  </si>
  <si>
    <t>2412-1/00</t>
  </si>
  <si>
    <t>24.2</t>
  </si>
  <si>
    <t>Siderurgia</t>
  </si>
  <si>
    <t>24.21-1</t>
  </si>
  <si>
    <t>Produção de semi-acabados de aço</t>
  </si>
  <si>
    <t>2421-1/00</t>
  </si>
  <si>
    <t>24.22-9</t>
  </si>
  <si>
    <t>Produção de laminados planos de aço</t>
  </si>
  <si>
    <t>2422-9/01</t>
  </si>
  <si>
    <t>Produção de laminados planos de aço ao carbono, revestidos ou não</t>
  </si>
  <si>
    <t>2422-9/02</t>
  </si>
  <si>
    <t>Produção de laminados planos de aços especiais</t>
  </si>
  <si>
    <t>24.23-7</t>
  </si>
  <si>
    <t>Produção de laminados longos de aço</t>
  </si>
  <si>
    <t>2423-7/01</t>
  </si>
  <si>
    <t>Produção de tubos de aço sem costura</t>
  </si>
  <si>
    <t>2423-7/02</t>
  </si>
  <si>
    <t>Produção de laminados longos de aço, exceto tubos</t>
  </si>
  <si>
    <t>24.24-5</t>
  </si>
  <si>
    <t>Produção de relaminados, trefilados e perfilados de aço</t>
  </si>
  <si>
    <t>2424-5/01</t>
  </si>
  <si>
    <t>Produção de arames de aço</t>
  </si>
  <si>
    <t>2424-5/02</t>
  </si>
  <si>
    <t>Produção de relaminados, trefilados e perfilados de aço, exceto arames</t>
  </si>
  <si>
    <t>24.3</t>
  </si>
  <si>
    <t>Produção de tubos de aço, exceto tubos sem costura</t>
  </si>
  <si>
    <t>24.31-8</t>
  </si>
  <si>
    <t>Produção de tubos de aço com costura</t>
  </si>
  <si>
    <t>2431-8/00</t>
  </si>
  <si>
    <t>24.39-3</t>
  </si>
  <si>
    <t>Produção de outros tubos de ferro e aço</t>
  </si>
  <si>
    <t>2439-3/00</t>
  </si>
  <si>
    <t>24.4</t>
  </si>
  <si>
    <t>24.41-5</t>
  </si>
  <si>
    <t>Metalurgia do alumínio e suas ligas</t>
  </si>
  <si>
    <t>2441-5/01</t>
  </si>
  <si>
    <t>Produção de alumínio e suas ligas em formas primárias</t>
  </si>
  <si>
    <t>2441-5/02</t>
  </si>
  <si>
    <t>Produção de laminados de alumínio</t>
  </si>
  <si>
    <t>24.42-3</t>
  </si>
  <si>
    <t>Metalurgia dos metais preciosos</t>
  </si>
  <si>
    <t>2442-3/00</t>
  </si>
  <si>
    <t>24.43-1</t>
  </si>
  <si>
    <t>Metalurgia do cobre</t>
  </si>
  <si>
    <t>2443-1/00</t>
  </si>
  <si>
    <t>24.49-1</t>
  </si>
  <si>
    <t>2449-1/01</t>
  </si>
  <si>
    <t>Produção de zinco em formas primárias</t>
  </si>
  <si>
    <t>2449-1/02</t>
  </si>
  <si>
    <t>Produção de laminados de zinco</t>
  </si>
  <si>
    <t>2449-1/03</t>
  </si>
  <si>
    <t>Produção de soldas e ânodos para galvanoplastia</t>
  </si>
  <si>
    <t>2449-1/99</t>
  </si>
  <si>
    <t>Metalurgia de outros metais não-ferrosos e suas ligas não especificados anteriormente</t>
  </si>
  <si>
    <t>24.5</t>
  </si>
  <si>
    <t>Fundição</t>
  </si>
  <si>
    <t>24.51-2</t>
  </si>
  <si>
    <t>Fundição de ferro e aço</t>
  </si>
  <si>
    <t>2451-2/00</t>
  </si>
  <si>
    <t>24.52-1</t>
  </si>
  <si>
    <t>Fundição de metais não-ferrosos e suas ligas</t>
  </si>
  <si>
    <t>2452-1/00</t>
  </si>
  <si>
    <t>25</t>
  </si>
  <si>
    <t>FABRICAÇÃO DE PRODUTOS DE METAL, EXCETO MÁQUINAS E EQUIPAMENTOS</t>
  </si>
  <si>
    <t>25.1</t>
  </si>
  <si>
    <t>Fabricação de estruturas metálicas e obras de caldeiraria pesada</t>
  </si>
  <si>
    <t>25.11-0</t>
  </si>
  <si>
    <t>Fabricação de estruturas metálicas</t>
  </si>
  <si>
    <t>2511-0/00</t>
  </si>
  <si>
    <t>25.12-8</t>
  </si>
  <si>
    <t>Fabricação de esquadrias de metal</t>
  </si>
  <si>
    <t>2512-8/00</t>
  </si>
  <si>
    <t>25.13-6</t>
  </si>
  <si>
    <t>Fabricação de obras de caldeiraria pesada</t>
  </si>
  <si>
    <t>2513-6/00</t>
  </si>
  <si>
    <t>25.2</t>
  </si>
  <si>
    <t>Fabricação de tanques, reservatórios metálicos e caldeiras</t>
  </si>
  <si>
    <t>25.21-7</t>
  </si>
  <si>
    <t>Fabricação de tanques, reservatórios metálicos e caldeiras para aquecimento central</t>
  </si>
  <si>
    <t>2521-7/00</t>
  </si>
  <si>
    <t>25.22-5</t>
  </si>
  <si>
    <t>Fabricação de caldeiras geradoras de vapor, exceto para aquecimento central e para veículos</t>
  </si>
  <si>
    <t>2522-5/00</t>
  </si>
  <si>
    <t>25.3</t>
  </si>
  <si>
    <t>Forjaria, estamparia, metalurgia do pó e serviços de tratamento de metais</t>
  </si>
  <si>
    <t>25.31-4</t>
  </si>
  <si>
    <t>2531-4/01</t>
  </si>
  <si>
    <t>Produção de forjados de aço</t>
  </si>
  <si>
    <t>2531-4/02</t>
  </si>
  <si>
    <t>Produção de forjados de metais não-ferrosos e suas ligas</t>
  </si>
  <si>
    <t>25.32-2</t>
  </si>
  <si>
    <t>Produção de artefatos estampados de metal; metalurgia do pó</t>
  </si>
  <si>
    <t>2532-2/01</t>
  </si>
  <si>
    <t>Produção de artefatos estampados de metal</t>
  </si>
  <si>
    <t>2532-2/02</t>
  </si>
  <si>
    <t>Metalurgia do pó</t>
  </si>
  <si>
    <t>25.39-0</t>
  </si>
  <si>
    <t>Serviços de usinagem, solda, tratamento e revestimento em metais</t>
  </si>
  <si>
    <t>2539-0/01</t>
  </si>
  <si>
    <t>Serviços de usinagem, tornearia e solda</t>
  </si>
  <si>
    <t>2539-0/02</t>
  </si>
  <si>
    <t>Serviços de tratamento e revestimento em metais</t>
  </si>
  <si>
    <t>25.4</t>
  </si>
  <si>
    <t>Fabricação de artigos de cutelaria, de serralheria e ferramentas</t>
  </si>
  <si>
    <t>25.41-1</t>
  </si>
  <si>
    <t>Fabricação de artigos de cutelaria</t>
  </si>
  <si>
    <t>2541-1/00</t>
  </si>
  <si>
    <t>25.42-0</t>
  </si>
  <si>
    <t>Fabricação de artigos de serralheria, exceto esquadrias</t>
  </si>
  <si>
    <t>2542-0/00</t>
  </si>
  <si>
    <t>25.43-8</t>
  </si>
  <si>
    <t>Fabricação de ferramentas</t>
  </si>
  <si>
    <t>2543-8/00</t>
  </si>
  <si>
    <t>25.5</t>
  </si>
  <si>
    <t>Fabricação de equipamento bélico pesado, armas e munições</t>
  </si>
  <si>
    <t>25.50-1</t>
  </si>
  <si>
    <t>2550-1/01</t>
  </si>
  <si>
    <t>Fabricação de equipamento bélico pesado, exceto veículos militares de combate</t>
  </si>
  <si>
    <t>2550-1/02</t>
  </si>
  <si>
    <t>Fabricação de armas de fogo, outras armas e munições</t>
  </si>
  <si>
    <t>25.9</t>
  </si>
  <si>
    <t>Fabricação de produtos de metal não especificados anteriormente</t>
  </si>
  <si>
    <t>25.91-8</t>
  </si>
  <si>
    <t>Fabricação de embalagens metálicas</t>
  </si>
  <si>
    <t>2591-8/00</t>
  </si>
  <si>
    <t>25.92-6</t>
  </si>
  <si>
    <t>Fabricação de produtos de trefilados de metal</t>
  </si>
  <si>
    <t>2592-6/01</t>
  </si>
  <si>
    <t>Fabricação de produtos de trefilados de metal padronizados</t>
  </si>
  <si>
    <t>2592-6/02</t>
  </si>
  <si>
    <t>Fabricação de produtos de trefilados de metal, exceto padronizados</t>
  </si>
  <si>
    <t>25.93-4</t>
  </si>
  <si>
    <t>Fabricação de artigos de metal para uso doméstico e pessoal</t>
  </si>
  <si>
    <t>2593-4/00</t>
  </si>
  <si>
    <t>25.99-3</t>
  </si>
  <si>
    <t>2599-3/01</t>
  </si>
  <si>
    <t>Serviços de confecção de armações metálicas para a construção</t>
  </si>
  <si>
    <t>2599-3/02</t>
  </si>
  <si>
    <t>Serviço de corte e dobra de metais</t>
  </si>
  <si>
    <t>2599-3/99</t>
  </si>
  <si>
    <t>Fabricação de outros produtos de metal não especificados anteriormente</t>
  </si>
  <si>
    <t>26</t>
  </si>
  <si>
    <t>FABRICAÇÃO DE EQUIPAMENTOS DE INFORMÁTICA, PRODUTOS ELETRÔNICOS E ÓPTICOS</t>
  </si>
  <si>
    <t>26.1</t>
  </si>
  <si>
    <t>Fabricação de componentes eletrônicos</t>
  </si>
  <si>
    <t>26.10-8</t>
  </si>
  <si>
    <t>2610-8/00</t>
  </si>
  <si>
    <t>26.2</t>
  </si>
  <si>
    <t>Fabricação de equipamentos de informática e periféricos</t>
  </si>
  <si>
    <t>26.21-3</t>
  </si>
  <si>
    <t>Fabricação de equipamentos de informática</t>
  </si>
  <si>
    <t>2621-3/00</t>
  </si>
  <si>
    <t>26.22-1</t>
  </si>
  <si>
    <t>Fabricação de periféricos para equipamentos de informática</t>
  </si>
  <si>
    <t>2622-1/00</t>
  </si>
  <si>
    <t>26.3</t>
  </si>
  <si>
    <t>Fabricação de equipamentos de comunicação</t>
  </si>
  <si>
    <t>26.31-1</t>
  </si>
  <si>
    <t>Fabricação de equipamentos transmissores de comunicação</t>
  </si>
  <si>
    <t>2631-1/00</t>
  </si>
  <si>
    <t>Fabricação de equipamentos transmissores de comunicação, peças e acessórios</t>
  </si>
  <si>
    <t>26.32-9</t>
  </si>
  <si>
    <t>Fabricação de aparelhos telefônicos e de outros equipamentos de comunicação</t>
  </si>
  <si>
    <t>2632-9/00</t>
  </si>
  <si>
    <t>Fabricação de aparelhos telefônicos e de outros equipamentos de comunicação, peças e acessórios</t>
  </si>
  <si>
    <t>26.4</t>
  </si>
  <si>
    <t>Fabricação de aparelhos de recepção, reprodução, gravação e amplificação de áudio e vídeo</t>
  </si>
  <si>
    <t>26.40-0</t>
  </si>
  <si>
    <t>2640-0/00</t>
  </si>
  <si>
    <t>26.5</t>
  </si>
  <si>
    <t>Fabricação de aparelhos e instrumentos de medida, teste e controle; cronômetros e relógios</t>
  </si>
  <si>
    <t>26.51-5</t>
  </si>
  <si>
    <t>Fabricação de aparelhos e equipamentos de medida, teste e controle</t>
  </si>
  <si>
    <t>2651-5/00</t>
  </si>
  <si>
    <t>26.52-3</t>
  </si>
  <si>
    <t>Fabricação de cronômetros e relógios</t>
  </si>
  <si>
    <t>2652-3/00</t>
  </si>
  <si>
    <t>26.6</t>
  </si>
  <si>
    <t>Fabricação de aparelhos eletromédicos e eletroterapêuticos e equipamentos de irradiação</t>
  </si>
  <si>
    <t>26.60-4</t>
  </si>
  <si>
    <t>2660-4/00</t>
  </si>
  <si>
    <t>26.7</t>
  </si>
  <si>
    <t>Fabricação de equipamentos e instrumentos ópticos, fotográficos e cinematográficos</t>
  </si>
  <si>
    <t>26.70-1</t>
  </si>
  <si>
    <t>2670-1/01</t>
  </si>
  <si>
    <t>Fabricação de equipamentos e instrumentos ópticos, peças e acessórios</t>
  </si>
  <si>
    <t>2670-1/02</t>
  </si>
  <si>
    <t>Fabricação de aparelhos fotográficos e cinematográficos, peças e acessórios</t>
  </si>
  <si>
    <t>26.8</t>
  </si>
  <si>
    <t>Fabricação de mídias virgens, magnéticas e ópticas</t>
  </si>
  <si>
    <t>26.80-9</t>
  </si>
  <si>
    <t>2680-9/00</t>
  </si>
  <si>
    <t>27</t>
  </si>
  <si>
    <t>FABRICAÇÃO DE MÁQUINAS, APARELHOS E MATERIAIS ELÉTRICOS</t>
  </si>
  <si>
    <t>27.1</t>
  </si>
  <si>
    <t>Fabricação de geradores, transformadores e motores elétricos</t>
  </si>
  <si>
    <t>27.10-4</t>
  </si>
  <si>
    <t>2710-4/01</t>
  </si>
  <si>
    <t>Fabricação de geradores de corrente contínua e alternada, peças e acessórios</t>
  </si>
  <si>
    <t>2710-4/02</t>
  </si>
  <si>
    <t>Fabricação de transformadores, indutores, conversores, sincronizadores e semelhantes, peças e acessórios</t>
  </si>
  <si>
    <t>2710-4/03</t>
  </si>
  <si>
    <t>Fabricação de motores elétricos, peças e acessórios</t>
  </si>
  <si>
    <t>27.2</t>
  </si>
  <si>
    <t>Fabricação de pilhas, baterias e acumuladores elétricos</t>
  </si>
  <si>
    <t>27.21-0</t>
  </si>
  <si>
    <t>Fabricação de pilhas, baterias e acumuladores elétricos, exceto para veículos automotores</t>
  </si>
  <si>
    <t>2721-0/00</t>
  </si>
  <si>
    <t>27.22-8</t>
  </si>
  <si>
    <t>Fabricação de baterias e acumuladores para veículos automotores</t>
  </si>
  <si>
    <t>2722-8/01</t>
  </si>
  <si>
    <t>2722-8/02</t>
  </si>
  <si>
    <t>Recondicionamento de baterias e acumuladores para veículos automotores</t>
  </si>
  <si>
    <t>27.3</t>
  </si>
  <si>
    <t>Fabricação de equipamentos para distribuição e controle de energia elétrica</t>
  </si>
  <si>
    <t>27.31-7</t>
  </si>
  <si>
    <t>Fabricação de aparelhos e equipamentos para distribuição e controle de energia elétrica</t>
  </si>
  <si>
    <t>2731-7/00</t>
  </si>
  <si>
    <t>27.32-5</t>
  </si>
  <si>
    <t>Fabricação de material elétrico para instalações em circuito de consumo</t>
  </si>
  <si>
    <t>2732-5/00</t>
  </si>
  <si>
    <t>27.33-3</t>
  </si>
  <si>
    <t>Fabricação de fios, cabos e condutores elétricos isolados</t>
  </si>
  <si>
    <t>2733-3/00</t>
  </si>
  <si>
    <t>27.4</t>
  </si>
  <si>
    <t>Fabricação de lâmpadas e outros equipamentos de iluminação</t>
  </si>
  <si>
    <t>27.40-6</t>
  </si>
  <si>
    <t>2740-6/01</t>
  </si>
  <si>
    <t>Fabricação de lâmpadas</t>
  </si>
  <si>
    <t>2740-6/02</t>
  </si>
  <si>
    <t>Fabricação de luminárias e outros equipamentos de iluminação</t>
  </si>
  <si>
    <t>27.5</t>
  </si>
  <si>
    <t>Fabricação de eletrodomésticos</t>
  </si>
  <si>
    <t>27.51-1</t>
  </si>
  <si>
    <t>Fabricação de fogões, refrigeradores e máquinas de lavar e secar para uso doméstico</t>
  </si>
  <si>
    <t>2751-1/00</t>
  </si>
  <si>
    <t>Fabricação de fogões, refrigeradores e máquinas de lavar e secar para uso doméstico, peças e acessórios</t>
  </si>
  <si>
    <t>27.59-7</t>
  </si>
  <si>
    <t>Fabricação de aparelhos eletrodomésticos não especificados anteriormente</t>
  </si>
  <si>
    <t>2759-7/01</t>
  </si>
  <si>
    <t>Fabricação de aparelhos elétricos de uso pessoal, peças e acessórios</t>
  </si>
  <si>
    <t>2759-7/99</t>
  </si>
  <si>
    <t>Fabricação de outros aparelhos eletrodomésticos não especificados anteriormente, peças e acessórios</t>
  </si>
  <si>
    <t>27.9</t>
  </si>
  <si>
    <t>Fabricação de equipamentos e aparelhos elétricos não especificados anteriormente</t>
  </si>
  <si>
    <t>27.90-2</t>
  </si>
  <si>
    <t>2790-2/01</t>
  </si>
  <si>
    <t>Fabricação de eletrodos, contatos e outros artigos de carvão e grafita para uso elétrico, eletroímãs e isoladores</t>
  </si>
  <si>
    <t>2790-2/02</t>
  </si>
  <si>
    <t>Fabricação de equipamentos para sinalização e alarme</t>
  </si>
  <si>
    <t>2790-2/99</t>
  </si>
  <si>
    <t>Fabricação de outros equipamentos e aparelhos elétricos não especificados anteriormente</t>
  </si>
  <si>
    <t>28</t>
  </si>
  <si>
    <t>FABRICAÇÃO DE MÁQUINAS E EQUIPAMENTOS</t>
  </si>
  <si>
    <t>28.1</t>
  </si>
  <si>
    <t>Fabricação de motores, bombas, compressores e equipamentos de transmissão</t>
  </si>
  <si>
    <t>28.11-9</t>
  </si>
  <si>
    <t>Fabricação de motores e turbinas, exceto para aviões e veículos rodoviários</t>
  </si>
  <si>
    <t>2811-9/00</t>
  </si>
  <si>
    <t>Fabricação de motores e turbinas, peças e acessórios, exceto para aviões e veículos rodoviários</t>
  </si>
  <si>
    <t>28.12-7</t>
  </si>
  <si>
    <t>Fabricação de equipamentos hidráulicos e pneumáticos, exceto válvulas</t>
  </si>
  <si>
    <t>2812-7/00</t>
  </si>
  <si>
    <t>Fabricação de equipamentos hidráulicos e pneumáticos, peças e acessórios, exceto válvulas</t>
  </si>
  <si>
    <t>28.13-5</t>
  </si>
  <si>
    <t>Fabricação de válvulas, registros e dispositivos semelhantes</t>
  </si>
  <si>
    <t>2813-5/00</t>
  </si>
  <si>
    <t>Fabricação de válvulas, registros e dispositivos semelhantes, peças e acessórios</t>
  </si>
  <si>
    <t>28.14-3</t>
  </si>
  <si>
    <t>Fabricação de compressores</t>
  </si>
  <si>
    <t>2814-3/01</t>
  </si>
  <si>
    <t>Fabricação de compressores para uso industrial, peças e acessórios</t>
  </si>
  <si>
    <t>2814-3/02</t>
  </si>
  <si>
    <t>Fabricação de compressores para uso não-industrial, peças e acessórios</t>
  </si>
  <si>
    <t>28.15-1</t>
  </si>
  <si>
    <t>Fabricação de equipamentos de transmissão para fins industriais</t>
  </si>
  <si>
    <t>2815-1/01</t>
  </si>
  <si>
    <t>Fabricação de rolamentos para fins industriais</t>
  </si>
  <si>
    <t>2815-1/02</t>
  </si>
  <si>
    <t>Fabricação de equipamentos de transmissão para fins industriais, exceto rolamentos</t>
  </si>
  <si>
    <t>28.2</t>
  </si>
  <si>
    <t>Fabricação de máquinas e equipamentos de uso geral</t>
  </si>
  <si>
    <t>28.21-6</t>
  </si>
  <si>
    <t>Fabricação de aparelhos e equipamentos para instalações térmicas</t>
  </si>
  <si>
    <t>2821-6/01</t>
  </si>
  <si>
    <t>Fabricação de fornos industriais, aparelhos e equipamentos não-elétricos para instalações térmicas, peças e acessórios</t>
  </si>
  <si>
    <t>2821-6/02</t>
  </si>
  <si>
    <t>Fabricação de estufas e fornos elétricos para fins industriais, peças e acessórios</t>
  </si>
  <si>
    <t>28.22-4</t>
  </si>
  <si>
    <t>Fabricação de máquinas, equipamentos e aparelhos para transporte e elevação de cargas e pessoas</t>
  </si>
  <si>
    <t>2822-4/01</t>
  </si>
  <si>
    <t>Fabricação de máquinas, equipamentos e aparelhos para transporte e elevação de pessoas, peças e acessórios</t>
  </si>
  <si>
    <t>2822-4/02</t>
  </si>
  <si>
    <t>Fabricação de máquinas, equipamentos e aparelhos para transporte e elevação de cargas, peças e acessórios</t>
  </si>
  <si>
    <t>28.23-2</t>
  </si>
  <si>
    <t>Fabricação de máquinas e aparelhos de refrigeração e ventilação para uso industrial e comercial</t>
  </si>
  <si>
    <t>2823-2/00</t>
  </si>
  <si>
    <t>Fabricação de máquinas e aparelhos de refrigeração e ventilação para uso industrial e comercial, peças e acessórios</t>
  </si>
  <si>
    <t>28.24-1</t>
  </si>
  <si>
    <t>Fabricação de aparelhos e equipamentos de ar condicionado</t>
  </si>
  <si>
    <t>2824-1/01</t>
  </si>
  <si>
    <t>Fabricação de aparelhos e equipamentos de ar condicionado para uso industrial</t>
  </si>
  <si>
    <t>2824-1/02</t>
  </si>
  <si>
    <t>Fabricação de aparelhos e equipamentos de ar condicionado para uso não-industrial</t>
  </si>
  <si>
    <t>28.25-9</t>
  </si>
  <si>
    <t>Fabricação de máquinas e equipamentos para saneamento básico e ambiental</t>
  </si>
  <si>
    <t>2825-9/00</t>
  </si>
  <si>
    <t>Fabricação de máquinas e equipamentos para saneamento básico e ambiental, peças e acessórios</t>
  </si>
  <si>
    <t>28.29-1</t>
  </si>
  <si>
    <t>Fabricação de máquinas e equipamentos de uso geral não especificados anteriormente</t>
  </si>
  <si>
    <t>2829-1/01</t>
  </si>
  <si>
    <t>Fabricação de máquinas de escrever, calcular e outros equipamentos não-eletrônicos para escritório, peças e acessórios</t>
  </si>
  <si>
    <t>2829-1/99</t>
  </si>
  <si>
    <t>Fabricação de outras máquinas e equipamentos de uso geral não especificados anteriormente, peças e acessórios</t>
  </si>
  <si>
    <t>28.3</t>
  </si>
  <si>
    <t>Fabricação de tratores e de máquinas e equipamentos para a agricultura e pecuária</t>
  </si>
  <si>
    <t>28.31-3</t>
  </si>
  <si>
    <t>Fabricação de tratores agrícolas</t>
  </si>
  <si>
    <t>2831-3/00</t>
  </si>
  <si>
    <t>Fabricação de tratores agrícolas, peças e acessórios</t>
  </si>
  <si>
    <t>28.32-1</t>
  </si>
  <si>
    <t>Fabricação de equipamentos para irrigação agrícola</t>
  </si>
  <si>
    <t>2832-1/00</t>
  </si>
  <si>
    <t>Fabricação de equipamentos para irrigação agrícola, peças e acessórios</t>
  </si>
  <si>
    <t>28.33-0</t>
  </si>
  <si>
    <t>Fabricação de máquinas e equipamentos para a agricultura e pecuária, exceto para irrigação</t>
  </si>
  <si>
    <t>2833-0/00</t>
  </si>
  <si>
    <t>Fabricação de máquinas e equipamentos para a agricultura e pecuária, peças e acessórios, exceto para irrigação</t>
  </si>
  <si>
    <t>28.4</t>
  </si>
  <si>
    <t>28.40-2</t>
  </si>
  <si>
    <t>2840-2/00</t>
  </si>
  <si>
    <t>Fabricação de máquinas-ferramenta, peças e acessórios</t>
  </si>
  <si>
    <t>28.5</t>
  </si>
  <si>
    <t>Fabricação de máquinas e equipamentos de uso na extração mineral e na construção</t>
  </si>
  <si>
    <t>28.51-8</t>
  </si>
  <si>
    <t>Fabricação de máquinas e equipamentos para a prospecção e extração de petróleo</t>
  </si>
  <si>
    <t>2851-8/00</t>
  </si>
  <si>
    <t>Fabricação de máquinas e equipamentos para a prospecção e extração de petróleo, peças e acessórios</t>
  </si>
  <si>
    <t>28.52-6</t>
  </si>
  <si>
    <t>Fabricação de outras máquinas e equipamentos para uso na extração mineral, exceto na extração de petróleo</t>
  </si>
  <si>
    <t>2852-6/00</t>
  </si>
  <si>
    <t>Fabricação de outras máquinas e equipamentos para uso na extração mineral, peças e acessórios, exceto na extração de petróleo</t>
  </si>
  <si>
    <t>28.53-4</t>
  </si>
  <si>
    <t>Fabricação de tratores, exceto agrícolas</t>
  </si>
  <si>
    <t>2853-4/00</t>
  </si>
  <si>
    <t>Fabricação de tratores, peças e acessórios, exceto agrícolas</t>
  </si>
  <si>
    <t>28.54-2</t>
  </si>
  <si>
    <t>Fabricação de máquinas e equipamentos para terraplenagem, pavimentação e construção, exceto tratores</t>
  </si>
  <si>
    <t>2854-2/00</t>
  </si>
  <si>
    <t>Fabricação de máquinas e equipamentos para terraplenagem, pavimentação e construção, peças e acessórios, exceto tratores</t>
  </si>
  <si>
    <t>28.6</t>
  </si>
  <si>
    <t>Fabricação de máquinas e equipamentos de uso industrial específico</t>
  </si>
  <si>
    <t>28.61-5</t>
  </si>
  <si>
    <t>2861-5/00</t>
  </si>
  <si>
    <t>Fabricação de máquinas para a indústria metalúrgica, peças e acessórios, exceto máquinas-ferramenta</t>
  </si>
  <si>
    <t>28.62-3</t>
  </si>
  <si>
    <t>Fabricação de máquinas e equipamentos para as indústrias de alimentos, bebidas e fumo</t>
  </si>
  <si>
    <t>2862-3/00</t>
  </si>
  <si>
    <t>Fabricação de máquinas e equipamentos para as indústrias de alimentos, bebidas e fumo, peças e acessórios</t>
  </si>
  <si>
    <t>28.63-1</t>
  </si>
  <si>
    <t>Fabricação de máquinas e equipamentos para a indústria têxtil</t>
  </si>
  <si>
    <t>2863-1/00</t>
  </si>
  <si>
    <t>Fabricação de máquinas e equipamentos para a indústria têxtil, peças e acessórios</t>
  </si>
  <si>
    <t>28.64-0</t>
  </si>
  <si>
    <t>Fabricação de máquinas e equipamentos para as indústrias do vestuário, do couro e de calçados</t>
  </si>
  <si>
    <t>2864-0/00</t>
  </si>
  <si>
    <t>Fabricação de máquinas e equipamentos para as indústrias do vestuário, do couro e de calçados, peças e acessórios</t>
  </si>
  <si>
    <t>28.65-8</t>
  </si>
  <si>
    <t>Fabricação de máquinas e equipamentos para as indústrias de celulose, papel e papelão e artefatos</t>
  </si>
  <si>
    <t>2865-8/00</t>
  </si>
  <si>
    <t>Fabricação de máquinas e equipamentos para as indústrias de celulose, papel e papelão e artefatos, peças e acessórios</t>
  </si>
  <si>
    <t>28.66-6</t>
  </si>
  <si>
    <t>Fabricação de máquinas e equipamentos para a indústria do plástico</t>
  </si>
  <si>
    <t>2866-6/00</t>
  </si>
  <si>
    <t>Fabricação de máquinas e equipamentos para a indústria do plástico, peças e acessórios</t>
  </si>
  <si>
    <t>28.69-1</t>
  </si>
  <si>
    <t>Fabricação de máquinas e equipamentos para uso industrial específico não especificados anteriormente</t>
  </si>
  <si>
    <t>2869-1/00</t>
  </si>
  <si>
    <t>Fabricação de máquinas e equipamentos para uso industrial específico não especificados anteriormente, peças e acessórios</t>
  </si>
  <si>
    <t>29</t>
  </si>
  <si>
    <t>FABRICAÇÃO DE VEÍCULOS AUTOMOTORES, REBOQUES E CARROCERIAS</t>
  </si>
  <si>
    <t>29.1</t>
  </si>
  <si>
    <t>Fabricação de automóveis, camionetas e utilitários</t>
  </si>
  <si>
    <t>29.10-7</t>
  </si>
  <si>
    <t>2910-7/01</t>
  </si>
  <si>
    <t>2910-7/02</t>
  </si>
  <si>
    <t>Fabricação de chassis com motor para automóveis, camionetas e utilitários</t>
  </si>
  <si>
    <t>2910-7/03</t>
  </si>
  <si>
    <t>Fabricação de motores para automóveis, camionetas e utilitários</t>
  </si>
  <si>
    <t>29.2</t>
  </si>
  <si>
    <t>Fabricação de caminhões e ônibus</t>
  </si>
  <si>
    <t>29.20-4</t>
  </si>
  <si>
    <t>2920-4/01</t>
  </si>
  <si>
    <t>2920-4/02</t>
  </si>
  <si>
    <t>Fabricação de motores para caminhões e ônibus</t>
  </si>
  <si>
    <t>29.3</t>
  </si>
  <si>
    <t>Fabricação de cabines, carrocerias e reboques para veículos automotores</t>
  </si>
  <si>
    <t>29.30-1</t>
  </si>
  <si>
    <t>2930-1/01</t>
  </si>
  <si>
    <t>Fabricação de cabines, carrocerias e reboques para caminhões</t>
  </si>
  <si>
    <t>2930-1/02</t>
  </si>
  <si>
    <t>Fabricação de carrocerias para ônibus</t>
  </si>
  <si>
    <t>2930-1/03</t>
  </si>
  <si>
    <t>Fabricação de cabines, carrocerias e reboques para outros veículos automotores, exceto caminhões e ônibus</t>
  </si>
  <si>
    <t>29.4</t>
  </si>
  <si>
    <t>Fabricação de peças e acessórios para veículos automotores</t>
  </si>
  <si>
    <t>29.41-7</t>
  </si>
  <si>
    <t>Fabricação de peças e acessórios para o sistema motor de veículos automotores</t>
  </si>
  <si>
    <t>2941-7/00</t>
  </si>
  <si>
    <t>29.42-5</t>
  </si>
  <si>
    <t>Fabricação de peças e acessórios para os sistemas de marcha e transmissão de veículos automotores</t>
  </si>
  <si>
    <t>2942-5/00</t>
  </si>
  <si>
    <t>29.43-3</t>
  </si>
  <si>
    <t>Fabricação de peças e acessórios para o sistema de freios de veículos automotores</t>
  </si>
  <si>
    <t>2943-3/00</t>
  </si>
  <si>
    <t>29.44-1</t>
  </si>
  <si>
    <t>Fabricação de peças e acessórios para o sistema de direção e suspensão de veículos automotores</t>
  </si>
  <si>
    <t>2944-1/00</t>
  </si>
  <si>
    <t>29.45-0</t>
  </si>
  <si>
    <t>Fabricação de material elétrico e eletrônico para veículos automotores, exceto baterias</t>
  </si>
  <si>
    <t>2945-0/00</t>
  </si>
  <si>
    <t>29.49-2</t>
  </si>
  <si>
    <t>Fabricação de peças e acessórios para veículos automotores não especificados anteriormente</t>
  </si>
  <si>
    <t>2949-2/01</t>
  </si>
  <si>
    <t>Fabricação de bancos e estofados para veículos automotores</t>
  </si>
  <si>
    <t>2949-2/99</t>
  </si>
  <si>
    <t>Fabricação de outras peças e acessórios para veículos automotores não especificadas anteriormente</t>
  </si>
  <si>
    <t>29.5</t>
  </si>
  <si>
    <t>Recondicionamento e recuperação de motores para veículos automotores</t>
  </si>
  <si>
    <t>29.50-6</t>
  </si>
  <si>
    <t>2950-6/00</t>
  </si>
  <si>
    <t>30</t>
  </si>
  <si>
    <t>FABRICAÇÃO DE OUTROS EQUIPAMENTOS DE TRANSPORTE, EXCETO VEÍCULOS AUTOMOTORES</t>
  </si>
  <si>
    <t>30.1</t>
  </si>
  <si>
    <t>Construção de embarcações</t>
  </si>
  <si>
    <t>30.11-3</t>
  </si>
  <si>
    <t>Construção de embarcações e estruturas flutuantes</t>
  </si>
  <si>
    <t>3011-3/01</t>
  </si>
  <si>
    <t>Construção de embarcações de grande porte</t>
  </si>
  <si>
    <t>3011-3/02</t>
  </si>
  <si>
    <t>Construção de embarcações para uso comercial e para usos especiais, exceto de grande porte</t>
  </si>
  <si>
    <t>30.12-1</t>
  </si>
  <si>
    <t>Construção de embarcações para esporte e lazer</t>
  </si>
  <si>
    <t>3012-1/00</t>
  </si>
  <si>
    <t>30.3</t>
  </si>
  <si>
    <t>Fabricação de veículos ferroviários</t>
  </si>
  <si>
    <t>30.31-8</t>
  </si>
  <si>
    <t>Fabricação de locomotivas, vagões e outros materiais rodantes</t>
  </si>
  <si>
    <t>3031-8/00</t>
  </si>
  <si>
    <t>30.32-6</t>
  </si>
  <si>
    <t>Fabricação de peças e acessórios para veículos ferroviários</t>
  </si>
  <si>
    <t>3032-6/00</t>
  </si>
  <si>
    <t>30.4</t>
  </si>
  <si>
    <t>Fabricação de aeronaves</t>
  </si>
  <si>
    <t>30.41-5</t>
  </si>
  <si>
    <t>3041-5/00</t>
  </si>
  <si>
    <t>30.42-3</t>
  </si>
  <si>
    <t>Fabricação de turbinas, motores e outros componentes e peças para aeronaves</t>
  </si>
  <si>
    <t>3042-3/00</t>
  </si>
  <si>
    <t>30.5</t>
  </si>
  <si>
    <t>Fabricação de veículos militares de combate</t>
  </si>
  <si>
    <t>30.50-4</t>
  </si>
  <si>
    <t>3050-4/00</t>
  </si>
  <si>
    <t>30.9</t>
  </si>
  <si>
    <t>Fabricação de equipamentos de transporte não especificados anteriormente</t>
  </si>
  <si>
    <t>30.91-1</t>
  </si>
  <si>
    <t>Fabricação de motocicletas</t>
  </si>
  <si>
    <t>3091-1/01</t>
  </si>
  <si>
    <t>3091-1/02</t>
  </si>
  <si>
    <t>Fabricação de peças e acessórios para motocicletas</t>
  </si>
  <si>
    <t>30.92-0</t>
  </si>
  <si>
    <t>3092-0/00</t>
  </si>
  <si>
    <t>Fabricação de bicicletas e triciclos não-motorizados, peças e acessórios</t>
  </si>
  <si>
    <t>30.99-7</t>
  </si>
  <si>
    <t>3099-7/00</t>
  </si>
  <si>
    <t>31</t>
  </si>
  <si>
    <t>FABRICAÇÃO DE MÓVEIS</t>
  </si>
  <si>
    <t>31.0</t>
  </si>
  <si>
    <t>Fabricação de móveis</t>
  </si>
  <si>
    <t>31.01-2</t>
  </si>
  <si>
    <t>Fabricação de móveis com predominância de madeira</t>
  </si>
  <si>
    <t>3101-2/00</t>
  </si>
  <si>
    <t>31.02-1</t>
  </si>
  <si>
    <t>Fabricação de móveis com predominância de metal</t>
  </si>
  <si>
    <t>3102-1/00</t>
  </si>
  <si>
    <t>31.03-9</t>
  </si>
  <si>
    <t>Fabricação de móveis de outros materiais, exceto madeira e metal</t>
  </si>
  <si>
    <t>3103-9/00</t>
  </si>
  <si>
    <t>31.04-7</t>
  </si>
  <si>
    <t>Fabricação de colchões</t>
  </si>
  <si>
    <t>3104-7/00</t>
  </si>
  <si>
    <t>32</t>
  </si>
  <si>
    <t>FABRICAÇÃO DE PRODUTOS DIVERSOS</t>
  </si>
  <si>
    <t>32.1</t>
  </si>
  <si>
    <t>Fabricação de artigos de joalheria, bijuteria e semelhantes</t>
  </si>
  <si>
    <t>32.11-6</t>
  </si>
  <si>
    <t>Lapidação de gemas e fabricação de artefatos de ourivesaria e joalheria</t>
  </si>
  <si>
    <t>3211-6/01</t>
  </si>
  <si>
    <t>Lapidação de gemas</t>
  </si>
  <si>
    <t>3211-6/02</t>
  </si>
  <si>
    <t>Fabricação de artefatos de joalheria e ourivesaria</t>
  </si>
  <si>
    <t>3211-6/03</t>
  </si>
  <si>
    <t>Cunhagem de moedas e medalhas</t>
  </si>
  <si>
    <t>32.12-4</t>
  </si>
  <si>
    <t>Fabricação de bijuterias e artefatos semelhantes</t>
  </si>
  <si>
    <t>3212-4/00</t>
  </si>
  <si>
    <t>32.2</t>
  </si>
  <si>
    <t>Fabricação de instrumentos musicais</t>
  </si>
  <si>
    <t>32.20-5</t>
  </si>
  <si>
    <t>3220-5/00</t>
  </si>
  <si>
    <t>Fabricação de instrumentos musicais, peças e acessórios</t>
  </si>
  <si>
    <t>32.3</t>
  </si>
  <si>
    <t>Fabricação de artefatos para pesca e esporte</t>
  </si>
  <si>
    <t>32.30-2</t>
  </si>
  <si>
    <t>3230-2/00</t>
  </si>
  <si>
    <t>32.4</t>
  </si>
  <si>
    <t>Fabricação de brinquedos e jogos recreativos</t>
  </si>
  <si>
    <t>32.40-0</t>
  </si>
  <si>
    <t>3240-0/01</t>
  </si>
  <si>
    <t>Fabricação de jogos eletrônicos</t>
  </si>
  <si>
    <t>3240-0/02</t>
  </si>
  <si>
    <t>Fabricação de mesas de bilhar, de sinuca e acessórios não associada à locação</t>
  </si>
  <si>
    <t>3240-0/03</t>
  </si>
  <si>
    <t>Fabricação de mesas de bilhar, de sinuca e acessórios associada à locação</t>
  </si>
  <si>
    <t>3240-0/99</t>
  </si>
  <si>
    <t>Fabricação de outros brinquedos e jogos recreativos não especificados anteriormente</t>
  </si>
  <si>
    <t>32.5</t>
  </si>
  <si>
    <t>Fabricação de instrumentos e materiais para uso médico e odontológico e de artigos ópticos</t>
  </si>
  <si>
    <t>32.50-7</t>
  </si>
  <si>
    <t>3250-7/01</t>
  </si>
  <si>
    <t>Fabricação de instrumentos não-eletrônicos e utensílios para uso médico, cirúrgico, odontológico e de laboratório</t>
  </si>
  <si>
    <t>3250-7/02</t>
  </si>
  <si>
    <t>Fabricação de mobiliário para uso médico, cirúrgico, odontológico e de laboratório</t>
  </si>
  <si>
    <t>3250-7/03</t>
  </si>
  <si>
    <t>Fabricação de aparelhos e utensílios para correção de defeitos físicos e aparelhos ortopédicos em geral sob encomenda</t>
  </si>
  <si>
    <t>3250-7/04</t>
  </si>
  <si>
    <t>Fabricação de aparelhos e utensílios para correção de defeitos físicos e aparelhos ortopédicos em geral, exceto sob encomenda</t>
  </si>
  <si>
    <t>3250-7/05</t>
  </si>
  <si>
    <t>Fabricação de materiais para medicina e odontologia</t>
  </si>
  <si>
    <t>3250-7/06</t>
  </si>
  <si>
    <t>Serviços de prótese dentária</t>
  </si>
  <si>
    <t>3250-7/07</t>
  </si>
  <si>
    <t>Fabricação de artigos ópticos</t>
  </si>
  <si>
    <t>3250-7/09</t>
  </si>
  <si>
    <t>Serviço de laboratório óptico</t>
  </si>
  <si>
    <t>32.9</t>
  </si>
  <si>
    <t>Fabricação de produtos diversos</t>
  </si>
  <si>
    <t>32.91-4</t>
  </si>
  <si>
    <t>Fabricação de escovas, pincéis e vassouras</t>
  </si>
  <si>
    <t>3291-4/00</t>
  </si>
  <si>
    <t>32.92-2</t>
  </si>
  <si>
    <t>Fabricação de equipamentos e acessórios para segurança e proteção pessoal e profissional</t>
  </si>
  <si>
    <t>3292-2/01</t>
  </si>
  <si>
    <t>Fabricação de roupas de proteção e segurança e resistentes a fogo</t>
  </si>
  <si>
    <t>3292-2/02</t>
  </si>
  <si>
    <t>Fabricação de equipamentos e acessórios para segurança pessoal e profissional</t>
  </si>
  <si>
    <t>32.99-0</t>
  </si>
  <si>
    <t>Fabricação de produtos diversos não especificados anteriormente</t>
  </si>
  <si>
    <t>3299-0/01</t>
  </si>
  <si>
    <t>Fabricação de guarda-chuvas e similares</t>
  </si>
  <si>
    <t>3299-0/02</t>
  </si>
  <si>
    <t>Fabricação de canetas, lápis e outros artigos para escritório</t>
  </si>
  <si>
    <t>3299-0/03</t>
  </si>
  <si>
    <t>Fabricação de letras, letreiros e placas de qualquer material, exceto luminosos</t>
  </si>
  <si>
    <t>3299-0/04</t>
  </si>
  <si>
    <t>Fabricação de painéis e letreiros luminosos</t>
  </si>
  <si>
    <t>3299-0/05</t>
  </si>
  <si>
    <t>Fabricação de aviamentos para costura</t>
  </si>
  <si>
    <t>3299-0/06</t>
  </si>
  <si>
    <t>Fabricação de velas, inclusive decorativas</t>
  </si>
  <si>
    <t>3299-0/99</t>
  </si>
  <si>
    <t>MANUTENÇÃO, REPARAÇÃO E INSTALAÇÃO DE MÁQUINAS E EQUIPAMENTOS</t>
  </si>
  <si>
    <t>33.1</t>
  </si>
  <si>
    <t>Manutenção e reparação de máquinas e equipamentos</t>
  </si>
  <si>
    <t>33.11-2</t>
  </si>
  <si>
    <t>Manutenção e reparação de tanques, reservatórios metálicos e caldeiras, exceto para veículos</t>
  </si>
  <si>
    <t>3311-2/00</t>
  </si>
  <si>
    <t>33.12-1</t>
  </si>
  <si>
    <t>Manutenção e reparação de equipamentos eletrônicos e ópticos</t>
  </si>
  <si>
    <t>3312-1/02</t>
  </si>
  <si>
    <t>Manutenção e reparação de aparelhos e instrumentos de medida, teste e controle</t>
  </si>
  <si>
    <t>3312-1/03</t>
  </si>
  <si>
    <t>Manutenção e reparação de aparelhos eletromédicos e eletroterapêuticos e equipamentos de irradiação</t>
  </si>
  <si>
    <t>3312-1/04</t>
  </si>
  <si>
    <t>Manutenção e reparação de equipamentos e instrumentos ópticos</t>
  </si>
  <si>
    <t>33.13-9</t>
  </si>
  <si>
    <t>Manutenção e reparação de máquinas e equipamentos elétricos</t>
  </si>
  <si>
    <t>3313-9/01</t>
  </si>
  <si>
    <t>Manutenção e reparação de geradores, transformadores e motores elétricos</t>
  </si>
  <si>
    <t>3313-9/02</t>
  </si>
  <si>
    <t>Manutenção e reparação de baterias e acumuladores elétricos, exceto para veículos</t>
  </si>
  <si>
    <t>3313-9/99</t>
  </si>
  <si>
    <t>Manutenção e reparação de máquinas, aparelhos e materiais elétricos não especificados anteriormente</t>
  </si>
  <si>
    <t>33.14-7</t>
  </si>
  <si>
    <t>Manutenção e reparação de máquinas e equipamentos da indústria mecânica</t>
  </si>
  <si>
    <t>3314-7/01</t>
  </si>
  <si>
    <t>Manutenção e reparação de máquinas motrizes não-elétricas</t>
  </si>
  <si>
    <t>3314-7/02</t>
  </si>
  <si>
    <t>Manutenção e reparação de equipamentos hidráulicos e pneumáticos, exceto válvulas</t>
  </si>
  <si>
    <t>3314-7/03</t>
  </si>
  <si>
    <t>Manutenção e reparação de válvulas industriais</t>
  </si>
  <si>
    <t>3314-7/04</t>
  </si>
  <si>
    <t>Manutenção e reparação de compressores</t>
  </si>
  <si>
    <t>3314-7/05</t>
  </si>
  <si>
    <t>Manutenção e reparação de equipamentos de transmissão para fins industriais</t>
  </si>
  <si>
    <t>3314-7/06</t>
  </si>
  <si>
    <t>Manutenção e reparação de máquinas, aparelhos e equipamentos para instalações térmicas</t>
  </si>
  <si>
    <t>3314-7/07</t>
  </si>
  <si>
    <t>Manutenção e reparação de máquinas e aparelhos de refrigeração e ventilação para uso industrial e comercial</t>
  </si>
  <si>
    <t>3314-7/08</t>
  </si>
  <si>
    <t>Manutenção e reparação de máquinas, equipamentos e aparelhos para transporte e elevação de cargas</t>
  </si>
  <si>
    <t>3314-7/09</t>
  </si>
  <si>
    <t>Manutenção e reparação de máquinas de escrever, calcular e de outros equipamentos não-eletrônicos para escritório</t>
  </si>
  <si>
    <t>3314-7/10</t>
  </si>
  <si>
    <t>Manutenção e reparação de máquinas e equipamentos para uso geral não especificados anteriormente</t>
  </si>
  <si>
    <t>3314-7/11</t>
  </si>
  <si>
    <t>Manutenção e reparação de máquinas e equipamentos para agricultura e pecuária</t>
  </si>
  <si>
    <t>3314-7/12</t>
  </si>
  <si>
    <t>Manutenção e reparação de tratores agrícolas</t>
  </si>
  <si>
    <t>3314-7/13</t>
  </si>
  <si>
    <t>Manutenção e reparação de máquinas-ferramenta</t>
  </si>
  <si>
    <t>3314-7/14</t>
  </si>
  <si>
    <t>Manutenção e reparação de máquinas e equipamentos para a prospecção e extração de petróleo</t>
  </si>
  <si>
    <t>3314-7/15</t>
  </si>
  <si>
    <t>Manutenção e reparação de máquinas e equipamentos para uso na extração mineral, exceto na extração de petróleo</t>
  </si>
  <si>
    <t>3314-7/16</t>
  </si>
  <si>
    <t>Manutenção e reparação de tratores, exceto agrícolas</t>
  </si>
  <si>
    <t>3314-7/17</t>
  </si>
  <si>
    <t>Manutenção e reparação de máquinas e equipamentos de terraplenagem, pavimentação e construção, exceto tratores</t>
  </si>
  <si>
    <t>3314-7/18</t>
  </si>
  <si>
    <t>Manutenção e reparação de máquinas para a indústria metalúrgica, exceto máquinas-ferramenta</t>
  </si>
  <si>
    <t>3314-7/19</t>
  </si>
  <si>
    <t>Manutenção e reparação de máquinas e equipamentos para as indústrias de alimentos, bebidas e fumo</t>
  </si>
  <si>
    <t>3314-7/20</t>
  </si>
  <si>
    <t>Manutenção e reparação de máquinas e equipamentos para a indústria têxtil, do vestuário, do couro e calçados</t>
  </si>
  <si>
    <t>3314-7/21</t>
  </si>
  <si>
    <t>Manutenção e reparação de máquinas e aparelhos para a indústria de celulose, papel e papelão e artefatos</t>
  </si>
  <si>
    <t>3314-7/22</t>
  </si>
  <si>
    <t>Manutenção e reparação de máquinas e aparelhos para a indústria do plástico</t>
  </si>
  <si>
    <t>3314-7/99</t>
  </si>
  <si>
    <t>Manutenção e reparação de outras máquinas e equipamentos para usos industriais não especificados anteriormente</t>
  </si>
  <si>
    <t>33.15-5</t>
  </si>
  <si>
    <t>Manutenção e reparação de veículos ferroviários</t>
  </si>
  <si>
    <t>3315-5/00</t>
  </si>
  <si>
    <t>33.16-3</t>
  </si>
  <si>
    <t>Manutenção e reparação de aeronaves</t>
  </si>
  <si>
    <t>3316-3/01</t>
  </si>
  <si>
    <t>Manutenção e reparação de aeronaves, exceto a manutenção na pista</t>
  </si>
  <si>
    <t>3316-3/02</t>
  </si>
  <si>
    <t>Manutenção de aeronaves na pista</t>
  </si>
  <si>
    <t>33.17-1</t>
  </si>
  <si>
    <t>Manutenção e reparação de embarcações</t>
  </si>
  <si>
    <t>3317-1/01</t>
  </si>
  <si>
    <t>Manutenção e reparação de embarcações e estruturas flutuantes</t>
  </si>
  <si>
    <t>3317-1/02</t>
  </si>
  <si>
    <t>Manutenção e reparação de embarcações para esporte e lazer</t>
  </si>
  <si>
    <t>33.19-8</t>
  </si>
  <si>
    <t>Manutenção e reparação de equipamentos e produtos não especificados anteriormente</t>
  </si>
  <si>
    <t>3319-8/00</t>
  </si>
  <si>
    <t>33.2</t>
  </si>
  <si>
    <t>Instalação de máquinas e equipamentos</t>
  </si>
  <si>
    <t>33.21-0</t>
  </si>
  <si>
    <t>Instalação de máquinas e equipamentos industriais</t>
  </si>
  <si>
    <t>3321-0/00</t>
  </si>
  <si>
    <t>33.29-5</t>
  </si>
  <si>
    <t>Instalação de equipamentos não especificados anteriormente</t>
  </si>
  <si>
    <t>3329-5/01</t>
  </si>
  <si>
    <t>Serviços de montagem de móveis de qualquer material</t>
  </si>
  <si>
    <t>3329-5/99</t>
  </si>
  <si>
    <t>Instalação de outros equipamentos não especificados anteriormente</t>
  </si>
  <si>
    <t>ELETRICIDADE E GÁS</t>
  </si>
  <si>
    <t>ELETRICIDADE, GÁS E OUTRAS UTILIDADES</t>
  </si>
  <si>
    <t>35.1</t>
  </si>
  <si>
    <t>Geração, transmissão e distribuição de energia elétrica</t>
  </si>
  <si>
    <t>35.11-5</t>
  </si>
  <si>
    <t>Geração de energia elétrica</t>
  </si>
  <si>
    <t>3511-5/01</t>
  </si>
  <si>
    <t>3511-5/02</t>
  </si>
  <si>
    <t>Atividades de coordenação e controle da operação da geração e transmissão de energia elétrica</t>
  </si>
  <si>
    <t>35.12-3</t>
  </si>
  <si>
    <t>Transmissão de energia elétrica</t>
  </si>
  <si>
    <t>3512-3/00</t>
  </si>
  <si>
    <t>35.13-1</t>
  </si>
  <si>
    <t>Comércio atacadista de energia elétrica</t>
  </si>
  <si>
    <t>3513-1/00</t>
  </si>
  <si>
    <t>35.14-0</t>
  </si>
  <si>
    <t>Distribuição de energia elétrica</t>
  </si>
  <si>
    <t>3514-0/00</t>
  </si>
  <si>
    <t>35.2</t>
  </si>
  <si>
    <t>Produção e distribuição de combustíveis gasosos por redes urbanas</t>
  </si>
  <si>
    <t>35.20-4</t>
  </si>
  <si>
    <t>Produção de gás; processamento de gás natural; distribuição de combustíveis gasosos por redes urbanas</t>
  </si>
  <si>
    <t>3520-4/01</t>
  </si>
  <si>
    <t>Produção de gás; processamento de gás natural</t>
  </si>
  <si>
    <t>3520-4/02</t>
  </si>
  <si>
    <t>Distribuição de combustíveis gasosos por redes urbanas</t>
  </si>
  <si>
    <t>35.3</t>
  </si>
  <si>
    <t>Produção e distribuição de vapor, água quente e ar condicionado</t>
  </si>
  <si>
    <t>35.30-1</t>
  </si>
  <si>
    <t>3530-1/00</t>
  </si>
  <si>
    <t>ÁGUA, ESGOTO, ATIVIDADES DE GESTÃO DE RESÍDUOS E DESCONTAMINAÇÃO</t>
  </si>
  <si>
    <t>CAPTAÇÃO, TRATAMENTO E DISTRIBUIÇÃO DE ÁGUA</t>
  </si>
  <si>
    <t>36.0</t>
  </si>
  <si>
    <t>Captação, tratamento e distribuição de água</t>
  </si>
  <si>
    <t>36.00-6</t>
  </si>
  <si>
    <t>3600-6/01</t>
  </si>
  <si>
    <t>3600-6/02</t>
  </si>
  <si>
    <t>Distribuição de água por caminhões</t>
  </si>
  <si>
    <t>ESGOTO E ATIVIDADES RELACIONADAS</t>
  </si>
  <si>
    <t>37.0</t>
  </si>
  <si>
    <t>Esgoto e atividades relacionadas</t>
  </si>
  <si>
    <t>37.01-1</t>
  </si>
  <si>
    <t>Gestão de redes de esgoto</t>
  </si>
  <si>
    <t>3701-1/00</t>
  </si>
  <si>
    <t>37.02-9</t>
  </si>
  <si>
    <t>Atividades relacionadas a esgoto, exceto a gestão de redes</t>
  </si>
  <si>
    <t>3702-9/00</t>
  </si>
  <si>
    <t>COLETA, TRATAMENTO E DISPOSIÇÃO DE RESÍDUOS; RECUPERAÇÃO DE MATERIAIS</t>
  </si>
  <si>
    <t>38.1</t>
  </si>
  <si>
    <t>Coleta de resíduos</t>
  </si>
  <si>
    <t>38.11-4</t>
  </si>
  <si>
    <t>Coleta de resíduos não-perigosos</t>
  </si>
  <si>
    <t>3811-4/00</t>
  </si>
  <si>
    <t>38.12-2</t>
  </si>
  <si>
    <t>Coleta de resíduos perigosos</t>
  </si>
  <si>
    <t>3812-2/00</t>
  </si>
  <si>
    <t>38.2</t>
  </si>
  <si>
    <t>Tratamento e disposição de resíduos</t>
  </si>
  <si>
    <t>38.21-1</t>
  </si>
  <si>
    <t>Tratamento e disposição de resíduos não-perigosos</t>
  </si>
  <si>
    <t>3821-1/00</t>
  </si>
  <si>
    <t>38.22-0</t>
  </si>
  <si>
    <t>Tratamento e disposição de resíduos perigosos</t>
  </si>
  <si>
    <t>3822-0/00</t>
  </si>
  <si>
    <t>38.3</t>
  </si>
  <si>
    <t>Recuperação de materiais</t>
  </si>
  <si>
    <t>38.31-9</t>
  </si>
  <si>
    <t>Recuperação de materiais metálicos</t>
  </si>
  <si>
    <t>3831-9/01</t>
  </si>
  <si>
    <t>Recuperação de sucatas de alumínio</t>
  </si>
  <si>
    <t>3831-9/99</t>
  </si>
  <si>
    <t>Recuperação de materiais metálicos, exceto alumínio</t>
  </si>
  <si>
    <t>38.32-7</t>
  </si>
  <si>
    <t>Recuperação de materiais plásticos</t>
  </si>
  <si>
    <t>3832-7/00</t>
  </si>
  <si>
    <t>38.39-4</t>
  </si>
  <si>
    <t>Recuperação de materiais não especificados anteriormente</t>
  </si>
  <si>
    <t>3839-4/01</t>
  </si>
  <si>
    <t>Usinas de compostagem</t>
  </si>
  <si>
    <t>3839-4/99</t>
  </si>
  <si>
    <t>DESCONTAMINAÇÃO E OUTROS SERVIÇOS DE GESTÃO DE RESÍDUOS</t>
  </si>
  <si>
    <t>39.0</t>
  </si>
  <si>
    <t>Descontaminação e outros serviços de gestão de resíduos</t>
  </si>
  <si>
    <t>39.00-5</t>
  </si>
  <si>
    <t>3900-5/00</t>
  </si>
  <si>
    <t>CONSTRUÇÃO</t>
  </si>
  <si>
    <t>CONSTRUÇÃO DE EDIFÍCIOS</t>
  </si>
  <si>
    <t>41.1</t>
  </si>
  <si>
    <t>Incorporação de empreendimentos imobiliários</t>
  </si>
  <si>
    <t>41.10-7</t>
  </si>
  <si>
    <t>4110-7/00</t>
  </si>
  <si>
    <t>41.2</t>
  </si>
  <si>
    <t>Construção de edifícios</t>
  </si>
  <si>
    <t>41.20-4</t>
  </si>
  <si>
    <t>4120-4/00</t>
  </si>
  <si>
    <t>42.1</t>
  </si>
  <si>
    <t>42.11-1</t>
  </si>
  <si>
    <t>Construção de rodovias e ferrovias</t>
  </si>
  <si>
    <t>4211-1/01</t>
  </si>
  <si>
    <t>4211-1/02</t>
  </si>
  <si>
    <t>Pintura para sinalização em pistas rodoviárias e aeroportos</t>
  </si>
  <si>
    <t>42.12-0</t>
  </si>
  <si>
    <t>Construção de obras-de-arte especiais</t>
  </si>
  <si>
    <t>4212-0/00</t>
  </si>
  <si>
    <t>42.13-8</t>
  </si>
  <si>
    <t>Obras de urbanização - ruas, praças e calçadas</t>
  </si>
  <si>
    <t>4213-8/00</t>
  </si>
  <si>
    <t>42.2</t>
  </si>
  <si>
    <t>42.21-9</t>
  </si>
  <si>
    <t>Obras para geração e distribuição de energia elétrica e para telecomunicações</t>
  </si>
  <si>
    <t>4221-9/01</t>
  </si>
  <si>
    <t>Construção de barragens e represas para geração de energia elétrica</t>
  </si>
  <si>
    <t>4221-9/02</t>
  </si>
  <si>
    <t>Construção de estações e redes de distribuição de energia elétrica</t>
  </si>
  <si>
    <t>4221-9/03</t>
  </si>
  <si>
    <t>Manutenção de redes de distribuição de energia elétrica</t>
  </si>
  <si>
    <t>4221-9/04</t>
  </si>
  <si>
    <t>Construção de estações e redes de telecomunicações</t>
  </si>
  <si>
    <t>4221-9/05</t>
  </si>
  <si>
    <t>Manutenção de estações e redes de telecomunicações</t>
  </si>
  <si>
    <t>42.22-7</t>
  </si>
  <si>
    <t>Construção de redes de abastecimento de água, coleta de esgoto e construções correlatas</t>
  </si>
  <si>
    <t>4222-7/01</t>
  </si>
  <si>
    <t>Construção de redes de abastecimento de água, coleta de esgoto e construções correlatas, exceto obras de irrigação</t>
  </si>
  <si>
    <t>4222-7/02</t>
  </si>
  <si>
    <t>Obras de irrigação</t>
  </si>
  <si>
    <t>42.23-5</t>
  </si>
  <si>
    <t>Construção de redes de transportes por dutos, exceto para água e esgoto</t>
  </si>
  <si>
    <t>4223-5/00</t>
  </si>
  <si>
    <t>42.9</t>
  </si>
  <si>
    <t>42.91-0</t>
  </si>
  <si>
    <t>Obras portuárias, marítimas e fluviais</t>
  </si>
  <si>
    <t>4291-0/00</t>
  </si>
  <si>
    <t>42.92-8</t>
  </si>
  <si>
    <t>Montagem de instalações industriais e de estruturas metálicas</t>
  </si>
  <si>
    <t>4292-8/01</t>
  </si>
  <si>
    <t>Montagem de estruturas metálicas</t>
  </si>
  <si>
    <t>4292-8/02</t>
  </si>
  <si>
    <t>Obras de montagem industrial</t>
  </si>
  <si>
    <t>42.99-5</t>
  </si>
  <si>
    <t>Obras de engenharia civil não especificadas anteriormente</t>
  </si>
  <si>
    <t>4299-5/01</t>
  </si>
  <si>
    <t>Construção de instalações esportivas e recreativas</t>
  </si>
  <si>
    <t>4299-5/99</t>
  </si>
  <si>
    <t>Outras obras de engenharia civil não especificadas anteriormente</t>
  </si>
  <si>
    <t>SERVIÇOS ESPECIALIZADOS PARA CONSTRUÇÃO</t>
  </si>
  <si>
    <t>43.1</t>
  </si>
  <si>
    <t>Demolição e preparação do terreno</t>
  </si>
  <si>
    <t>43.11-8</t>
  </si>
  <si>
    <t>Demolição e preparação de canteiros de obras</t>
  </si>
  <si>
    <t>4311-8/01</t>
  </si>
  <si>
    <t>Demolição de edifícios e outras estruturas</t>
  </si>
  <si>
    <t>4311-8/02</t>
  </si>
  <si>
    <t>Preparação de canteiro e limpeza de terreno</t>
  </si>
  <si>
    <t>43.12-6</t>
  </si>
  <si>
    <t>Perfurações e sondagens</t>
  </si>
  <si>
    <t>4312-6/00</t>
  </si>
  <si>
    <t>43.13-4</t>
  </si>
  <si>
    <t>Obras de terraplenagem</t>
  </si>
  <si>
    <t>4313-4/00</t>
  </si>
  <si>
    <t>43.19-3</t>
  </si>
  <si>
    <t>Serviços de preparação do terreno não especificados anteriormente</t>
  </si>
  <si>
    <t>4319-3/00</t>
  </si>
  <si>
    <t>43.2</t>
  </si>
  <si>
    <t>Instalações elétricas, hidráulicas e outras instalações em construções</t>
  </si>
  <si>
    <t>43.21-5</t>
  </si>
  <si>
    <t>Instalações elétricas</t>
  </si>
  <si>
    <t>4321-5/00</t>
  </si>
  <si>
    <t>Instalação e manutenção elétrica</t>
  </si>
  <si>
    <t>43.22-3</t>
  </si>
  <si>
    <t>Instalações hidráulicas, de sistemas de ventilação e refrigeração</t>
  </si>
  <si>
    <t>4322-3/01</t>
  </si>
  <si>
    <t>Instalações hidráulicas, sanitárias e de gás</t>
  </si>
  <si>
    <t>4322-3/02</t>
  </si>
  <si>
    <t>Instalação e manutenção de sistemas centrais de ar condicionado, de ventilação e refrigeração</t>
  </si>
  <si>
    <t>4322-3/03</t>
  </si>
  <si>
    <t>Instalações de sistema de prevenção contra incêndio</t>
  </si>
  <si>
    <t>43.29-1</t>
  </si>
  <si>
    <t>Obras de instalações em construções não especificadas anteriormente</t>
  </si>
  <si>
    <t>4329-1/01</t>
  </si>
  <si>
    <t>Instalação de painéis publicitários</t>
  </si>
  <si>
    <t>4329-1/02</t>
  </si>
  <si>
    <t>Instalação de equipamentos para orientação à navegação marítima, fluvial e lacustre</t>
  </si>
  <si>
    <t>4329-1/03</t>
  </si>
  <si>
    <t>Instalação, manutenção e reparação de elevadores, escadas e esteiras rolantes</t>
  </si>
  <si>
    <t>4329-1/04</t>
  </si>
  <si>
    <t>Montagem e instalação de sistemas e equipamentos de iluminação e sinalização em vias públicas, portos e aeroportos</t>
  </si>
  <si>
    <t>4329-1/05</t>
  </si>
  <si>
    <t>Tratamentos térmicos, acústicos ou de vibração</t>
  </si>
  <si>
    <t>4329-1/99</t>
  </si>
  <si>
    <t>Outras obras de instalações em construções não especificadas anteriormente</t>
  </si>
  <si>
    <t>43.3</t>
  </si>
  <si>
    <t>Obras de acabamento</t>
  </si>
  <si>
    <t>43.30-4</t>
  </si>
  <si>
    <t>4330-4/01</t>
  </si>
  <si>
    <t>Impermeabilização em obras de engenharia civil</t>
  </si>
  <si>
    <t>4330-4/02</t>
  </si>
  <si>
    <t>Instalação de portas, janelas, tetos, divisórias e armários embutidos de qualquer material</t>
  </si>
  <si>
    <t>4330-4/03</t>
  </si>
  <si>
    <t>Obras de acabamento em gesso e estuque</t>
  </si>
  <si>
    <t>4330-4/04</t>
  </si>
  <si>
    <t>Serviços de pintura de edifícios em geral</t>
  </si>
  <si>
    <t>4330-4/05</t>
  </si>
  <si>
    <t>Aplicação de revestimentos e de resinas em interiores e exteriores</t>
  </si>
  <si>
    <t>4330-4/99</t>
  </si>
  <si>
    <t>Outras obras de acabamento da construção</t>
  </si>
  <si>
    <t>43.9</t>
  </si>
  <si>
    <t>Outros serviços especializados para construção</t>
  </si>
  <si>
    <t>43.91-6</t>
  </si>
  <si>
    <t>Obras de fundações</t>
  </si>
  <si>
    <t>4391-6/00</t>
  </si>
  <si>
    <t>43.99-1</t>
  </si>
  <si>
    <t>Serviços especializados para construção não especificados anteriormente</t>
  </si>
  <si>
    <t>4399-1/01</t>
  </si>
  <si>
    <t>Administração de obras</t>
  </si>
  <si>
    <t>4399-1/02</t>
  </si>
  <si>
    <t>Montagem e desmontagem de andaimes e outras estruturas temporárias</t>
  </si>
  <si>
    <t>4399-1/03</t>
  </si>
  <si>
    <t>Obras de alvenaria</t>
  </si>
  <si>
    <t>4399-1/04</t>
  </si>
  <si>
    <t>Serviços de operação e fornecimento de equipamentos para transporte e elevação de cargas e pessoas para uso em obras</t>
  </si>
  <si>
    <t>4399-1/05</t>
  </si>
  <si>
    <t>Perfuração e construção de poços de água</t>
  </si>
  <si>
    <t>4399-1/99</t>
  </si>
  <si>
    <t>COMÉRCIO; REPARAÇÃO DE VEÍCULOS AUTOMOTORES E MOTOCICLETAS</t>
  </si>
  <si>
    <t>COMÉRCIO E REPARAÇÃO DE VEÍCULOS AUTOMOTORES E MOTOCICLETAS</t>
  </si>
  <si>
    <t>45.1</t>
  </si>
  <si>
    <t>Comércio de veículos automotores</t>
  </si>
  <si>
    <t>45.11-1</t>
  </si>
  <si>
    <t>Comércio a varejo e por atacado de veículos automotores</t>
  </si>
  <si>
    <t>4511-1/01</t>
  </si>
  <si>
    <t>Comércio a varejo de automóveis, camionetas e utilitários novos</t>
  </si>
  <si>
    <t>4511-1/02</t>
  </si>
  <si>
    <t>Comércio a varejo de automóveis, camionetas e utilitários usados</t>
  </si>
  <si>
    <t>4511-1/03</t>
  </si>
  <si>
    <t>Comércio por atacado de automóveis, camionetas e utilitários novos e usados</t>
  </si>
  <si>
    <t>4511-1/04</t>
  </si>
  <si>
    <t>Comércio por atacado de caminhões novos e usados</t>
  </si>
  <si>
    <t>4511-1/05</t>
  </si>
  <si>
    <t>Comércio por atacado de reboques e semi-reboques novos e usados</t>
  </si>
  <si>
    <t>4511-1/06</t>
  </si>
  <si>
    <t>Comércio por atacado de ônibus e microônibus novos e usados</t>
  </si>
  <si>
    <t>45.12-9</t>
  </si>
  <si>
    <t>Representantes comerciais e agentes do comércio de veículos automotores</t>
  </si>
  <si>
    <t>4512-9/01</t>
  </si>
  <si>
    <t>4512-9/02</t>
  </si>
  <si>
    <t>Comércio sob consignação de veículos automotores</t>
  </si>
  <si>
    <t>45.2</t>
  </si>
  <si>
    <t>Manutenção e reparação de veículos automotores</t>
  </si>
  <si>
    <t>45.20-0</t>
  </si>
  <si>
    <t>4520-0/01</t>
  </si>
  <si>
    <t>Serviços de manutenção e reparação mecânica de veículos automotores</t>
  </si>
  <si>
    <t>4520-0/02</t>
  </si>
  <si>
    <t>Serviços de lanternagem ou funilaria e pintura de veículos automotores</t>
  </si>
  <si>
    <t>4520-0/03</t>
  </si>
  <si>
    <t>Serviços de manutenção e reparação elétrica de veículos automotores</t>
  </si>
  <si>
    <t>4520-0/04</t>
  </si>
  <si>
    <t>Serviços de alinhamento e balanceamento de veículos automotores</t>
  </si>
  <si>
    <t>4520-0/05</t>
  </si>
  <si>
    <t>Serviços de lavagem, lubrificação e polimento de veículos automotores</t>
  </si>
  <si>
    <t>4520-0/06</t>
  </si>
  <si>
    <t>Serviços de borracharia para veículos automotores</t>
  </si>
  <si>
    <t>4520-0/07</t>
  </si>
  <si>
    <t>Serviços de instalação, manutenção e reparação de acessórios para veículos automotores</t>
  </si>
  <si>
    <t>4520-0/08</t>
  </si>
  <si>
    <t>Serviços de capotaria</t>
  </si>
  <si>
    <t>45.3</t>
  </si>
  <si>
    <t>Comércio de peças e acessórios para veículos automotores</t>
  </si>
  <si>
    <t>45.30-7</t>
  </si>
  <si>
    <t>4530-7/01</t>
  </si>
  <si>
    <t>Comércio por atacado de peças e acessórios novos para veículos automotores</t>
  </si>
  <si>
    <t>4530-7/02</t>
  </si>
  <si>
    <t>Comércio por atacado de pneumáticos e câmaras-de-ar</t>
  </si>
  <si>
    <t>4530-7/03</t>
  </si>
  <si>
    <t>Comércio a varejo de peças e acessórios novos para veículos automotores</t>
  </si>
  <si>
    <t>4530-7/04</t>
  </si>
  <si>
    <t>Comércio a varejo de peças e acessórios usados para veículos automotores</t>
  </si>
  <si>
    <t>4530-7/05</t>
  </si>
  <si>
    <t>Comércio a varejo de pneumáticos e câmaras-de-ar</t>
  </si>
  <si>
    <t>4530-7/06</t>
  </si>
  <si>
    <t>Representantes comerciais e agentes do comércio de peças e acessórios novos e usados para veículos automotores</t>
  </si>
  <si>
    <t>45.4</t>
  </si>
  <si>
    <t>Comércio, manutenção e reparação de motocicletas, peças e acessórios</t>
  </si>
  <si>
    <t>45.41-2</t>
  </si>
  <si>
    <t>Comércio por atacado e a varejo de motocicletas, peças e acessórios</t>
  </si>
  <si>
    <t>4541-2/01</t>
  </si>
  <si>
    <t>Comércio por atacado de motocicletas e motonetas</t>
  </si>
  <si>
    <t>4541-2/02</t>
  </si>
  <si>
    <t>Comércio por atacado de peças e acessórios para motocicletas e motonetas</t>
  </si>
  <si>
    <t>4541-2/03</t>
  </si>
  <si>
    <t>Comércio a varejo de motocicletas e motonetas novas</t>
  </si>
  <si>
    <t>4541-2/04</t>
  </si>
  <si>
    <t>Comércio a varejo de motocicletas e motonetas usadas</t>
  </si>
  <si>
    <t>4541-2/05</t>
  </si>
  <si>
    <t>Comércio a varejo de peças e acessórios para motocicletas e motonetas</t>
  </si>
  <si>
    <t>45.42-1</t>
  </si>
  <si>
    <t>Representantes comerciais e agentes do comércio de motocicletas, peças e acessórios</t>
  </si>
  <si>
    <t>4542-1/01</t>
  </si>
  <si>
    <t>Representantes comerciais e agentes do comércio de motocicletas e motonetas, peças e acessórios</t>
  </si>
  <si>
    <t>4542-1/02</t>
  </si>
  <si>
    <t>Comércio sob consignação de motocicletas e motonetas</t>
  </si>
  <si>
    <t>45.43-9</t>
  </si>
  <si>
    <t>Manutenção e reparação de motocicletas</t>
  </si>
  <si>
    <t>4543-9/00</t>
  </si>
  <si>
    <t>Manutenção e reparação de motocicletas e motonetas</t>
  </si>
  <si>
    <t>46</t>
  </si>
  <si>
    <t>COMÉRCIO POR ATACADO, EXCETO VEÍCULOS AUTOMOTORES E MOTOCICLETAS</t>
  </si>
  <si>
    <t>46.1</t>
  </si>
  <si>
    <t>Representantes comerciais e agentes do comércio, exceto de veículos automotores e motocicletas</t>
  </si>
  <si>
    <t>46.11-7</t>
  </si>
  <si>
    <t>Representantes comerciais e agentes do comércio de matérias-primas agrícolas e animais vivos</t>
  </si>
  <si>
    <t>4611-7/00</t>
  </si>
  <si>
    <t>46.12-5</t>
  </si>
  <si>
    <t>Representantes comerciais e agentes do comércio de combustíveis, minerais, produtos siderúrgicos e químicos</t>
  </si>
  <si>
    <t>4612-5/00</t>
  </si>
  <si>
    <t>46.13-3</t>
  </si>
  <si>
    <t>Representantes comerciais e agentes do comércio de madeira, material de construção e ferragens</t>
  </si>
  <si>
    <t>4613-3/00</t>
  </si>
  <si>
    <t>46.14-1</t>
  </si>
  <si>
    <t>Representantes comerciais e agentes do comércio de máquinas, equipamentos, embarcações e aeronaves</t>
  </si>
  <si>
    <t>4614-1/00</t>
  </si>
  <si>
    <t>46.15-0</t>
  </si>
  <si>
    <t>Representantes comerciais e agentes do comércio de eletrodomésticos, móveis e artigos de uso doméstico</t>
  </si>
  <si>
    <t>4615-0/00</t>
  </si>
  <si>
    <t>46.16-8</t>
  </si>
  <si>
    <t>Representantes comerciais e agentes do comércio de têxteis, vestuário, calçados e artigos de viagem</t>
  </si>
  <si>
    <t>4616-8/00</t>
  </si>
  <si>
    <t>46.17-6</t>
  </si>
  <si>
    <t>Representantes comerciais e agentes do comércio de produtos alimentícios, bebidas e fumo</t>
  </si>
  <si>
    <t>4617-6/00</t>
  </si>
  <si>
    <t>46.18-4</t>
  </si>
  <si>
    <t>Representantes comerciais e agentes do comércio especializado em produtos não especificados anteriormente</t>
  </si>
  <si>
    <t>4618-4/01</t>
  </si>
  <si>
    <t>Representantes comerciais e agentes do comércio de medicamentos, cosméticos e produtos de perfumaria</t>
  </si>
  <si>
    <t>4618-4/02</t>
  </si>
  <si>
    <t>Representantes comerciais e agentes do comércio de instrumentos e materiais odonto-médico-hospitalares</t>
  </si>
  <si>
    <t>4618-4/03</t>
  </si>
  <si>
    <t>Representantes comerciais e agentes do comércio de jornais, revistas e outras publicações</t>
  </si>
  <si>
    <t>4618-4/99</t>
  </si>
  <si>
    <t>Outros representantes comerciais e agentes do comércio especializado em produtos não especificados anteriormente</t>
  </si>
  <si>
    <t>46.19-2</t>
  </si>
  <si>
    <t>Representantes comerciais e agentes do comércio de mercadorias em geral não especializado</t>
  </si>
  <si>
    <t>4619-2/00</t>
  </si>
  <si>
    <t>46.2</t>
  </si>
  <si>
    <t>46.21-4</t>
  </si>
  <si>
    <t>Comércio atacadista de café em grão</t>
  </si>
  <si>
    <t>4621-4/00</t>
  </si>
  <si>
    <t>46.22-2</t>
  </si>
  <si>
    <t>Comércio atacadista de soja</t>
  </si>
  <si>
    <t>4622-2/00</t>
  </si>
  <si>
    <t>46.23-1</t>
  </si>
  <si>
    <t>4623-1/01</t>
  </si>
  <si>
    <t>Comércio atacadista de animais vivos</t>
  </si>
  <si>
    <t>4623-1/02</t>
  </si>
  <si>
    <t>Comércio atacadista de couros, lãs, peles e outros subprodutos não-comestíveis de origem animal</t>
  </si>
  <si>
    <t>4623-1/03</t>
  </si>
  <si>
    <t>Comércio atacadista de algodão</t>
  </si>
  <si>
    <t>4623-1/04</t>
  </si>
  <si>
    <t>Comércio atacadista de fumo em folha não beneficiado</t>
  </si>
  <si>
    <t>4623-1/05</t>
  </si>
  <si>
    <t>Comércio atacadista de cacau</t>
  </si>
  <si>
    <t>4623-1/06</t>
  </si>
  <si>
    <t>Comércio atacadista de sementes, flores, plantas e gramas</t>
  </si>
  <si>
    <t>4623-1/07</t>
  </si>
  <si>
    <t>Comércio atacadista de sisal</t>
  </si>
  <si>
    <t>4623-1/08</t>
  </si>
  <si>
    <t>Comércio atacadista de matérias-primas agrícolas com atividade de fracionamento e acondicionamento associada</t>
  </si>
  <si>
    <t>4623-1/09</t>
  </si>
  <si>
    <t>Comércio atacadista de alimentos para animais</t>
  </si>
  <si>
    <t>4623-1/99</t>
  </si>
  <si>
    <t>Comércio atacadista de matérias-primas agrícolas não especificadas anteriormente</t>
  </si>
  <si>
    <t>46.3</t>
  </si>
  <si>
    <t>Comércio atacadista especializado em produtos alimentícios, bebidas e fumo</t>
  </si>
  <si>
    <t>46.31-1</t>
  </si>
  <si>
    <t>Comércio atacadista de leite e laticínios</t>
  </si>
  <si>
    <t>4631-1/00</t>
  </si>
  <si>
    <t>46.32-0</t>
  </si>
  <si>
    <t>Comércio atacadista de cereais e leguminosas beneficiados, farinhas, amidos e féculas</t>
  </si>
  <si>
    <t>4632-0/01</t>
  </si>
  <si>
    <t>Comércio atacadista de cereais e leguminosas beneficiados</t>
  </si>
  <si>
    <t>4632-0/02</t>
  </si>
  <si>
    <t>Comércio atacadista de farinhas, amidos e féculas</t>
  </si>
  <si>
    <t>4632-0/03</t>
  </si>
  <si>
    <t>Comércio atacadista de cereais e leguminosas beneficiados, farinhas, amidos e féculas, com atividade de fracionamento e acondicionamento associada</t>
  </si>
  <si>
    <t>46.33-8</t>
  </si>
  <si>
    <t>Comércio atacadista de hortifrutigranjeiros</t>
  </si>
  <si>
    <t>4633-8/01</t>
  </si>
  <si>
    <t>Comércio atacadista de frutas, verduras, raízes, tubérculos, hortaliças e legumes frescos</t>
  </si>
  <si>
    <t>4633-8/02</t>
  </si>
  <si>
    <t>Comércio atacadista de aves vivas e ovos</t>
  </si>
  <si>
    <t>4633-8/03</t>
  </si>
  <si>
    <t>Comércio atacadista de coelhos e outros pequenos animais vivos para alimentação</t>
  </si>
  <si>
    <t>46.34-6</t>
  </si>
  <si>
    <t>Comércio atacadista de carnes, produtos da carne e pescado</t>
  </si>
  <si>
    <t>4634-6/01</t>
  </si>
  <si>
    <t>Comércio atacadista de carnes bovinas e suínas e derivados</t>
  </si>
  <si>
    <t>4634-6/02</t>
  </si>
  <si>
    <t>Comércio atacadista de aves abatidas e derivados</t>
  </si>
  <si>
    <t>4634-6/03</t>
  </si>
  <si>
    <t>Comércio atacadista de pescados e frutos do mar</t>
  </si>
  <si>
    <t>4634-6/99</t>
  </si>
  <si>
    <t>Comércio atacadista de carnes e derivados de outros animais</t>
  </si>
  <si>
    <t>46.35-4</t>
  </si>
  <si>
    <t>Comércio atacadista de bebidas</t>
  </si>
  <si>
    <t>4635-4/01</t>
  </si>
  <si>
    <t>Comércio atacadista de água mineral</t>
  </si>
  <si>
    <t>4635-4/02</t>
  </si>
  <si>
    <t>Comércio atacadista de cerveja, chope e refrigerante</t>
  </si>
  <si>
    <t>4635-4/03</t>
  </si>
  <si>
    <t>Comércio atacadista de bebidas com atividade de fracionamento e acondicionamento associada</t>
  </si>
  <si>
    <t>4635-4/99</t>
  </si>
  <si>
    <t>Comércio atacadista de bebidas não especificadas anteriormente</t>
  </si>
  <si>
    <t>46.36-2</t>
  </si>
  <si>
    <t>Comércio atacadista de produtos do fumo</t>
  </si>
  <si>
    <t>4636-2/01</t>
  </si>
  <si>
    <t>Comércio atacadista de fumo beneficiado</t>
  </si>
  <si>
    <t>4636-2/02</t>
  </si>
  <si>
    <t>Comércio atacadista de cigarros, cigarrilhas e charutos</t>
  </si>
  <si>
    <t>46.37-1</t>
  </si>
  <si>
    <t>Comércio atacadista especializado em produtos alimentícios não especificados anteriormente</t>
  </si>
  <si>
    <t>4637-1/01</t>
  </si>
  <si>
    <t>Comércio atacadista de café torrado, moído e solúvel</t>
  </si>
  <si>
    <t>4637-1/02</t>
  </si>
  <si>
    <t>Comércio atacadista de açúcar</t>
  </si>
  <si>
    <t>4637-1/03</t>
  </si>
  <si>
    <t>Comércio atacadista de óleos e gorduras</t>
  </si>
  <si>
    <t>4637-1/04</t>
  </si>
  <si>
    <t>Comércio atacadista de pães, bolos, biscoitos e similares</t>
  </si>
  <si>
    <t>4637-1/05</t>
  </si>
  <si>
    <t>Comércio atacadista de massas alimentícias</t>
  </si>
  <si>
    <t>4637-1/06</t>
  </si>
  <si>
    <t>Comércio atacadista de sorvetes</t>
  </si>
  <si>
    <t>4637-1/07</t>
  </si>
  <si>
    <t>Comércio atacadista de chocolates, confeitos, balas, bombons e semelhantes</t>
  </si>
  <si>
    <t>4637-1/99</t>
  </si>
  <si>
    <t>Comércio atacadista especializado em outros produtos alimentícios não especificados anteriormente</t>
  </si>
  <si>
    <t>46.39-7</t>
  </si>
  <si>
    <t>Comércio atacadista de produtos alimentícios em geral</t>
  </si>
  <si>
    <t>4639-7/01</t>
  </si>
  <si>
    <t>4639-7/02</t>
  </si>
  <si>
    <t>Comércio atacadista de produtos alimentícios em geral, com atividade de fracionamento e acondicionamento associada</t>
  </si>
  <si>
    <t>46.4</t>
  </si>
  <si>
    <t>46.41-9</t>
  </si>
  <si>
    <t>Comércio atacadista de tecidos, artefatos de tecidos e de armarinho</t>
  </si>
  <si>
    <t>4641-9/01</t>
  </si>
  <si>
    <t>Comércio atacadista de tecidos</t>
  </si>
  <si>
    <t>4641-9/02</t>
  </si>
  <si>
    <t>Comércio atacadista de artigos de cama, mesa e banho</t>
  </si>
  <si>
    <t>4641-9/03</t>
  </si>
  <si>
    <t>Comércio atacadista de artigos de armarinho</t>
  </si>
  <si>
    <t>46.42-7</t>
  </si>
  <si>
    <t>Comércio atacadista de artigos do vestuário e acessórios</t>
  </si>
  <si>
    <t>4642-7/01</t>
  </si>
  <si>
    <t>Comércio atacadista de artigos do vestuário e acessórios, exceto profissionais e de segurança</t>
  </si>
  <si>
    <t>4642-7/02</t>
  </si>
  <si>
    <t>Comércio atacadista de roupas e acessórios para uso profissional e de segurança do trabalho</t>
  </si>
  <si>
    <t>46.43-5</t>
  </si>
  <si>
    <t>Comércio atacadista de calçados e artigos de viagem</t>
  </si>
  <si>
    <t>4643-5/01</t>
  </si>
  <si>
    <t>Comércio atacadista de calçados</t>
  </si>
  <si>
    <t>4643-5/02</t>
  </si>
  <si>
    <t>Comércio atacadista de bolsas, malas e artigos de viagem</t>
  </si>
  <si>
    <t>46.44-3</t>
  </si>
  <si>
    <t>Comércio atacadista de produtos farmacêuticos para uso humano e veterinário</t>
  </si>
  <si>
    <t>4644-3/01</t>
  </si>
  <si>
    <t>Comércio atacadista de medicamentos e drogas de uso humano</t>
  </si>
  <si>
    <t>4644-3/02</t>
  </si>
  <si>
    <t>Comércio atacadista de medicamentos e drogas de uso veterinário</t>
  </si>
  <si>
    <t>46.45-1</t>
  </si>
  <si>
    <t>Comércio atacadista de instrumentos e materiais para uso médico, cirúrgico, ortopédico e odontológico</t>
  </si>
  <si>
    <t>4645-1/01</t>
  </si>
  <si>
    <t>Comércio atacadista de instrumentos e materiais para uso médico, cirúrgico, hospitalar e de laboratórios</t>
  </si>
  <si>
    <t>4645-1/02</t>
  </si>
  <si>
    <t>Comércio atacadista de próteses e artigos de ortopedia</t>
  </si>
  <si>
    <t>4645-1/03</t>
  </si>
  <si>
    <t>Comércio atacadista de produtos odontológicos</t>
  </si>
  <si>
    <t>46.46-0</t>
  </si>
  <si>
    <t>Comércio atacadista de cosméticos, produtos de perfumaria e de higiene pessoal</t>
  </si>
  <si>
    <t>4646-0/01</t>
  </si>
  <si>
    <t>Comércio atacadista de cosméticos e produtos de perfumaria</t>
  </si>
  <si>
    <t>4646-0/02</t>
  </si>
  <si>
    <t>Comércio atacadista de produtos de higiene pessoal</t>
  </si>
  <si>
    <t>46.47-8</t>
  </si>
  <si>
    <t>Comércio atacadista de artigos de escritório e de papelaria; livros, jornais e outras publicações</t>
  </si>
  <si>
    <t>4647-8/01</t>
  </si>
  <si>
    <t>Comércio atacadista de artigos de escritório e de papelaria</t>
  </si>
  <si>
    <t>4647-8/02</t>
  </si>
  <si>
    <t>Comércio atacadista de livros, jornais e outras publicações</t>
  </si>
  <si>
    <t>46.49-4</t>
  </si>
  <si>
    <t>Comércio atacadista de equipamentos e artigos de uso pessoal e doméstico não especificados anteriormente</t>
  </si>
  <si>
    <t>4649-4/01</t>
  </si>
  <si>
    <t>Comércio atacadista de equipamentos elétricos de uso pessoal e doméstico</t>
  </si>
  <si>
    <t>4649-4/02</t>
  </si>
  <si>
    <t>Comércio atacadista de aparelhos eletrônicos de uso pessoal e doméstico</t>
  </si>
  <si>
    <t>4649-4/03</t>
  </si>
  <si>
    <t>Comércio atacadista de bicicletas, triciclos e outros veículos recreativos</t>
  </si>
  <si>
    <t>4649-4/04</t>
  </si>
  <si>
    <t>Comércio atacadista de móveis e artigos de colchoaria</t>
  </si>
  <si>
    <t>4649-4/05</t>
  </si>
  <si>
    <t>Comércio atacadista de artigos de tapeçaria; persianas e cortinas</t>
  </si>
  <si>
    <t>4649-4/06</t>
  </si>
  <si>
    <t>Comércio atacadista de lustres, luminárias e abajures</t>
  </si>
  <si>
    <t>4649-4/07</t>
  </si>
  <si>
    <t>Comércio atacadista de filmes, CDs, DVDs, fitas e discos</t>
  </si>
  <si>
    <t>4649-4/08</t>
  </si>
  <si>
    <t>Comércio atacadista de produtos de higiene, limpeza e conservação domiciliar</t>
  </si>
  <si>
    <t>4649-4/09</t>
  </si>
  <si>
    <t>Comércio atacadista de produtos de higiene, limpeza e conservação domiciliar, com atividade de fracionamento e acondicionamento associada</t>
  </si>
  <si>
    <t>4649-4/10</t>
  </si>
  <si>
    <t>Comércio atacadista de jóias, relógios e bijuterias, inclusive pedras preciosas e semipreciosas lapidadas</t>
  </si>
  <si>
    <t>4649-4/99</t>
  </si>
  <si>
    <t>Comércio atacadista de outros equipamentos e artigos de uso pessoal e doméstico não especificados anteriormente</t>
  </si>
  <si>
    <t>46.5</t>
  </si>
  <si>
    <t>Comércio atacadista de equipamentos e produtos de tecnologias de informação e comunicação</t>
  </si>
  <si>
    <t>46.51-6</t>
  </si>
  <si>
    <t>Comércio atacadista de computadores, periféricos e suprimentos de informática</t>
  </si>
  <si>
    <t>4651-6/01</t>
  </si>
  <si>
    <t>Comércio atacadista de equipamentos de informática</t>
  </si>
  <si>
    <t>4651-6/02</t>
  </si>
  <si>
    <t>Comércio atacadista de suprimentos para informática</t>
  </si>
  <si>
    <t>46.52-4</t>
  </si>
  <si>
    <t>Comércio atacadista de componentes eletrônicos e equipamentos de telefonia e comunicação</t>
  </si>
  <si>
    <t>4652-4/00</t>
  </si>
  <si>
    <t>46.6</t>
  </si>
  <si>
    <t>Comércio atacadista de máquinas, aparelhos e equipamentos, exceto de tecnologias de informação e comunicação</t>
  </si>
  <si>
    <t>46.61-3</t>
  </si>
  <si>
    <t>Comércio atacadista de máquinas, aparelhos e equipamentos para uso agropecuário; partes e peças</t>
  </si>
  <si>
    <t>4661-3/00</t>
  </si>
  <si>
    <t>46.62-1</t>
  </si>
  <si>
    <t>Comércio atacadista de máquinas, equipamentos para terraplenagem, mineração e construção; partes e peças</t>
  </si>
  <si>
    <t>4662-1/00</t>
  </si>
  <si>
    <t>46.63-0</t>
  </si>
  <si>
    <t>Comércio atacadista de máquinas e equipamentos para uso industrial; partes e peças</t>
  </si>
  <si>
    <t>4663-0/00</t>
  </si>
  <si>
    <t>46.64-8</t>
  </si>
  <si>
    <t>Comércio atacadista de máquinas, aparelhos e equipamentos para uso odonto-médico-hospitalar; partes e peças</t>
  </si>
  <si>
    <t>4664-8/00</t>
  </si>
  <si>
    <t>46.65-6</t>
  </si>
  <si>
    <t>Comércio atacadista de máquinas e equipamentos para uso comercial; partes e peças</t>
  </si>
  <si>
    <t>4665-6/00</t>
  </si>
  <si>
    <t>46.69-9</t>
  </si>
  <si>
    <t>Comércio atacadista de máquinas, aparelhos e equipamentos não especificados anteriormente; partes e peças</t>
  </si>
  <si>
    <t>4669-9/01</t>
  </si>
  <si>
    <t>Comércio atacadista de bombas e compressores; partes e peças</t>
  </si>
  <si>
    <t>4669-9/99</t>
  </si>
  <si>
    <t>Comércio atacadista de outras máquinas e equipamentos não especificados anteriormente; partes e peças</t>
  </si>
  <si>
    <t>46.7</t>
  </si>
  <si>
    <t>Comércio atacadista de madeira, ferragens, ferramentas, material elétrico e material de construção</t>
  </si>
  <si>
    <t>46.71-1</t>
  </si>
  <si>
    <t>Comércio atacadista de madeira e produtos derivados</t>
  </si>
  <si>
    <t>4671-1/00</t>
  </si>
  <si>
    <t>46.72-9</t>
  </si>
  <si>
    <t>Comércio atacadista de ferragens e ferramentas</t>
  </si>
  <si>
    <t>4672-9/00</t>
  </si>
  <si>
    <t>46.73-7</t>
  </si>
  <si>
    <t>Comércio atacadista de material elétrico</t>
  </si>
  <si>
    <t>4673-7/00</t>
  </si>
  <si>
    <t>46.74-5</t>
  </si>
  <si>
    <t>Comércio atacadista de cimento</t>
  </si>
  <si>
    <t>4674-5/00</t>
  </si>
  <si>
    <t>46.79-6</t>
  </si>
  <si>
    <t>Comércio atacadista especializado de materiais de construção não especificados anteriormente e de materiais de construção em geral</t>
  </si>
  <si>
    <t>4679-6/01</t>
  </si>
  <si>
    <t>Comércio atacadista de tintas, vernizes e similares</t>
  </si>
  <si>
    <t>4679-6/02</t>
  </si>
  <si>
    <t>Comércio atacadista de mármores e granitos</t>
  </si>
  <si>
    <t>4679-6/03</t>
  </si>
  <si>
    <t>Comércio atacadista de vidros, espelhos e vitrais</t>
  </si>
  <si>
    <t>4679-6/04</t>
  </si>
  <si>
    <t>Comércio atacadista especializado de materiais de construção não especificados anteriormente</t>
  </si>
  <si>
    <t>4679-6/99</t>
  </si>
  <si>
    <t>Comércio atacadista de materiais de construção em geral</t>
  </si>
  <si>
    <t>46.8</t>
  </si>
  <si>
    <t>Comércio atacadista especializado em outros produtos</t>
  </si>
  <si>
    <t>46.81-8</t>
  </si>
  <si>
    <t>Comércio atacadista de combustíveis sólidos, líquidos e gasosos, exceto gás natural e GLP</t>
  </si>
  <si>
    <t>4681-8/01</t>
  </si>
  <si>
    <t>Comércio atacadista de álcool carburante, biodiesel, gasolina e demais derivados de petróleo, exceto lubrificantes, não realizado por transportador retalhista (TRR)</t>
  </si>
  <si>
    <t>4681-8/02</t>
  </si>
  <si>
    <t>Comércio atacadista de combustíveis realizado por transportador retalhista (TRR)</t>
  </si>
  <si>
    <t>4681-8/03</t>
  </si>
  <si>
    <t>Comércio atacadista de combustíveis de origem vegetal, exceto álcool carburante</t>
  </si>
  <si>
    <t>4681-8/04</t>
  </si>
  <si>
    <t>Comércio atacadista de combustíveis de origem mineral em bruto</t>
  </si>
  <si>
    <t>4681-8/05</t>
  </si>
  <si>
    <t>Comércio atacadista de lubrificantes</t>
  </si>
  <si>
    <t>46.82-6</t>
  </si>
  <si>
    <t>Comércio atacadista de gás liqüefeito de petróleo (GLP)</t>
  </si>
  <si>
    <t>4682-6/00</t>
  </si>
  <si>
    <t>46.83-4</t>
  </si>
  <si>
    <t>Comércio atacadista de defensivos agrícolas, adubos, fertilizantes e corretivos do solo</t>
  </si>
  <si>
    <t>4683-4/00</t>
  </si>
  <si>
    <t>46.84-2</t>
  </si>
  <si>
    <t>Comércio atacadista de produtos químicos e petroquímicos, exceto agroquímicos</t>
  </si>
  <si>
    <t>4684-2/01</t>
  </si>
  <si>
    <t>Comércio atacadista de resinas e elastômeros</t>
  </si>
  <si>
    <t>4684-2/02</t>
  </si>
  <si>
    <t>Comércio atacadista de solventes</t>
  </si>
  <si>
    <t>4684-2/99</t>
  </si>
  <si>
    <t>Comércio atacadista de outros produtos químicos e petroquímicos não especificados anteriormente</t>
  </si>
  <si>
    <t>46.85-1</t>
  </si>
  <si>
    <t>Comércio atacadista de produtos siderúrgicos e metalúrgicos, exceto para construção</t>
  </si>
  <si>
    <t>4685-1/00</t>
  </si>
  <si>
    <t>46.86-9</t>
  </si>
  <si>
    <t>Comércio atacadista de papel e papelão em bruto e de embalagens</t>
  </si>
  <si>
    <t>4686-9/01</t>
  </si>
  <si>
    <t>Comércio atacadista de papel e papelão em bruto</t>
  </si>
  <si>
    <t>4686-9/02</t>
  </si>
  <si>
    <t>Comércio atacadista de embalagens</t>
  </si>
  <si>
    <t>46.87-7</t>
  </si>
  <si>
    <t>Comércio atacadista de resíduos e sucatas</t>
  </si>
  <si>
    <t>4687-7/01</t>
  </si>
  <si>
    <t>Comércio atacadista de resíduos de papel e papelão</t>
  </si>
  <si>
    <t>4687-7/02</t>
  </si>
  <si>
    <t>Comércio atacadista de resíduos e sucatas não-metálicos, exceto de papel e papelão</t>
  </si>
  <si>
    <t>4687-7/03</t>
  </si>
  <si>
    <t>Comércio atacadista de resíduos e sucatas metálicos</t>
  </si>
  <si>
    <t>46.89-3</t>
  </si>
  <si>
    <t>Comércio atacadista especializado de outros produtos intermediários não especificados anteriormente</t>
  </si>
  <si>
    <t>4689-3/01</t>
  </si>
  <si>
    <t>Comércio atacadista de produtos da extração mineral, exceto combustíveis</t>
  </si>
  <si>
    <t>4689-3/02</t>
  </si>
  <si>
    <t>Comércio atacadista de fios e fibras beneficiados</t>
  </si>
  <si>
    <t>4689-3/99</t>
  </si>
  <si>
    <t>Comércio atacadista especializado em outros produtos intermediários não especificados anteriormente</t>
  </si>
  <si>
    <t>46.9</t>
  </si>
  <si>
    <t>46.91-5</t>
  </si>
  <si>
    <t>Comércio atacadista de mercadorias em geral, com predominância de produtos alimentícios</t>
  </si>
  <si>
    <t>4691-5/00</t>
  </si>
  <si>
    <t>46.92-3</t>
  </si>
  <si>
    <t>Comércio atacadista de mercadorias em geral, com predominância de insumos agropecuários</t>
  </si>
  <si>
    <t>4692-3/00</t>
  </si>
  <si>
    <t>46.93-1</t>
  </si>
  <si>
    <t>Comércio atacadista de mercadorias em geral, sem predominância de alimentos ou de insumos agropecuários</t>
  </si>
  <si>
    <t>4693-1/00</t>
  </si>
  <si>
    <t>47</t>
  </si>
  <si>
    <t>COMÉRCIO VAREJISTA</t>
  </si>
  <si>
    <t>47.1</t>
  </si>
  <si>
    <t>47.11-3</t>
  </si>
  <si>
    <t>4711-3/01</t>
  </si>
  <si>
    <t>Comércio varejista de mercadorias em geral, com predominância de produtos alimentícios - hipermercados</t>
  </si>
  <si>
    <t>4711-3/02</t>
  </si>
  <si>
    <t>Comércio varejista de mercadorias em geral, com predominância de produtos alimentícios - supermercados</t>
  </si>
  <si>
    <t>47.12-1</t>
  </si>
  <si>
    <t>Comércio varejista de mercadorias em geral, com predominância de produtos alimentícios - minimercados, mercearias e armazéns</t>
  </si>
  <si>
    <t>4712-1/00</t>
  </si>
  <si>
    <t>47.13-0</t>
  </si>
  <si>
    <t>Comércio varejista de mercadorias em geral, sem predominância de produtos alimentícios</t>
  </si>
  <si>
    <t>4713-0/01</t>
  </si>
  <si>
    <t>Lojas de departamentos ou magazines</t>
  </si>
  <si>
    <t>4713-0/02</t>
  </si>
  <si>
    <t>Lojas de variedades, exceto lojas de departamentos ou magazines</t>
  </si>
  <si>
    <t>4713-0/03</t>
  </si>
  <si>
    <t>Lojas duty free de aeroportos internacionais</t>
  </si>
  <si>
    <t>47.2</t>
  </si>
  <si>
    <t>Comércio varejista de produtos alimentícios, bebidas e fumo</t>
  </si>
  <si>
    <t>47.21-1</t>
  </si>
  <si>
    <t>Comércio varejista de produtos de padaria, laticínio, doces, balas e semelhantes</t>
  </si>
  <si>
    <t>4721-1/02</t>
  </si>
  <si>
    <t>Padaria e confeitaria com predominância de revenda</t>
  </si>
  <si>
    <t>4721-1/03</t>
  </si>
  <si>
    <t>Comércio varejista de laticínios e frios</t>
  </si>
  <si>
    <t>4721-1/04</t>
  </si>
  <si>
    <t>Comércio varejista de doces, balas, bombons e semelhantes</t>
  </si>
  <si>
    <t>47.22-9</t>
  </si>
  <si>
    <t>4722-9/01</t>
  </si>
  <si>
    <t>Comércio varejista de carnes - açougues</t>
  </si>
  <si>
    <t>4722-9/02</t>
  </si>
  <si>
    <t>Peixaria</t>
  </si>
  <si>
    <t>47.23-7</t>
  </si>
  <si>
    <t>Comércio varejista de bebidas</t>
  </si>
  <si>
    <t>4723-7/00</t>
  </si>
  <si>
    <t>47.24-5</t>
  </si>
  <si>
    <t>Comércio varejista de hortifrutigranjeiros</t>
  </si>
  <si>
    <t>4724-5/00</t>
  </si>
  <si>
    <t>47.29-6</t>
  </si>
  <si>
    <t>Comércio varejista de produtos alimentícios em geral ou especializado em produtos alimentícios não especificados anteriormente; produtos do fumo</t>
  </si>
  <si>
    <t>4729-6/01</t>
  </si>
  <si>
    <t>Tabacaria</t>
  </si>
  <si>
    <t>4729-6/02</t>
  </si>
  <si>
    <t>Comércio varejista de mercadorias em lojas de conveniência</t>
  </si>
  <si>
    <t>4729-6/99</t>
  </si>
  <si>
    <t>Comércio varejista de produtos alimentícios em geral ou especializado em produtos alimentícios não especificados anteriormente</t>
  </si>
  <si>
    <t>47.3</t>
  </si>
  <si>
    <t>Comércio varejista de combustíveis para veículos automotores</t>
  </si>
  <si>
    <t>47.31-8</t>
  </si>
  <si>
    <t>4731-8/00</t>
  </si>
  <si>
    <t>47.32-6</t>
  </si>
  <si>
    <t>Comércio varejista de lubrificantes</t>
  </si>
  <si>
    <t>4732-6/00</t>
  </si>
  <si>
    <t>47.4</t>
  </si>
  <si>
    <t>Comércio varejista de material de construção</t>
  </si>
  <si>
    <t>47.41-5</t>
  </si>
  <si>
    <t>Comércio varejista de tintas e materiais para pintura</t>
  </si>
  <si>
    <t>4741-5/00</t>
  </si>
  <si>
    <t>47.42-3</t>
  </si>
  <si>
    <t>Comércio varejista de material elétrico</t>
  </si>
  <si>
    <t>4742-3/00</t>
  </si>
  <si>
    <t>47.43-1</t>
  </si>
  <si>
    <t>Comércio varejista de vidros</t>
  </si>
  <si>
    <t>4743-1/00</t>
  </si>
  <si>
    <t>47.44-0</t>
  </si>
  <si>
    <t>Comércio varejista de ferragens, madeira e materiais de construção</t>
  </si>
  <si>
    <t>4744-0/01</t>
  </si>
  <si>
    <t>Comércio varejista de ferragens e ferramentas</t>
  </si>
  <si>
    <t>4744-0/02</t>
  </si>
  <si>
    <t>Comércio varejista de madeira e artefatos</t>
  </si>
  <si>
    <t>4744-0/03</t>
  </si>
  <si>
    <t>Comércio varejista de materiais hidráulicos</t>
  </si>
  <si>
    <t>4744-0/04</t>
  </si>
  <si>
    <t>Comércio varejista de cal, areia, pedra britada, tijolos e telhas</t>
  </si>
  <si>
    <t>4744-0/05</t>
  </si>
  <si>
    <t>Comércio varejista de materiais de construção não especificados anteriormente</t>
  </si>
  <si>
    <t>4744-0/06</t>
  </si>
  <si>
    <t>Comércio varejista de pedras para revestimento</t>
  </si>
  <si>
    <t>4744-0/99</t>
  </si>
  <si>
    <t>Comércio varejista de materiais de construção em geral</t>
  </si>
  <si>
    <t>47.5</t>
  </si>
  <si>
    <t>Comércio varejista de equipamentos de informática e comunicação; equipamentos e artigos de uso doméstico</t>
  </si>
  <si>
    <t>47.51-2</t>
  </si>
  <si>
    <t>Comércio varejista especializado de equipamentos e suprimentos de informática</t>
  </si>
  <si>
    <t>4751-2/01</t>
  </si>
  <si>
    <t>4751-2/02</t>
  </si>
  <si>
    <t>Recarga de cartuchos para equipamentos de informática</t>
  </si>
  <si>
    <t>47.52-1</t>
  </si>
  <si>
    <t>Comércio varejista especializado de equipamentos de telefonia e comunicação</t>
  </si>
  <si>
    <t>4752-1/00</t>
  </si>
  <si>
    <t>47.53-9</t>
  </si>
  <si>
    <t>Comércio varejista especializado de eletrodomésticos e equipamentos de áudio e vídeo</t>
  </si>
  <si>
    <t>4753-9/00</t>
  </si>
  <si>
    <t>47.54-7</t>
  </si>
  <si>
    <t>Comércio varejista especializado de móveis, colchoaria e artigos de iluminação</t>
  </si>
  <si>
    <t>4754-7/01</t>
  </si>
  <si>
    <t>Comércio varejista de móveis</t>
  </si>
  <si>
    <t>4754-7/02</t>
  </si>
  <si>
    <t>Comércio varejista de artigos de colchoaria</t>
  </si>
  <si>
    <t>4754-7/03</t>
  </si>
  <si>
    <t>Comércio varejista de artigos de iluminação</t>
  </si>
  <si>
    <t>47.55-5</t>
  </si>
  <si>
    <t>Comércio varejista especializado de tecidos e artigos de cama, mesa e banho</t>
  </si>
  <si>
    <t>4755-5/01</t>
  </si>
  <si>
    <t>Comércio varejista de tecidos</t>
  </si>
  <si>
    <t>4755-5/02</t>
  </si>
  <si>
    <t>Comercio varejista de artigos de armarinho</t>
  </si>
  <si>
    <t>4755-5/03</t>
  </si>
  <si>
    <t>Comercio varejista de artigos de cama, mesa e banho</t>
  </si>
  <si>
    <t>47.56-3</t>
  </si>
  <si>
    <t>Comércio varejista especializado de instrumentos musicais e acessórios</t>
  </si>
  <si>
    <t>4756-3/00</t>
  </si>
  <si>
    <t>47.57-1</t>
  </si>
  <si>
    <t>Comércio varejista especializado de peças e acessórios para aparelhos eletroeletrônicos para uso doméstico, exceto informática e comunicação</t>
  </si>
  <si>
    <t>4757-1/00</t>
  </si>
  <si>
    <t>47.59-8</t>
  </si>
  <si>
    <t>Comércio varejista de artigos de uso doméstico não especificados anteriormente</t>
  </si>
  <si>
    <t>4759-8/01</t>
  </si>
  <si>
    <t>Comércio varejista de artigos de tapeçaria, cortinas e persianas</t>
  </si>
  <si>
    <t>4759-8/99</t>
  </si>
  <si>
    <t>Comércio varejista de outros artigos de uso doméstico não especificados anteriormente</t>
  </si>
  <si>
    <t>47.6</t>
  </si>
  <si>
    <t>Comércio varejista de artigos culturais, recreativos e esportivos</t>
  </si>
  <si>
    <t>47.61-0</t>
  </si>
  <si>
    <t>Comércio varejista de livros, jornais, revistas e papelaria</t>
  </si>
  <si>
    <t>4761-0/01</t>
  </si>
  <si>
    <t>Comércio varejista de livros</t>
  </si>
  <si>
    <t>4761-0/02</t>
  </si>
  <si>
    <t>Comércio varejista de jornais e revistas</t>
  </si>
  <si>
    <t>4761-0/03</t>
  </si>
  <si>
    <t>Comércio varejista de artigos de papelaria</t>
  </si>
  <si>
    <t>47.62-8</t>
  </si>
  <si>
    <t>Comércio varejista de discos, CDs, DVDs e fitas</t>
  </si>
  <si>
    <t>4762-8/00</t>
  </si>
  <si>
    <t>47.63-6</t>
  </si>
  <si>
    <t>Comércio varejista de artigos recreativos e esportivos</t>
  </si>
  <si>
    <t>4763-6/01</t>
  </si>
  <si>
    <t>Comércio varejista de brinquedos e artigos recreativos</t>
  </si>
  <si>
    <t>4763-6/02</t>
  </si>
  <si>
    <t>Comércio varejista de artigos esportivos</t>
  </si>
  <si>
    <t>4763-6/03</t>
  </si>
  <si>
    <t>Comércio varejista de bicicletas e triciclos; peças e acessórios</t>
  </si>
  <si>
    <t>4763-6/04</t>
  </si>
  <si>
    <t>Comércio varejista de artigos de caça, pesca e camping</t>
  </si>
  <si>
    <t>4763-6/05</t>
  </si>
  <si>
    <t>Comércio varejista de embarcações e outros veículos recreativos; peças e acessórios</t>
  </si>
  <si>
    <t>47.7</t>
  </si>
  <si>
    <t>Comércio varejista de produtos farmacêuticos, perfumaria e cosméticos e artigos médicos, ópticos e ortopédicos</t>
  </si>
  <si>
    <t>47.71-7</t>
  </si>
  <si>
    <t>Comércio varejista de produtos farmacêuticos para uso humano e veterinário</t>
  </si>
  <si>
    <t>4771-7/01</t>
  </si>
  <si>
    <t>Comércio varejista de produtos farmacêuticos, sem manipulação de fórmulas</t>
  </si>
  <si>
    <t>4771-7/02</t>
  </si>
  <si>
    <t>Comércio varejista de produtos farmacêuticos, com manipulação de fórmulas</t>
  </si>
  <si>
    <t>4771-7/03</t>
  </si>
  <si>
    <t>Comércio varejista de produtos farmacêuticos homeopáticos</t>
  </si>
  <si>
    <t>4771-7/04</t>
  </si>
  <si>
    <t>Comércio varejista de medicamentos veterinários</t>
  </si>
  <si>
    <t>47.72-5</t>
  </si>
  <si>
    <t>Comércio varejista de cosméticos, produtos de perfumaria e de higiene pessoal</t>
  </si>
  <si>
    <t>4772-5/00</t>
  </si>
  <si>
    <t>47.73-3</t>
  </si>
  <si>
    <t>Comércio varejista de artigos médicos e ortopédicos</t>
  </si>
  <si>
    <t>4773-3/00</t>
  </si>
  <si>
    <t>47.74-1</t>
  </si>
  <si>
    <t>Comércio varejista de artigos de óptica</t>
  </si>
  <si>
    <t>4774-1/00</t>
  </si>
  <si>
    <t>47.8</t>
  </si>
  <si>
    <t>Comércio varejista de produtos novos não especificados anteriormente e de produtos usados</t>
  </si>
  <si>
    <t>47.81-4</t>
  </si>
  <si>
    <t>Comércio varejista de artigos do vestuário e acessórios</t>
  </si>
  <si>
    <t>4781-4/00</t>
  </si>
  <si>
    <t>47.82-2</t>
  </si>
  <si>
    <t>Comércio varejista de calçados e artigos de viagem</t>
  </si>
  <si>
    <t>4782-2/01</t>
  </si>
  <si>
    <t>Comércio varejista de calçados</t>
  </si>
  <si>
    <t>4782-2/02</t>
  </si>
  <si>
    <t>Comércio varejista de artigos de viagem</t>
  </si>
  <si>
    <t>47.83-1</t>
  </si>
  <si>
    <t>Comércio varejista de jóias e relógios</t>
  </si>
  <si>
    <t>4783-1/01</t>
  </si>
  <si>
    <t>Comércio varejista de artigos de joalheria</t>
  </si>
  <si>
    <t>4783-1/02</t>
  </si>
  <si>
    <t>Comércio varejista de artigos de relojoaria</t>
  </si>
  <si>
    <t>47.84-9</t>
  </si>
  <si>
    <t>Comércio varejista de gás liqüefeito de petróleo (GLP)</t>
  </si>
  <si>
    <t>4784-9/00</t>
  </si>
  <si>
    <t>47.85-7</t>
  </si>
  <si>
    <t>Comércio varejista de artigos usados</t>
  </si>
  <si>
    <t>4785-7/01</t>
  </si>
  <si>
    <t>Comércio varejista de antigüidades</t>
  </si>
  <si>
    <t>4785-7/99</t>
  </si>
  <si>
    <t>Comércio varejista de outros artigos usados</t>
  </si>
  <si>
    <t>47.89-0</t>
  </si>
  <si>
    <t>Comércio varejista de outros produtos novos não especificados anteriormente</t>
  </si>
  <si>
    <t>4789-0/01</t>
  </si>
  <si>
    <t>Comércio varejista de suvenires, bijuterias e artesanatos</t>
  </si>
  <si>
    <t>4789-0/02</t>
  </si>
  <si>
    <t>Comércio varejista de plantas e flores naturais</t>
  </si>
  <si>
    <t>4789-0/03</t>
  </si>
  <si>
    <t>Comércio varejista de objetos de arte</t>
  </si>
  <si>
    <t>4789-0/04</t>
  </si>
  <si>
    <t>Comércio varejista de animais vivos e de artigos e alimentos para animais de estimação</t>
  </si>
  <si>
    <t>4789-0/05</t>
  </si>
  <si>
    <t>Comércio varejista de produtos saneantes domissanitários</t>
  </si>
  <si>
    <t>4789-0/06</t>
  </si>
  <si>
    <t>Comércio varejista de fogos de artifício e artigos pirotécnicos</t>
  </si>
  <si>
    <t>4789-0/07</t>
  </si>
  <si>
    <t>Comércio varejista de equipamentos para escritório</t>
  </si>
  <si>
    <t>4789-0/08</t>
  </si>
  <si>
    <t>Comércio varejista de artigos fotográficos e para filmagem</t>
  </si>
  <si>
    <t>4789-0/09</t>
  </si>
  <si>
    <t>Comércio varejista de armas e munições</t>
  </si>
  <si>
    <t>4789-0/99</t>
  </si>
  <si>
    <t>Comércio varejista de outros produtos não especificados anteriormente</t>
  </si>
  <si>
    <t>47.9</t>
  </si>
  <si>
    <t>Comércio ambulante e outros tipos de comércio varejista</t>
  </si>
  <si>
    <t>47.90-3</t>
  </si>
  <si>
    <t>TRANSPORTE, ARMAZENAGEM E CORREIO</t>
  </si>
  <si>
    <t>49</t>
  </si>
  <si>
    <t>TRANSPORTE TERRESTRE</t>
  </si>
  <si>
    <t>49.1</t>
  </si>
  <si>
    <t>Transporte ferroviário e metroferroviário</t>
  </si>
  <si>
    <t>49.11-6</t>
  </si>
  <si>
    <t>Transporte ferroviário de carga</t>
  </si>
  <si>
    <t>4911-6/00</t>
  </si>
  <si>
    <t>49.12-4</t>
  </si>
  <si>
    <t>Transporte metroferroviário de passageiros</t>
  </si>
  <si>
    <t>4912-4/01</t>
  </si>
  <si>
    <t>Transporte ferroviário de passageiros intermunicipal e interestadual</t>
  </si>
  <si>
    <t>4912-4/02</t>
  </si>
  <si>
    <t>Transporte ferroviário de passageiros municipal e em região metropolitana</t>
  </si>
  <si>
    <t>4912-4/03</t>
  </si>
  <si>
    <t>Transporte metroviário</t>
  </si>
  <si>
    <t>49.2</t>
  </si>
  <si>
    <t>Transporte rodoviário de passageiros</t>
  </si>
  <si>
    <t>49.21-3</t>
  </si>
  <si>
    <t>Transporte rodoviário coletivo de passageiros, com itinerário fixo, municipal e em região metropolitana</t>
  </si>
  <si>
    <t>4921-3/01</t>
  </si>
  <si>
    <t>Transporte rodoviário coletivo de passageiros, com itinerário fixo, municipal</t>
  </si>
  <si>
    <t>4921-3/02</t>
  </si>
  <si>
    <t>Transporte rodoviário coletivo de passageiros, com itinerário fixo, intermunicipal em região metropolitana</t>
  </si>
  <si>
    <t>49.22-1</t>
  </si>
  <si>
    <t>Transporte rodoviário coletivo de passageiros, com itinerário fixo, intermunicipal, interestadual e internacional</t>
  </si>
  <si>
    <t>4922-1/01</t>
  </si>
  <si>
    <t>Transporte rodoviário coletivo de passageiros, com itinerário fixo, intermunicipal, exceto em região metropolitana</t>
  </si>
  <si>
    <t>4922-1/02</t>
  </si>
  <si>
    <t>Transporte rodoviário coletivo de passageiros, com itinerário fixo, interestadual</t>
  </si>
  <si>
    <t>4922-1/03</t>
  </si>
  <si>
    <t>Transporte rodoviário coletivo de passageiros, com itinerário fixo, internacional</t>
  </si>
  <si>
    <t>49.23-0</t>
  </si>
  <si>
    <t>Transporte rodoviário de táxi</t>
  </si>
  <si>
    <t>4923-0/01</t>
  </si>
  <si>
    <t>Serviço de táxi</t>
  </si>
  <si>
    <t>4923-0/02</t>
  </si>
  <si>
    <t>Serviço de transporte de passageiros - locação de automóveis com motorista</t>
  </si>
  <si>
    <t>49.24-8</t>
  </si>
  <si>
    <t>Transporte escolar</t>
  </si>
  <si>
    <t>4924-8/00</t>
  </si>
  <si>
    <t>49.29-9</t>
  </si>
  <si>
    <t>Transporte rodoviário coletivo de passageiros, sob regime de fretamento, e outros transportes rodoviários não especificados anteriormente</t>
  </si>
  <si>
    <t>4929-9/01</t>
  </si>
  <si>
    <t>Transporte rodoviário coletivo de passageiros, sob regime de fretamento, municipal</t>
  </si>
  <si>
    <t>4929-9/02</t>
  </si>
  <si>
    <t>Transporte rodoviário coletivo de passageiros, sob regime de fretamento, intermunicipal, interestadual e internacional</t>
  </si>
  <si>
    <t>4929-9/03</t>
  </si>
  <si>
    <t>Organização de excursões em veículos rodoviários próprios, municipal</t>
  </si>
  <si>
    <t>4929-9/04</t>
  </si>
  <si>
    <t>Organização de excursões em veículos rodoviários próprios, intermunicipal, interestadual e internacional</t>
  </si>
  <si>
    <t>4929-9/99</t>
  </si>
  <si>
    <t>Outros transportes rodoviários de passageiros não especificados anteriormente</t>
  </si>
  <si>
    <t>49.3</t>
  </si>
  <si>
    <t>Transporte rodoviário de carga</t>
  </si>
  <si>
    <t>49.30-2</t>
  </si>
  <si>
    <t>4930-2/01</t>
  </si>
  <si>
    <t>Transporte rodoviário de carga, exceto produtos perigosos e mudanças, municipal</t>
  </si>
  <si>
    <t>4930-2/02</t>
  </si>
  <si>
    <t>Transporte rodoviário de carga, exceto produtos perigosos e mudanças, intermunicipal, interestadual e internacional</t>
  </si>
  <si>
    <t>4930-2/03</t>
  </si>
  <si>
    <t>Transporte rodoviário de produtos perigosos</t>
  </si>
  <si>
    <t>4930-2/04</t>
  </si>
  <si>
    <t>Transporte rodoviário de mudanças</t>
  </si>
  <si>
    <t>49.4</t>
  </si>
  <si>
    <t>Transporte dutoviário</t>
  </si>
  <si>
    <t>49.40-0</t>
  </si>
  <si>
    <t>4940-0/00</t>
  </si>
  <si>
    <t>49.5</t>
  </si>
  <si>
    <t>Trens turísticos, teleféricos e similares</t>
  </si>
  <si>
    <t>49.50-7</t>
  </si>
  <si>
    <t>4950-7/00</t>
  </si>
  <si>
    <t>50</t>
  </si>
  <si>
    <t>TRANSPORTE AQUAVIÁRIO</t>
  </si>
  <si>
    <t>50.1</t>
  </si>
  <si>
    <t>Transporte marítimo de cabotagem e longo curso</t>
  </si>
  <si>
    <t>50.11-4</t>
  </si>
  <si>
    <t>Transporte marítimo de cabotagem</t>
  </si>
  <si>
    <t>5011-4/01</t>
  </si>
  <si>
    <t>Transporte marítimo de cabotagem - Carga</t>
  </si>
  <si>
    <t>5011-4/02</t>
  </si>
  <si>
    <t>Transporte marítimo de cabotagem - passageiros</t>
  </si>
  <si>
    <t>50.12-2</t>
  </si>
  <si>
    <t>Transporte marítimo de longo curso</t>
  </si>
  <si>
    <t>5012-2/01</t>
  </si>
  <si>
    <t>Transporte marítimo de longo curso - Carga</t>
  </si>
  <si>
    <t>5012-2/02</t>
  </si>
  <si>
    <t>Transporte marítimo de longo curso - Passageiros</t>
  </si>
  <si>
    <t>50.2</t>
  </si>
  <si>
    <t>Transporte por navegação interior</t>
  </si>
  <si>
    <t>50.21-1</t>
  </si>
  <si>
    <t>Transporte por navegação interior de carga</t>
  </si>
  <si>
    <t>5021-1/01</t>
  </si>
  <si>
    <t>Transporte por navegação interior de carga, municipal, exceto travessia</t>
  </si>
  <si>
    <t>5021-1/02</t>
  </si>
  <si>
    <t>Transporte por navegação interior de carga, intermunicipal, interestadual e internacional, exceto travessia</t>
  </si>
  <si>
    <t>50.22-0</t>
  </si>
  <si>
    <t>Transporte por navegação interior de passageiros em linhas regulares</t>
  </si>
  <si>
    <t>5022-0/01</t>
  </si>
  <si>
    <t>Transporte por navegação interior de passageiros em linhas regulares, municipal, exceto travessia</t>
  </si>
  <si>
    <t>5022-0/02</t>
  </si>
  <si>
    <t>Transporte por navegação interior de passageiros em linhas regulares, intermunicipal, interestadual e internacional, exceto travessia</t>
  </si>
  <si>
    <t>50.3</t>
  </si>
  <si>
    <t>Navegação de apoio</t>
  </si>
  <si>
    <t>50.30-1</t>
  </si>
  <si>
    <t>5030-1/01</t>
  </si>
  <si>
    <t>Navegação de apoio marítimo</t>
  </si>
  <si>
    <t>5030-1/02</t>
  </si>
  <si>
    <t>Navegação de apoio portuário</t>
  </si>
  <si>
    <t>50.9</t>
  </si>
  <si>
    <t>Outros transportes aquaviários</t>
  </si>
  <si>
    <t>50.91-2</t>
  </si>
  <si>
    <t>Transporte por navegação de travessia</t>
  </si>
  <si>
    <t>5091-2/01</t>
  </si>
  <si>
    <t>Transporte por navegação de travessia, municipal</t>
  </si>
  <si>
    <t>5091-2/02</t>
  </si>
  <si>
    <t>Transporte por navegação de travessia, intermunicipal</t>
  </si>
  <si>
    <t>50.99-8</t>
  </si>
  <si>
    <t>Transportes aquaviários não especificados anteriormente</t>
  </si>
  <si>
    <t>5099-8/01</t>
  </si>
  <si>
    <t>Transporte aquaviário para passeios turísticos</t>
  </si>
  <si>
    <t>5099-8/99</t>
  </si>
  <si>
    <t>Outros transportes aquaviários não especificados anteriormente</t>
  </si>
  <si>
    <t>51</t>
  </si>
  <si>
    <t>TRANSPORTE AÉREO</t>
  </si>
  <si>
    <t>51.1</t>
  </si>
  <si>
    <t>Transporte aéreo de passageiros</t>
  </si>
  <si>
    <t>51.11-1</t>
  </si>
  <si>
    <t>Transporte aéreo de passageiros regular</t>
  </si>
  <si>
    <t>5111-1/00</t>
  </si>
  <si>
    <t>51.12-9</t>
  </si>
  <si>
    <t>5112-9/01</t>
  </si>
  <si>
    <t>Serviço de táxi aéreo e locação de aeronaves com tripulação</t>
  </si>
  <si>
    <t>5112-9/99</t>
  </si>
  <si>
    <t>Outros serviços de transporte aéreo de passageiros não-regular</t>
  </si>
  <si>
    <t>51.2</t>
  </si>
  <si>
    <t>Transporte aéreo de carga</t>
  </si>
  <si>
    <t>51.20-0</t>
  </si>
  <si>
    <t>5120-0/00</t>
  </si>
  <si>
    <t>51.3</t>
  </si>
  <si>
    <t>Transporte espacial</t>
  </si>
  <si>
    <t>51.30-7</t>
  </si>
  <si>
    <t>5130-7/00</t>
  </si>
  <si>
    <t>52</t>
  </si>
  <si>
    <t>ARMAZENAMENTO E ATIVIDADES AUXILIARES DOS TRANSPORTES</t>
  </si>
  <si>
    <t>52.1</t>
  </si>
  <si>
    <t>Armazenamento, carga e descarga</t>
  </si>
  <si>
    <t>52.11-7</t>
  </si>
  <si>
    <t>Armazenamento</t>
  </si>
  <si>
    <t>5211-7/01</t>
  </si>
  <si>
    <t>Armazéns gerais - emissão de warrant</t>
  </si>
  <si>
    <t>5211-7/02</t>
  </si>
  <si>
    <t>Guarda-móveis</t>
  </si>
  <si>
    <t>5211-7/99</t>
  </si>
  <si>
    <t>Depósitos de mercadorias para terceiros, exceto armazéns gerais e guarda-móveis</t>
  </si>
  <si>
    <t>52.12-5</t>
  </si>
  <si>
    <t>Carga e descarga</t>
  </si>
  <si>
    <t>5212-5/00</t>
  </si>
  <si>
    <t>52.2</t>
  </si>
  <si>
    <t>Atividades auxiliares dos transportes terrestres</t>
  </si>
  <si>
    <t>52.21-4</t>
  </si>
  <si>
    <t>Concessionárias de rodovias, pontes, túneis e serviços relacionados</t>
  </si>
  <si>
    <t>5221-4/00</t>
  </si>
  <si>
    <t>52.22-2</t>
  </si>
  <si>
    <t>Terminais rodoviários e ferroviários</t>
  </si>
  <si>
    <t>5222-2/00</t>
  </si>
  <si>
    <t>52.23-1</t>
  </si>
  <si>
    <t>Estacionamento de veículos</t>
  </si>
  <si>
    <t>5223-1/00</t>
  </si>
  <si>
    <t>52.29-0</t>
  </si>
  <si>
    <t>Atividades auxiliares dos transportes terrestres não especificadas anteriormente</t>
  </si>
  <si>
    <t>5229-0/01</t>
  </si>
  <si>
    <t>Serviços de apoio ao transporte por táxi, inclusive centrais de chamada</t>
  </si>
  <si>
    <t>5229-0/02</t>
  </si>
  <si>
    <t>Serviços de reboque de veículos</t>
  </si>
  <si>
    <t>5229-0/99</t>
  </si>
  <si>
    <t>Outras atividades auxiliares dos transportes terrestres não especificadas anteriormente</t>
  </si>
  <si>
    <t>52.3</t>
  </si>
  <si>
    <t>Atividades auxiliares dos transportes aquaviários</t>
  </si>
  <si>
    <t>52.31-1</t>
  </si>
  <si>
    <t>Gestão de portos e terminais</t>
  </si>
  <si>
    <t>5231-1/01</t>
  </si>
  <si>
    <t>Administração da infra-estrutura portuária</t>
  </si>
  <si>
    <t>5231-1/02</t>
  </si>
  <si>
    <t>Operações de terminais</t>
  </si>
  <si>
    <t>52.32-0</t>
  </si>
  <si>
    <t>Atividades de agenciamento marítimo</t>
  </si>
  <si>
    <t>5232-0/00</t>
  </si>
  <si>
    <t>52.39-7</t>
  </si>
  <si>
    <t>Atividades auxiliares dos transportes aquaviários não especificadas anteriormente</t>
  </si>
  <si>
    <t>5239-7/00</t>
  </si>
  <si>
    <t>52.4</t>
  </si>
  <si>
    <t>Atividades auxiliares dos transportes aéreos</t>
  </si>
  <si>
    <t>52.40-1</t>
  </si>
  <si>
    <t>5240-1/01</t>
  </si>
  <si>
    <t>Operação dos aeroportos e campos de aterrissagem</t>
  </si>
  <si>
    <t>5240-1/99</t>
  </si>
  <si>
    <t>Atividades auxiliares dos transportes aéreos, exceto operação dos aeroportos e campos de aterrissagem</t>
  </si>
  <si>
    <t>52.5</t>
  </si>
  <si>
    <t>Atividades relacionadas à organização do transporte de carga</t>
  </si>
  <si>
    <t>52.50-8</t>
  </si>
  <si>
    <t>5250-8/01</t>
  </si>
  <si>
    <t>Comissaria de despachos</t>
  </si>
  <si>
    <t>5250-8/02</t>
  </si>
  <si>
    <t>Atividades de despachantes aduaneiros</t>
  </si>
  <si>
    <t>5250-8/03</t>
  </si>
  <si>
    <t>Agenciamento de cargas, exceto para o transporte marítimo</t>
  </si>
  <si>
    <t>5250-8/04</t>
  </si>
  <si>
    <t>Organização logística do transporte de carga</t>
  </si>
  <si>
    <t>5250-8/05</t>
  </si>
  <si>
    <t>Operador de transporte multimodal - OTM</t>
  </si>
  <si>
    <t>53</t>
  </si>
  <si>
    <t>CORREIO E OUTRAS ATIVIDADES DE ENTREGA</t>
  </si>
  <si>
    <t>53.1</t>
  </si>
  <si>
    <t>Atividades de Correio</t>
  </si>
  <si>
    <t>53.10-5</t>
  </si>
  <si>
    <t>5310-5/01</t>
  </si>
  <si>
    <t>Atividades do Correio Nacional</t>
  </si>
  <si>
    <t>5310-5/02</t>
  </si>
  <si>
    <t>Atividades de franqueadas e permissionárias do Correio Nacional</t>
  </si>
  <si>
    <t>53.2</t>
  </si>
  <si>
    <t>Atividades de malote e de entrega</t>
  </si>
  <si>
    <t>53.20-2</t>
  </si>
  <si>
    <t>5320-2/01</t>
  </si>
  <si>
    <t>Serviços de malote não realizados pelo Correio Nacional</t>
  </si>
  <si>
    <t>5320-2/02</t>
  </si>
  <si>
    <t>Serviços de entrega rápida</t>
  </si>
  <si>
    <t>ALOJAMENTO E ALIMENTAÇÃO</t>
  </si>
  <si>
    <t>55</t>
  </si>
  <si>
    <t>ALOJAMENTO</t>
  </si>
  <si>
    <t>55.1</t>
  </si>
  <si>
    <t>Hotéis e similares</t>
  </si>
  <si>
    <t>55.10-8</t>
  </si>
  <si>
    <t>5510-8/01</t>
  </si>
  <si>
    <t>Hotéis</t>
  </si>
  <si>
    <t>5510-8/02</t>
  </si>
  <si>
    <t>Apart-hotéis</t>
  </si>
  <si>
    <t>5510-8/03</t>
  </si>
  <si>
    <t>Motéis</t>
  </si>
  <si>
    <t>55.9</t>
  </si>
  <si>
    <t>Outros tipos de alojamento não especificados anteriormente</t>
  </si>
  <si>
    <t>55.90-6</t>
  </si>
  <si>
    <t>5590-6/01</t>
  </si>
  <si>
    <t>Albergues, exceto assistenciais</t>
  </si>
  <si>
    <t>5590-6/02</t>
  </si>
  <si>
    <t>Campings</t>
  </si>
  <si>
    <t>5590-6/03</t>
  </si>
  <si>
    <t>Pensões (alojamento)</t>
  </si>
  <si>
    <t>5590-6/99</t>
  </si>
  <si>
    <t>Outros alojamentos não especificados anteriormente</t>
  </si>
  <si>
    <t>56</t>
  </si>
  <si>
    <t>ALIMENTAÇÃO</t>
  </si>
  <si>
    <t>56.1</t>
  </si>
  <si>
    <t>Restaurantes e outros serviços de alimentação e bebidas</t>
  </si>
  <si>
    <t>56.11-2</t>
  </si>
  <si>
    <t>Restaurantes e outros estabelecimentos de serviços de alimentação e bebidas</t>
  </si>
  <si>
    <t>5611-2/01</t>
  </si>
  <si>
    <t>Restaurantes e similares</t>
  </si>
  <si>
    <t>5611-2/02</t>
  </si>
  <si>
    <t>Bares e outros estabelecimentos especializados em servir bebidas</t>
  </si>
  <si>
    <t>5611-2/03</t>
  </si>
  <si>
    <t>Lanchonetes, casas de chá, de sucos e similares</t>
  </si>
  <si>
    <t>56.12-1</t>
  </si>
  <si>
    <t>Serviços ambulantes de alimentação</t>
  </si>
  <si>
    <t>5612-1/00</t>
  </si>
  <si>
    <t>56.2</t>
  </si>
  <si>
    <t>Serviços de catering, bufê e outros serviços de comida preparada</t>
  </si>
  <si>
    <t>56.20-1</t>
  </si>
  <si>
    <t>5620-1/01</t>
  </si>
  <si>
    <t>Fornecimento de alimentos preparados preponderantemente para empresas</t>
  </si>
  <si>
    <t>5620-1/02</t>
  </si>
  <si>
    <t>Serviços de alimentação para eventos e recepções - bufê</t>
  </si>
  <si>
    <t>5620-1/03</t>
  </si>
  <si>
    <t>Cantinas - serviços de alimentação privativos</t>
  </si>
  <si>
    <t>5620-1/04</t>
  </si>
  <si>
    <t>Fornecimento de alimentos preparados preponderantemente para consumo domiciliar</t>
  </si>
  <si>
    <t>INFORMAÇÃO E COMUNICAÇÃO</t>
  </si>
  <si>
    <t>58</t>
  </si>
  <si>
    <t>EDIÇÃO E EDIÇÃO INTEGRADA À IMPRESSÃO</t>
  </si>
  <si>
    <t>58.1</t>
  </si>
  <si>
    <t>Edição de livros, jornais, revistas e outras atividades de edição</t>
  </si>
  <si>
    <t>58.11-5</t>
  </si>
  <si>
    <t>Edição de livros</t>
  </si>
  <si>
    <t>5811-5/00</t>
  </si>
  <si>
    <t>58.12-3</t>
  </si>
  <si>
    <t>Edição de jornais</t>
  </si>
  <si>
    <t>5812-3/00</t>
  </si>
  <si>
    <t>58.13-1</t>
  </si>
  <si>
    <t>Edição de revistas</t>
  </si>
  <si>
    <t>5813-1/00</t>
  </si>
  <si>
    <t>58.19-1</t>
  </si>
  <si>
    <t>Edição de cadastros, listas e outros produtos gráficos</t>
  </si>
  <si>
    <t>5819-1/00</t>
  </si>
  <si>
    <t>58.2</t>
  </si>
  <si>
    <t>Edição integrada à impressão de livros, jornais, revistas e outras publicações</t>
  </si>
  <si>
    <t>58.21-2</t>
  </si>
  <si>
    <t>Edição integrada à impressão de livros</t>
  </si>
  <si>
    <t>5821-2/00</t>
  </si>
  <si>
    <t>58.22-1</t>
  </si>
  <si>
    <t>Edição integrada à impressão de jornais</t>
  </si>
  <si>
    <t>5822-1/00</t>
  </si>
  <si>
    <t>58.23-9</t>
  </si>
  <si>
    <t>Edição integrada à impressão de revistas</t>
  </si>
  <si>
    <t>5823-9/00</t>
  </si>
  <si>
    <t>58.29-8</t>
  </si>
  <si>
    <t>Edição integrada à impressão de cadastros, listas e outros produtos gráficos</t>
  </si>
  <si>
    <t>5829-8/00</t>
  </si>
  <si>
    <t>59</t>
  </si>
  <si>
    <t>ATIVIDADES CINEMATOGRÁFICAS, PRODUÇÃO DE VÍDEOS E DE PROGRAMAS DE TELEVISÃO; GRAVAÇÃO DE SOM E EDIÇÃO DE MÚSICA</t>
  </si>
  <si>
    <t>59.1</t>
  </si>
  <si>
    <t>Atividades cinematográficas, produção de vídeos e de programas de televisão</t>
  </si>
  <si>
    <t>59.11-1</t>
  </si>
  <si>
    <t>Atividades de produção cinematográfica, de vídeos e de programas de televisão</t>
  </si>
  <si>
    <t>5911-1/01</t>
  </si>
  <si>
    <t>Estúdios cinematográficos</t>
  </si>
  <si>
    <t>5911-1/02</t>
  </si>
  <si>
    <t>Produção de filmes para publicidade</t>
  </si>
  <si>
    <t>5911-1/99</t>
  </si>
  <si>
    <t>Atividades de produção cinematográfica, de vídeos e de programas de televisão não especificadas anteriormente</t>
  </si>
  <si>
    <t>59.12-0</t>
  </si>
  <si>
    <t>5912-0/01</t>
  </si>
  <si>
    <t>Serviços de dublagem</t>
  </si>
  <si>
    <t>5912-0/02</t>
  </si>
  <si>
    <t>Serviços de mixagem sonora em produção audiovisual</t>
  </si>
  <si>
    <t>5912-0/99</t>
  </si>
  <si>
    <t>Atividades de pós-produção cinematográfica, de vídeos e de programas de televisão não especificadas anteriormente</t>
  </si>
  <si>
    <t>59.13-8</t>
  </si>
  <si>
    <t>Distribuição cinematográfica, de vídeo e de programas de televisão</t>
  </si>
  <si>
    <t>5913-8/00</t>
  </si>
  <si>
    <t>59.14-6</t>
  </si>
  <si>
    <t>Atividades de exibição cinematográfica</t>
  </si>
  <si>
    <t>5914-6/00</t>
  </si>
  <si>
    <t>59.2</t>
  </si>
  <si>
    <t>Atividades de gravação de som e de edição de música</t>
  </si>
  <si>
    <t>59.20-1</t>
  </si>
  <si>
    <t>5920-1/00</t>
  </si>
  <si>
    <t>60</t>
  </si>
  <si>
    <t>ATIVIDADES DE RÁDIO E DE TELEVISÃO</t>
  </si>
  <si>
    <t>60.1</t>
  </si>
  <si>
    <t>Atividades de rádio</t>
  </si>
  <si>
    <t>60.10-1</t>
  </si>
  <si>
    <t>6010-1/00</t>
  </si>
  <si>
    <t>60.2</t>
  </si>
  <si>
    <t>Atividades de televisão</t>
  </si>
  <si>
    <t>60.21-7</t>
  </si>
  <si>
    <t>Atividades de televisão aberta</t>
  </si>
  <si>
    <t>6021-7/00</t>
  </si>
  <si>
    <t>60.22-5</t>
  </si>
  <si>
    <t>Programadoras e atividades relacionadas à televisão por assinatura</t>
  </si>
  <si>
    <t>6022-5/01</t>
  </si>
  <si>
    <t>Programadoras</t>
  </si>
  <si>
    <t>6022-5/02</t>
  </si>
  <si>
    <t>Atividades relacionadas à televisão por assinatura, exceto programadoras</t>
  </si>
  <si>
    <t>61</t>
  </si>
  <si>
    <t>TELECOMUNICAÇÕES</t>
  </si>
  <si>
    <t>61.1</t>
  </si>
  <si>
    <t>Telecomunicações por fio</t>
  </si>
  <si>
    <t>61.10-8</t>
  </si>
  <si>
    <t>6110-8/01</t>
  </si>
  <si>
    <t>Serviços de telefonia fixa comutada - STFC</t>
  </si>
  <si>
    <t>6110-8/02</t>
  </si>
  <si>
    <t>Serviços de redes de transporte de telecomunicações - SRTT</t>
  </si>
  <si>
    <t>6110-8/03</t>
  </si>
  <si>
    <t>Serviços de comunicação multimídia - SCM</t>
  </si>
  <si>
    <t>6110-8/99</t>
  </si>
  <si>
    <t>Serviços de telecomunicações por fio não especificados anteriormente</t>
  </si>
  <si>
    <t>61.2</t>
  </si>
  <si>
    <t>Telecomunicações sem fio</t>
  </si>
  <si>
    <t>61.20-5</t>
  </si>
  <si>
    <t>6120-5/01</t>
  </si>
  <si>
    <t>Telefonia móvel celular</t>
  </si>
  <si>
    <t>6120-5/02</t>
  </si>
  <si>
    <t>Serviço móvel especializado - SME</t>
  </si>
  <si>
    <t>6120-5/99</t>
  </si>
  <si>
    <t>Serviços de telecomunicações sem fio não especificados anteriormente</t>
  </si>
  <si>
    <t>61.3</t>
  </si>
  <si>
    <t>Telecomunicações por satélite</t>
  </si>
  <si>
    <t>61.30-2</t>
  </si>
  <si>
    <t>6130-2/00</t>
  </si>
  <si>
    <t>61.4</t>
  </si>
  <si>
    <t>Operadoras de televisão por assinatura</t>
  </si>
  <si>
    <t>61.41-8</t>
  </si>
  <si>
    <t>Operadoras de televisão por assinatura por cabo</t>
  </si>
  <si>
    <t>6141-8/00</t>
  </si>
  <si>
    <t>61.42-6</t>
  </si>
  <si>
    <t>Operadoras de televisão por assinatura por microondas</t>
  </si>
  <si>
    <t>6142-6/00</t>
  </si>
  <si>
    <t>61.43-4</t>
  </si>
  <si>
    <t>Operadoras de televisão por assinatura por satélite</t>
  </si>
  <si>
    <t>6143-4/00</t>
  </si>
  <si>
    <t>61.9</t>
  </si>
  <si>
    <t>Outras atividades de telecomunicações</t>
  </si>
  <si>
    <t>61.90-6</t>
  </si>
  <si>
    <t>6190-6/01</t>
  </si>
  <si>
    <t>Provedores de acesso às redes de comunicações</t>
  </si>
  <si>
    <t>6190-6/02</t>
  </si>
  <si>
    <t>Provedores de voz sobre protocolo internet - VOIP</t>
  </si>
  <si>
    <t>6190-6/99</t>
  </si>
  <si>
    <t>Outras atividades de telecomunicações não especificadas anteriormente</t>
  </si>
  <si>
    <t>62</t>
  </si>
  <si>
    <t>ATIVIDADES DOS SERVIÇOS DE TECNOLOGIA DA INFORMAÇÃO</t>
  </si>
  <si>
    <t>62.0</t>
  </si>
  <si>
    <t>Atividades dos serviços de tecnologia da informação</t>
  </si>
  <si>
    <t>62.01-5</t>
  </si>
  <si>
    <t>Desenvolvimento de programas de computador sob encomenda</t>
  </si>
  <si>
    <t>6201-5/00</t>
  </si>
  <si>
    <t>62.02-3</t>
  </si>
  <si>
    <t>Desenvolvimento e licenciamento de programas de computador customizáveis</t>
  </si>
  <si>
    <t>6202-3/00</t>
  </si>
  <si>
    <t>62.03-1</t>
  </si>
  <si>
    <t>Desenvolvimento e licenciamento de programas de computador não-customizáveis</t>
  </si>
  <si>
    <t>6203-1/00</t>
  </si>
  <si>
    <t>62.04-0</t>
  </si>
  <si>
    <t>Consultoria em tecnologia da informação</t>
  </si>
  <si>
    <t>6204-0/00</t>
  </si>
  <si>
    <t>62.09-1</t>
  </si>
  <si>
    <t>Suporte técnico, manutenção e outros serviços em tecnologia da informação</t>
  </si>
  <si>
    <t>6209-1/00</t>
  </si>
  <si>
    <t>ATIVIDADES DE PRESTAÇÃO DE SERVIÇOS DE INFORMAÇÃO</t>
  </si>
  <si>
    <t>63.1</t>
  </si>
  <si>
    <t>Tratamento de dados, hospedagem na internet e outras atividades relacionadas</t>
  </si>
  <si>
    <t>63.11-9</t>
  </si>
  <si>
    <t>Tratamento de dados, provedores de serviços de aplicação e serviços de hospedagem na internet</t>
  </si>
  <si>
    <t>6311-9/00</t>
  </si>
  <si>
    <t>63.19-4</t>
  </si>
  <si>
    <t>Portais, provedores de conteúdo e outros serviços de informação na internet</t>
  </si>
  <si>
    <t>6319-4/00</t>
  </si>
  <si>
    <t>63.9</t>
  </si>
  <si>
    <t>Outras atividades de prestação de serviços de informação</t>
  </si>
  <si>
    <t>63.91-7</t>
  </si>
  <si>
    <t>Agências de notícias</t>
  </si>
  <si>
    <t>6391-7/00</t>
  </si>
  <si>
    <t>63.99-2</t>
  </si>
  <si>
    <t>Outras atividades de prestação de serviços de informação não especificadas anteriormente</t>
  </si>
  <si>
    <t>6399-2/00</t>
  </si>
  <si>
    <t>ATIVIDADES FINANCEIRAS, DE SEGUROS E SERVIÇOS RELACIONADOS</t>
  </si>
  <si>
    <t>64</t>
  </si>
  <si>
    <t>ATIVIDADES DE SERVIÇOS FINANCEIROS</t>
  </si>
  <si>
    <t>64.1</t>
  </si>
  <si>
    <t>Banco Central</t>
  </si>
  <si>
    <t>64.10-7</t>
  </si>
  <si>
    <t>6410-7/00</t>
  </si>
  <si>
    <t>64.2</t>
  </si>
  <si>
    <t>64.21-2</t>
  </si>
  <si>
    <t>Bancos comerciais</t>
  </si>
  <si>
    <t>6421-2/00</t>
  </si>
  <si>
    <t>64.22-1</t>
  </si>
  <si>
    <t>Bancos múltiplos, com carteira comercial</t>
  </si>
  <si>
    <t>6422-1/00</t>
  </si>
  <si>
    <t>64.23-9</t>
  </si>
  <si>
    <t>Caixas econômicas</t>
  </si>
  <si>
    <t>6423-9/00</t>
  </si>
  <si>
    <t>64.24-7</t>
  </si>
  <si>
    <t>Crédito cooperativo</t>
  </si>
  <si>
    <t>6424-7/01</t>
  </si>
  <si>
    <t>Bancos cooperativos</t>
  </si>
  <si>
    <t>6424-7/02</t>
  </si>
  <si>
    <t>Cooperativas centrais de crédito</t>
  </si>
  <si>
    <t>6424-7/03</t>
  </si>
  <si>
    <t>Cooperativas de crédito mútuo</t>
  </si>
  <si>
    <t>6424-7/04</t>
  </si>
  <si>
    <t>Cooperativas de crédito rural</t>
  </si>
  <si>
    <t>64.3</t>
  </si>
  <si>
    <t>64.31-0</t>
  </si>
  <si>
    <t>Bancos múltiplos, sem carteira comercial</t>
  </si>
  <si>
    <t>6431-0/00</t>
  </si>
  <si>
    <t>64.32-8</t>
  </si>
  <si>
    <t>Bancos de investimento</t>
  </si>
  <si>
    <t>6432-8/00</t>
  </si>
  <si>
    <t>64.33-6</t>
  </si>
  <si>
    <t>Bancos de desenvolvimento</t>
  </si>
  <si>
    <t>6433-6/00</t>
  </si>
  <si>
    <t>64.34-4</t>
  </si>
  <si>
    <t>Agências de fomento</t>
  </si>
  <si>
    <t>6434-4/00</t>
  </si>
  <si>
    <t>64.35-2</t>
  </si>
  <si>
    <t>Crédito imobiliário</t>
  </si>
  <si>
    <t>6435-2/01</t>
  </si>
  <si>
    <t>Sociedades de crédito imobiliário</t>
  </si>
  <si>
    <t>6435-2/02</t>
  </si>
  <si>
    <t>Associações de poupança e empréstimo</t>
  </si>
  <si>
    <t>6435-2/03</t>
  </si>
  <si>
    <t>Companhias hipotecárias</t>
  </si>
  <si>
    <t>64.36-1</t>
  </si>
  <si>
    <t>Sociedades de crédito, financiamento e investimento - financeiras</t>
  </si>
  <si>
    <t>6436-1/00</t>
  </si>
  <si>
    <t>64.37-9</t>
  </si>
  <si>
    <t>Sociedades de crédito ao microempreendedor</t>
  </si>
  <si>
    <t>6437-9/00</t>
  </si>
  <si>
    <t>64.38-7</t>
  </si>
  <si>
    <t>6438-7/01</t>
  </si>
  <si>
    <t>Bancos de câmbio</t>
  </si>
  <si>
    <t>6438-7/99</t>
  </si>
  <si>
    <t>Outras instituições de intermediação não-monetária não especificadas anteriormente</t>
  </si>
  <si>
    <t>64.4</t>
  </si>
  <si>
    <t>Arrendamento mercantil</t>
  </si>
  <si>
    <t>64.40-9</t>
  </si>
  <si>
    <t>6440-9/00</t>
  </si>
  <si>
    <t>64.5</t>
  </si>
  <si>
    <t>Sociedades de capitalização</t>
  </si>
  <si>
    <t>64.50-6</t>
  </si>
  <si>
    <t>6450-6/00</t>
  </si>
  <si>
    <t>64.6</t>
  </si>
  <si>
    <t>Atividades de sociedades de participação</t>
  </si>
  <si>
    <t>64.61-1</t>
  </si>
  <si>
    <t>6461-1/00</t>
  </si>
  <si>
    <t>64.62-0</t>
  </si>
  <si>
    <t>6462-0/00</t>
  </si>
  <si>
    <t>64.63-8</t>
  </si>
  <si>
    <t>6463-8/00</t>
  </si>
  <si>
    <t>64.7</t>
  </si>
  <si>
    <t>Fundos de investimento</t>
  </si>
  <si>
    <t>64.70-1</t>
  </si>
  <si>
    <t>6470-1/01</t>
  </si>
  <si>
    <t>Fundos de investimento, exceto previdenciários e imobiliários</t>
  </si>
  <si>
    <t>6470-1/02</t>
  </si>
  <si>
    <t>Fundos de investimento previdenciários</t>
  </si>
  <si>
    <t>6470-1/03</t>
  </si>
  <si>
    <t>Fundos de investimento imobiliários</t>
  </si>
  <si>
    <t>64.9</t>
  </si>
  <si>
    <t>Atividades de serviços financeiros não especificadas anteriormente</t>
  </si>
  <si>
    <t>64.91-3</t>
  </si>
  <si>
    <t>6491-3/00</t>
  </si>
  <si>
    <t>64.92-1</t>
  </si>
  <si>
    <t>Securitização de créditos</t>
  </si>
  <si>
    <t>6492-1/00</t>
  </si>
  <si>
    <t>64.93-0</t>
  </si>
  <si>
    <t>Administração de consórcios para aquisição de bens e direitos</t>
  </si>
  <si>
    <t>6493-0/00</t>
  </si>
  <si>
    <t>64.99-9</t>
  </si>
  <si>
    <t>Outras atividades de serviços financeiros não especificadas anteriormente</t>
  </si>
  <si>
    <t>6499-9/01</t>
  </si>
  <si>
    <t>Clubes de investimento</t>
  </si>
  <si>
    <t>6499-9/02</t>
  </si>
  <si>
    <t>Sociedades de investimento</t>
  </si>
  <si>
    <t>6499-9/03</t>
  </si>
  <si>
    <t>Fundo garantidor de crédito</t>
  </si>
  <si>
    <t>6499-9/04</t>
  </si>
  <si>
    <t>Caixas de financiamento de corporações</t>
  </si>
  <si>
    <t>6499-9/05</t>
  </si>
  <si>
    <t>Concessão de crédito pelas OSCIP</t>
  </si>
  <si>
    <t>6499-9/99</t>
  </si>
  <si>
    <t>65</t>
  </si>
  <si>
    <t>SEGUROS, RESSEGUROS, PREVIDÊNCIA COMPLEMENTAR E PLANOS DE SAÚDE</t>
  </si>
  <si>
    <t>65.1</t>
  </si>
  <si>
    <t>65.11-1</t>
  </si>
  <si>
    <t>Seguros de vida</t>
  </si>
  <si>
    <t>6511-1/01</t>
  </si>
  <si>
    <t>6511-1/02</t>
  </si>
  <si>
    <t>Planos de auxílio-funeral</t>
  </si>
  <si>
    <t>65.12-0</t>
  </si>
  <si>
    <t>Seguros não-vida</t>
  </si>
  <si>
    <t>6512-0/00</t>
  </si>
  <si>
    <t>65.2</t>
  </si>
  <si>
    <t>Seguros-saúde</t>
  </si>
  <si>
    <t>65.20-1</t>
  </si>
  <si>
    <t>6520-1/00</t>
  </si>
  <si>
    <t>65.3</t>
  </si>
  <si>
    <t>Resseguros</t>
  </si>
  <si>
    <t>65.30-8</t>
  </si>
  <si>
    <t>6530-8/00</t>
  </si>
  <si>
    <t>65.4</t>
  </si>
  <si>
    <t>Previdência complementar</t>
  </si>
  <si>
    <t>65.41-3</t>
  </si>
  <si>
    <t>Previdência complementar fechada</t>
  </si>
  <si>
    <t>6541-3/00</t>
  </si>
  <si>
    <t>65.42-1</t>
  </si>
  <si>
    <t>Previdência complementar aberta</t>
  </si>
  <si>
    <t>6542-1/00</t>
  </si>
  <si>
    <t>65.5</t>
  </si>
  <si>
    <t>Planos de saúde</t>
  </si>
  <si>
    <t>65.50-2</t>
  </si>
  <si>
    <t>6550-2/00</t>
  </si>
  <si>
    <t>66</t>
  </si>
  <si>
    <t>ATIVIDADES AUXILIARES DOS SERVIÇOS FINANCEIROS, SEGUROS, PREVIDÊNCIA COMPLEMENTAR E PLANOS DE SAÚDE</t>
  </si>
  <si>
    <t>66.1</t>
  </si>
  <si>
    <t>Atividades auxiliares dos serviços financeiros</t>
  </si>
  <si>
    <t>66.11-8</t>
  </si>
  <si>
    <t>Administração de bolsas e mercados de balcão organizados</t>
  </si>
  <si>
    <t>6611-8/01</t>
  </si>
  <si>
    <t>Bolsa de valores</t>
  </si>
  <si>
    <t>6611-8/02</t>
  </si>
  <si>
    <t>Bolsa de mercadorias</t>
  </si>
  <si>
    <t>6611-8/03</t>
  </si>
  <si>
    <t>Bolsa de mercadorias e futuros</t>
  </si>
  <si>
    <t>6611-8/04</t>
  </si>
  <si>
    <t>Administração de mercados de balcão organizados</t>
  </si>
  <si>
    <t>66.12-6</t>
  </si>
  <si>
    <t>Atividades de intermediários em transações de títulos, valores mobiliários e mercadorias</t>
  </si>
  <si>
    <t>6612-6/01</t>
  </si>
  <si>
    <t>Corretoras de títulos e valores mobiliários</t>
  </si>
  <si>
    <t>6612-6/02</t>
  </si>
  <si>
    <t>Distribuidoras de títulos e valores mobiliários</t>
  </si>
  <si>
    <t>6612-6/03</t>
  </si>
  <si>
    <t>Corretoras de câmbio</t>
  </si>
  <si>
    <t>6612-6/04</t>
  </si>
  <si>
    <t>Corretoras de contratos de mercadorias</t>
  </si>
  <si>
    <t>6612-6/05</t>
  </si>
  <si>
    <t>Agentes de investimentos em aplicações financeiras</t>
  </si>
  <si>
    <t>66.13-4</t>
  </si>
  <si>
    <t>Administração de cartões de crédito</t>
  </si>
  <si>
    <t>6613-4/00</t>
  </si>
  <si>
    <t>66.19-3</t>
  </si>
  <si>
    <t>Atividades auxiliares dos serviços financeiros não especificadas anteriormente</t>
  </si>
  <si>
    <t>6619-3/01</t>
  </si>
  <si>
    <t>Serviços de liquidação e custódia</t>
  </si>
  <si>
    <t>6619-3/02</t>
  </si>
  <si>
    <t>Correspondentes de instituições financeiras</t>
  </si>
  <si>
    <t>6619-3/03</t>
  </si>
  <si>
    <t>Representações de bancos estrangeiros</t>
  </si>
  <si>
    <t>6619-3/04</t>
  </si>
  <si>
    <t>Caixas eletrônicos</t>
  </si>
  <si>
    <t>6619-3/05</t>
  </si>
  <si>
    <t>Operadoras de cartões de débito</t>
  </si>
  <si>
    <t>6619-3/99</t>
  </si>
  <si>
    <t>Outras atividades auxiliares dos serviços financeiros não especificadas anteriormente</t>
  </si>
  <si>
    <t>66.2</t>
  </si>
  <si>
    <t>Atividades auxiliares dos seguros, da previdência complementar e dos planos de saúde</t>
  </si>
  <si>
    <t>66.21-5</t>
  </si>
  <si>
    <t>Avaliação de riscos e perdas</t>
  </si>
  <si>
    <t>6621-5/01</t>
  </si>
  <si>
    <t>Peritos e avaliadores de seguros</t>
  </si>
  <si>
    <t>6621-5/02</t>
  </si>
  <si>
    <t>Auditoria e consultoria atuarial</t>
  </si>
  <si>
    <t>66.22-3</t>
  </si>
  <si>
    <t>Corretores e agentes de seguros, de planos de previdência complementar e de saúde</t>
  </si>
  <si>
    <t>6622-3/00</t>
  </si>
  <si>
    <t>66.29-1</t>
  </si>
  <si>
    <t>Atividades auxiliares dos seguros, da previdência complementar e dos planos de saúde não especificadas anteriormente</t>
  </si>
  <si>
    <t>6629-1/00</t>
  </si>
  <si>
    <t>66.3</t>
  </si>
  <si>
    <t>Atividades de administração de fundos por contrato ou comissão</t>
  </si>
  <si>
    <t>66.30-4</t>
  </si>
  <si>
    <t>6630-4/00</t>
  </si>
  <si>
    <t>ATIVIDADES IMOBILIÁRIAS</t>
  </si>
  <si>
    <t>68</t>
  </si>
  <si>
    <t>68.1</t>
  </si>
  <si>
    <t>Atividades imobiliárias de imóveis próprios</t>
  </si>
  <si>
    <t>68.10-2</t>
  </si>
  <si>
    <t>6810-2/01</t>
  </si>
  <si>
    <t>Compra e venda de imóveis próprios</t>
  </si>
  <si>
    <t>6810-2/02</t>
  </si>
  <si>
    <t>Aluguel de imóveis próprios</t>
  </si>
  <si>
    <t>6810-2/03</t>
  </si>
  <si>
    <t>Loteamento de imóveis próprios</t>
  </si>
  <si>
    <t>68.2</t>
  </si>
  <si>
    <t>Atividades imobiliárias por contrato ou comissão</t>
  </si>
  <si>
    <t>68.21-8</t>
  </si>
  <si>
    <t>Intermediação na compra, venda e aluguel de imóveis</t>
  </si>
  <si>
    <t>6821-8/01</t>
  </si>
  <si>
    <t>Corretagem na compra e venda e avaliação de imóveis</t>
  </si>
  <si>
    <t>6821-8/02</t>
  </si>
  <si>
    <t>Corretagem no aluguel de imóveis</t>
  </si>
  <si>
    <t>68.22-6</t>
  </si>
  <si>
    <t>Gestão e administração da propriedade imobiliária</t>
  </si>
  <si>
    <t>6822-6/00</t>
  </si>
  <si>
    <t>ATIVIDADES PROFISSIONAIS, CIENTÍFICAS E TÉCNICAS</t>
  </si>
  <si>
    <t>69</t>
  </si>
  <si>
    <t>ATIVIDADES JURÍDICAS, DE CONTABILIDADE E DE AUDITORIA</t>
  </si>
  <si>
    <t>69.1</t>
  </si>
  <si>
    <t>Atividades jurídicas</t>
  </si>
  <si>
    <t>69.11-7</t>
  </si>
  <si>
    <t>Atividades jurídicas, exceto cartórios</t>
  </si>
  <si>
    <t>6911-7/01</t>
  </si>
  <si>
    <t>Serviços advocatícios</t>
  </si>
  <si>
    <t>6911-7/02</t>
  </si>
  <si>
    <t>Atividades auxiliares da justiça</t>
  </si>
  <si>
    <t>6911-7/03</t>
  </si>
  <si>
    <t>Agente de propriedade industrial</t>
  </si>
  <si>
    <t>69.12-5</t>
  </si>
  <si>
    <t>Cartórios</t>
  </si>
  <si>
    <t>6912-5/00</t>
  </si>
  <si>
    <t>69.2</t>
  </si>
  <si>
    <t>Atividades de contabilidade, consultoria e auditoria contábil e tributária</t>
  </si>
  <si>
    <t>69.20-6</t>
  </si>
  <si>
    <t>6920-6/01</t>
  </si>
  <si>
    <t>Atividades de contabilidade</t>
  </si>
  <si>
    <t>6920-6/02</t>
  </si>
  <si>
    <t>Atividades de consultoria e auditoria contábil e tributária</t>
  </si>
  <si>
    <t>70</t>
  </si>
  <si>
    <t>ATIVIDADES DE SEDES DE EMPRESAS E DE CONSULTORIA EM GESTÃO EMPRESARIAL</t>
  </si>
  <si>
    <t>70.1</t>
  </si>
  <si>
    <t>Sedes de empresas e unidades administrativas locais</t>
  </si>
  <si>
    <t>70.10-7</t>
  </si>
  <si>
    <t>70.2</t>
  </si>
  <si>
    <t>Atividades de consultoria em gestão empresarial</t>
  </si>
  <si>
    <t>70.20-4</t>
  </si>
  <si>
    <t>7020-4/00</t>
  </si>
  <si>
    <t>Atividades de consultoria em gestão empresarial, exceto consultoria técnica específica</t>
  </si>
  <si>
    <t>71</t>
  </si>
  <si>
    <t>SERVIÇOS DE ARQUITETURA E ENGENHARIA; TESTES E ANÁLISES TÉCNICAS</t>
  </si>
  <si>
    <t>71.1</t>
  </si>
  <si>
    <t>Serviços de arquitetura e engenharia e atividades técnicas relacionadas</t>
  </si>
  <si>
    <t>71.11-1</t>
  </si>
  <si>
    <t>Serviços de arquitetura</t>
  </si>
  <si>
    <t>7111-1/00</t>
  </si>
  <si>
    <t>71.12-0</t>
  </si>
  <si>
    <t>Serviços de engenharia</t>
  </si>
  <si>
    <t>7112-0/00</t>
  </si>
  <si>
    <t>71.19-7</t>
  </si>
  <si>
    <t>Atividades técnicas relacionadas à arquitetura e engenharia</t>
  </si>
  <si>
    <t>7119-7/01</t>
  </si>
  <si>
    <t>Serviços de cartografia, topografia e geodésia</t>
  </si>
  <si>
    <t>7119-7/02</t>
  </si>
  <si>
    <t>Atividades de estudos geológicos</t>
  </si>
  <si>
    <t>7119-7/03</t>
  </si>
  <si>
    <t>Serviços de desenho técnico relacionados à arquitetura e engenharia</t>
  </si>
  <si>
    <t>7119-7/04</t>
  </si>
  <si>
    <t>Serviços de perícia técnica relacionados à segurança do trabalho</t>
  </si>
  <si>
    <t>7119-7/99</t>
  </si>
  <si>
    <t>Atividades técnicas relacionadas à engenharia e arquitetura não especificadas anteriormente</t>
  </si>
  <si>
    <t>71.2</t>
  </si>
  <si>
    <t>Testes e análises técnicas</t>
  </si>
  <si>
    <t>71.20-1</t>
  </si>
  <si>
    <t>7120-1/00</t>
  </si>
  <si>
    <t>72</t>
  </si>
  <si>
    <t>PESQUISA E DESENVOLVIMENTO CIENTÍFICO</t>
  </si>
  <si>
    <t>72.1</t>
  </si>
  <si>
    <t>Pesquisa e desenvolvimento experimental em ciências físicas e naturais</t>
  </si>
  <si>
    <t>72.10-0</t>
  </si>
  <si>
    <t>7210-0/00</t>
  </si>
  <si>
    <t>72.2</t>
  </si>
  <si>
    <t>Pesquisa e desenvolvimento experimental em ciências sociais e humanas</t>
  </si>
  <si>
    <t>72.20-7</t>
  </si>
  <si>
    <t>7220-7/00</t>
  </si>
  <si>
    <t>73</t>
  </si>
  <si>
    <t>PUBLICIDADE E PESQUISA DE MERCADO</t>
  </si>
  <si>
    <t>73.1</t>
  </si>
  <si>
    <t>Publicidade</t>
  </si>
  <si>
    <t>73.11-4</t>
  </si>
  <si>
    <t>Agências de publicidade</t>
  </si>
  <si>
    <t>7311-4/00</t>
  </si>
  <si>
    <t>73.12-2</t>
  </si>
  <si>
    <t>Agenciamento de espaços para publicidade, exceto em veículos de comunicação</t>
  </si>
  <si>
    <t>7312-2/00</t>
  </si>
  <si>
    <t>73.19-0</t>
  </si>
  <si>
    <t>Atividades de publicidade não especificadas anteriormente</t>
  </si>
  <si>
    <t>7319-0/01</t>
  </si>
  <si>
    <t>Criação de estandes para feiras e exposições</t>
  </si>
  <si>
    <t>7319-0/02</t>
  </si>
  <si>
    <t>Promoção de vendas</t>
  </si>
  <si>
    <t>7319-0/03</t>
  </si>
  <si>
    <t>Marketing direto</t>
  </si>
  <si>
    <t>7319-0/04</t>
  </si>
  <si>
    <t>Consultoria em publicidade</t>
  </si>
  <si>
    <t>7319-0/99</t>
  </si>
  <si>
    <t>Outras atividades de publicidade não especificadas anteriormente</t>
  </si>
  <si>
    <t>73.2</t>
  </si>
  <si>
    <t>Pesquisas de mercado e de opinião pública</t>
  </si>
  <si>
    <t>73.20-3</t>
  </si>
  <si>
    <t>7320-3/00</t>
  </si>
  <si>
    <t>74</t>
  </si>
  <si>
    <t>OUTRAS ATIVIDADES PROFISSIONAIS, CIENTÍFICAS E TÉCNICAS</t>
  </si>
  <si>
    <t>74.1</t>
  </si>
  <si>
    <t>Design e decoração de interiores</t>
  </si>
  <si>
    <t>74.10-2</t>
  </si>
  <si>
    <t>7410-2/01</t>
  </si>
  <si>
    <t>Design</t>
  </si>
  <si>
    <t>7410-2/02</t>
  </si>
  <si>
    <t>Decoração de interiores</t>
  </si>
  <si>
    <t>74.2</t>
  </si>
  <si>
    <t>Atividades fotográficas e similares</t>
  </si>
  <si>
    <t>74.20-0</t>
  </si>
  <si>
    <t>7420-0/01</t>
  </si>
  <si>
    <t>Atividades de produção de fotografias, exceto aérea e submarina</t>
  </si>
  <si>
    <t>7420-0/02</t>
  </si>
  <si>
    <t>Atividades de produção de fotografias aéreas e submarinas</t>
  </si>
  <si>
    <t>7420-0/03</t>
  </si>
  <si>
    <t>Laboratórios fotográficos</t>
  </si>
  <si>
    <t>7420-0/04</t>
  </si>
  <si>
    <t>Filmagem de festas e eventos</t>
  </si>
  <si>
    <t>7420-0/05</t>
  </si>
  <si>
    <t>Serviços de microfilmagem</t>
  </si>
  <si>
    <t>74.9</t>
  </si>
  <si>
    <t>Atividades profissionais, científicas e técnicas não especificadas anteriormente</t>
  </si>
  <si>
    <t>74.90-1</t>
  </si>
  <si>
    <t>7490-1/01</t>
  </si>
  <si>
    <t>Serviços de tradução, interpretação e similares</t>
  </si>
  <si>
    <t>7490-1/02</t>
  </si>
  <si>
    <t>Escafandria e mergulho</t>
  </si>
  <si>
    <t>7490-1/03</t>
  </si>
  <si>
    <t>Serviços de agronomia e de consultoria às atividades agrícolas e pecuárias</t>
  </si>
  <si>
    <t>7490-1/04</t>
  </si>
  <si>
    <t>Atividades de intermediação e agenciamento de serviços e negócios em geral, exceto imobiliários</t>
  </si>
  <si>
    <t>7490-1/05</t>
  </si>
  <si>
    <t>Agenciamento de profissionais para atividades esportivas, culturais e artísticas</t>
  </si>
  <si>
    <t>7490-1/99</t>
  </si>
  <si>
    <t>Outras atividades profissionais, científicas e técnicas não especificadas anteriormente</t>
  </si>
  <si>
    <t>75</t>
  </si>
  <si>
    <t>ATIVIDADES VETERINÁRIAS</t>
  </si>
  <si>
    <t>75.0</t>
  </si>
  <si>
    <t>Atividades veterinárias</t>
  </si>
  <si>
    <t>75.00-1</t>
  </si>
  <si>
    <t>7500-1/00</t>
  </si>
  <si>
    <t>ATIVIDADES ADMINISTRATIVAS E SERVIÇOS COMPLEMENTARES</t>
  </si>
  <si>
    <t>77</t>
  </si>
  <si>
    <t>77.1</t>
  </si>
  <si>
    <t>Locação de meios de transporte sem condutor</t>
  </si>
  <si>
    <t>77.11-0</t>
  </si>
  <si>
    <t>Locação de automóveis sem condutor</t>
  </si>
  <si>
    <t>7711-0/00</t>
  </si>
  <si>
    <t>77.19-5</t>
  </si>
  <si>
    <t>Locação de meios de transporte, exceto automóveis, sem condutor</t>
  </si>
  <si>
    <t>7719-5/01</t>
  </si>
  <si>
    <t>Locação de embarcações sem tripulação, exceto para fins recreativos</t>
  </si>
  <si>
    <t>7719-5/02</t>
  </si>
  <si>
    <t>Locação de aeronaves sem tripulação</t>
  </si>
  <si>
    <t>7719-5/99</t>
  </si>
  <si>
    <t>Locação de outros meios de transporte não especificados anteriormente, sem condutor</t>
  </si>
  <si>
    <t>77.2</t>
  </si>
  <si>
    <t>Aluguel de objetos pessoais e domésticos</t>
  </si>
  <si>
    <t>77.21-7</t>
  </si>
  <si>
    <t>Aluguel de equipamentos recreativos e esportivos</t>
  </si>
  <si>
    <t>7721-7/00</t>
  </si>
  <si>
    <t>77.22-5</t>
  </si>
  <si>
    <t>Aluguel de fitas de vídeo, DVDs e similares</t>
  </si>
  <si>
    <t>7722-5/00</t>
  </si>
  <si>
    <t>77.23-3</t>
  </si>
  <si>
    <t>Aluguel de objetos do vestuário, jóias e acessórios</t>
  </si>
  <si>
    <t>7723-3/00</t>
  </si>
  <si>
    <t>77.29-2</t>
  </si>
  <si>
    <t>Aluguel de objetos pessoais e domésticos não especificados anteriormente</t>
  </si>
  <si>
    <t>7729-2/01</t>
  </si>
  <si>
    <t>Aluguel de aparelhos de jogos eletrônicos</t>
  </si>
  <si>
    <t>7729-2/02</t>
  </si>
  <si>
    <t>Aluguel de móveis, utensílios e aparelhos de uso doméstico e pessoal; instrumentos musicais</t>
  </si>
  <si>
    <t>7729-2/03</t>
  </si>
  <si>
    <t>Aluguel de material médico</t>
  </si>
  <si>
    <t>7729-2/99</t>
  </si>
  <si>
    <t>Aluguel de outros objetos pessoais e domésticos não especificados anteriormente</t>
  </si>
  <si>
    <t>77.3</t>
  </si>
  <si>
    <t>Aluguel de máquinas e equipamentos sem operador</t>
  </si>
  <si>
    <t>77.31-4</t>
  </si>
  <si>
    <t>Aluguel de máquinas e equipamentos agrícolas sem operador</t>
  </si>
  <si>
    <t>7731-4/00</t>
  </si>
  <si>
    <t>77.32-2</t>
  </si>
  <si>
    <t>Aluguel de máquinas e equipamentos para construção sem operador</t>
  </si>
  <si>
    <t>7732-2/01</t>
  </si>
  <si>
    <t>Aluguel de máquinas e equipamentos para construção sem operador, exceto andaimes</t>
  </si>
  <si>
    <t>7732-2/02</t>
  </si>
  <si>
    <t>Aluguel de andaimes</t>
  </si>
  <si>
    <t>77.33-1</t>
  </si>
  <si>
    <t>Aluguel de máquinas e equipamentos para escritório</t>
  </si>
  <si>
    <t>7733-1/00</t>
  </si>
  <si>
    <t>77.39-0</t>
  </si>
  <si>
    <t>Aluguel de máquinas e equipamentos não especificados anteriormente</t>
  </si>
  <si>
    <t>7739-0/01</t>
  </si>
  <si>
    <t>Aluguel de máquinas e equipamentos para extração de minérios e petróleo, sem operador</t>
  </si>
  <si>
    <t>7739-0/02</t>
  </si>
  <si>
    <t>Aluguel de equipamentos científicos, médicos e hospitalares, sem operador</t>
  </si>
  <si>
    <t>7739-0/03</t>
  </si>
  <si>
    <t>Aluguel de palcos, coberturas e outras estruturas de uso temporário, exceto andaimes</t>
  </si>
  <si>
    <t>7739-0/99</t>
  </si>
  <si>
    <t>Aluguel de outras máquinas e equipamentos comerciais e industriais não especificados anteriormente, sem operador</t>
  </si>
  <si>
    <t>77.4</t>
  </si>
  <si>
    <t>Gestão de ativos intangíveis não-financeiros</t>
  </si>
  <si>
    <t>77.40-3</t>
  </si>
  <si>
    <t>7740-3/00</t>
  </si>
  <si>
    <t>78</t>
  </si>
  <si>
    <t>78.1</t>
  </si>
  <si>
    <t>Seleção e agenciamento de mão-de-obra</t>
  </si>
  <si>
    <t>78.10-8</t>
  </si>
  <si>
    <t>7810-8/00</t>
  </si>
  <si>
    <t>78.2</t>
  </si>
  <si>
    <t>Locação de mão-de-obra temporária</t>
  </si>
  <si>
    <t>78.20-5</t>
  </si>
  <si>
    <t>7820-5/00</t>
  </si>
  <si>
    <t>78.3</t>
  </si>
  <si>
    <t>Fornecimento e gestão de recursos humanos para terceiros</t>
  </si>
  <si>
    <t>78.30-2</t>
  </si>
  <si>
    <t>7830-2/00</t>
  </si>
  <si>
    <t>79</t>
  </si>
  <si>
    <t>AGÊNCIAS DE VIAGENS, OPERADORES TURÍSTICOS E SERVIÇOS DE RESERVAS</t>
  </si>
  <si>
    <t>79.1</t>
  </si>
  <si>
    <t>Agências de viagens e operadores turísticos</t>
  </si>
  <si>
    <t>79.11-2</t>
  </si>
  <si>
    <t>Agências de viagens</t>
  </si>
  <si>
    <t>7911-2/00</t>
  </si>
  <si>
    <t>79.12-1</t>
  </si>
  <si>
    <t>Operadores turísticos</t>
  </si>
  <si>
    <t>7912-1/00</t>
  </si>
  <si>
    <t>79.9</t>
  </si>
  <si>
    <t>Serviços de reservas e outros serviços de turismo não especificados anteriormente</t>
  </si>
  <si>
    <t>79.90-2</t>
  </si>
  <si>
    <t>7990-2/00</t>
  </si>
  <si>
    <t>80</t>
  </si>
  <si>
    <t>ATIVIDADES DE VIGILÂNCIA, SEGURANÇA E INVESTIGAÇÃO</t>
  </si>
  <si>
    <t>80.1</t>
  </si>
  <si>
    <t>Atividades de vigilância, segurança privada e transporte de valores</t>
  </si>
  <si>
    <t>80.11-1</t>
  </si>
  <si>
    <t>Atividades de vigilância e segurança privada</t>
  </si>
  <si>
    <t>8011-1/01</t>
  </si>
  <si>
    <t>8011-1/02</t>
  </si>
  <si>
    <t>Serviços de adestramento de cães de guarda</t>
  </si>
  <si>
    <t>80.12-9</t>
  </si>
  <si>
    <t>Atividades de transporte de valores</t>
  </si>
  <si>
    <t>8012-9/00</t>
  </si>
  <si>
    <t>80.2</t>
  </si>
  <si>
    <t>Atividades de monitoramento de sistemas de segurança</t>
  </si>
  <si>
    <t>80.20-0</t>
  </si>
  <si>
    <t>8020-0/00</t>
  </si>
  <si>
    <t>80.3</t>
  </si>
  <si>
    <t>Atividades de investigação particular</t>
  </si>
  <si>
    <t>80.30-7</t>
  </si>
  <si>
    <t>8030-7/00</t>
  </si>
  <si>
    <t>81</t>
  </si>
  <si>
    <t>SERVIÇOS PARA EDIFÍCIOS E ATIVIDADES PAISAGÍSTICAS</t>
  </si>
  <si>
    <t>81.1</t>
  </si>
  <si>
    <t>Serviços combinados para apoio a edifícios</t>
  </si>
  <si>
    <t>81.11-7</t>
  </si>
  <si>
    <t>Serviços combinados para apoio a edifícios, exceto condomínios prediais</t>
  </si>
  <si>
    <t>8111-7/00</t>
  </si>
  <si>
    <t>81.12-5</t>
  </si>
  <si>
    <t>Condomínios prediais</t>
  </si>
  <si>
    <t>8112-5/00</t>
  </si>
  <si>
    <t>81.2</t>
  </si>
  <si>
    <t>Atividades de limpeza</t>
  </si>
  <si>
    <t>81.21-4</t>
  </si>
  <si>
    <t>Limpeza em prédios e em domicílios</t>
  </si>
  <si>
    <t>8121-4/00</t>
  </si>
  <si>
    <t>81.22-2</t>
  </si>
  <si>
    <t>Imunização e controle de pragas urbanas</t>
  </si>
  <si>
    <t>8122-2/00</t>
  </si>
  <si>
    <t>81.29-0</t>
  </si>
  <si>
    <t>Atividades de limpeza não especificadas anteriormente</t>
  </si>
  <si>
    <t>8129-0/00</t>
  </si>
  <si>
    <t>81.3</t>
  </si>
  <si>
    <t>Atividades paisagísticas</t>
  </si>
  <si>
    <t>81.30-3</t>
  </si>
  <si>
    <t>8130-3/00</t>
  </si>
  <si>
    <t>82</t>
  </si>
  <si>
    <t>SERVIÇOS DE ESCRITÓRIO, DE APOIO ADMINISTRATIVO E OUTROS SERVIÇOS PRESTADOS PRINCIPALMENTE ÀS EMPRESAS</t>
  </si>
  <si>
    <t>82.1</t>
  </si>
  <si>
    <t>Serviços de escritório e apoio administrativo</t>
  </si>
  <si>
    <t>82.11-3</t>
  </si>
  <si>
    <t>Serviços combinados de escritório e apoio administrativo</t>
  </si>
  <si>
    <t>8211-3/00</t>
  </si>
  <si>
    <t>82.19-9</t>
  </si>
  <si>
    <t>Fotocópias, preparação de documentos e outros serviços especializados de apoio administrativo</t>
  </si>
  <si>
    <t>8219-9/01</t>
  </si>
  <si>
    <t>Fotocópias</t>
  </si>
  <si>
    <t>8219-9/99</t>
  </si>
  <si>
    <t>Preparação de documentos e serviços especializados de apoio administrativo não especificados anteriormente</t>
  </si>
  <si>
    <t>82.2</t>
  </si>
  <si>
    <t>Atividades de teleatendimento</t>
  </si>
  <si>
    <t>82.20-2</t>
  </si>
  <si>
    <t>8220-2/00</t>
  </si>
  <si>
    <t>82.3</t>
  </si>
  <si>
    <t>Atividades de organização de eventos, exceto culturais e esportivos</t>
  </si>
  <si>
    <t>82.30-0</t>
  </si>
  <si>
    <t>8230-0/01</t>
  </si>
  <si>
    <t>Serviços de organização de feiras, congressos, exposições e festas</t>
  </si>
  <si>
    <t>8230-0/02</t>
  </si>
  <si>
    <t>Casas de festas e eventos</t>
  </si>
  <si>
    <t>82.9</t>
  </si>
  <si>
    <t>Outras atividades de serviços prestados principalmente às empresas</t>
  </si>
  <si>
    <t>82.91-1</t>
  </si>
  <si>
    <t>Atividades de cobrança e informações cadastrais</t>
  </si>
  <si>
    <t>8291-1/00</t>
  </si>
  <si>
    <t>82.92-0</t>
  </si>
  <si>
    <t>Envasamento e empacotamento sob contrato</t>
  </si>
  <si>
    <t>8292-0/00</t>
  </si>
  <si>
    <t>82.99-7</t>
  </si>
  <si>
    <t>Atividades de serviços prestados principalmente às empresas não especificadas anteriormente</t>
  </si>
  <si>
    <t>8299-7/01</t>
  </si>
  <si>
    <t>Medição de consumo de energia elétrica, gás e água</t>
  </si>
  <si>
    <t>8299-7/02</t>
  </si>
  <si>
    <t>Emissão de vales-alimentação, vales-transporte e similares</t>
  </si>
  <si>
    <t>8299-7/03</t>
  </si>
  <si>
    <t>Serviços de gravação de carimbos, exceto confecção</t>
  </si>
  <si>
    <t>8299-7/04</t>
  </si>
  <si>
    <t>Leiloeiros independentes</t>
  </si>
  <si>
    <t>8299-7/05</t>
  </si>
  <si>
    <t>Serviços de levantamento de fundos sob contrato</t>
  </si>
  <si>
    <t>8299-7/06</t>
  </si>
  <si>
    <t>Casas lotéricas</t>
  </si>
  <si>
    <t>8299-7/07</t>
  </si>
  <si>
    <t>Salas de acesso à internet</t>
  </si>
  <si>
    <t>8299-7/99</t>
  </si>
  <si>
    <t>Outras atividades de serviços prestados principalmente às empresas não especificadas anteriormente</t>
  </si>
  <si>
    <t>ADMINISTRAÇÃO PÚBLICA, DEFESA E SEGURIDADE SOCIAL</t>
  </si>
  <si>
    <t>84</t>
  </si>
  <si>
    <t>84.1</t>
  </si>
  <si>
    <t>Administração do estado e da política econômica e social</t>
  </si>
  <si>
    <t>84.11-6</t>
  </si>
  <si>
    <t>Administração pública em geral</t>
  </si>
  <si>
    <t>8411-6/00</t>
  </si>
  <si>
    <t>84.12-4</t>
  </si>
  <si>
    <t>Regulação das atividades de saúde, educação, serviços culturais e outros serviços sociais</t>
  </si>
  <si>
    <t>8412-4/00</t>
  </si>
  <si>
    <t>84.13-2</t>
  </si>
  <si>
    <t>Regulação das atividades econômicas</t>
  </si>
  <si>
    <t>8413-2/00</t>
  </si>
  <si>
    <t>84.2</t>
  </si>
  <si>
    <t>Serviços coletivos prestados pela administração pública</t>
  </si>
  <si>
    <t>84.21-3</t>
  </si>
  <si>
    <t>Relações exteriores</t>
  </si>
  <si>
    <t>8421-3/00</t>
  </si>
  <si>
    <t>84.22-1</t>
  </si>
  <si>
    <t>Defesa</t>
  </si>
  <si>
    <t>8422-1/00</t>
  </si>
  <si>
    <t>84.23-0</t>
  </si>
  <si>
    <t>Justiça</t>
  </si>
  <si>
    <t>8423-0/00</t>
  </si>
  <si>
    <t>84.24-8</t>
  </si>
  <si>
    <t>Segurança e ordem pública</t>
  </si>
  <si>
    <t>8424-8/00</t>
  </si>
  <si>
    <t>84.25-6</t>
  </si>
  <si>
    <t>Defesa Civil</t>
  </si>
  <si>
    <t>8425-6/00</t>
  </si>
  <si>
    <t>84.3</t>
  </si>
  <si>
    <t>Seguridade social obrigatória</t>
  </si>
  <si>
    <t>84.30-2</t>
  </si>
  <si>
    <t>8430-2/00</t>
  </si>
  <si>
    <t>EDUCAÇÃO</t>
  </si>
  <si>
    <t>85</t>
  </si>
  <si>
    <t>85.1</t>
  </si>
  <si>
    <t>Educação infantil e ensino fundamental</t>
  </si>
  <si>
    <t>85.11-2</t>
  </si>
  <si>
    <t>Educação infantil - creche</t>
  </si>
  <si>
    <t>8511-2/00</t>
  </si>
  <si>
    <t>85.12-1</t>
  </si>
  <si>
    <t>Educação infantil - pré-escola</t>
  </si>
  <si>
    <t>8512-1/00</t>
  </si>
  <si>
    <t>85.13-9</t>
  </si>
  <si>
    <t>Ensino fundamental</t>
  </si>
  <si>
    <t>8513-9/00</t>
  </si>
  <si>
    <t>85.2</t>
  </si>
  <si>
    <t>Ensino médio</t>
  </si>
  <si>
    <t>85.20-1</t>
  </si>
  <si>
    <t>8520-1/00</t>
  </si>
  <si>
    <t>85.3</t>
  </si>
  <si>
    <t>Educação superior</t>
  </si>
  <si>
    <t>85.31-7</t>
  </si>
  <si>
    <t>Educação superior - graduação</t>
  </si>
  <si>
    <t>8531-7/00</t>
  </si>
  <si>
    <t>85.32-5</t>
  </si>
  <si>
    <t>Educação superior - graduação e pós-graduação</t>
  </si>
  <si>
    <t>8532-5/00</t>
  </si>
  <si>
    <t>85.33-3</t>
  </si>
  <si>
    <t>Educação superior - pós-graduação e extensão</t>
  </si>
  <si>
    <t>8533-3/00</t>
  </si>
  <si>
    <t>85.4</t>
  </si>
  <si>
    <t>Educação profissional de nível técnico e tecnológico</t>
  </si>
  <si>
    <t>85.41-4</t>
  </si>
  <si>
    <t>Educação profissional de nível técnico</t>
  </si>
  <si>
    <t>8541-4/00</t>
  </si>
  <si>
    <t>85.42-2</t>
  </si>
  <si>
    <t>Educação profissional de nível tecnológico</t>
  </si>
  <si>
    <t>8542-2/00</t>
  </si>
  <si>
    <t>85.5</t>
  </si>
  <si>
    <t>Atividades de apoio à educação</t>
  </si>
  <si>
    <t>85.50-3</t>
  </si>
  <si>
    <t>8550-3/01</t>
  </si>
  <si>
    <t>Administração de caixas escolares</t>
  </si>
  <si>
    <t>8550-3/02</t>
  </si>
  <si>
    <t>Atividades de apoio à educação, exceto caixas escolares</t>
  </si>
  <si>
    <t>85.9</t>
  </si>
  <si>
    <t>Outras atividades de ensino</t>
  </si>
  <si>
    <t>85.91-1</t>
  </si>
  <si>
    <t>Ensino de esportes</t>
  </si>
  <si>
    <t>8591-1/00</t>
  </si>
  <si>
    <t>85.92-9</t>
  </si>
  <si>
    <t>Ensino de arte e cultura</t>
  </si>
  <si>
    <t>8592-9/01</t>
  </si>
  <si>
    <t>Ensino de dança</t>
  </si>
  <si>
    <t>8592-9/02</t>
  </si>
  <si>
    <t>Ensino de artes cênicas, exceto dança</t>
  </si>
  <si>
    <t>8592-9/03</t>
  </si>
  <si>
    <t>Ensino de música</t>
  </si>
  <si>
    <t>8592-9/99</t>
  </si>
  <si>
    <t>Ensino de arte e cultura não especificado anteriormente</t>
  </si>
  <si>
    <t>85.93-7</t>
  </si>
  <si>
    <t>Ensino de idiomas</t>
  </si>
  <si>
    <t>8593-7/00</t>
  </si>
  <si>
    <t>85.99-6</t>
  </si>
  <si>
    <t>Atividades de ensino não especificadas anteriormente</t>
  </si>
  <si>
    <t>8599-6/01</t>
  </si>
  <si>
    <t>Formação de condutores</t>
  </si>
  <si>
    <t>8599-6/02</t>
  </si>
  <si>
    <t>Cursos de pilotagem</t>
  </si>
  <si>
    <t>8599-6/03</t>
  </si>
  <si>
    <t>Treinamento em informática</t>
  </si>
  <si>
    <t>8599-6/04</t>
  </si>
  <si>
    <t>Treinamento em desenvolvimento profissional e gerencial</t>
  </si>
  <si>
    <t>8599-6/05</t>
  </si>
  <si>
    <t>Cursos preparatórios para concursos</t>
  </si>
  <si>
    <t>8599-6/99</t>
  </si>
  <si>
    <t>Outras atividades de ensino não especificadas anteriormente</t>
  </si>
  <si>
    <t>SAÚDE HUMANA E SERVIÇOS SOCIAIS</t>
  </si>
  <si>
    <t>86</t>
  </si>
  <si>
    <t>ATIVIDADES DE ATENÇÃO À SAÚDE HUMANA</t>
  </si>
  <si>
    <t>86.1</t>
  </si>
  <si>
    <t>Atividades de atendimento hospitalar</t>
  </si>
  <si>
    <t>86.10-1</t>
  </si>
  <si>
    <t>8610-1/01</t>
  </si>
  <si>
    <t>Atividades de atendimento hospitalar, exceto pronto-socorro e unidades para atendimento a urgências</t>
  </si>
  <si>
    <t>8610-1/02</t>
  </si>
  <si>
    <t>Atividades de atendimento em pronto-socorro e unidades hospitalares para atendimento a urgências</t>
  </si>
  <si>
    <t>86.2</t>
  </si>
  <si>
    <t>Serviços móveis de atendimento a urgências e de remoção de pacientes</t>
  </si>
  <si>
    <t>86.21-6</t>
  </si>
  <si>
    <t>Serviços móveis de atendimento a urgências</t>
  </si>
  <si>
    <t>8621-6/01</t>
  </si>
  <si>
    <t>UTI móvel</t>
  </si>
  <si>
    <t>8621-6/02</t>
  </si>
  <si>
    <t>Serviços móveis de atendimento a urgências, exceto por UTI móvel</t>
  </si>
  <si>
    <t>86.22-4</t>
  </si>
  <si>
    <t>Serviços de remoção de pacientes, exceto os serviços móveis de atendimento a urgências</t>
  </si>
  <si>
    <t>8622-4/00</t>
  </si>
  <si>
    <t>86.3</t>
  </si>
  <si>
    <t>Atividades de atenção ambulatorial executadas por médicos e odontólogos</t>
  </si>
  <si>
    <t>86.30-5</t>
  </si>
  <si>
    <t>8630-5/01</t>
  </si>
  <si>
    <t>Atividade médica ambulatorial com recursos para realização de procedimentos cirúrgicos</t>
  </si>
  <si>
    <t>8630-5/02</t>
  </si>
  <si>
    <t>Atividade médica ambulatorial com recursos para realização de exames complementares</t>
  </si>
  <si>
    <t>8630-5/03</t>
  </si>
  <si>
    <t>Atividade médica ambulatorial restrita a consultas</t>
  </si>
  <si>
    <t>8630-5/04</t>
  </si>
  <si>
    <t>Atividade odontológica</t>
  </si>
  <si>
    <t>8630-5/06</t>
  </si>
  <si>
    <t>Serviços de vacinação e imunização humana</t>
  </si>
  <si>
    <t>8630-5/07</t>
  </si>
  <si>
    <t>Atividades de reprodução humana assistida</t>
  </si>
  <si>
    <t>8630-5/99</t>
  </si>
  <si>
    <t>Atividades de atenção ambulatorial não especificadas anteriormente</t>
  </si>
  <si>
    <t>86.4</t>
  </si>
  <si>
    <t>Atividades de serviços de complementação diagnóstica e terapêutica</t>
  </si>
  <si>
    <t>86.40-2</t>
  </si>
  <si>
    <t>8640-2/01</t>
  </si>
  <si>
    <t>Laboratórios de anatomia patológica e citológica</t>
  </si>
  <si>
    <t>8640-2/02</t>
  </si>
  <si>
    <t>Laboratórios clínicos</t>
  </si>
  <si>
    <t>8640-2/03</t>
  </si>
  <si>
    <t>Serviços de diálise e nefrologia</t>
  </si>
  <si>
    <t>8640-2/04</t>
  </si>
  <si>
    <t>Serviços de tomografia</t>
  </si>
  <si>
    <t>8640-2/05</t>
  </si>
  <si>
    <t>Serviços de diagnóstico por imagem com uso de radiação ionizante, exceto tomografia</t>
  </si>
  <si>
    <t>8640-2/06</t>
  </si>
  <si>
    <t>Serviços de ressonância magnética</t>
  </si>
  <si>
    <t>8640-2/07</t>
  </si>
  <si>
    <t>Serviços de diagnóstico por imagem sem uso de radiação ionizante, exceto ressonância magnética</t>
  </si>
  <si>
    <t>8640-2/08</t>
  </si>
  <si>
    <t>Serviços de diagnóstico por registro gráfico - ECG, EEG e outros exames análogos</t>
  </si>
  <si>
    <t>8640-2/09</t>
  </si>
  <si>
    <t>Serviços de diagnóstico por métodos ópticos - endoscopia e outros exames análogos</t>
  </si>
  <si>
    <t>8640-2/10</t>
  </si>
  <si>
    <t>Serviços de quimioterapia</t>
  </si>
  <si>
    <t>8640-2/11</t>
  </si>
  <si>
    <t>Serviços de radioterapia</t>
  </si>
  <si>
    <t>8640-2/12</t>
  </si>
  <si>
    <t>Serviços de hemoterapia</t>
  </si>
  <si>
    <t>8640-2/13</t>
  </si>
  <si>
    <t>Serviços de litotripsia</t>
  </si>
  <si>
    <t>8640-2/14</t>
  </si>
  <si>
    <t>Serviços de bancos de células e tecidos humanos</t>
  </si>
  <si>
    <t>8640-2/99</t>
  </si>
  <si>
    <t>Atividades de serviços de complementação diagnóstica e terapêutica não especificadas anteriormente</t>
  </si>
  <si>
    <t>86.5</t>
  </si>
  <si>
    <t>Atividades de profissionais da área de saúde, exceto médicos e odontólogos</t>
  </si>
  <si>
    <t>86.50-0</t>
  </si>
  <si>
    <t>8650-0/01</t>
  </si>
  <si>
    <t>Atividades de enfermagem</t>
  </si>
  <si>
    <t>8650-0/02</t>
  </si>
  <si>
    <t>Atividades de profissionais da nutrição</t>
  </si>
  <si>
    <t>8650-0/03</t>
  </si>
  <si>
    <t>Atividades de psicologia e psicanálise</t>
  </si>
  <si>
    <t>8650-0/04</t>
  </si>
  <si>
    <t>Atividades de fisioterapia</t>
  </si>
  <si>
    <t>8650-0/05</t>
  </si>
  <si>
    <t>Atividades de terapia ocupacional</t>
  </si>
  <si>
    <t>8650-0/06</t>
  </si>
  <si>
    <t>Atividades de fonoaudiologia</t>
  </si>
  <si>
    <t>8650-0/07</t>
  </si>
  <si>
    <t>Atividades de terapia de nutrição enteral e parenteral</t>
  </si>
  <si>
    <t>8650-0/99</t>
  </si>
  <si>
    <t>Atividades de profissionais da área de saúde não especificadas anteriormente</t>
  </si>
  <si>
    <t>86.6</t>
  </si>
  <si>
    <t>Atividades de apoio à gestão de saúde</t>
  </si>
  <si>
    <t>86.60-7</t>
  </si>
  <si>
    <t>8660-7/00</t>
  </si>
  <si>
    <t>86.9</t>
  </si>
  <si>
    <t>Atividades de atenção à saúde humana não especificadas anteriormente</t>
  </si>
  <si>
    <t>86.90-9</t>
  </si>
  <si>
    <t>8690-9/01</t>
  </si>
  <si>
    <t>Atividades de práticas integrativas e complementares em saúde humana</t>
  </si>
  <si>
    <t>8690-9/02</t>
  </si>
  <si>
    <t>Atividades de bancos de leite humano</t>
  </si>
  <si>
    <t>8690-9/03</t>
  </si>
  <si>
    <t>Atividades de acupuntura</t>
  </si>
  <si>
    <t>8690-9/04</t>
  </si>
  <si>
    <t>Atividades de podologia</t>
  </si>
  <si>
    <t>8690-9/99</t>
  </si>
  <si>
    <t>Outras atividades de atenção à saúde humana não especificadas anteriormente</t>
  </si>
  <si>
    <t>87</t>
  </si>
  <si>
    <t>ATIVIDADES DE ATENÇÃO À SAÚDE HUMANA INTEGRADAS COM ASSISTÊNCIA SOCIAL, PRESTADAS EM RESIDÊNCIAS COLETIVAS E PARTICULARES</t>
  </si>
  <si>
    <t>87.1</t>
  </si>
  <si>
    <t>87.11-5</t>
  </si>
  <si>
    <t>Atividades de assistência a idosos, deficientes físicos, imunodeprimidos e convalescentes prestadas em residências coletivas e particulares</t>
  </si>
  <si>
    <t>8711-5/01</t>
  </si>
  <si>
    <t>Clínicas e residências geriátricas</t>
  </si>
  <si>
    <t>8711-5/02</t>
  </si>
  <si>
    <t>Instituições de longa permanência para idosos</t>
  </si>
  <si>
    <t>8711-5/03</t>
  </si>
  <si>
    <t>Atividades de assistência a deficientes físicos, imunodeprimidos e convalescentes</t>
  </si>
  <si>
    <t>8711-5/04</t>
  </si>
  <si>
    <t>Centros de apoio a pacientes com câncer e com AIDS</t>
  </si>
  <si>
    <t>8711-5/05</t>
  </si>
  <si>
    <t>Condomínios residenciais para idosos</t>
  </si>
  <si>
    <t>87.12-3</t>
  </si>
  <si>
    <t>Atividades de fornecimento de infra-estrutura de apoio e assistência a paciente no domicílio</t>
  </si>
  <si>
    <t>8712-3/00</t>
  </si>
  <si>
    <t>87.2</t>
  </si>
  <si>
    <t>Atividades de assistência psicossocial e à saúde a portadores de distúrbios psíquicos, deficiência mental e dependência química</t>
  </si>
  <si>
    <t>87.20-4</t>
  </si>
  <si>
    <t>8720-4/01</t>
  </si>
  <si>
    <t>Atividades de centros de assistência psicossocial</t>
  </si>
  <si>
    <t>8720-4/99</t>
  </si>
  <si>
    <t>Atividades de assistência psicossocial e à saúde a portadores de distúrbios psíquicos, deficiência mental e dependência química não especificadas anteriormente</t>
  </si>
  <si>
    <t>87.3</t>
  </si>
  <si>
    <t>Atividades de assistência social prestadas em residências coletivas e particulares</t>
  </si>
  <si>
    <t>87.30-1</t>
  </si>
  <si>
    <t>8730-1/01</t>
  </si>
  <si>
    <t>Orfanatos</t>
  </si>
  <si>
    <t>8730-1/02</t>
  </si>
  <si>
    <t>Albergues assistenciais</t>
  </si>
  <si>
    <t>8730-1/99</t>
  </si>
  <si>
    <t>Atividades de assistência social prestadas em residências coletivas e particulares não especificadas anteriormente</t>
  </si>
  <si>
    <t>88</t>
  </si>
  <si>
    <t>SERVIÇOS DE ASSISTÊNCIA SOCIAL SEM ALOJAMENTO</t>
  </si>
  <si>
    <t>88.0</t>
  </si>
  <si>
    <t>Serviços de assistência social sem alojamento</t>
  </si>
  <si>
    <t>88.00-6</t>
  </si>
  <si>
    <t>8800-6/00</t>
  </si>
  <si>
    <t>ARTES, CULTURA, ESPORTE E RECREAÇÃO</t>
  </si>
  <si>
    <t>90</t>
  </si>
  <si>
    <t>ATIVIDADES ARTÍSTICAS, CRIATIVAS E DE ESPETÁCULOS</t>
  </si>
  <si>
    <t>90.0</t>
  </si>
  <si>
    <t>Atividades artísticas, criativas e de espetáculos</t>
  </si>
  <si>
    <t>90.01-9</t>
  </si>
  <si>
    <t>Artes cênicas, espetáculos e atividades complementares</t>
  </si>
  <si>
    <t>9001-9/01</t>
  </si>
  <si>
    <t>Produção teatral</t>
  </si>
  <si>
    <t>9001-9/02</t>
  </si>
  <si>
    <t>Produção musical</t>
  </si>
  <si>
    <t>9001-9/03</t>
  </si>
  <si>
    <t>Produção de espetáculos de dança</t>
  </si>
  <si>
    <t>9001-9/04</t>
  </si>
  <si>
    <t>Produção de espetáculos circenses, de marionetes e similares</t>
  </si>
  <si>
    <t>9001-9/05</t>
  </si>
  <si>
    <t>Produção de espetáculos de rodeios, vaquejadas e similares</t>
  </si>
  <si>
    <t>9001-9/06</t>
  </si>
  <si>
    <t>Atividades de sonorização e de iluminação</t>
  </si>
  <si>
    <t>9001-9/99</t>
  </si>
  <si>
    <t>Artes cênicas, espetáculos e atividades complementares não especificados anteriormente</t>
  </si>
  <si>
    <t>90.02-7</t>
  </si>
  <si>
    <t>Criação artística</t>
  </si>
  <si>
    <t>9002-7/01</t>
  </si>
  <si>
    <t>Atividades de artistas plásticos, jornalistas independentes e escritores</t>
  </si>
  <si>
    <t>9002-7/02</t>
  </si>
  <si>
    <t>Restauração de obras de arte</t>
  </si>
  <si>
    <t>90.03-5</t>
  </si>
  <si>
    <t>Gestão de espaços para artes cênicas, espetáculos e outras atividades artísticas</t>
  </si>
  <si>
    <t>9003-5/00</t>
  </si>
  <si>
    <t>91</t>
  </si>
  <si>
    <t>ATIVIDADES LIGADAS AO PATRIMÔNIO CULTURAL E AMBIENTAL</t>
  </si>
  <si>
    <t>91.0</t>
  </si>
  <si>
    <t>Atividades ligadas ao patrimônio cultural e ambiental</t>
  </si>
  <si>
    <t>91.01-5</t>
  </si>
  <si>
    <t>Atividades de bibliotecas e arquivos</t>
  </si>
  <si>
    <t>9101-5/00</t>
  </si>
  <si>
    <t>91.02-3</t>
  </si>
  <si>
    <t>Atividades de museus e de exploração, restauração artística e conservação de lugares e prédios históricos e atrações similares</t>
  </si>
  <si>
    <t>9102-3/01</t>
  </si>
  <si>
    <t>Atividades de museus e de exploração de lugares e prédios históricos e atrações similares</t>
  </si>
  <si>
    <t>9102-3/02</t>
  </si>
  <si>
    <t>Restauração e conservação de lugares e prédios históricos</t>
  </si>
  <si>
    <t>91.03-1</t>
  </si>
  <si>
    <t>Atividades de jardins botânicos, zoológicos, parques nacionais, reservas ecológicas e áreas de proteção ambiental</t>
  </si>
  <si>
    <t>9103-1/00</t>
  </si>
  <si>
    <t>92</t>
  </si>
  <si>
    <t>ATIVIDADES DE EXPLORAÇÃO DE JOGOS DE AZAR E APOSTAS</t>
  </si>
  <si>
    <t>92.0</t>
  </si>
  <si>
    <t>Atividades de exploração de jogos de azar e apostas</t>
  </si>
  <si>
    <t>92.00-3</t>
  </si>
  <si>
    <t>9200-3/01</t>
  </si>
  <si>
    <t>Casas de bingo</t>
  </si>
  <si>
    <t>9200-3/02</t>
  </si>
  <si>
    <t>Exploração de apostas em corridas de cavalos</t>
  </si>
  <si>
    <t>9200-3/99</t>
  </si>
  <si>
    <t>Exploração de jogos de azar e apostas não especificados anteriormente</t>
  </si>
  <si>
    <t>93</t>
  </si>
  <si>
    <t>ATIVIDADES ESPORTIVAS E DE RECREAÇÃO E LAZER</t>
  </si>
  <si>
    <t>93.1</t>
  </si>
  <si>
    <t>Atividades esportivas</t>
  </si>
  <si>
    <t>93.11-5</t>
  </si>
  <si>
    <t>Gestão de instalações de esportes</t>
  </si>
  <si>
    <t>9311-5/00</t>
  </si>
  <si>
    <t>93.12-3</t>
  </si>
  <si>
    <t>Clubes sociais, esportivos e similares</t>
  </si>
  <si>
    <t>9312-3/00</t>
  </si>
  <si>
    <t>93.13-1</t>
  </si>
  <si>
    <t>Atividades de condicionamento físico</t>
  </si>
  <si>
    <t>9313-1/00</t>
  </si>
  <si>
    <t>93.19-1</t>
  </si>
  <si>
    <t>Atividades esportivas não especificadas anteriormente</t>
  </si>
  <si>
    <t>9319-1/01</t>
  </si>
  <si>
    <t>Produção e promoção de eventos esportivos</t>
  </si>
  <si>
    <t>9319-1/99</t>
  </si>
  <si>
    <t>Outras atividades esportivas não especificadas anteriormente</t>
  </si>
  <si>
    <t>93.2</t>
  </si>
  <si>
    <t>Atividades de recreação e lazer</t>
  </si>
  <si>
    <t>93.21-2</t>
  </si>
  <si>
    <t>Parques de diversão e parques temáticos</t>
  </si>
  <si>
    <t>9321-2/00</t>
  </si>
  <si>
    <t>93.29-8</t>
  </si>
  <si>
    <t>Atividades de recreação e lazer não especificadas anteriormente</t>
  </si>
  <si>
    <t>9329-8/01</t>
  </si>
  <si>
    <t>Discotecas, danceterias, salões de dança e similares</t>
  </si>
  <si>
    <t>9329-8/02</t>
  </si>
  <si>
    <t>Exploração de boliches</t>
  </si>
  <si>
    <t>9329-8/03</t>
  </si>
  <si>
    <t>Exploração de jogos de sinuca, bilhar e similares</t>
  </si>
  <si>
    <t>9329-8/04</t>
  </si>
  <si>
    <t>Exploração de jogos eletrônicos recreativos</t>
  </si>
  <si>
    <t>9329-8/99</t>
  </si>
  <si>
    <t>Outras atividades de recreação e lazer não especificadas anteriormente</t>
  </si>
  <si>
    <t>OUTRAS ATIVIDADES DE SERVIÇOS</t>
  </si>
  <si>
    <t>ATIVIDADES DE ORGANIZAÇÕES ASSOCIATIVAS</t>
  </si>
  <si>
    <t>94.1</t>
  </si>
  <si>
    <t>Atividades de organizações associativas patronais, empresariais e profissionais</t>
  </si>
  <si>
    <t>94.11-1</t>
  </si>
  <si>
    <t>Atividades de organizações associativas patronais e empresariais</t>
  </si>
  <si>
    <t>9411-1/00</t>
  </si>
  <si>
    <t>94.12-0</t>
  </si>
  <si>
    <t>Atividades de organizações associativas profissionais</t>
  </si>
  <si>
    <t>9412-0/00</t>
  </si>
  <si>
    <t>94.2</t>
  </si>
  <si>
    <t>Atividades de organizações sindicais</t>
  </si>
  <si>
    <t>94.20-1</t>
  </si>
  <si>
    <t>9420-1/00</t>
  </si>
  <si>
    <t>94.3</t>
  </si>
  <si>
    <t>Atividades de associações de defesa de direitos sociais</t>
  </si>
  <si>
    <t>94.30-8</t>
  </si>
  <si>
    <t>9430-8/00</t>
  </si>
  <si>
    <t>94.9</t>
  </si>
  <si>
    <t>Atividades de organizações associativas não especificadas anteriormente</t>
  </si>
  <si>
    <t>94.91-0</t>
  </si>
  <si>
    <t>Atividades de organizações religiosas</t>
  </si>
  <si>
    <t>9491-0/00</t>
  </si>
  <si>
    <t>94.92-8</t>
  </si>
  <si>
    <t>Atividades de organizações políticas</t>
  </si>
  <si>
    <t>9492-8/00</t>
  </si>
  <si>
    <t>94.93-6</t>
  </si>
  <si>
    <t>Atividades de organizações associativas ligadas à cultura e à arte</t>
  </si>
  <si>
    <t>9493-6/00</t>
  </si>
  <si>
    <t>94.99-5</t>
  </si>
  <si>
    <t>Atividades associativas não especificadas anteriormente</t>
  </si>
  <si>
    <t>9499-5/00</t>
  </si>
  <si>
    <t>REPARAÇÃO E MANUTENÇÃO DE EQUIPAMENTOS DE INFORMÁTICA E COMUNICAÇÃO E DE OBJETOS PESSOAIS E DOMÉSTICOS</t>
  </si>
  <si>
    <t>95.1</t>
  </si>
  <si>
    <t>Reparação e manutenção de equipamentos de informática e comunicação</t>
  </si>
  <si>
    <t>95.11-8</t>
  </si>
  <si>
    <t>Reparação e manutenção de computadores e de equipamentos periféricos</t>
  </si>
  <si>
    <t>9511-8/00</t>
  </si>
  <si>
    <t>95.12-6</t>
  </si>
  <si>
    <t>Reparação e manutenção de equipamentos de comunicação</t>
  </si>
  <si>
    <t>9512-6/00</t>
  </si>
  <si>
    <t>95.2</t>
  </si>
  <si>
    <t>Reparação e manutenção de objetos e equipamentos pessoais e domésticos</t>
  </si>
  <si>
    <t>95.21-5</t>
  </si>
  <si>
    <t>Reparação e manutenção de equipamentos eletroeletrônicos de uso pessoal e doméstico</t>
  </si>
  <si>
    <t>9521-5/00</t>
  </si>
  <si>
    <t>95.29-1</t>
  </si>
  <si>
    <t>Reparação e manutenção de objetos e equipamentos pessoais e domésticos não especificados anteriormente</t>
  </si>
  <si>
    <t>9529-1/01</t>
  </si>
  <si>
    <t>Reparação de calçados, bolsas e artigos de viagem</t>
  </si>
  <si>
    <t>9529-1/02</t>
  </si>
  <si>
    <t>Chaveiros</t>
  </si>
  <si>
    <t>9529-1/03</t>
  </si>
  <si>
    <t>Reparação de relógios</t>
  </si>
  <si>
    <t>9529-1/04</t>
  </si>
  <si>
    <t>Reparação de bicicletas, triciclos e outros veículos não-motorizados</t>
  </si>
  <si>
    <t>9529-1/05</t>
  </si>
  <si>
    <t>Reparação de artigos do mobiliário</t>
  </si>
  <si>
    <t>9529-1/06</t>
  </si>
  <si>
    <t>Reparação de jóias</t>
  </si>
  <si>
    <t>9529-1/99</t>
  </si>
  <si>
    <t>Reparação e manutenção de outros objetos e equipamentos pessoais e domésticos não especificados anteriormente</t>
  </si>
  <si>
    <t>96</t>
  </si>
  <si>
    <t>OUTRAS ATIVIDADES DE SERVIÇOS PESSOAIS</t>
  </si>
  <si>
    <t>96.0</t>
  </si>
  <si>
    <t>Outras atividades de serviços pessoais</t>
  </si>
  <si>
    <t>96.01-7</t>
  </si>
  <si>
    <t>Lavanderias, tinturarias e toalheiros</t>
  </si>
  <si>
    <t>9601-7/01</t>
  </si>
  <si>
    <t>Lavanderias</t>
  </si>
  <si>
    <t>9601-7/02</t>
  </si>
  <si>
    <t>Tinturarias</t>
  </si>
  <si>
    <t>9601-7/03</t>
  </si>
  <si>
    <t>Toalheiros</t>
  </si>
  <si>
    <t>96.02-5</t>
  </si>
  <si>
    <t>Cabeleireiros e outras atividades de tratamento de beleza</t>
  </si>
  <si>
    <t>9602-5/01</t>
  </si>
  <si>
    <t>Cabeleireiros</t>
  </si>
  <si>
    <t>9602-5/02</t>
  </si>
  <si>
    <t>Atividades de estética e outros serviços de cuidados com a beleza</t>
  </si>
  <si>
    <t>96.03-3</t>
  </si>
  <si>
    <t>Atividades funerárias e serviços relacionados</t>
  </si>
  <si>
    <t>9603-3/01</t>
  </si>
  <si>
    <t>Gestão e manutenção de cemitérios</t>
  </si>
  <si>
    <t>9603-3/02</t>
  </si>
  <si>
    <t>Serviços de cremação</t>
  </si>
  <si>
    <t>9603-3/03</t>
  </si>
  <si>
    <t>Serviços de sepultamento</t>
  </si>
  <si>
    <t>9603-3/04</t>
  </si>
  <si>
    <t>Serviços de funerárias</t>
  </si>
  <si>
    <t>9603-3/05</t>
  </si>
  <si>
    <t>Serviços de somatoconservação</t>
  </si>
  <si>
    <t>9603-3/99</t>
  </si>
  <si>
    <t>Atividades funerárias e serviços relacionados não especificados anteriormente</t>
  </si>
  <si>
    <t>96.09-2</t>
  </si>
  <si>
    <t>Atividades de serviços pessoais não especificadas anteriormente</t>
  </si>
  <si>
    <t>9609-2/02</t>
  </si>
  <si>
    <t>Agências matrimoniais</t>
  </si>
  <si>
    <t>9609-2/03</t>
  </si>
  <si>
    <t>Alojamento, higiene e embelezamento de animais</t>
  </si>
  <si>
    <t>9609-2/04</t>
  </si>
  <si>
    <t>Exploração de máquinas de serviços pessoais acionadas por moeda</t>
  </si>
  <si>
    <t>9609-2/05</t>
  </si>
  <si>
    <t>Atividades de sauna e banhos</t>
  </si>
  <si>
    <t>9609-2/06</t>
  </si>
  <si>
    <t>Serviços de tatuagem e colocação de piercing</t>
  </si>
  <si>
    <t>9609-2/99</t>
  </si>
  <si>
    <t>Outras atividades de serviços pessoais não especificadas anteriormente</t>
  </si>
  <si>
    <t>SERVIÇOS DOMÉSTICOS</t>
  </si>
  <si>
    <t>97</t>
  </si>
  <si>
    <t>97.0</t>
  </si>
  <si>
    <t>97.00-5</t>
  </si>
  <si>
    <t>9700-5/00</t>
  </si>
  <si>
    <t>ORGANISMOS INTERNACIONAIS E OUTRAS INSTITUIÇÕES EXTRATERRITORIAIS</t>
  </si>
  <si>
    <t>99</t>
  </si>
  <si>
    <t>99.0</t>
  </si>
  <si>
    <t>99.00-8</t>
  </si>
  <si>
    <t>9900-8/00</t>
  </si>
  <si>
    <t>OUTROS SEM CNAE</t>
  </si>
  <si>
    <t>Por atividade econômica - mensal</t>
  </si>
  <si>
    <t>Cultivo de canadeaçúcar</t>
  </si>
  <si>
    <t>Cultivo de batatainglesa</t>
  </si>
  <si>
    <t>Cultivo de cocodabaía</t>
  </si>
  <si>
    <t>Cultivo de chádaíndia</t>
  </si>
  <si>
    <t>Cultivo de ervamate</t>
  </si>
  <si>
    <t>Cultivo de pimentadoreino</t>
  </si>
  <si>
    <t>Cultivo de plantas para condimento, exceto pimentadoreino</t>
  </si>
  <si>
    <t>Criação de bichodaseda</t>
  </si>
  <si>
    <t>Atividades de apoio à agricultura e à pecuária; atividades de póscolheita</t>
  </si>
  <si>
    <t>Atividades de póscolheita</t>
  </si>
  <si>
    <t>Produção florestal  florestas plantadas</t>
  </si>
  <si>
    <t>Cultivo de acácianegra</t>
  </si>
  <si>
    <t>Cultivo de espécies madeireiras, exceto eucalipto, acácianegra, pinus e teca</t>
  </si>
  <si>
    <t>Produção de carvão vegetal  florestas plantadas</t>
  </si>
  <si>
    <t>Produção de casca de acácianegra  florestas plantadas</t>
  </si>
  <si>
    <t>Produção de produtos nãomadeireiros não especificados anteriormente em florestas plantadas</t>
  </si>
  <si>
    <t>Produção florestal  florestas nativas</t>
  </si>
  <si>
    <t>Produção de carvão vegetal  florestas nativas</t>
  </si>
  <si>
    <t>Coleta de castanhadopará em florestas nativas</t>
  </si>
  <si>
    <t>Coleta de produtos nãomadeireiros não especificados anteriormente em florestas nativas</t>
  </si>
  <si>
    <t>Extração de minerais metálicos nãoferrosos</t>
  </si>
  <si>
    <t>Extração de minerais metálicos nãoferrosos não especificados anteriormente</t>
  </si>
  <si>
    <t>Extração de minérios de cobre, chumbo, zinco e outros minerais metálicos nãoferrosos não especificados anteriormente</t>
  </si>
  <si>
    <t>Beneficiamento de minérios de cobre, chumbo, zinco e outros minerais metálicos nãoferrosos não especificados anteriormente</t>
  </si>
  <si>
    <t>EXTRAÇÃO DE MINERAIS NÃOMETÁLICOS</t>
  </si>
  <si>
    <t>Extração de outros minerais nãometálicos</t>
  </si>
  <si>
    <t>Extração e refino de sal marinho e salgema</t>
  </si>
  <si>
    <t>Extração de salgema</t>
  </si>
  <si>
    <t>Extração de minerais nãometálicos não especificados anteriormente</t>
  </si>
  <si>
    <t>Extração de outros minerais nãometálicos não especificados anteriormente</t>
  </si>
  <si>
    <t>Atividades de apoio à extração de minerais metálicos nãoferrosos</t>
  </si>
  <si>
    <t>Atividades de apoio à extração de minerais nãometálicos</t>
  </si>
  <si>
    <t>Frigorífico  abate de bovinos</t>
  </si>
  <si>
    <t>Frigorífico  abate de eqüinos</t>
  </si>
  <si>
    <t>Frigorífico  abate de ovinos e caprinos</t>
  </si>
  <si>
    <t>Frigorífico  abate de bufalinos</t>
  </si>
  <si>
    <t>Matadouro  abate de reses sob contrato, exceto abate de suínos</t>
  </si>
  <si>
    <t>Frigorífico  abate de suínos</t>
  </si>
  <si>
    <t>Matadouro  abate de suínos sob contrato</t>
  </si>
  <si>
    <t>Fabricação de margarina e outras gorduras vegetais e de óleos nãocomestíveis de animais</t>
  </si>
  <si>
    <t>Fabricação de aguardente de canadeaçúcar</t>
  </si>
  <si>
    <t>Fabricação de bebidas nãoalcoólicas</t>
  </si>
  <si>
    <t>Fabricação de refrigerantes e de outras bebidas nãoalcoólicas</t>
  </si>
  <si>
    <t>Fabricação de outras bebidas nãoalcoólicas não especificadas anteriormente</t>
  </si>
  <si>
    <t>Fabricação de casas de madeira préfabricadas</t>
  </si>
  <si>
    <t>Fabricação de papel, cartolina e papelcartão</t>
  </si>
  <si>
    <t>Fabricação de cartolina e papelcartão</t>
  </si>
  <si>
    <t>Fabricação de embalagens de papel, cartolina, papelcartão e papelão ondulado</t>
  </si>
  <si>
    <t>Fabricação de embalagens de cartolina e papelcartão</t>
  </si>
  <si>
    <t>Fabricação de produtos diversos de papel, cartolina, papelcartão e papelão ondulado</t>
  </si>
  <si>
    <t>Fabricação de produtos de papel, cartolina, papelcartão e papelão ondulado para uso comercial e de escritório</t>
  </si>
  <si>
    <t>Fabricação de produtos de papel para usos doméstico e higiênicosanitário</t>
  </si>
  <si>
    <t>Fabricação de produtos de papel para uso doméstico e higiênicosanitário não especificados anteriormente</t>
  </si>
  <si>
    <t>Fabricação de produtos de pastas celulósicas, papel, cartolina, papelcartão e papelão ondulado não especificados anteriormente</t>
  </si>
  <si>
    <t>Serviços de préimpressão e acabamentos gráficos</t>
  </si>
  <si>
    <t>Serviços de préimpressão</t>
  </si>
  <si>
    <t>Fabricação de pneumáticos e de câmarasdear</t>
  </si>
  <si>
    <t>FABRICAÇÃO DE PRODUTOS DE MINERAIS NÃOMETÁLICOS</t>
  </si>
  <si>
    <t>Fabricação de estruturas prémoldadas de concreto armado, em série e sob encomenda</t>
  </si>
  <si>
    <t>Fabricação de casas prémoldadas de concreto</t>
  </si>
  <si>
    <t>Fabricação de produtos cerâmicos nãorefratários para uso estrutural na construção</t>
  </si>
  <si>
    <t>Fabricação de produtos cerâmicos nãorefratários não especificados anteriormente</t>
  </si>
  <si>
    <t>Aparelhamento de pedras e fabricação de outros produtos de minerais nãometálicos</t>
  </si>
  <si>
    <t>Fabricação de produtos de minerais nãometálicos não especificados anteriormente</t>
  </si>
  <si>
    <t>Fabricação de outros produtos de minerais nãometálicos não especificados anteriormente</t>
  </si>
  <si>
    <t>Produção de ferrogusa e de ferroligas</t>
  </si>
  <si>
    <t>Produção de ferrogusa</t>
  </si>
  <si>
    <t>Produção de semiacabados de aço</t>
  </si>
  <si>
    <t>Metalurgia dos metais nãoferrosos</t>
  </si>
  <si>
    <t>Metalurgia dos metais nãoferrosos e suas ligas não especificados anteriormente</t>
  </si>
  <si>
    <t>Metalurgia de outros metais nãoferrosos e suas ligas não especificados anteriormente</t>
  </si>
  <si>
    <t>Fundição de metais nãoferrosos e suas ligas</t>
  </si>
  <si>
    <t>Produção de forjados de aço e de metais nãoferrosos e suas ligas</t>
  </si>
  <si>
    <t>Produção de forjados de metais nãoferrosos e suas ligas</t>
  </si>
  <si>
    <t>Fabricação de compressores para uso nãoindustrial, peças e acessórios</t>
  </si>
  <si>
    <t>Fabricação de fornos industriais, aparelhos e equipamentos nãoelétricos para instalações térmicas, peças e acessórios</t>
  </si>
  <si>
    <t>Fabricação de aparelhos e equipamentos de ar condicionado para uso nãoindustrial</t>
  </si>
  <si>
    <t>Fabricação de máquinas de escrever, calcular e outros equipamentos nãoeletrônicos para escritório, peças e acessórios</t>
  </si>
  <si>
    <t>Fabricação de máquinasferramenta</t>
  </si>
  <si>
    <t>Fabricação de máquinasferramenta, peças e acessórios</t>
  </si>
  <si>
    <t>Fabricação de máquinas para a indústria metalúrgica, exceto máquinasferramenta</t>
  </si>
  <si>
    <t>Fabricação de máquinas para a indústria metalúrgica, peças e acessórios, exceto máquinasferramenta</t>
  </si>
  <si>
    <t>Fabricação de bicicletas e triciclos nãomotorizados</t>
  </si>
  <si>
    <t>Fabricação de bicicletas e triciclos nãomotorizados, peças e acessórios</t>
  </si>
  <si>
    <t>Fabricação de instrumentos nãoeletrônicos e utensílios para uso médico, cirúrgico, odontológico e de laboratório</t>
  </si>
  <si>
    <t>Fabricação de guardachuvas e similares</t>
  </si>
  <si>
    <t>Manutenção e reparação de máquinas motrizes nãoelétricas</t>
  </si>
  <si>
    <t>Manutenção e reparação de máquinas de escrever, calcular e de outros equipamentos nãoeletrônicos para escritório</t>
  </si>
  <si>
    <t>Manutenção e reparação de máquinasferramenta</t>
  </si>
  <si>
    <t>Manutenção e reparação de máquinas para a indústria metalúrgica, exceto máquinasferramenta</t>
  </si>
  <si>
    <t>Coleta de resíduos nãoperigosos</t>
  </si>
  <si>
    <t>Tratamento e disposição de resíduos nãoperigosos</t>
  </si>
  <si>
    <t>OBRAS DE INFRAESTRUTURA</t>
  </si>
  <si>
    <t>Construção de rodovias, ferrovias, obras urbanas e obrasdearte especiais</t>
  </si>
  <si>
    <t>Construção de obrasdearte especiais</t>
  </si>
  <si>
    <t>Obras de urbanização  ruas, praças e calçadas</t>
  </si>
  <si>
    <t>Obras de infraestrutura para energia elétrica, telecomunicações, água, esgoto e transporte por dutos</t>
  </si>
  <si>
    <t>Construção de outras obras de infraestrutura</t>
  </si>
  <si>
    <t>Comércio por atacado de reboques e semireboques novos e usados</t>
  </si>
  <si>
    <t>Comércio por atacado de pneumáticos e câmarasdear</t>
  </si>
  <si>
    <t>Comércio a varejo de pneumáticos e câmarasdear</t>
  </si>
  <si>
    <t>Representantes comerciais e agentes do comércio de matériasprimas agrícolas e animais vivos</t>
  </si>
  <si>
    <t>Representantes comerciais e agentes do comércio de instrumentos e materiais odontomédicohospitalares</t>
  </si>
  <si>
    <t>Comércio atacadista de matériasprimas agrícolas e animais vivos</t>
  </si>
  <si>
    <t>Comércio atacadista de animais vivos, alimentos para animais e matériasprimas agrícolas, exceto café e soja</t>
  </si>
  <si>
    <t>Comércio atacadista de couros, lãs, peles e outros subprodutos nãocomestíveis de origem animal</t>
  </si>
  <si>
    <t>Comércio atacadista de matériasprimas agrícolas com atividade de fracionamento e acondicionamento associada</t>
  </si>
  <si>
    <t>Comércio atacadista de matériasprimas agrícolas não especificadas anteriormente</t>
  </si>
  <si>
    <t>Comércio atacadista de produtos de consumo nãoalimentar</t>
  </si>
  <si>
    <t>Comércio atacadista de máquinas, aparelhos e equipamentos para uso odontomédicohospitalar; partes e peças</t>
  </si>
  <si>
    <t>Comércio atacadista de resíduos e sucatas nãometálicos, exceto de papel e papelão</t>
  </si>
  <si>
    <t>Comércio atacadista nãoespecializado</t>
  </si>
  <si>
    <t>Comércio varejista nãoespecializado</t>
  </si>
  <si>
    <t>Comércio varejista de mercadorias em geral, com predominância de produtos alimentícios  hipermercados e supermercados</t>
  </si>
  <si>
    <t>Comércio varejista de mercadorias em geral, com predominância de produtos alimentícios  hipermercados</t>
  </si>
  <si>
    <t>Comércio varejista de mercadorias em geral, com predominância de produtos alimentícios  supermercados</t>
  </si>
  <si>
    <t>Comércio varejista de mercadorias em geral, com predominância de produtos alimentícios  minimercados, mercearias e armazéns</t>
  </si>
  <si>
    <t>Comércio varejista de carnes e pescados  açougues e peixarias</t>
  </si>
  <si>
    <t>Comércio varejista de carnes  açougues</t>
  </si>
  <si>
    <t>Serviço de transporte de passageiros  locação de automóveis com motorista</t>
  </si>
  <si>
    <t>Transporte marítimo de cabotagem  Carga</t>
  </si>
  <si>
    <t>Transporte marítimo de cabotagem  passageiros</t>
  </si>
  <si>
    <t>Transporte marítimo de longo curso  Carga</t>
  </si>
  <si>
    <t>Transporte marítimo de longo curso  Passageiros</t>
  </si>
  <si>
    <t>Transporte aéreo de passageiros nãoregular</t>
  </si>
  <si>
    <t>Outros serviços de transporte aéreo de passageiros nãoregular</t>
  </si>
  <si>
    <t>Armazéns gerais  emissão de warrant</t>
  </si>
  <si>
    <t>Guardamóveis</t>
  </si>
  <si>
    <t>Depósitos de mercadorias para terceiros, exceto armazéns gerais e guardamóveis</t>
  </si>
  <si>
    <t>Administração da infraestrutura portuária</t>
  </si>
  <si>
    <t>Operador de transporte multimodal  OTM</t>
  </si>
  <si>
    <t>Aparthotéis</t>
  </si>
  <si>
    <t>Serviços de alimentação para eventos e recepções  bufê</t>
  </si>
  <si>
    <t>Cantinas  serviços de alimentação privativos</t>
  </si>
  <si>
    <t>Atividades de pósprodução cinematográfica, de vídeos e de programas de televisão</t>
  </si>
  <si>
    <t>Atividades de pósprodução cinematográfica, de vídeos e de programas de televisão não especificadas anteriormente</t>
  </si>
  <si>
    <t>Serviços de telefonia fixa comutada  STFC</t>
  </si>
  <si>
    <t>Serviços de redes de transporte de telecomunicações  SRTT</t>
  </si>
  <si>
    <t>Serviços de comunicação multimídia  SCM</t>
  </si>
  <si>
    <t>Serviço móvel especializado  SME</t>
  </si>
  <si>
    <t>Provedores de voz sobre protocolo internet  VOIP</t>
  </si>
  <si>
    <t>Desenvolvimento e licenciamento de programas de computador nãocustomizáveis</t>
  </si>
  <si>
    <t>Intermediação monetária  depósitos à vista</t>
  </si>
  <si>
    <t>Intermediação nãomonetária  outros instrumentos de captação</t>
  </si>
  <si>
    <t>Sociedades de crédito, financiamento e investimento  financeiras</t>
  </si>
  <si>
    <t>Bancos de câmbio e outras instituições de intermediação nãomonetária</t>
  </si>
  <si>
    <t>Outras instituições de intermediação nãomonetária não especificadas anteriormente</t>
  </si>
  <si>
    <t>Holdings de instituições nãofinanceiras</t>
  </si>
  <si>
    <t>Sociedades de fomento mercantil  factoring</t>
  </si>
  <si>
    <t>Seguros de vida e nãovida</t>
  </si>
  <si>
    <t>Planos de auxíliofuneral</t>
  </si>
  <si>
    <t>Seguros nãovida</t>
  </si>
  <si>
    <t>Segurossaúde</t>
  </si>
  <si>
    <t>ALUGUÉIS NÃOIMOBILIÁRIOS E GESTÃO DE ATIVOS INTANGÍVEIS NÃOFINANCEIROS</t>
  </si>
  <si>
    <t>Gestão de ativos intangíveis nãofinanceiros</t>
  </si>
  <si>
    <t>SELEÇÃO, AGENCIAMENTO E LOCAÇÃO DE MÃODEOBRA</t>
  </si>
  <si>
    <t>Seleção e agenciamento de mãodeobra</t>
  </si>
  <si>
    <t>Locação de mãodeobra temporária</t>
  </si>
  <si>
    <t>Emissão de valesalimentação, valestransporte e similares</t>
  </si>
  <si>
    <t>Educação infantil  creche</t>
  </si>
  <si>
    <t>Educação infantil  préescola</t>
  </si>
  <si>
    <t>Educação superior  graduação</t>
  </si>
  <si>
    <t>Educação superior  graduação e pósgraduação</t>
  </si>
  <si>
    <t>Educação superior  pósgraduação e extensão</t>
  </si>
  <si>
    <t>Atividades de atendimento hospitalar, exceto prontosocorro e unidades para atendimento a urgências</t>
  </si>
  <si>
    <t>Atividades de atendimento em prontosocorro e unidades hospitalares para atendimento a urgências</t>
  </si>
  <si>
    <t>Serviços de diagnóstico por registro gráfico  ECG, EEG e outros exames análogos</t>
  </si>
  <si>
    <t>Serviços de diagnóstico por métodos ópticos  endoscopia e outros exames análogos</t>
  </si>
  <si>
    <t>Atividades de assistência a idosos, deficientes físicos, imunodeprimidos e convalescentes, e de infraestrutura e apoio a pacientes prestadas em residências coletivas e particulares</t>
  </si>
  <si>
    <t>Atividades de fornecimento de infraestrutura de apoio e assistência a paciente no domicílio</t>
  </si>
  <si>
    <t>Reparação de bicicletas, triciclos e outros veículos nãomotorizados</t>
  </si>
  <si>
    <t>Resoluções Concla: 02/2010 de 08/06/2009</t>
  </si>
  <si>
    <t>Estrutura detalhada CNAE 2.0  seções, divisões, grupos, classes e subclasses*</t>
  </si>
  <si>
    <t>Código CNAE</t>
  </si>
  <si>
    <t>Descrição do código</t>
  </si>
  <si>
    <t>1091-1/00</t>
  </si>
  <si>
    <t>1822-9/00</t>
  </si>
  <si>
    <t>2539-0/00</t>
  </si>
  <si>
    <t>3091-1/00</t>
  </si>
  <si>
    <t>Fabricação de motocicletas, peças e acessórios</t>
  </si>
  <si>
    <t>3250-7/08</t>
  </si>
  <si>
    <t>Fabricação de artefatos de tecido não tecido para uso odonto-médico-hospitalar</t>
  </si>
  <si>
    <t>3312-1/01</t>
  </si>
  <si>
    <t>Manutenção e reparação de equipamentos transmissores de comunicação</t>
  </si>
  <si>
    <t>3511-5/00</t>
  </si>
  <si>
    <t>Geração de energia elétrica ( 1 )OLD</t>
  </si>
  <si>
    <t>4721-1/01</t>
  </si>
  <si>
    <t>Padaria e confeitaria com predominância de produção própria</t>
  </si>
  <si>
    <t>4751-2/00</t>
  </si>
  <si>
    <t>Holdings de instituições financeiras</t>
  </si>
  <si>
    <t>Holdings de instituições não-financeiras</t>
  </si>
  <si>
    <t>Outras sociedades de participação, exceto holdings</t>
  </si>
  <si>
    <t>Sociedades de fomento mercantil - factoring</t>
  </si>
  <si>
    <t>8630-5/05</t>
  </si>
  <si>
    <t>Atividade odontológica sem recursos para realização de procedimentos cirúrgicos</t>
  </si>
  <si>
    <t>9609-2/01</t>
  </si>
  <si>
    <t>Clínicas de estética e similares</t>
  </si>
  <si>
    <t>Valores  apurados com base na data de recolhimento, e não na do repasse financeiro.</t>
  </si>
  <si>
    <t>CNAEF</t>
  </si>
  <si>
    <t>-/</t>
  </si>
  <si>
    <t>6201-5/01</t>
  </si>
  <si>
    <t>8020-0/01</t>
  </si>
  <si>
    <t>9412-0/99</t>
  </si>
  <si>
    <t>Total</t>
  </si>
  <si>
    <t>TOTAL ICMS FECP</t>
  </si>
  <si>
    <t>select   substr(cc.co_cnaef,1,4)||'-'||substr(cc.co_cnaef,5,1)</t>
  </si>
  <si>
    <t xml:space="preserve">         ||'/'||substr(cc.co_cnaef,6,2) cnaef ,</t>
  </si>
  <si>
    <t xml:space="preserve">    from     cad.cnaef_cntb             cc,</t>
  </si>
  <si>
    <t xml:space="preserve">         arr.documentos             d ,</t>
  </si>
  <si>
    <t xml:space="preserve">         arr.parcelas_documentos    p ,</t>
  </si>
  <si>
    <t xml:space="preserve">         cad.contribuintes          c</t>
  </si>
  <si>
    <t>where    d.nu_cgc_cpf             =      c.nu_cgc_cpf(+)</t>
  </si>
  <si>
    <t xml:space="preserve">  and    cc.cntb_nu_inscricao (+) =      c.nu_inscricao</t>
  </si>
  <si>
    <t xml:space="preserve">  and    d.sq_documento            =      p.doc_sq_documento</t>
  </si>
  <si>
    <t xml:space="preserve">  and    p.rece_co_receita  in (7501,7510,7528,7536,7544)</t>
  </si>
  <si>
    <t xml:space="preserve">  and    c.co_categoria_d   &lt;&gt; 50</t>
  </si>
  <si>
    <t xml:space="preserve">  and    cc.in_tipo_ativ(+) = 'P'</t>
  </si>
  <si>
    <t xml:space="preserve">  and    cc.dt_fim(+) is null</t>
  </si>
  <si>
    <t xml:space="preserve">  and    d.doc_sq_documento       is       null</t>
  </si>
  <si>
    <t>group   by cc.co_cnaef</t>
  </si>
  <si>
    <t>Fonte: CPAA / SUAR / SEFAZ</t>
  </si>
  <si>
    <r>
      <t>Holdings</t>
    </r>
    <r>
      <rPr>
        <b/>
        <sz val="9"/>
        <color indexed="8"/>
        <rFont val="Calibri"/>
        <family val="2"/>
        <scheme val="minor"/>
      </rPr>
      <t xml:space="preserve"> de instituições financeiras</t>
    </r>
  </si>
  <si>
    <r>
      <t>Holdings</t>
    </r>
    <r>
      <rPr>
        <sz val="9"/>
        <color indexed="8"/>
        <rFont val="Calibri"/>
        <family val="2"/>
        <scheme val="minor"/>
      </rPr>
      <t xml:space="preserve"> de instituições financeiras</t>
    </r>
  </si>
  <si>
    <r>
      <t xml:space="preserve">Outras sociedades de participação, exceto </t>
    </r>
    <r>
      <rPr>
        <b/>
        <i/>
        <sz val="9"/>
        <color indexed="8"/>
        <rFont val="Calibri"/>
        <family val="2"/>
        <scheme val="minor"/>
      </rPr>
      <t>holdings</t>
    </r>
  </si>
  <si>
    <r>
      <t xml:space="preserve">Outras sociedades de participação, exceto </t>
    </r>
    <r>
      <rPr>
        <i/>
        <sz val="9"/>
        <color indexed="8"/>
        <rFont val="Calibri"/>
        <family val="2"/>
        <scheme val="minor"/>
      </rPr>
      <t>holdings</t>
    </r>
  </si>
  <si>
    <t>=SEERRO(PROCV($F16;'Arr 2018'!$A$1:$N$1331;3;0);0)</t>
  </si>
  <si>
    <t>ARRECADAÇÃO DO ADICIONAL DE ICMS (FECP)</t>
  </si>
  <si>
    <t>Secretaria de Estado de Fazenda</t>
  </si>
  <si>
    <t>9609-2/08</t>
  </si>
  <si>
    <t>4541-2/06</t>
  </si>
  <si>
    <t>4713-0/04</t>
  </si>
  <si>
    <t>5611-2/04</t>
  </si>
  <si>
    <t>4713-0/05</t>
  </si>
  <si>
    <t>1610-2/03</t>
  </si>
  <si>
    <t>5822-1/01</t>
  </si>
  <si>
    <t xml:space="preserve">         nvl(sum(decode((to_char(d.dt_pagamento,'mm/yyyy')),'01/2020',p.vl_parcela)),0) "jan/01",</t>
  </si>
  <si>
    <t xml:space="preserve">         nvl(sum(decode((to_char(d.dt_pagamento,'mm/yyyy')),'02/2020',p.vl_parcela)),0) "fev/01",</t>
  </si>
  <si>
    <t xml:space="preserve">         nvl(sum(decode((to_char(d.dt_pagamento,'mm/yyyy')),'03/2020',p.vl_parcela)),0) "mar/01",</t>
  </si>
  <si>
    <t xml:space="preserve">         nvl(sum(decode((to_char(d.dt_pagamento,'mm/yyyy')),'04/2020',p.vl_parcela)),0) "abr/01",</t>
  </si>
  <si>
    <t xml:space="preserve">         nvl(sum(decode((to_char(d.dt_pagamento,'mm/yyyy')),'05/2020',p.vl_parcela)),0) "mai/01",</t>
  </si>
  <si>
    <t xml:space="preserve">         nvl(sum(decode((to_char(d.dt_pagamento,'mm/yyyy')),'06/2020',p.vl_parcela)),0) "jun/01",</t>
  </si>
  <si>
    <t xml:space="preserve">         nvl(sum(decode((to_char(d.dt_pagamento,'mm/yyyy')),'07/2020',p.vl_parcela)),0) "jul/01",</t>
  </si>
  <si>
    <t xml:space="preserve">         nvl(sum(decode((to_char(d.dt_pagamento,'mm/yyyy')),'08/2020',p.vl_parcela)),0) "ago/01",</t>
  </si>
  <si>
    <t xml:space="preserve">         nvl(sum(decode((to_char(d.dt_pagamento,'mm/yyyy')),'09/2020',p.vl_parcela)),0) "set/01",</t>
  </si>
  <si>
    <t xml:space="preserve">         nvl(sum(decode((to_char(d.dt_pagamento,'mm/yyyy')),'10/2020',p.vl_parcela)),0) "out/01",</t>
  </si>
  <si>
    <t xml:space="preserve">         nvl(sum(decode((to_char(d.dt_pagamento,'mm/yyyy')),'11/2020',p.vl_parcela)),0) "nov/01",</t>
  </si>
  <si>
    <t xml:space="preserve">         nvl(sum(decode((to_char(d.dt_pagamento,'mm/yyyy')),'12/2020',p.vl_parcela)),0) "dez/01"</t>
  </si>
  <si>
    <t>JAN/20</t>
  </si>
  <si>
    <t>FEV/20</t>
  </si>
  <si>
    <t>MAR/20</t>
  </si>
  <si>
    <t>ABR/20</t>
  </si>
  <si>
    <t>MAI/20</t>
  </si>
  <si>
    <t>JUN/20</t>
  </si>
  <si>
    <t>JUL/20</t>
  </si>
  <si>
    <t>AGO/20</t>
  </si>
  <si>
    <t>SET/20</t>
  </si>
  <si>
    <t>OUT/20</t>
  </si>
  <si>
    <t>NOV/20</t>
  </si>
  <si>
    <t>DEZ/20</t>
  </si>
  <si>
    <t>Exercício 2020</t>
  </si>
  <si>
    <t>8020-0/02</t>
  </si>
  <si>
    <t>Ajuste (out/2010) - Petrobras (Auto de Infração apostilado)</t>
  </si>
  <si>
    <t>Valor Apostilado 1 - código 28-0 - ICMS Parcelamento</t>
  </si>
  <si>
    <t>Arrecadação Original</t>
  </si>
  <si>
    <t>Valor Total</t>
  </si>
  <si>
    <t>Valor Apostilado 2 - código 39-6 - ICMS Auto de Infração Parcelamento</t>
  </si>
  <si>
    <t>Valor Apostilado 3 - código 440-5 - Multa ICMS Parcelamento</t>
  </si>
  <si>
    <t>Valor Apostilado 4 - código 441-3 - Multa ICMS FECP Parcelamento</t>
  </si>
  <si>
    <t>Valor Apostilado 5 - código 539-8 - Multa Formal ICMS Parcelamento</t>
  </si>
  <si>
    <t xml:space="preserve">  and    d.dt_arrecadacao &gt;= to_date('01/12/2020','dd/mm/yyyy')</t>
  </si>
  <si>
    <t xml:space="preserve">  and    d.dt_arrecadacao &lt;= to_date('31/12/2020','dd/mm/yyyy')</t>
  </si>
  <si>
    <t>5822-1/02</t>
  </si>
  <si>
    <t>5231-1/03</t>
  </si>
  <si>
    <t>5239-7/99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</si>
</sst>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00000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indexed="64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8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i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0"/>
      <name val="Calibri"/>
      <family val="2"/>
      <scheme val="minor"/>
    </font>
    <font>
      <sz val="10"/>
      <color theme="0" tint="-0.14999847407452621"/>
      <name val="Calibri"/>
      <family val="2"/>
      <scheme val="minor"/>
    </font>
    <font>
      <sz val="10"/>
      <color theme="0" tint="-0.249977111117893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b/>
      <sz val="10"/>
      <color theme="1" tint="4.9989318521683403E-2"/>
      <name val="Calibri"/>
      <family val="2"/>
      <scheme val="minor"/>
    </font>
    <font>
      <b/>
      <sz val="10"/>
      <color theme="0" tint="-0.3499862666707357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0" tint="-0.499984740745262"/>
      <name val="Calibri"/>
      <family val="2"/>
      <scheme val="minor"/>
    </font>
    <font>
      <b/>
      <sz val="9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 style="medium">
        <color indexed="64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5" fillId="0" borderId="0"/>
    <xf numFmtId="0" fontId="11" fillId="0" borderId="0"/>
    <xf numFmtId="164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</cellStyleXfs>
  <cellXfs count="147">
    <xf numFmtId="0" fontId="0" fillId="0" borderId="0" xfId="0"/>
    <xf numFmtId="0" fontId="3" fillId="2" borderId="0" xfId="0" applyFont="1" applyFill="1" applyBorder="1"/>
    <xf numFmtId="0" fontId="4" fillId="2" borderId="0" xfId="0" applyFont="1" applyFill="1" applyBorder="1"/>
    <xf numFmtId="0" fontId="6" fillId="0" borderId="0" xfId="0" applyFont="1"/>
    <xf numFmtId="0" fontId="7" fillId="0" borderId="0" xfId="0" applyFont="1"/>
    <xf numFmtId="0" fontId="3" fillId="2" borderId="0" xfId="0" applyFont="1" applyFill="1" applyAlignment="1">
      <alignment horizontal="left" vertical="center" indent="4"/>
    </xf>
    <xf numFmtId="0" fontId="8" fillId="0" borderId="0" xfId="0" applyFont="1" applyAlignment="1">
      <alignment horizontal="left"/>
    </xf>
    <xf numFmtId="0" fontId="10" fillId="0" borderId="0" xfId="3" applyFont="1"/>
    <xf numFmtId="0" fontId="10" fillId="2" borderId="0" xfId="3" applyFont="1" applyFill="1"/>
    <xf numFmtId="0" fontId="13" fillId="0" borderId="9" xfId="3" applyFont="1" applyFill="1" applyBorder="1" applyAlignment="1">
      <alignment horizontal="center" vertical="center" wrapText="1"/>
    </xf>
    <xf numFmtId="0" fontId="9" fillId="0" borderId="0" xfId="3" applyFont="1"/>
    <xf numFmtId="0" fontId="9" fillId="2" borderId="0" xfId="3" applyFont="1" applyFill="1"/>
    <xf numFmtId="0" fontId="0" fillId="0" borderId="0" xfId="0" applyFont="1" applyBorder="1" applyAlignment="1">
      <alignment vertical="center"/>
    </xf>
    <xf numFmtId="0" fontId="6" fillId="0" borderId="0" xfId="8" applyNumberFormat="1" applyFont="1"/>
    <xf numFmtId="0" fontId="7" fillId="0" borderId="0" xfId="8"/>
    <xf numFmtId="43" fontId="7" fillId="0" borderId="0" xfId="1" applyFont="1"/>
    <xf numFmtId="17" fontId="14" fillId="3" borderId="4" xfId="0" applyNumberFormat="1" applyFont="1" applyFill="1" applyBorder="1" applyAlignment="1">
      <alignment horizontal="right" vertical="center" indent="1"/>
    </xf>
    <xf numFmtId="0" fontId="24" fillId="0" borderId="10" xfId="0" applyFont="1" applyFill="1" applyBorder="1" applyAlignment="1">
      <alignment horizontal="center" vertical="center" wrapText="1"/>
    </xf>
    <xf numFmtId="43" fontId="25" fillId="0" borderId="14" xfId="1" applyFont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30" fillId="0" borderId="9" xfId="3" applyFont="1" applyFill="1" applyBorder="1" applyAlignment="1">
      <alignment horizontal="center" vertical="center" wrapText="1"/>
    </xf>
    <xf numFmtId="43" fontId="25" fillId="5" borderId="14" xfId="1" applyFont="1" applyFill="1" applyBorder="1" applyAlignment="1">
      <alignment horizontal="center" vertical="center"/>
    </xf>
    <xf numFmtId="0" fontId="19" fillId="4" borderId="10" xfId="0" applyFont="1" applyFill="1" applyBorder="1" applyAlignment="1">
      <alignment horizontal="center" vertical="center" wrapText="1"/>
    </xf>
    <xf numFmtId="0" fontId="19" fillId="4" borderId="9" xfId="3" applyFont="1" applyFill="1" applyBorder="1" applyAlignment="1">
      <alignment horizontal="center" vertical="center" wrapText="1"/>
    </xf>
    <xf numFmtId="43" fontId="32" fillId="4" borderId="14" xfId="1" applyFont="1" applyFill="1" applyBorder="1" applyAlignment="1">
      <alignment horizontal="center" vertical="center"/>
    </xf>
    <xf numFmtId="0" fontId="18" fillId="6" borderId="13" xfId="3" applyFont="1" applyFill="1" applyBorder="1" applyAlignment="1">
      <alignment horizontal="center" vertical="center" wrapText="1"/>
    </xf>
    <xf numFmtId="0" fontId="35" fillId="6" borderId="13" xfId="3" applyFont="1" applyFill="1" applyBorder="1" applyAlignment="1">
      <alignment horizontal="center" vertical="center" wrapText="1"/>
    </xf>
    <xf numFmtId="0" fontId="18" fillId="6" borderId="20" xfId="3" applyFont="1" applyFill="1" applyBorder="1" applyAlignment="1">
      <alignment horizontal="center" vertical="center" wrapText="1"/>
    </xf>
    <xf numFmtId="49" fontId="31" fillId="6" borderId="15" xfId="3" quotePrefix="1" applyNumberFormat="1" applyFont="1" applyFill="1" applyBorder="1" applyAlignment="1">
      <alignment vertical="center" wrapText="1"/>
    </xf>
    <xf numFmtId="0" fontId="19" fillId="4" borderId="6" xfId="3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 wrapText="1"/>
    </xf>
    <xf numFmtId="43" fontId="32" fillId="4" borderId="21" xfId="1" applyFont="1" applyFill="1" applyBorder="1" applyAlignment="1">
      <alignment horizontal="center" vertical="center"/>
    </xf>
    <xf numFmtId="0" fontId="19" fillId="7" borderId="22" xfId="3" applyFont="1" applyFill="1" applyBorder="1" applyAlignment="1">
      <alignment horizontal="center" vertical="center" wrapText="1"/>
    </xf>
    <xf numFmtId="0" fontId="19" fillId="7" borderId="0" xfId="0" applyFont="1" applyFill="1" applyBorder="1" applyAlignment="1">
      <alignment horizontal="center" vertical="center" wrapText="1"/>
    </xf>
    <xf numFmtId="43" fontId="34" fillId="7" borderId="2" xfId="1" applyFont="1" applyFill="1" applyBorder="1" applyAlignment="1">
      <alignment horizontal="center" vertical="center"/>
    </xf>
    <xf numFmtId="0" fontId="26" fillId="3" borderId="24" xfId="3" applyFont="1" applyFill="1" applyBorder="1" applyAlignment="1">
      <alignment horizontal="center" vertical="center" wrapText="1"/>
    </xf>
    <xf numFmtId="0" fontId="26" fillId="3" borderId="25" xfId="0" applyFont="1" applyFill="1" applyBorder="1" applyAlignment="1">
      <alignment horizontal="center" vertical="center" wrapText="1"/>
    </xf>
    <xf numFmtId="0" fontId="19" fillId="3" borderId="25" xfId="0" applyFont="1" applyFill="1" applyBorder="1" applyAlignment="1">
      <alignment horizontal="center" vertical="center" wrapText="1"/>
    </xf>
    <xf numFmtId="43" fontId="33" fillId="3" borderId="27" xfId="1" applyFont="1" applyFill="1" applyBorder="1" applyAlignment="1">
      <alignment horizontal="center" vertical="center"/>
    </xf>
    <xf numFmtId="0" fontId="19" fillId="4" borderId="24" xfId="3" applyFont="1" applyFill="1" applyBorder="1" applyAlignment="1">
      <alignment horizontal="center" vertical="center" wrapText="1"/>
    </xf>
    <xf numFmtId="0" fontId="19" fillId="4" borderId="25" xfId="0" applyFont="1" applyFill="1" applyBorder="1" applyAlignment="1">
      <alignment horizontal="center" vertical="center" wrapText="1"/>
    </xf>
    <xf numFmtId="43" fontId="32" fillId="4" borderId="27" xfId="1" applyFont="1" applyFill="1" applyBorder="1" applyAlignment="1">
      <alignment horizontal="center" vertical="center"/>
    </xf>
    <xf numFmtId="0" fontId="27" fillId="0" borderId="24" xfId="3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43" fontId="25" fillId="0" borderId="27" xfId="1" applyFont="1" applyBorder="1" applyAlignment="1">
      <alignment horizontal="center" vertical="center"/>
    </xf>
    <xf numFmtId="0" fontId="20" fillId="4" borderId="16" xfId="3" applyNumberFormat="1" applyFont="1" applyFill="1" applyBorder="1" applyAlignment="1">
      <alignment horizontal="center" vertical="center" wrapText="1"/>
    </xf>
    <xf numFmtId="0" fontId="20" fillId="4" borderId="17" xfId="3" applyNumberFormat="1" applyFont="1" applyFill="1" applyBorder="1" applyAlignment="1">
      <alignment horizontal="center" vertical="center" wrapText="1"/>
    </xf>
    <xf numFmtId="0" fontId="20" fillId="4" borderId="18" xfId="3" applyNumberFormat="1" applyFont="1" applyFill="1" applyBorder="1" applyAlignment="1">
      <alignment horizontal="center" vertical="center" wrapText="1"/>
    </xf>
    <xf numFmtId="0" fontId="14" fillId="6" borderId="12" xfId="3" applyFont="1" applyFill="1" applyBorder="1" applyAlignment="1">
      <alignment horizontal="center" vertical="center" wrapText="1"/>
    </xf>
    <xf numFmtId="0" fontId="36" fillId="6" borderId="15" xfId="3" applyNumberFormat="1" applyFont="1" applyFill="1" applyBorder="1" applyAlignment="1" applyProtection="1">
      <alignment horizontal="left" vertical="center" wrapText="1" indent="1"/>
      <protection locked="0"/>
    </xf>
    <xf numFmtId="0" fontId="19" fillId="7" borderId="23" xfId="3" applyNumberFormat="1" applyFont="1" applyFill="1" applyBorder="1" applyAlignment="1" applyProtection="1">
      <alignment horizontal="left" vertical="center" wrapText="1" indent="1"/>
      <protection locked="0"/>
    </xf>
    <xf numFmtId="0" fontId="19" fillId="3" borderId="26" xfId="3" applyNumberFormat="1" applyFont="1" applyFill="1" applyBorder="1" applyAlignment="1" applyProtection="1">
      <alignment horizontal="left" vertical="center" wrapText="1" indent="1"/>
      <protection locked="0"/>
    </xf>
    <xf numFmtId="0" fontId="19" fillId="4" borderId="26" xfId="3" applyNumberFormat="1" applyFont="1" applyFill="1" applyBorder="1" applyAlignment="1" applyProtection="1">
      <alignment horizontal="left" vertical="center" wrapText="1" indent="1"/>
      <protection locked="0"/>
    </xf>
    <xf numFmtId="0" fontId="27" fillId="0" borderId="26" xfId="3" applyNumberFormat="1" applyFont="1" applyFill="1" applyBorder="1" applyAlignment="1" applyProtection="1">
      <alignment horizontal="left" vertical="center" wrapText="1" indent="1"/>
      <protection locked="0"/>
    </xf>
    <xf numFmtId="0" fontId="19" fillId="4" borderId="8" xfId="3" applyNumberFormat="1" applyFont="1" applyFill="1" applyBorder="1" applyAlignment="1" applyProtection="1">
      <alignment horizontal="left" vertical="center" wrapText="1" indent="1"/>
      <protection locked="0"/>
    </xf>
    <xf numFmtId="0" fontId="19" fillId="4" borderId="11" xfId="3" applyNumberFormat="1" applyFont="1" applyFill="1" applyBorder="1" applyAlignment="1" applyProtection="1">
      <alignment horizontal="left" vertical="center" wrapText="1" indent="1"/>
      <protection locked="0"/>
    </xf>
    <xf numFmtId="0" fontId="27" fillId="0" borderId="11" xfId="3" applyNumberFormat="1" applyFont="1" applyFill="1" applyBorder="1" applyAlignment="1" applyProtection="1">
      <alignment horizontal="left" vertical="center" wrapText="1" indent="1"/>
      <protection locked="0"/>
    </xf>
    <xf numFmtId="43" fontId="25" fillId="0" borderId="28" xfId="1" applyFont="1" applyBorder="1" applyAlignment="1">
      <alignment horizontal="center" vertical="center"/>
    </xf>
    <xf numFmtId="43" fontId="34" fillId="7" borderId="27" xfId="1" applyFont="1" applyFill="1" applyBorder="1" applyAlignment="1">
      <alignment horizontal="center" vertical="center"/>
    </xf>
    <xf numFmtId="0" fontId="10" fillId="0" borderId="0" xfId="3" applyFont="1" applyAlignment="1"/>
    <xf numFmtId="0" fontId="27" fillId="0" borderId="24" xfId="3" applyFont="1" applyFill="1" applyBorder="1" applyAlignment="1">
      <alignment horizontal="center" wrapText="1"/>
    </xf>
    <xf numFmtId="0" fontId="27" fillId="0" borderId="25" xfId="0" applyFont="1" applyFill="1" applyBorder="1" applyAlignment="1">
      <alignment horizontal="center" wrapText="1"/>
    </xf>
    <xf numFmtId="43" fontId="25" fillId="0" borderId="27" xfId="1" applyFont="1" applyBorder="1" applyAlignment="1">
      <alignment horizontal="center"/>
    </xf>
    <xf numFmtId="0" fontId="10" fillId="8" borderId="0" xfId="3" applyFont="1" applyFill="1"/>
    <xf numFmtId="0" fontId="19" fillId="3" borderId="24" xfId="3" applyFont="1" applyFill="1" applyBorder="1" applyAlignment="1">
      <alignment horizontal="center" vertical="center" wrapText="1"/>
    </xf>
    <xf numFmtId="43" fontId="33" fillId="7" borderId="27" xfId="1" applyFont="1" applyFill="1" applyBorder="1" applyAlignment="1">
      <alignment horizontal="center" vertical="center"/>
    </xf>
    <xf numFmtId="0" fontId="30" fillId="5" borderId="9" xfId="3" applyFont="1" applyFill="1" applyBorder="1" applyAlignment="1">
      <alignment horizontal="center" vertical="center" wrapText="1"/>
    </xf>
    <xf numFmtId="0" fontId="27" fillId="5" borderId="10" xfId="0" applyFont="1" applyFill="1" applyBorder="1" applyAlignment="1">
      <alignment horizontal="center" vertical="center" wrapText="1"/>
    </xf>
    <xf numFmtId="0" fontId="27" fillId="5" borderId="11" xfId="3" applyNumberFormat="1" applyFont="1" applyFill="1" applyBorder="1" applyAlignment="1" applyProtection="1">
      <alignment horizontal="left" vertical="center" wrapText="1"/>
      <protection locked="0"/>
    </xf>
    <xf numFmtId="0" fontId="13" fillId="5" borderId="9" xfId="3" applyFont="1" applyFill="1" applyBorder="1" applyAlignment="1">
      <alignment horizontal="center" vertical="center" wrapText="1"/>
    </xf>
    <xf numFmtId="0" fontId="24" fillId="5" borderId="10" xfId="0" applyFont="1" applyFill="1" applyBorder="1" applyAlignment="1">
      <alignment horizontal="center" vertical="center" wrapText="1"/>
    </xf>
    <xf numFmtId="0" fontId="24" fillId="5" borderId="11" xfId="3" applyNumberFormat="1" applyFont="1" applyFill="1" applyBorder="1" applyAlignment="1" applyProtection="1">
      <alignment horizontal="left" vertical="center" wrapText="1"/>
      <protection locked="0"/>
    </xf>
    <xf numFmtId="43" fontId="32" fillId="7" borderId="14" xfId="1" applyFont="1" applyFill="1" applyBorder="1" applyAlignment="1">
      <alignment horizontal="center" vertical="center"/>
    </xf>
    <xf numFmtId="0" fontId="37" fillId="7" borderId="23" xfId="3" applyNumberFormat="1" applyFont="1" applyFill="1" applyBorder="1" applyAlignment="1" applyProtection="1">
      <alignment horizontal="left" vertical="center" wrapText="1" indent="1"/>
      <protection locked="0"/>
    </xf>
    <xf numFmtId="0" fontId="27" fillId="5" borderId="22" xfId="3" applyFont="1" applyFill="1" applyBorder="1" applyAlignment="1">
      <alignment horizontal="center" wrapText="1"/>
    </xf>
    <xf numFmtId="0" fontId="27" fillId="5" borderId="0" xfId="0" applyFont="1" applyFill="1" applyBorder="1" applyAlignment="1">
      <alignment horizontal="center" wrapText="1"/>
    </xf>
    <xf numFmtId="0" fontId="27" fillId="5" borderId="0" xfId="0" applyFont="1" applyFill="1" applyBorder="1" applyAlignment="1">
      <alignment horizontal="center" vertical="center" wrapText="1"/>
    </xf>
    <xf numFmtId="0" fontId="27" fillId="5" borderId="23" xfId="3" applyNumberFormat="1" applyFont="1" applyFill="1" applyBorder="1" applyAlignment="1" applyProtection="1">
      <alignment horizontal="left" vertical="center" wrapText="1" indent="1"/>
      <protection locked="0"/>
    </xf>
    <xf numFmtId="43" fontId="25" fillId="5" borderId="5" xfId="1" applyFont="1" applyFill="1" applyBorder="1" applyAlignment="1">
      <alignment horizontal="center" vertical="center"/>
    </xf>
    <xf numFmtId="0" fontId="29" fillId="0" borderId="0" xfId="3" applyFont="1"/>
    <xf numFmtId="0" fontId="27" fillId="0" borderId="29" xfId="3" applyFont="1" applyFill="1" applyBorder="1" applyAlignment="1">
      <alignment horizontal="center" wrapText="1"/>
    </xf>
    <xf numFmtId="0" fontId="27" fillId="0" borderId="30" xfId="0" applyFont="1" applyFill="1" applyBorder="1" applyAlignment="1">
      <alignment horizontal="center" wrapText="1"/>
    </xf>
    <xf numFmtId="0" fontId="27" fillId="0" borderId="30" xfId="0" applyFont="1" applyFill="1" applyBorder="1" applyAlignment="1">
      <alignment horizontal="center" vertical="center" wrapText="1"/>
    </xf>
    <xf numFmtId="0" fontId="27" fillId="0" borderId="31" xfId="3" applyNumberFormat="1" applyFont="1" applyFill="1" applyBorder="1" applyAlignment="1" applyProtection="1">
      <alignment horizontal="left" vertical="center" wrapText="1" indent="1"/>
      <protection locked="0"/>
    </xf>
    <xf numFmtId="0" fontId="39" fillId="4" borderId="33" xfId="3" applyFont="1" applyFill="1" applyBorder="1"/>
    <xf numFmtId="0" fontId="39" fillId="4" borderId="32" xfId="3" applyFont="1" applyFill="1" applyBorder="1"/>
    <xf numFmtId="43" fontId="38" fillId="4" borderId="4" xfId="1" applyFont="1" applyFill="1" applyBorder="1" applyAlignment="1">
      <alignment horizontal="center" vertical="center"/>
    </xf>
    <xf numFmtId="0" fontId="39" fillId="3" borderId="33" xfId="3" applyFont="1" applyFill="1" applyBorder="1"/>
    <xf numFmtId="0" fontId="39" fillId="3" borderId="32" xfId="3" applyFont="1" applyFill="1" applyBorder="1"/>
    <xf numFmtId="43" fontId="38" fillId="3" borderId="4" xfId="1" applyFont="1" applyFill="1" applyBorder="1" applyAlignment="1">
      <alignment horizontal="center" vertical="center"/>
    </xf>
    <xf numFmtId="0" fontId="39" fillId="7" borderId="35" xfId="3" applyFont="1" applyFill="1" applyBorder="1"/>
    <xf numFmtId="0" fontId="39" fillId="7" borderId="36" xfId="3" applyFont="1" applyFill="1" applyBorder="1"/>
    <xf numFmtId="43" fontId="38" fillId="7" borderId="38" xfId="1" applyFont="1" applyFill="1" applyBorder="1" applyAlignment="1">
      <alignment horizontal="center" vertical="center"/>
    </xf>
    <xf numFmtId="49" fontId="40" fillId="6" borderId="15" xfId="3" quotePrefix="1" applyNumberFormat="1" applyFont="1" applyFill="1" applyBorder="1" applyAlignment="1">
      <alignment vertical="center" wrapText="1"/>
    </xf>
    <xf numFmtId="44" fontId="40" fillId="6" borderId="15" xfId="3" quotePrefix="1" applyNumberFormat="1" applyFont="1" applyFill="1" applyBorder="1" applyAlignment="1">
      <alignment vertical="center" wrapText="1"/>
    </xf>
    <xf numFmtId="0" fontId="6" fillId="4" borderId="34" xfId="3" applyFont="1" applyFill="1" applyBorder="1" applyAlignment="1">
      <alignment horizontal="left" vertical="center" indent="1"/>
    </xf>
    <xf numFmtId="0" fontId="38" fillId="3" borderId="34" xfId="3" applyFont="1" applyFill="1" applyBorder="1" applyAlignment="1">
      <alignment horizontal="left" vertical="center" indent="1"/>
    </xf>
    <xf numFmtId="0" fontId="6" fillId="7" borderId="37" xfId="3" applyFont="1" applyFill="1" applyBorder="1" applyAlignment="1">
      <alignment horizontal="left" vertical="center" indent="1"/>
    </xf>
    <xf numFmtId="49" fontId="31" fillId="6" borderId="39" xfId="3" quotePrefix="1" applyNumberFormat="1" applyFont="1" applyFill="1" applyBorder="1" applyAlignment="1">
      <alignment vertical="center" wrapText="1"/>
    </xf>
    <xf numFmtId="43" fontId="0" fillId="3" borderId="32" xfId="0" applyNumberFormat="1" applyFont="1" applyFill="1" applyBorder="1" applyAlignment="1">
      <alignment vertical="center"/>
    </xf>
    <xf numFmtId="43" fontId="0" fillId="3" borderId="43" xfId="0" applyNumberFormat="1" applyFont="1" applyFill="1" applyBorder="1" applyAlignment="1">
      <alignment vertical="center"/>
    </xf>
    <xf numFmtId="17" fontId="14" fillId="3" borderId="38" xfId="0" applyNumberFormat="1" applyFont="1" applyFill="1" applyBorder="1" applyAlignment="1">
      <alignment horizontal="right" vertical="center" indent="1"/>
    </xf>
    <xf numFmtId="0" fontId="14" fillId="3" borderId="38" xfId="0" applyFont="1" applyFill="1" applyBorder="1" applyAlignment="1">
      <alignment vertical="center"/>
    </xf>
    <xf numFmtId="49" fontId="0" fillId="0" borderId="44" xfId="0" applyNumberFormat="1" applyFont="1" applyBorder="1" applyAlignment="1">
      <alignment horizontal="center" vertical="center"/>
    </xf>
    <xf numFmtId="3" fontId="0" fillId="0" borderId="44" xfId="0" applyNumberFormat="1" applyFont="1" applyBorder="1" applyAlignment="1">
      <alignment vertical="center"/>
    </xf>
    <xf numFmtId="49" fontId="0" fillId="0" borderId="32" xfId="0" applyNumberFormat="1" applyFont="1" applyBorder="1" applyAlignment="1">
      <alignment horizontal="center" vertical="center"/>
    </xf>
    <xf numFmtId="3" fontId="0" fillId="0" borderId="32" xfId="0" applyNumberFormat="1" applyFont="1" applyBorder="1" applyAlignment="1">
      <alignment vertical="center"/>
    </xf>
    <xf numFmtId="49" fontId="4" fillId="0" borderId="32" xfId="0" applyNumberFormat="1" applyFont="1" applyFill="1" applyBorder="1" applyAlignment="1">
      <alignment horizontal="center" vertical="center" wrapText="1"/>
    </xf>
    <xf numFmtId="0" fontId="4" fillId="0" borderId="32" xfId="0" applyNumberFormat="1" applyFont="1" applyFill="1" applyBorder="1" applyAlignment="1" applyProtection="1">
      <alignment horizontal="left" vertical="center" wrapText="1"/>
      <protection locked="0"/>
    </xf>
    <xf numFmtId="0" fontId="4" fillId="0" borderId="32" xfId="0" applyFont="1" applyFill="1" applyBorder="1" applyAlignment="1">
      <alignment horizontal="left" vertical="center" wrapText="1"/>
    </xf>
    <xf numFmtId="49" fontId="4" fillId="0" borderId="32" xfId="0" quotePrefix="1" applyNumberFormat="1" applyFont="1" applyFill="1" applyBorder="1" applyAlignment="1">
      <alignment horizontal="center" vertical="center" wrapText="1"/>
    </xf>
    <xf numFmtId="165" fontId="4" fillId="0" borderId="32" xfId="0" applyNumberFormat="1" applyFont="1" applyFill="1" applyBorder="1" applyAlignment="1" applyProtection="1">
      <alignment horizontal="left" vertical="center" wrapText="1"/>
      <protection locked="0"/>
    </xf>
    <xf numFmtId="0" fontId="4" fillId="0" borderId="32" xfId="0" quotePrefix="1" applyNumberFormat="1" applyFont="1" applyFill="1" applyBorder="1" applyAlignment="1" applyProtection="1">
      <alignment horizontal="left" vertical="center" wrapText="1"/>
      <protection locked="0"/>
    </xf>
    <xf numFmtId="0" fontId="17" fillId="0" borderId="32" xfId="0" quotePrefix="1" applyNumberFormat="1" applyFont="1" applyFill="1" applyBorder="1" applyAlignment="1" applyProtection="1">
      <alignment horizontal="left" vertical="center" wrapText="1"/>
      <protection locked="0"/>
    </xf>
    <xf numFmtId="0" fontId="4" fillId="0" borderId="32" xfId="0" quotePrefix="1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43" fontId="0" fillId="3" borderId="17" xfId="0" applyNumberFormat="1" applyFont="1" applyFill="1" applyBorder="1" applyAlignment="1">
      <alignment vertical="center"/>
    </xf>
    <xf numFmtId="0" fontId="0" fillId="7" borderId="13" xfId="0" applyFill="1" applyBorder="1"/>
    <xf numFmtId="0" fontId="3" fillId="7" borderId="13" xfId="0" applyNumberFormat="1" applyFont="1" applyFill="1" applyBorder="1" applyAlignment="1" applyProtection="1">
      <alignment horizontal="left" vertical="center" wrapText="1"/>
      <protection locked="0"/>
    </xf>
    <xf numFmtId="43" fontId="14" fillId="7" borderId="13" xfId="1" applyNumberFormat="1" applyFont="1" applyFill="1" applyBorder="1"/>
    <xf numFmtId="43" fontId="0" fillId="0" borderId="32" xfId="0" applyNumberFormat="1" applyFont="1" applyBorder="1" applyAlignment="1">
      <alignment vertical="center"/>
    </xf>
    <xf numFmtId="43" fontId="0" fillId="0" borderId="36" xfId="0" applyNumberFormat="1" applyFont="1" applyBorder="1" applyAlignment="1">
      <alignment vertical="center"/>
    </xf>
    <xf numFmtId="17" fontId="6" fillId="0" borderId="0" xfId="1" applyNumberFormat="1" applyFont="1" applyAlignment="1">
      <alignment horizontal="right" indent="1"/>
    </xf>
    <xf numFmtId="0" fontId="7" fillId="8" borderId="0" xfId="8" applyFill="1"/>
    <xf numFmtId="43" fontId="7" fillId="8" borderId="0" xfId="1" applyFont="1" applyFill="1"/>
    <xf numFmtId="49" fontId="4" fillId="0" borderId="0" xfId="0" applyNumberFormat="1" applyFont="1" applyFill="1" applyBorder="1" applyAlignment="1">
      <alignment horizontal="left" vertical="center"/>
    </xf>
    <xf numFmtId="0" fontId="0" fillId="8" borderId="0" xfId="0" applyFill="1"/>
    <xf numFmtId="43" fontId="0" fillId="0" borderId="0" xfId="1" applyFont="1" applyAlignment="1">
      <alignment horizontal="left"/>
    </xf>
    <xf numFmtId="43" fontId="0" fillId="0" borderId="0" xfId="1" applyFont="1"/>
    <xf numFmtId="43" fontId="14" fillId="0" borderId="0" xfId="0" applyNumberFormat="1" applyFont="1"/>
    <xf numFmtId="0" fontId="41" fillId="0" borderId="0" xfId="3" applyFont="1" applyAlignment="1">
      <alignment horizontal="center"/>
    </xf>
    <xf numFmtId="49" fontId="4" fillId="8" borderId="32" xfId="0" applyNumberFormat="1" applyFont="1" applyFill="1" applyBorder="1" applyAlignment="1">
      <alignment horizontal="center" vertical="center" wrapText="1"/>
    </xf>
    <xf numFmtId="0" fontId="4" fillId="8" borderId="32" xfId="0" applyNumberFormat="1" applyFont="1" applyFill="1" applyBorder="1" applyAlignment="1" applyProtection="1">
      <alignment horizontal="left" vertical="center" wrapText="1"/>
      <protection locked="0"/>
    </xf>
    <xf numFmtId="43" fontId="0" fillId="8" borderId="32" xfId="0" applyNumberFormat="1" applyFont="1" applyFill="1" applyBorder="1" applyAlignment="1">
      <alignment vertical="center"/>
    </xf>
    <xf numFmtId="49" fontId="20" fillId="4" borderId="41" xfId="3" quotePrefix="1" applyNumberFormat="1" applyFont="1" applyFill="1" applyBorder="1" applyAlignment="1">
      <alignment horizontal="center" vertical="center" wrapText="1"/>
    </xf>
    <xf numFmtId="49" fontId="20" fillId="4" borderId="42" xfId="3" quotePrefix="1" applyNumberFormat="1" applyFont="1" applyFill="1" applyBorder="1" applyAlignment="1">
      <alignment horizontal="center" vertical="center" wrapText="1"/>
    </xf>
    <xf numFmtId="49" fontId="20" fillId="4" borderId="2" xfId="3" quotePrefix="1" applyNumberFormat="1" applyFont="1" applyFill="1" applyBorder="1" applyAlignment="1">
      <alignment horizontal="center" vertical="center" wrapText="1"/>
    </xf>
    <xf numFmtId="49" fontId="20" fillId="4" borderId="40" xfId="3" quotePrefix="1" applyNumberFormat="1" applyFont="1" applyFill="1" applyBorder="1" applyAlignment="1">
      <alignment horizontal="center" vertical="center" wrapText="1"/>
    </xf>
    <xf numFmtId="49" fontId="20" fillId="4" borderId="5" xfId="3" quotePrefix="1" applyNumberFormat="1" applyFont="1" applyFill="1" applyBorder="1" applyAlignment="1">
      <alignment horizontal="center" vertical="center" wrapText="1"/>
    </xf>
    <xf numFmtId="0" fontId="15" fillId="0" borderId="0" xfId="3" applyFont="1" applyBorder="1" applyAlignment="1">
      <alignment horizontal="left" vertical="center" wrapText="1"/>
    </xf>
    <xf numFmtId="0" fontId="12" fillId="0" borderId="0" xfId="3" applyFont="1" applyFill="1" applyBorder="1" applyAlignment="1">
      <alignment horizontal="left" vertical="center" wrapText="1"/>
    </xf>
    <xf numFmtId="0" fontId="19" fillId="4" borderId="1" xfId="3" applyNumberFormat="1" applyFont="1" applyFill="1" applyBorder="1" applyAlignment="1" applyProtection="1">
      <alignment horizontal="center" vertical="center" wrapText="1"/>
      <protection locked="0"/>
    </xf>
    <xf numFmtId="0" fontId="19" fillId="4" borderId="3" xfId="3" applyNumberFormat="1" applyFont="1" applyFill="1" applyBorder="1" applyAlignment="1" applyProtection="1">
      <alignment horizontal="center" vertical="center" wrapText="1"/>
      <protection locked="0"/>
    </xf>
    <xf numFmtId="0" fontId="21" fillId="4" borderId="3" xfId="3" applyNumberFormat="1" applyFont="1" applyFill="1" applyBorder="1" applyAlignment="1" applyProtection="1">
      <alignment horizontal="center" vertical="center" wrapText="1"/>
      <protection locked="0"/>
    </xf>
    <xf numFmtId="0" fontId="21" fillId="4" borderId="19" xfId="3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3" applyFont="1" applyFill="1" applyBorder="1" applyAlignment="1">
      <alignment horizontal="left" vertical="center" wrapText="1"/>
    </xf>
  </cellXfs>
  <cellStyles count="9">
    <cellStyle name="Normal" xfId="0" builtinId="0"/>
    <cellStyle name="Normal 2" xfId="3" xr:uid="{00000000-0005-0000-0000-000001000000}"/>
    <cellStyle name="Normal 3" xfId="5" xr:uid="{00000000-0005-0000-0000-000002000000}"/>
    <cellStyle name="Normal 4" xfId="8" xr:uid="{00000000-0005-0000-0000-000003000000}"/>
    <cellStyle name="Normal 5" xfId="4" xr:uid="{00000000-0005-0000-0000-000004000000}"/>
    <cellStyle name="Porcentagem 2" xfId="7" xr:uid="{00000000-0005-0000-0000-000005000000}"/>
    <cellStyle name="Vírgula" xfId="1" builtinId="3"/>
    <cellStyle name="Vírgula 2" xfId="2" xr:uid="{00000000-0005-0000-0000-000007000000}"/>
    <cellStyle name="Vírgula 3" xfId="6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180975</xdr:rowOff>
    </xdr:from>
    <xdr:to>
      <xdr:col>2</xdr:col>
      <xdr:colOff>295275</xdr:colOff>
      <xdr:row>5</xdr:row>
      <xdr:rowOff>31720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755" t="5288" r="26769" b="29941"/>
        <a:stretch/>
      </xdr:blipFill>
      <xdr:spPr>
        <a:xfrm>
          <a:off x="428625" y="180975"/>
          <a:ext cx="933450" cy="10889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427"/>
  <sheetViews>
    <sheetView showGridLines="0" tabSelected="1" zoomScaleNormal="100" workbookViewId="0">
      <selection activeCell="G9" sqref="G9"/>
    </sheetView>
  </sheetViews>
  <sheetFormatPr defaultRowHeight="12" x14ac:dyDescent="0.2"/>
  <cols>
    <col min="1" max="1" width="9.140625" style="7"/>
    <col min="2" max="2" width="6.85546875" style="7" customWidth="1"/>
    <col min="3" max="3" width="7.5703125" style="7" customWidth="1"/>
    <col min="4" max="4" width="7.7109375" style="7" customWidth="1"/>
    <col min="5" max="5" width="11.85546875" style="7" customWidth="1"/>
    <col min="6" max="6" width="12.140625" style="7" customWidth="1"/>
    <col min="7" max="7" width="80.7109375" style="7" customWidth="1"/>
    <col min="8" max="19" width="15.7109375" style="7" customWidth="1"/>
    <col min="20" max="233" width="9.140625" style="7"/>
    <col min="234" max="234" width="6.85546875" style="7" customWidth="1"/>
    <col min="235" max="235" width="7.5703125" style="7" customWidth="1"/>
    <col min="236" max="236" width="7.7109375" style="7" customWidth="1"/>
    <col min="237" max="237" width="11.85546875" style="7" customWidth="1"/>
    <col min="238" max="238" width="12.140625" style="7" customWidth="1"/>
    <col min="239" max="239" width="50.7109375" style="7" customWidth="1"/>
    <col min="240" max="240" width="14.85546875" style="7" bestFit="1" customWidth="1"/>
    <col min="241" max="241" width="15.42578125" style="7" bestFit="1" customWidth="1"/>
    <col min="242" max="242" width="15.42578125" style="7" customWidth="1"/>
    <col min="243" max="489" width="9.140625" style="7"/>
    <col min="490" max="490" width="6.85546875" style="7" customWidth="1"/>
    <col min="491" max="491" width="7.5703125" style="7" customWidth="1"/>
    <col min="492" max="492" width="7.7109375" style="7" customWidth="1"/>
    <col min="493" max="493" width="11.85546875" style="7" customWidth="1"/>
    <col min="494" max="494" width="12.140625" style="7" customWidth="1"/>
    <col min="495" max="495" width="50.7109375" style="7" customWidth="1"/>
    <col min="496" max="496" width="14.85546875" style="7" bestFit="1" customWidth="1"/>
    <col min="497" max="497" width="15.42578125" style="7" bestFit="1" customWidth="1"/>
    <col min="498" max="498" width="15.42578125" style="7" customWidth="1"/>
    <col min="499" max="745" width="9.140625" style="7"/>
    <col min="746" max="746" width="6.85546875" style="7" customWidth="1"/>
    <col min="747" max="747" width="7.5703125" style="7" customWidth="1"/>
    <col min="748" max="748" width="7.7109375" style="7" customWidth="1"/>
    <col min="749" max="749" width="11.85546875" style="7" customWidth="1"/>
    <col min="750" max="750" width="12.140625" style="7" customWidth="1"/>
    <col min="751" max="751" width="50.7109375" style="7" customWidth="1"/>
    <col min="752" max="752" width="14.85546875" style="7" bestFit="1" customWidth="1"/>
    <col min="753" max="753" width="15.42578125" style="7" bestFit="1" customWidth="1"/>
    <col min="754" max="754" width="15.42578125" style="7" customWidth="1"/>
    <col min="755" max="1001" width="9.140625" style="7"/>
    <col min="1002" max="1002" width="6.85546875" style="7" customWidth="1"/>
    <col min="1003" max="1003" width="7.5703125" style="7" customWidth="1"/>
    <col min="1004" max="1004" width="7.7109375" style="7" customWidth="1"/>
    <col min="1005" max="1005" width="11.85546875" style="7" customWidth="1"/>
    <col min="1006" max="1006" width="12.140625" style="7" customWidth="1"/>
    <col min="1007" max="1007" width="50.7109375" style="7" customWidth="1"/>
    <col min="1008" max="1008" width="14.85546875" style="7" bestFit="1" customWidth="1"/>
    <col min="1009" max="1009" width="15.42578125" style="7" bestFit="1" customWidth="1"/>
    <col min="1010" max="1010" width="15.42578125" style="7" customWidth="1"/>
    <col min="1011" max="1257" width="9.140625" style="7"/>
    <col min="1258" max="1258" width="6.85546875" style="7" customWidth="1"/>
    <col min="1259" max="1259" width="7.5703125" style="7" customWidth="1"/>
    <col min="1260" max="1260" width="7.7109375" style="7" customWidth="1"/>
    <col min="1261" max="1261" width="11.85546875" style="7" customWidth="1"/>
    <col min="1262" max="1262" width="12.140625" style="7" customWidth="1"/>
    <col min="1263" max="1263" width="50.7109375" style="7" customWidth="1"/>
    <col min="1264" max="1264" width="14.85546875" style="7" bestFit="1" customWidth="1"/>
    <col min="1265" max="1265" width="15.42578125" style="7" bestFit="1" customWidth="1"/>
    <col min="1266" max="1266" width="15.42578125" style="7" customWidth="1"/>
    <col min="1267" max="1513" width="9.140625" style="7"/>
    <col min="1514" max="1514" width="6.85546875" style="7" customWidth="1"/>
    <col min="1515" max="1515" width="7.5703125" style="7" customWidth="1"/>
    <col min="1516" max="1516" width="7.7109375" style="7" customWidth="1"/>
    <col min="1517" max="1517" width="11.85546875" style="7" customWidth="1"/>
    <col min="1518" max="1518" width="12.140625" style="7" customWidth="1"/>
    <col min="1519" max="1519" width="50.7109375" style="7" customWidth="1"/>
    <col min="1520" max="1520" width="14.85546875" style="7" bestFit="1" customWidth="1"/>
    <col min="1521" max="1521" width="15.42578125" style="7" bestFit="1" customWidth="1"/>
    <col min="1522" max="1522" width="15.42578125" style="7" customWidth="1"/>
    <col min="1523" max="1769" width="9.140625" style="7"/>
    <col min="1770" max="1770" width="6.85546875" style="7" customWidth="1"/>
    <col min="1771" max="1771" width="7.5703125" style="7" customWidth="1"/>
    <col min="1772" max="1772" width="7.7109375" style="7" customWidth="1"/>
    <col min="1773" max="1773" width="11.85546875" style="7" customWidth="1"/>
    <col min="1774" max="1774" width="12.140625" style="7" customWidth="1"/>
    <col min="1775" max="1775" width="50.7109375" style="7" customWidth="1"/>
    <col min="1776" max="1776" width="14.85546875" style="7" bestFit="1" customWidth="1"/>
    <col min="1777" max="1777" width="15.42578125" style="7" bestFit="1" customWidth="1"/>
    <col min="1778" max="1778" width="15.42578125" style="7" customWidth="1"/>
    <col min="1779" max="2025" width="9.140625" style="7"/>
    <col min="2026" max="2026" width="6.85546875" style="7" customWidth="1"/>
    <col min="2027" max="2027" width="7.5703125" style="7" customWidth="1"/>
    <col min="2028" max="2028" width="7.7109375" style="7" customWidth="1"/>
    <col min="2029" max="2029" width="11.85546875" style="7" customWidth="1"/>
    <col min="2030" max="2030" width="12.140625" style="7" customWidth="1"/>
    <col min="2031" max="2031" width="50.7109375" style="7" customWidth="1"/>
    <col min="2032" max="2032" width="14.85546875" style="7" bestFit="1" customWidth="1"/>
    <col min="2033" max="2033" width="15.42578125" style="7" bestFit="1" customWidth="1"/>
    <col min="2034" max="2034" width="15.42578125" style="7" customWidth="1"/>
    <col min="2035" max="2281" width="9.140625" style="7"/>
    <col min="2282" max="2282" width="6.85546875" style="7" customWidth="1"/>
    <col min="2283" max="2283" width="7.5703125" style="7" customWidth="1"/>
    <col min="2284" max="2284" width="7.7109375" style="7" customWidth="1"/>
    <col min="2285" max="2285" width="11.85546875" style="7" customWidth="1"/>
    <col min="2286" max="2286" width="12.140625" style="7" customWidth="1"/>
    <col min="2287" max="2287" width="50.7109375" style="7" customWidth="1"/>
    <col min="2288" max="2288" width="14.85546875" style="7" bestFit="1" customWidth="1"/>
    <col min="2289" max="2289" width="15.42578125" style="7" bestFit="1" customWidth="1"/>
    <col min="2290" max="2290" width="15.42578125" style="7" customWidth="1"/>
    <col min="2291" max="2537" width="9.140625" style="7"/>
    <col min="2538" max="2538" width="6.85546875" style="7" customWidth="1"/>
    <col min="2539" max="2539" width="7.5703125" style="7" customWidth="1"/>
    <col min="2540" max="2540" width="7.7109375" style="7" customWidth="1"/>
    <col min="2541" max="2541" width="11.85546875" style="7" customWidth="1"/>
    <col min="2542" max="2542" width="12.140625" style="7" customWidth="1"/>
    <col min="2543" max="2543" width="50.7109375" style="7" customWidth="1"/>
    <col min="2544" max="2544" width="14.85546875" style="7" bestFit="1" customWidth="1"/>
    <col min="2545" max="2545" width="15.42578125" style="7" bestFit="1" customWidth="1"/>
    <col min="2546" max="2546" width="15.42578125" style="7" customWidth="1"/>
    <col min="2547" max="2793" width="9.140625" style="7"/>
    <col min="2794" max="2794" width="6.85546875" style="7" customWidth="1"/>
    <col min="2795" max="2795" width="7.5703125" style="7" customWidth="1"/>
    <col min="2796" max="2796" width="7.7109375" style="7" customWidth="1"/>
    <col min="2797" max="2797" width="11.85546875" style="7" customWidth="1"/>
    <col min="2798" max="2798" width="12.140625" style="7" customWidth="1"/>
    <col min="2799" max="2799" width="50.7109375" style="7" customWidth="1"/>
    <col min="2800" max="2800" width="14.85546875" style="7" bestFit="1" customWidth="1"/>
    <col min="2801" max="2801" width="15.42578125" style="7" bestFit="1" customWidth="1"/>
    <col min="2802" max="2802" width="15.42578125" style="7" customWidth="1"/>
    <col min="2803" max="3049" width="9.140625" style="7"/>
    <col min="3050" max="3050" width="6.85546875" style="7" customWidth="1"/>
    <col min="3051" max="3051" width="7.5703125" style="7" customWidth="1"/>
    <col min="3052" max="3052" width="7.7109375" style="7" customWidth="1"/>
    <col min="3053" max="3053" width="11.85546875" style="7" customWidth="1"/>
    <col min="3054" max="3054" width="12.140625" style="7" customWidth="1"/>
    <col min="3055" max="3055" width="50.7109375" style="7" customWidth="1"/>
    <col min="3056" max="3056" width="14.85546875" style="7" bestFit="1" customWidth="1"/>
    <col min="3057" max="3057" width="15.42578125" style="7" bestFit="1" customWidth="1"/>
    <col min="3058" max="3058" width="15.42578125" style="7" customWidth="1"/>
    <col min="3059" max="3305" width="9.140625" style="7"/>
    <col min="3306" max="3306" width="6.85546875" style="7" customWidth="1"/>
    <col min="3307" max="3307" width="7.5703125" style="7" customWidth="1"/>
    <col min="3308" max="3308" width="7.7109375" style="7" customWidth="1"/>
    <col min="3309" max="3309" width="11.85546875" style="7" customWidth="1"/>
    <col min="3310" max="3310" width="12.140625" style="7" customWidth="1"/>
    <col min="3311" max="3311" width="50.7109375" style="7" customWidth="1"/>
    <col min="3312" max="3312" width="14.85546875" style="7" bestFit="1" customWidth="1"/>
    <col min="3313" max="3313" width="15.42578125" style="7" bestFit="1" customWidth="1"/>
    <col min="3314" max="3314" width="15.42578125" style="7" customWidth="1"/>
    <col min="3315" max="3561" width="9.140625" style="7"/>
    <col min="3562" max="3562" width="6.85546875" style="7" customWidth="1"/>
    <col min="3563" max="3563" width="7.5703125" style="7" customWidth="1"/>
    <col min="3564" max="3564" width="7.7109375" style="7" customWidth="1"/>
    <col min="3565" max="3565" width="11.85546875" style="7" customWidth="1"/>
    <col min="3566" max="3566" width="12.140625" style="7" customWidth="1"/>
    <col min="3567" max="3567" width="50.7109375" style="7" customWidth="1"/>
    <col min="3568" max="3568" width="14.85546875" style="7" bestFit="1" customWidth="1"/>
    <col min="3569" max="3569" width="15.42578125" style="7" bestFit="1" customWidth="1"/>
    <col min="3570" max="3570" width="15.42578125" style="7" customWidth="1"/>
    <col min="3571" max="3817" width="9.140625" style="7"/>
    <col min="3818" max="3818" width="6.85546875" style="7" customWidth="1"/>
    <col min="3819" max="3819" width="7.5703125" style="7" customWidth="1"/>
    <col min="3820" max="3820" width="7.7109375" style="7" customWidth="1"/>
    <col min="3821" max="3821" width="11.85546875" style="7" customWidth="1"/>
    <col min="3822" max="3822" width="12.140625" style="7" customWidth="1"/>
    <col min="3823" max="3823" width="50.7109375" style="7" customWidth="1"/>
    <col min="3824" max="3824" width="14.85546875" style="7" bestFit="1" customWidth="1"/>
    <col min="3825" max="3825" width="15.42578125" style="7" bestFit="1" customWidth="1"/>
    <col min="3826" max="3826" width="15.42578125" style="7" customWidth="1"/>
    <col min="3827" max="4073" width="9.140625" style="7"/>
    <col min="4074" max="4074" width="6.85546875" style="7" customWidth="1"/>
    <col min="4075" max="4075" width="7.5703125" style="7" customWidth="1"/>
    <col min="4076" max="4076" width="7.7109375" style="7" customWidth="1"/>
    <col min="4077" max="4077" width="11.85546875" style="7" customWidth="1"/>
    <col min="4078" max="4078" width="12.140625" style="7" customWidth="1"/>
    <col min="4079" max="4079" width="50.7109375" style="7" customWidth="1"/>
    <col min="4080" max="4080" width="14.85546875" style="7" bestFit="1" customWidth="1"/>
    <col min="4081" max="4081" width="15.42578125" style="7" bestFit="1" customWidth="1"/>
    <col min="4082" max="4082" width="15.42578125" style="7" customWidth="1"/>
    <col min="4083" max="4329" width="9.140625" style="7"/>
    <col min="4330" max="4330" width="6.85546875" style="7" customWidth="1"/>
    <col min="4331" max="4331" width="7.5703125" style="7" customWidth="1"/>
    <col min="4332" max="4332" width="7.7109375" style="7" customWidth="1"/>
    <col min="4333" max="4333" width="11.85546875" style="7" customWidth="1"/>
    <col min="4334" max="4334" width="12.140625" style="7" customWidth="1"/>
    <col min="4335" max="4335" width="50.7109375" style="7" customWidth="1"/>
    <col min="4336" max="4336" width="14.85546875" style="7" bestFit="1" customWidth="1"/>
    <col min="4337" max="4337" width="15.42578125" style="7" bestFit="1" customWidth="1"/>
    <col min="4338" max="4338" width="15.42578125" style="7" customWidth="1"/>
    <col min="4339" max="4585" width="9.140625" style="7"/>
    <col min="4586" max="4586" width="6.85546875" style="7" customWidth="1"/>
    <col min="4587" max="4587" width="7.5703125" style="7" customWidth="1"/>
    <col min="4588" max="4588" width="7.7109375" style="7" customWidth="1"/>
    <col min="4589" max="4589" width="11.85546875" style="7" customWidth="1"/>
    <col min="4590" max="4590" width="12.140625" style="7" customWidth="1"/>
    <col min="4591" max="4591" width="50.7109375" style="7" customWidth="1"/>
    <col min="4592" max="4592" width="14.85546875" style="7" bestFit="1" customWidth="1"/>
    <col min="4593" max="4593" width="15.42578125" style="7" bestFit="1" customWidth="1"/>
    <col min="4594" max="4594" width="15.42578125" style="7" customWidth="1"/>
    <col min="4595" max="4841" width="9.140625" style="7"/>
    <col min="4842" max="4842" width="6.85546875" style="7" customWidth="1"/>
    <col min="4843" max="4843" width="7.5703125" style="7" customWidth="1"/>
    <col min="4844" max="4844" width="7.7109375" style="7" customWidth="1"/>
    <col min="4845" max="4845" width="11.85546875" style="7" customWidth="1"/>
    <col min="4846" max="4846" width="12.140625" style="7" customWidth="1"/>
    <col min="4847" max="4847" width="50.7109375" style="7" customWidth="1"/>
    <col min="4848" max="4848" width="14.85546875" style="7" bestFit="1" customWidth="1"/>
    <col min="4849" max="4849" width="15.42578125" style="7" bestFit="1" customWidth="1"/>
    <col min="4850" max="4850" width="15.42578125" style="7" customWidth="1"/>
    <col min="4851" max="5097" width="9.140625" style="7"/>
    <col min="5098" max="5098" width="6.85546875" style="7" customWidth="1"/>
    <col min="5099" max="5099" width="7.5703125" style="7" customWidth="1"/>
    <col min="5100" max="5100" width="7.7109375" style="7" customWidth="1"/>
    <col min="5101" max="5101" width="11.85546875" style="7" customWidth="1"/>
    <col min="5102" max="5102" width="12.140625" style="7" customWidth="1"/>
    <col min="5103" max="5103" width="50.7109375" style="7" customWidth="1"/>
    <col min="5104" max="5104" width="14.85546875" style="7" bestFit="1" customWidth="1"/>
    <col min="5105" max="5105" width="15.42578125" style="7" bestFit="1" customWidth="1"/>
    <col min="5106" max="5106" width="15.42578125" style="7" customWidth="1"/>
    <col min="5107" max="5353" width="9.140625" style="7"/>
    <col min="5354" max="5354" width="6.85546875" style="7" customWidth="1"/>
    <col min="5355" max="5355" width="7.5703125" style="7" customWidth="1"/>
    <col min="5356" max="5356" width="7.7109375" style="7" customWidth="1"/>
    <col min="5357" max="5357" width="11.85546875" style="7" customWidth="1"/>
    <col min="5358" max="5358" width="12.140625" style="7" customWidth="1"/>
    <col min="5359" max="5359" width="50.7109375" style="7" customWidth="1"/>
    <col min="5360" max="5360" width="14.85546875" style="7" bestFit="1" customWidth="1"/>
    <col min="5361" max="5361" width="15.42578125" style="7" bestFit="1" customWidth="1"/>
    <col min="5362" max="5362" width="15.42578125" style="7" customWidth="1"/>
    <col min="5363" max="5609" width="9.140625" style="7"/>
    <col min="5610" max="5610" width="6.85546875" style="7" customWidth="1"/>
    <col min="5611" max="5611" width="7.5703125" style="7" customWidth="1"/>
    <col min="5612" max="5612" width="7.7109375" style="7" customWidth="1"/>
    <col min="5613" max="5613" width="11.85546875" style="7" customWidth="1"/>
    <col min="5614" max="5614" width="12.140625" style="7" customWidth="1"/>
    <col min="5615" max="5615" width="50.7109375" style="7" customWidth="1"/>
    <col min="5616" max="5616" width="14.85546875" style="7" bestFit="1" customWidth="1"/>
    <col min="5617" max="5617" width="15.42578125" style="7" bestFit="1" customWidth="1"/>
    <col min="5618" max="5618" width="15.42578125" style="7" customWidth="1"/>
    <col min="5619" max="5865" width="9.140625" style="7"/>
    <col min="5866" max="5866" width="6.85546875" style="7" customWidth="1"/>
    <col min="5867" max="5867" width="7.5703125" style="7" customWidth="1"/>
    <col min="5868" max="5868" width="7.7109375" style="7" customWidth="1"/>
    <col min="5869" max="5869" width="11.85546875" style="7" customWidth="1"/>
    <col min="5870" max="5870" width="12.140625" style="7" customWidth="1"/>
    <col min="5871" max="5871" width="50.7109375" style="7" customWidth="1"/>
    <col min="5872" max="5872" width="14.85546875" style="7" bestFit="1" customWidth="1"/>
    <col min="5873" max="5873" width="15.42578125" style="7" bestFit="1" customWidth="1"/>
    <col min="5874" max="5874" width="15.42578125" style="7" customWidth="1"/>
    <col min="5875" max="6121" width="9.140625" style="7"/>
    <col min="6122" max="6122" width="6.85546875" style="7" customWidth="1"/>
    <col min="6123" max="6123" width="7.5703125" style="7" customWidth="1"/>
    <col min="6124" max="6124" width="7.7109375" style="7" customWidth="1"/>
    <col min="6125" max="6125" width="11.85546875" style="7" customWidth="1"/>
    <col min="6126" max="6126" width="12.140625" style="7" customWidth="1"/>
    <col min="6127" max="6127" width="50.7109375" style="7" customWidth="1"/>
    <col min="6128" max="6128" width="14.85546875" style="7" bestFit="1" customWidth="1"/>
    <col min="6129" max="6129" width="15.42578125" style="7" bestFit="1" customWidth="1"/>
    <col min="6130" max="6130" width="15.42578125" style="7" customWidth="1"/>
    <col min="6131" max="6377" width="9.140625" style="7"/>
    <col min="6378" max="6378" width="6.85546875" style="7" customWidth="1"/>
    <col min="6379" max="6379" width="7.5703125" style="7" customWidth="1"/>
    <col min="6380" max="6380" width="7.7109375" style="7" customWidth="1"/>
    <col min="6381" max="6381" width="11.85546875" style="7" customWidth="1"/>
    <col min="6382" max="6382" width="12.140625" style="7" customWidth="1"/>
    <col min="6383" max="6383" width="50.7109375" style="7" customWidth="1"/>
    <col min="6384" max="6384" width="14.85546875" style="7" bestFit="1" customWidth="1"/>
    <col min="6385" max="6385" width="15.42578125" style="7" bestFit="1" customWidth="1"/>
    <col min="6386" max="6386" width="15.42578125" style="7" customWidth="1"/>
    <col min="6387" max="6633" width="9.140625" style="7"/>
    <col min="6634" max="6634" width="6.85546875" style="7" customWidth="1"/>
    <col min="6635" max="6635" width="7.5703125" style="7" customWidth="1"/>
    <col min="6636" max="6636" width="7.7109375" style="7" customWidth="1"/>
    <col min="6637" max="6637" width="11.85546875" style="7" customWidth="1"/>
    <col min="6638" max="6638" width="12.140625" style="7" customWidth="1"/>
    <col min="6639" max="6639" width="50.7109375" style="7" customWidth="1"/>
    <col min="6640" max="6640" width="14.85546875" style="7" bestFit="1" customWidth="1"/>
    <col min="6641" max="6641" width="15.42578125" style="7" bestFit="1" customWidth="1"/>
    <col min="6642" max="6642" width="15.42578125" style="7" customWidth="1"/>
    <col min="6643" max="6889" width="9.140625" style="7"/>
    <col min="6890" max="6890" width="6.85546875" style="7" customWidth="1"/>
    <col min="6891" max="6891" width="7.5703125" style="7" customWidth="1"/>
    <col min="6892" max="6892" width="7.7109375" style="7" customWidth="1"/>
    <col min="6893" max="6893" width="11.85546875" style="7" customWidth="1"/>
    <col min="6894" max="6894" width="12.140625" style="7" customWidth="1"/>
    <col min="6895" max="6895" width="50.7109375" style="7" customWidth="1"/>
    <col min="6896" max="6896" width="14.85546875" style="7" bestFit="1" customWidth="1"/>
    <col min="6897" max="6897" width="15.42578125" style="7" bestFit="1" customWidth="1"/>
    <col min="6898" max="6898" width="15.42578125" style="7" customWidth="1"/>
    <col min="6899" max="7145" width="9.140625" style="7"/>
    <col min="7146" max="7146" width="6.85546875" style="7" customWidth="1"/>
    <col min="7147" max="7147" width="7.5703125" style="7" customWidth="1"/>
    <col min="7148" max="7148" width="7.7109375" style="7" customWidth="1"/>
    <col min="7149" max="7149" width="11.85546875" style="7" customWidth="1"/>
    <col min="7150" max="7150" width="12.140625" style="7" customWidth="1"/>
    <col min="7151" max="7151" width="50.7109375" style="7" customWidth="1"/>
    <col min="7152" max="7152" width="14.85546875" style="7" bestFit="1" customWidth="1"/>
    <col min="7153" max="7153" width="15.42578125" style="7" bestFit="1" customWidth="1"/>
    <col min="7154" max="7154" width="15.42578125" style="7" customWidth="1"/>
    <col min="7155" max="7401" width="9.140625" style="7"/>
    <col min="7402" max="7402" width="6.85546875" style="7" customWidth="1"/>
    <col min="7403" max="7403" width="7.5703125" style="7" customWidth="1"/>
    <col min="7404" max="7404" width="7.7109375" style="7" customWidth="1"/>
    <col min="7405" max="7405" width="11.85546875" style="7" customWidth="1"/>
    <col min="7406" max="7406" width="12.140625" style="7" customWidth="1"/>
    <col min="7407" max="7407" width="50.7109375" style="7" customWidth="1"/>
    <col min="7408" max="7408" width="14.85546875" style="7" bestFit="1" customWidth="1"/>
    <col min="7409" max="7409" width="15.42578125" style="7" bestFit="1" customWidth="1"/>
    <col min="7410" max="7410" width="15.42578125" style="7" customWidth="1"/>
    <col min="7411" max="7657" width="9.140625" style="7"/>
    <col min="7658" max="7658" width="6.85546875" style="7" customWidth="1"/>
    <col min="7659" max="7659" width="7.5703125" style="7" customWidth="1"/>
    <col min="7660" max="7660" width="7.7109375" style="7" customWidth="1"/>
    <col min="7661" max="7661" width="11.85546875" style="7" customWidth="1"/>
    <col min="7662" max="7662" width="12.140625" style="7" customWidth="1"/>
    <col min="7663" max="7663" width="50.7109375" style="7" customWidth="1"/>
    <col min="7664" max="7664" width="14.85546875" style="7" bestFit="1" customWidth="1"/>
    <col min="7665" max="7665" width="15.42578125" style="7" bestFit="1" customWidth="1"/>
    <col min="7666" max="7666" width="15.42578125" style="7" customWidth="1"/>
    <col min="7667" max="7913" width="9.140625" style="7"/>
    <col min="7914" max="7914" width="6.85546875" style="7" customWidth="1"/>
    <col min="7915" max="7915" width="7.5703125" style="7" customWidth="1"/>
    <col min="7916" max="7916" width="7.7109375" style="7" customWidth="1"/>
    <col min="7917" max="7917" width="11.85546875" style="7" customWidth="1"/>
    <col min="7918" max="7918" width="12.140625" style="7" customWidth="1"/>
    <col min="7919" max="7919" width="50.7109375" style="7" customWidth="1"/>
    <col min="7920" max="7920" width="14.85546875" style="7" bestFit="1" customWidth="1"/>
    <col min="7921" max="7921" width="15.42578125" style="7" bestFit="1" customWidth="1"/>
    <col min="7922" max="7922" width="15.42578125" style="7" customWidth="1"/>
    <col min="7923" max="8169" width="9.140625" style="7"/>
    <col min="8170" max="8170" width="6.85546875" style="7" customWidth="1"/>
    <col min="8171" max="8171" width="7.5703125" style="7" customWidth="1"/>
    <col min="8172" max="8172" width="7.7109375" style="7" customWidth="1"/>
    <col min="8173" max="8173" width="11.85546875" style="7" customWidth="1"/>
    <col min="8174" max="8174" width="12.140625" style="7" customWidth="1"/>
    <col min="8175" max="8175" width="50.7109375" style="7" customWidth="1"/>
    <col min="8176" max="8176" width="14.85546875" style="7" bestFit="1" customWidth="1"/>
    <col min="8177" max="8177" width="15.42578125" style="7" bestFit="1" customWidth="1"/>
    <col min="8178" max="8178" width="15.42578125" style="7" customWidth="1"/>
    <col min="8179" max="8425" width="9.140625" style="7"/>
    <col min="8426" max="8426" width="6.85546875" style="7" customWidth="1"/>
    <col min="8427" max="8427" width="7.5703125" style="7" customWidth="1"/>
    <col min="8428" max="8428" width="7.7109375" style="7" customWidth="1"/>
    <col min="8429" max="8429" width="11.85546875" style="7" customWidth="1"/>
    <col min="8430" max="8430" width="12.140625" style="7" customWidth="1"/>
    <col min="8431" max="8431" width="50.7109375" style="7" customWidth="1"/>
    <col min="8432" max="8432" width="14.85546875" style="7" bestFit="1" customWidth="1"/>
    <col min="8433" max="8433" width="15.42578125" style="7" bestFit="1" customWidth="1"/>
    <col min="8434" max="8434" width="15.42578125" style="7" customWidth="1"/>
    <col min="8435" max="8681" width="9.140625" style="7"/>
    <col min="8682" max="8682" width="6.85546875" style="7" customWidth="1"/>
    <col min="8683" max="8683" width="7.5703125" style="7" customWidth="1"/>
    <col min="8684" max="8684" width="7.7109375" style="7" customWidth="1"/>
    <col min="8685" max="8685" width="11.85546875" style="7" customWidth="1"/>
    <col min="8686" max="8686" width="12.140625" style="7" customWidth="1"/>
    <col min="8687" max="8687" width="50.7109375" style="7" customWidth="1"/>
    <col min="8688" max="8688" width="14.85546875" style="7" bestFit="1" customWidth="1"/>
    <col min="8689" max="8689" width="15.42578125" style="7" bestFit="1" customWidth="1"/>
    <col min="8690" max="8690" width="15.42578125" style="7" customWidth="1"/>
    <col min="8691" max="8937" width="9.140625" style="7"/>
    <col min="8938" max="8938" width="6.85546875" style="7" customWidth="1"/>
    <col min="8939" max="8939" width="7.5703125" style="7" customWidth="1"/>
    <col min="8940" max="8940" width="7.7109375" style="7" customWidth="1"/>
    <col min="8941" max="8941" width="11.85546875" style="7" customWidth="1"/>
    <col min="8942" max="8942" width="12.140625" style="7" customWidth="1"/>
    <col min="8943" max="8943" width="50.7109375" style="7" customWidth="1"/>
    <col min="8944" max="8944" width="14.85546875" style="7" bestFit="1" customWidth="1"/>
    <col min="8945" max="8945" width="15.42578125" style="7" bestFit="1" customWidth="1"/>
    <col min="8946" max="8946" width="15.42578125" style="7" customWidth="1"/>
    <col min="8947" max="9193" width="9.140625" style="7"/>
    <col min="9194" max="9194" width="6.85546875" style="7" customWidth="1"/>
    <col min="9195" max="9195" width="7.5703125" style="7" customWidth="1"/>
    <col min="9196" max="9196" width="7.7109375" style="7" customWidth="1"/>
    <col min="9197" max="9197" width="11.85546875" style="7" customWidth="1"/>
    <col min="9198" max="9198" width="12.140625" style="7" customWidth="1"/>
    <col min="9199" max="9199" width="50.7109375" style="7" customWidth="1"/>
    <col min="9200" max="9200" width="14.85546875" style="7" bestFit="1" customWidth="1"/>
    <col min="9201" max="9201" width="15.42578125" style="7" bestFit="1" customWidth="1"/>
    <col min="9202" max="9202" width="15.42578125" style="7" customWidth="1"/>
    <col min="9203" max="9449" width="9.140625" style="7"/>
    <col min="9450" max="9450" width="6.85546875" style="7" customWidth="1"/>
    <col min="9451" max="9451" width="7.5703125" style="7" customWidth="1"/>
    <col min="9452" max="9452" width="7.7109375" style="7" customWidth="1"/>
    <col min="9453" max="9453" width="11.85546875" style="7" customWidth="1"/>
    <col min="9454" max="9454" width="12.140625" style="7" customWidth="1"/>
    <col min="9455" max="9455" width="50.7109375" style="7" customWidth="1"/>
    <col min="9456" max="9456" width="14.85546875" style="7" bestFit="1" customWidth="1"/>
    <col min="9457" max="9457" width="15.42578125" style="7" bestFit="1" customWidth="1"/>
    <col min="9458" max="9458" width="15.42578125" style="7" customWidth="1"/>
    <col min="9459" max="9705" width="9.140625" style="7"/>
    <col min="9706" max="9706" width="6.85546875" style="7" customWidth="1"/>
    <col min="9707" max="9707" width="7.5703125" style="7" customWidth="1"/>
    <col min="9708" max="9708" width="7.7109375" style="7" customWidth="1"/>
    <col min="9709" max="9709" width="11.85546875" style="7" customWidth="1"/>
    <col min="9710" max="9710" width="12.140625" style="7" customWidth="1"/>
    <col min="9711" max="9711" width="50.7109375" style="7" customWidth="1"/>
    <col min="9712" max="9712" width="14.85546875" style="7" bestFit="1" customWidth="1"/>
    <col min="9713" max="9713" width="15.42578125" style="7" bestFit="1" customWidth="1"/>
    <col min="9714" max="9714" width="15.42578125" style="7" customWidth="1"/>
    <col min="9715" max="9961" width="9.140625" style="7"/>
    <col min="9962" max="9962" width="6.85546875" style="7" customWidth="1"/>
    <col min="9963" max="9963" width="7.5703125" style="7" customWidth="1"/>
    <col min="9964" max="9964" width="7.7109375" style="7" customWidth="1"/>
    <col min="9965" max="9965" width="11.85546875" style="7" customWidth="1"/>
    <col min="9966" max="9966" width="12.140625" style="7" customWidth="1"/>
    <col min="9967" max="9967" width="50.7109375" style="7" customWidth="1"/>
    <col min="9968" max="9968" width="14.85546875" style="7" bestFit="1" customWidth="1"/>
    <col min="9969" max="9969" width="15.42578125" style="7" bestFit="1" customWidth="1"/>
    <col min="9970" max="9970" width="15.42578125" style="7" customWidth="1"/>
    <col min="9971" max="10217" width="9.140625" style="7"/>
    <col min="10218" max="10218" width="6.85546875" style="7" customWidth="1"/>
    <col min="10219" max="10219" width="7.5703125" style="7" customWidth="1"/>
    <col min="10220" max="10220" width="7.7109375" style="7" customWidth="1"/>
    <col min="10221" max="10221" width="11.85546875" style="7" customWidth="1"/>
    <col min="10222" max="10222" width="12.140625" style="7" customWidth="1"/>
    <col min="10223" max="10223" width="50.7109375" style="7" customWidth="1"/>
    <col min="10224" max="10224" width="14.85546875" style="7" bestFit="1" customWidth="1"/>
    <col min="10225" max="10225" width="15.42578125" style="7" bestFit="1" customWidth="1"/>
    <col min="10226" max="10226" width="15.42578125" style="7" customWidth="1"/>
    <col min="10227" max="10473" width="9.140625" style="7"/>
    <col min="10474" max="10474" width="6.85546875" style="7" customWidth="1"/>
    <col min="10475" max="10475" width="7.5703125" style="7" customWidth="1"/>
    <col min="10476" max="10476" width="7.7109375" style="7" customWidth="1"/>
    <col min="10477" max="10477" width="11.85546875" style="7" customWidth="1"/>
    <col min="10478" max="10478" width="12.140625" style="7" customWidth="1"/>
    <col min="10479" max="10479" width="50.7109375" style="7" customWidth="1"/>
    <col min="10480" max="10480" width="14.85546875" style="7" bestFit="1" customWidth="1"/>
    <col min="10481" max="10481" width="15.42578125" style="7" bestFit="1" customWidth="1"/>
    <col min="10482" max="10482" width="15.42578125" style="7" customWidth="1"/>
    <col min="10483" max="10729" width="9.140625" style="7"/>
    <col min="10730" max="10730" width="6.85546875" style="7" customWidth="1"/>
    <col min="10731" max="10731" width="7.5703125" style="7" customWidth="1"/>
    <col min="10732" max="10732" width="7.7109375" style="7" customWidth="1"/>
    <col min="10733" max="10733" width="11.85546875" style="7" customWidth="1"/>
    <col min="10734" max="10734" width="12.140625" style="7" customWidth="1"/>
    <col min="10735" max="10735" width="50.7109375" style="7" customWidth="1"/>
    <col min="10736" max="10736" width="14.85546875" style="7" bestFit="1" customWidth="1"/>
    <col min="10737" max="10737" width="15.42578125" style="7" bestFit="1" customWidth="1"/>
    <col min="10738" max="10738" width="15.42578125" style="7" customWidth="1"/>
    <col min="10739" max="10985" width="9.140625" style="7"/>
    <col min="10986" max="10986" width="6.85546875" style="7" customWidth="1"/>
    <col min="10987" max="10987" width="7.5703125" style="7" customWidth="1"/>
    <col min="10988" max="10988" width="7.7109375" style="7" customWidth="1"/>
    <col min="10989" max="10989" width="11.85546875" style="7" customWidth="1"/>
    <col min="10990" max="10990" width="12.140625" style="7" customWidth="1"/>
    <col min="10991" max="10991" width="50.7109375" style="7" customWidth="1"/>
    <col min="10992" max="10992" width="14.85546875" style="7" bestFit="1" customWidth="1"/>
    <col min="10993" max="10993" width="15.42578125" style="7" bestFit="1" customWidth="1"/>
    <col min="10994" max="10994" width="15.42578125" style="7" customWidth="1"/>
    <col min="10995" max="11241" width="9.140625" style="7"/>
    <col min="11242" max="11242" width="6.85546875" style="7" customWidth="1"/>
    <col min="11243" max="11243" width="7.5703125" style="7" customWidth="1"/>
    <col min="11244" max="11244" width="7.7109375" style="7" customWidth="1"/>
    <col min="11245" max="11245" width="11.85546875" style="7" customWidth="1"/>
    <col min="11246" max="11246" width="12.140625" style="7" customWidth="1"/>
    <col min="11247" max="11247" width="50.7109375" style="7" customWidth="1"/>
    <col min="11248" max="11248" width="14.85546875" style="7" bestFit="1" customWidth="1"/>
    <col min="11249" max="11249" width="15.42578125" style="7" bestFit="1" customWidth="1"/>
    <col min="11250" max="11250" width="15.42578125" style="7" customWidth="1"/>
    <col min="11251" max="11497" width="9.140625" style="7"/>
    <col min="11498" max="11498" width="6.85546875" style="7" customWidth="1"/>
    <col min="11499" max="11499" width="7.5703125" style="7" customWidth="1"/>
    <col min="11500" max="11500" width="7.7109375" style="7" customWidth="1"/>
    <col min="11501" max="11501" width="11.85546875" style="7" customWidth="1"/>
    <col min="11502" max="11502" width="12.140625" style="7" customWidth="1"/>
    <col min="11503" max="11503" width="50.7109375" style="7" customWidth="1"/>
    <col min="11504" max="11504" width="14.85546875" style="7" bestFit="1" customWidth="1"/>
    <col min="11505" max="11505" width="15.42578125" style="7" bestFit="1" customWidth="1"/>
    <col min="11506" max="11506" width="15.42578125" style="7" customWidth="1"/>
    <col min="11507" max="11753" width="9.140625" style="7"/>
    <col min="11754" max="11754" width="6.85546875" style="7" customWidth="1"/>
    <col min="11755" max="11755" width="7.5703125" style="7" customWidth="1"/>
    <col min="11756" max="11756" width="7.7109375" style="7" customWidth="1"/>
    <col min="11757" max="11757" width="11.85546875" style="7" customWidth="1"/>
    <col min="11758" max="11758" width="12.140625" style="7" customWidth="1"/>
    <col min="11759" max="11759" width="50.7109375" style="7" customWidth="1"/>
    <col min="11760" max="11760" width="14.85546875" style="7" bestFit="1" customWidth="1"/>
    <col min="11761" max="11761" width="15.42578125" style="7" bestFit="1" customWidth="1"/>
    <col min="11762" max="11762" width="15.42578125" style="7" customWidth="1"/>
    <col min="11763" max="12009" width="9.140625" style="7"/>
    <col min="12010" max="12010" width="6.85546875" style="7" customWidth="1"/>
    <col min="12011" max="12011" width="7.5703125" style="7" customWidth="1"/>
    <col min="12012" max="12012" width="7.7109375" style="7" customWidth="1"/>
    <col min="12013" max="12013" width="11.85546875" style="7" customWidth="1"/>
    <col min="12014" max="12014" width="12.140625" style="7" customWidth="1"/>
    <col min="12015" max="12015" width="50.7109375" style="7" customWidth="1"/>
    <col min="12016" max="12016" width="14.85546875" style="7" bestFit="1" customWidth="1"/>
    <col min="12017" max="12017" width="15.42578125" style="7" bestFit="1" customWidth="1"/>
    <col min="12018" max="12018" width="15.42578125" style="7" customWidth="1"/>
    <col min="12019" max="12265" width="9.140625" style="7"/>
    <col min="12266" max="12266" width="6.85546875" style="7" customWidth="1"/>
    <col min="12267" max="12267" width="7.5703125" style="7" customWidth="1"/>
    <col min="12268" max="12268" width="7.7109375" style="7" customWidth="1"/>
    <col min="12269" max="12269" width="11.85546875" style="7" customWidth="1"/>
    <col min="12270" max="12270" width="12.140625" style="7" customWidth="1"/>
    <col min="12271" max="12271" width="50.7109375" style="7" customWidth="1"/>
    <col min="12272" max="12272" width="14.85546875" style="7" bestFit="1" customWidth="1"/>
    <col min="12273" max="12273" width="15.42578125" style="7" bestFit="1" customWidth="1"/>
    <col min="12274" max="12274" width="15.42578125" style="7" customWidth="1"/>
    <col min="12275" max="12521" width="9.140625" style="7"/>
    <col min="12522" max="12522" width="6.85546875" style="7" customWidth="1"/>
    <col min="12523" max="12523" width="7.5703125" style="7" customWidth="1"/>
    <col min="12524" max="12524" width="7.7109375" style="7" customWidth="1"/>
    <col min="12525" max="12525" width="11.85546875" style="7" customWidth="1"/>
    <col min="12526" max="12526" width="12.140625" style="7" customWidth="1"/>
    <col min="12527" max="12527" width="50.7109375" style="7" customWidth="1"/>
    <col min="12528" max="12528" width="14.85546875" style="7" bestFit="1" customWidth="1"/>
    <col min="12529" max="12529" width="15.42578125" style="7" bestFit="1" customWidth="1"/>
    <col min="12530" max="12530" width="15.42578125" style="7" customWidth="1"/>
    <col min="12531" max="12777" width="9.140625" style="7"/>
    <col min="12778" max="12778" width="6.85546875" style="7" customWidth="1"/>
    <col min="12779" max="12779" width="7.5703125" style="7" customWidth="1"/>
    <col min="12780" max="12780" width="7.7109375" style="7" customWidth="1"/>
    <col min="12781" max="12781" width="11.85546875" style="7" customWidth="1"/>
    <col min="12782" max="12782" width="12.140625" style="7" customWidth="1"/>
    <col min="12783" max="12783" width="50.7109375" style="7" customWidth="1"/>
    <col min="12784" max="12784" width="14.85546875" style="7" bestFit="1" customWidth="1"/>
    <col min="12785" max="12785" width="15.42578125" style="7" bestFit="1" customWidth="1"/>
    <col min="12786" max="12786" width="15.42578125" style="7" customWidth="1"/>
    <col min="12787" max="13033" width="9.140625" style="7"/>
    <col min="13034" max="13034" width="6.85546875" style="7" customWidth="1"/>
    <col min="13035" max="13035" width="7.5703125" style="7" customWidth="1"/>
    <col min="13036" max="13036" width="7.7109375" style="7" customWidth="1"/>
    <col min="13037" max="13037" width="11.85546875" style="7" customWidth="1"/>
    <col min="13038" max="13038" width="12.140625" style="7" customWidth="1"/>
    <col min="13039" max="13039" width="50.7109375" style="7" customWidth="1"/>
    <col min="13040" max="13040" width="14.85546875" style="7" bestFit="1" customWidth="1"/>
    <col min="13041" max="13041" width="15.42578125" style="7" bestFit="1" customWidth="1"/>
    <col min="13042" max="13042" width="15.42578125" style="7" customWidth="1"/>
    <col min="13043" max="13289" width="9.140625" style="7"/>
    <col min="13290" max="13290" width="6.85546875" style="7" customWidth="1"/>
    <col min="13291" max="13291" width="7.5703125" style="7" customWidth="1"/>
    <col min="13292" max="13292" width="7.7109375" style="7" customWidth="1"/>
    <col min="13293" max="13293" width="11.85546875" style="7" customWidth="1"/>
    <col min="13294" max="13294" width="12.140625" style="7" customWidth="1"/>
    <col min="13295" max="13295" width="50.7109375" style="7" customWidth="1"/>
    <col min="13296" max="13296" width="14.85546875" style="7" bestFit="1" customWidth="1"/>
    <col min="13297" max="13297" width="15.42578125" style="7" bestFit="1" customWidth="1"/>
    <col min="13298" max="13298" width="15.42578125" style="7" customWidth="1"/>
    <col min="13299" max="13545" width="9.140625" style="7"/>
    <col min="13546" max="13546" width="6.85546875" style="7" customWidth="1"/>
    <col min="13547" max="13547" width="7.5703125" style="7" customWidth="1"/>
    <col min="13548" max="13548" width="7.7109375" style="7" customWidth="1"/>
    <col min="13549" max="13549" width="11.85546875" style="7" customWidth="1"/>
    <col min="13550" max="13550" width="12.140625" style="7" customWidth="1"/>
    <col min="13551" max="13551" width="50.7109375" style="7" customWidth="1"/>
    <col min="13552" max="13552" width="14.85546875" style="7" bestFit="1" customWidth="1"/>
    <col min="13553" max="13553" width="15.42578125" style="7" bestFit="1" customWidth="1"/>
    <col min="13554" max="13554" width="15.42578125" style="7" customWidth="1"/>
    <col min="13555" max="13801" width="9.140625" style="7"/>
    <col min="13802" max="13802" width="6.85546875" style="7" customWidth="1"/>
    <col min="13803" max="13803" width="7.5703125" style="7" customWidth="1"/>
    <col min="13804" max="13804" width="7.7109375" style="7" customWidth="1"/>
    <col min="13805" max="13805" width="11.85546875" style="7" customWidth="1"/>
    <col min="13806" max="13806" width="12.140625" style="7" customWidth="1"/>
    <col min="13807" max="13807" width="50.7109375" style="7" customWidth="1"/>
    <col min="13808" max="13808" width="14.85546875" style="7" bestFit="1" customWidth="1"/>
    <col min="13809" max="13809" width="15.42578125" style="7" bestFit="1" customWidth="1"/>
    <col min="13810" max="13810" width="15.42578125" style="7" customWidth="1"/>
    <col min="13811" max="14057" width="9.140625" style="7"/>
    <col min="14058" max="14058" width="6.85546875" style="7" customWidth="1"/>
    <col min="14059" max="14059" width="7.5703125" style="7" customWidth="1"/>
    <col min="14060" max="14060" width="7.7109375" style="7" customWidth="1"/>
    <col min="14061" max="14061" width="11.85546875" style="7" customWidth="1"/>
    <col min="14062" max="14062" width="12.140625" style="7" customWidth="1"/>
    <col min="14063" max="14063" width="50.7109375" style="7" customWidth="1"/>
    <col min="14064" max="14064" width="14.85546875" style="7" bestFit="1" customWidth="1"/>
    <col min="14065" max="14065" width="15.42578125" style="7" bestFit="1" customWidth="1"/>
    <col min="14066" max="14066" width="15.42578125" style="7" customWidth="1"/>
    <col min="14067" max="14313" width="9.140625" style="7"/>
    <col min="14314" max="14314" width="6.85546875" style="7" customWidth="1"/>
    <col min="14315" max="14315" width="7.5703125" style="7" customWidth="1"/>
    <col min="14316" max="14316" width="7.7109375" style="7" customWidth="1"/>
    <col min="14317" max="14317" width="11.85546875" style="7" customWidth="1"/>
    <col min="14318" max="14318" width="12.140625" style="7" customWidth="1"/>
    <col min="14319" max="14319" width="50.7109375" style="7" customWidth="1"/>
    <col min="14320" max="14320" width="14.85546875" style="7" bestFit="1" customWidth="1"/>
    <col min="14321" max="14321" width="15.42578125" style="7" bestFit="1" customWidth="1"/>
    <col min="14322" max="14322" width="15.42578125" style="7" customWidth="1"/>
    <col min="14323" max="14569" width="9.140625" style="7"/>
    <col min="14570" max="14570" width="6.85546875" style="7" customWidth="1"/>
    <col min="14571" max="14571" width="7.5703125" style="7" customWidth="1"/>
    <col min="14572" max="14572" width="7.7109375" style="7" customWidth="1"/>
    <col min="14573" max="14573" width="11.85546875" style="7" customWidth="1"/>
    <col min="14574" max="14574" width="12.140625" style="7" customWidth="1"/>
    <col min="14575" max="14575" width="50.7109375" style="7" customWidth="1"/>
    <col min="14576" max="14576" width="14.85546875" style="7" bestFit="1" customWidth="1"/>
    <col min="14577" max="14577" width="15.42578125" style="7" bestFit="1" customWidth="1"/>
    <col min="14578" max="14578" width="15.42578125" style="7" customWidth="1"/>
    <col min="14579" max="14825" width="9.140625" style="7"/>
    <col min="14826" max="14826" width="6.85546875" style="7" customWidth="1"/>
    <col min="14827" max="14827" width="7.5703125" style="7" customWidth="1"/>
    <col min="14828" max="14828" width="7.7109375" style="7" customWidth="1"/>
    <col min="14829" max="14829" width="11.85546875" style="7" customWidth="1"/>
    <col min="14830" max="14830" width="12.140625" style="7" customWidth="1"/>
    <col min="14831" max="14831" width="50.7109375" style="7" customWidth="1"/>
    <col min="14832" max="14832" width="14.85546875" style="7" bestFit="1" customWidth="1"/>
    <col min="14833" max="14833" width="15.42578125" style="7" bestFit="1" customWidth="1"/>
    <col min="14834" max="14834" width="15.42578125" style="7" customWidth="1"/>
    <col min="14835" max="15081" width="9.140625" style="7"/>
    <col min="15082" max="15082" width="6.85546875" style="7" customWidth="1"/>
    <col min="15083" max="15083" width="7.5703125" style="7" customWidth="1"/>
    <col min="15084" max="15084" width="7.7109375" style="7" customWidth="1"/>
    <col min="15085" max="15085" width="11.85546875" style="7" customWidth="1"/>
    <col min="15086" max="15086" width="12.140625" style="7" customWidth="1"/>
    <col min="15087" max="15087" width="50.7109375" style="7" customWidth="1"/>
    <col min="15088" max="15088" width="14.85546875" style="7" bestFit="1" customWidth="1"/>
    <col min="15089" max="15089" width="15.42578125" style="7" bestFit="1" customWidth="1"/>
    <col min="15090" max="15090" width="15.42578125" style="7" customWidth="1"/>
    <col min="15091" max="15337" width="9.140625" style="7"/>
    <col min="15338" max="15338" width="6.85546875" style="7" customWidth="1"/>
    <col min="15339" max="15339" width="7.5703125" style="7" customWidth="1"/>
    <col min="15340" max="15340" width="7.7109375" style="7" customWidth="1"/>
    <col min="15341" max="15341" width="11.85546875" style="7" customWidth="1"/>
    <col min="15342" max="15342" width="12.140625" style="7" customWidth="1"/>
    <col min="15343" max="15343" width="50.7109375" style="7" customWidth="1"/>
    <col min="15344" max="15344" width="14.85546875" style="7" bestFit="1" customWidth="1"/>
    <col min="15345" max="15345" width="15.42578125" style="7" bestFit="1" customWidth="1"/>
    <col min="15346" max="15346" width="15.42578125" style="7" customWidth="1"/>
    <col min="15347" max="15593" width="9.140625" style="7"/>
    <col min="15594" max="15594" width="6.85546875" style="7" customWidth="1"/>
    <col min="15595" max="15595" width="7.5703125" style="7" customWidth="1"/>
    <col min="15596" max="15596" width="7.7109375" style="7" customWidth="1"/>
    <col min="15597" max="15597" width="11.85546875" style="7" customWidth="1"/>
    <col min="15598" max="15598" width="12.140625" style="7" customWidth="1"/>
    <col min="15599" max="15599" width="50.7109375" style="7" customWidth="1"/>
    <col min="15600" max="15600" width="14.85546875" style="7" bestFit="1" customWidth="1"/>
    <col min="15601" max="15601" width="15.42578125" style="7" bestFit="1" customWidth="1"/>
    <col min="15602" max="15602" width="15.42578125" style="7" customWidth="1"/>
    <col min="15603" max="15849" width="9.140625" style="7"/>
    <col min="15850" max="15850" width="6.85546875" style="7" customWidth="1"/>
    <col min="15851" max="15851" width="7.5703125" style="7" customWidth="1"/>
    <col min="15852" max="15852" width="7.7109375" style="7" customWidth="1"/>
    <col min="15853" max="15853" width="11.85546875" style="7" customWidth="1"/>
    <col min="15854" max="15854" width="12.140625" style="7" customWidth="1"/>
    <col min="15855" max="15855" width="50.7109375" style="7" customWidth="1"/>
    <col min="15856" max="15856" width="14.85546875" style="7" bestFit="1" customWidth="1"/>
    <col min="15857" max="15857" width="15.42578125" style="7" bestFit="1" customWidth="1"/>
    <col min="15858" max="15858" width="15.42578125" style="7" customWidth="1"/>
    <col min="15859" max="16105" width="9.140625" style="7"/>
    <col min="16106" max="16106" width="6.85546875" style="7" customWidth="1"/>
    <col min="16107" max="16107" width="7.5703125" style="7" customWidth="1"/>
    <col min="16108" max="16108" width="7.7109375" style="7" customWidth="1"/>
    <col min="16109" max="16109" width="11.85546875" style="7" customWidth="1"/>
    <col min="16110" max="16110" width="12.140625" style="7" customWidth="1"/>
    <col min="16111" max="16111" width="50.7109375" style="7" customWidth="1"/>
    <col min="16112" max="16112" width="14.85546875" style="7" bestFit="1" customWidth="1"/>
    <col min="16113" max="16113" width="15.42578125" style="7" bestFit="1" customWidth="1"/>
    <col min="16114" max="16114" width="15.42578125" style="7" customWidth="1"/>
    <col min="16115" max="16384" width="9.140625" style="7"/>
  </cols>
  <sheetData>
    <row r="1" spans="2:19" ht="20.100000000000001" customHeight="1" x14ac:dyDescent="0.2"/>
    <row r="2" spans="2:19" ht="20.100000000000001" customHeight="1" x14ac:dyDescent="0.2">
      <c r="C2" s="5" t="s">
        <v>0</v>
      </c>
    </row>
    <row r="3" spans="2:19" ht="20.100000000000001" customHeight="1" x14ac:dyDescent="0.2">
      <c r="C3" s="5" t="s">
        <v>4403</v>
      </c>
    </row>
    <row r="4" spans="2:19" ht="20.100000000000001" customHeight="1" x14ac:dyDescent="0.2">
      <c r="C4" s="5" t="s">
        <v>1</v>
      </c>
    </row>
    <row r="5" spans="2:19" ht="20.100000000000001" customHeight="1" x14ac:dyDescent="0.2">
      <c r="C5" s="5" t="s">
        <v>2</v>
      </c>
    </row>
    <row r="6" spans="2:19" ht="20.100000000000001" customHeight="1" x14ac:dyDescent="0.2"/>
    <row r="7" spans="2:19" ht="20.100000000000001" customHeight="1" x14ac:dyDescent="0.25">
      <c r="B7" s="1" t="s">
        <v>4402</v>
      </c>
    </row>
    <row r="8" spans="2:19" ht="20.100000000000001" customHeight="1" x14ac:dyDescent="0.25">
      <c r="B8" s="2" t="s">
        <v>4175</v>
      </c>
    </row>
    <row r="9" spans="2:19" ht="20.100000000000001" customHeight="1" x14ac:dyDescent="0.25">
      <c r="B9" s="2" t="s">
        <v>4435</v>
      </c>
      <c r="C9" s="8"/>
    </row>
    <row r="10" spans="2:19" ht="20.100000000000001" customHeight="1" x14ac:dyDescent="0.2"/>
    <row r="11" spans="2:19" ht="20.100000000000001" customHeight="1" x14ac:dyDescent="0.2">
      <c r="B11" s="140" t="s">
        <v>4348</v>
      </c>
      <c r="C11" s="140"/>
      <c r="D11" s="140"/>
      <c r="E11" s="140"/>
      <c r="F11" s="140"/>
      <c r="G11" s="140"/>
    </row>
    <row r="12" spans="2:19" ht="20.100000000000001" customHeight="1" x14ac:dyDescent="0.2">
      <c r="B12" s="146" t="s">
        <v>4347</v>
      </c>
      <c r="C12" s="146"/>
      <c r="D12" s="146"/>
      <c r="E12" s="146"/>
      <c r="F12" s="146"/>
      <c r="G12" s="146"/>
    </row>
    <row r="13" spans="2:19" ht="20.100000000000001" customHeight="1" thickBot="1" x14ac:dyDescent="0.25">
      <c r="B13" s="141"/>
      <c r="C13" s="141"/>
      <c r="D13" s="141"/>
      <c r="E13" s="141"/>
      <c r="F13" s="141"/>
      <c r="G13" s="141"/>
    </row>
    <row r="14" spans="2:19" ht="15.75" customHeight="1" x14ac:dyDescent="0.2">
      <c r="B14" s="142" t="s">
        <v>32</v>
      </c>
      <c r="C14" s="143"/>
      <c r="D14" s="143"/>
      <c r="E14" s="143"/>
      <c r="F14" s="143"/>
      <c r="G14" s="144" t="s">
        <v>33</v>
      </c>
      <c r="H14" s="137" t="s">
        <v>4423</v>
      </c>
      <c r="I14" s="137" t="s">
        <v>4424</v>
      </c>
      <c r="J14" s="137" t="s">
        <v>4425</v>
      </c>
      <c r="K14" s="137" t="s">
        <v>4426</v>
      </c>
      <c r="L14" s="137" t="s">
        <v>4427</v>
      </c>
      <c r="M14" s="137" t="s">
        <v>4428</v>
      </c>
      <c r="N14" s="137" t="s">
        <v>4429</v>
      </c>
      <c r="O14" s="137" t="s">
        <v>4430</v>
      </c>
      <c r="P14" s="137" t="s">
        <v>4431</v>
      </c>
      <c r="Q14" s="137" t="s">
        <v>4432</v>
      </c>
      <c r="R14" s="137" t="s">
        <v>4433</v>
      </c>
      <c r="S14" s="135" t="s">
        <v>4434</v>
      </c>
    </row>
    <row r="15" spans="2:19" ht="15" customHeight="1" thickBot="1" x14ac:dyDescent="0.25">
      <c r="B15" s="45" t="s">
        <v>4</v>
      </c>
      <c r="C15" s="46" t="s">
        <v>5</v>
      </c>
      <c r="D15" s="46" t="s">
        <v>34</v>
      </c>
      <c r="E15" s="46" t="s">
        <v>35</v>
      </c>
      <c r="F15" s="47" t="s">
        <v>36</v>
      </c>
      <c r="G15" s="145"/>
      <c r="H15" s="139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6"/>
    </row>
    <row r="16" spans="2:19" ht="30" customHeight="1" thickBot="1" x14ac:dyDescent="0.25">
      <c r="B16" s="48" t="s">
        <v>6</v>
      </c>
      <c r="C16" s="25"/>
      <c r="D16" s="26"/>
      <c r="E16" s="25"/>
      <c r="F16" s="27"/>
      <c r="G16" s="49" t="s">
        <v>37</v>
      </c>
      <c r="H16" s="94" t="s">
        <v>4401</v>
      </c>
      <c r="I16" s="94">
        <f>IFERROR(VLOOKUP(F16,#REF!,4,0),0)</f>
        <v>0</v>
      </c>
      <c r="J16" s="94"/>
      <c r="K16" s="28"/>
      <c r="L16" s="28"/>
      <c r="M16" s="28"/>
      <c r="N16" s="28"/>
      <c r="O16" s="28"/>
      <c r="P16" s="28"/>
      <c r="Q16" s="28"/>
      <c r="R16" s="28"/>
      <c r="S16" s="98"/>
    </row>
    <row r="17" spans="2:19" ht="15" customHeight="1" x14ac:dyDescent="0.2">
      <c r="B17" s="32" t="s">
        <v>31</v>
      </c>
      <c r="C17" s="33" t="s">
        <v>38</v>
      </c>
      <c r="D17" s="33"/>
      <c r="E17" s="33"/>
      <c r="F17" s="33"/>
      <c r="G17" s="50" t="s">
        <v>39</v>
      </c>
      <c r="H17" s="34">
        <f>IFERROR(VLOOKUP($F17,'Arr 2020'!$A$1:$C$1331,3,0),0)</f>
        <v>0</v>
      </c>
      <c r="I17" s="34">
        <f>IFERROR(VLOOKUP($F17,'Arr 2020'!$A$1:$B$1331,4,0),0)</f>
        <v>0</v>
      </c>
      <c r="J17" s="34">
        <f>IFERROR(VLOOKUP($F17,'Arr 2020'!$A$1:$B$1331,5,0),0)</f>
        <v>0</v>
      </c>
      <c r="K17" s="34">
        <f>IFERROR(VLOOKUP($F17,'Arr 2020'!$A$1:$B$1331,6,0),0)</f>
        <v>0</v>
      </c>
      <c r="L17" s="34">
        <f>IFERROR(VLOOKUP($F17,'Arr 2020'!$A$1:$B$1331,7,0),0)</f>
        <v>0</v>
      </c>
      <c r="M17" s="34">
        <f>IFERROR(VLOOKUP($F17,'Arr 2020'!$A$1:$B$1331,8,0),0)</f>
        <v>0</v>
      </c>
      <c r="N17" s="34">
        <f>IFERROR(VLOOKUP($F17,'Arr 2020'!$A$1:$B$1331,9,0),0)</f>
        <v>0</v>
      </c>
      <c r="O17" s="34">
        <f>IFERROR(VLOOKUP($F17,'Arr 2020'!$A$1:$B$1331,10,0),0)</f>
        <v>0</v>
      </c>
      <c r="P17" s="34">
        <f>IFERROR(VLOOKUP($F17,'Arr 2020'!$A$1:$B$1331,10,0),0)</f>
        <v>0</v>
      </c>
      <c r="Q17" s="34">
        <f>IFERROR(VLOOKUP($F17,'Arr 2020'!$A$1:$B$1331,10,0),0)</f>
        <v>0</v>
      </c>
      <c r="R17" s="34">
        <f>IFERROR(VLOOKUP($F17,'Arr 2020'!$A$1:$B$1331,10,0),0)</f>
        <v>0</v>
      </c>
      <c r="S17" s="34">
        <f>IFERROR(VLOOKUP($F17,'Arr 2020'!$A$1:$B$1331,10,0),0)</f>
        <v>0</v>
      </c>
    </row>
    <row r="18" spans="2:19" ht="15" customHeight="1" x14ac:dyDescent="0.2">
      <c r="B18" s="35"/>
      <c r="C18" s="36"/>
      <c r="D18" s="37" t="s">
        <v>40</v>
      </c>
      <c r="E18" s="37"/>
      <c r="F18" s="37"/>
      <c r="G18" s="51" t="s">
        <v>41</v>
      </c>
      <c r="H18" s="38">
        <f>IFERROR(VLOOKUP($F18,'Arr 2020'!$A$1:$C$1331,3,0),0)</f>
        <v>0</v>
      </c>
      <c r="I18" s="38">
        <f>IFERROR(VLOOKUP($F18,'Arr 2020'!$A$1:$B$1331,4,0),0)</f>
        <v>0</v>
      </c>
      <c r="J18" s="38">
        <f>IFERROR(VLOOKUP($F18,'Arr 2020'!$A$1:$B$1331,5,0),0)</f>
        <v>0</v>
      </c>
      <c r="K18" s="38">
        <f>IFERROR(VLOOKUP($F18,'Arr 2020'!$A$1:$B$1331,6,0),0)</f>
        <v>0</v>
      </c>
      <c r="L18" s="38">
        <f>IFERROR(VLOOKUP($F18,'Arr 2020'!$A$1:$B$1331,7,0),0)</f>
        <v>0</v>
      </c>
      <c r="M18" s="38">
        <f>IFERROR(VLOOKUP($F18,'Arr 2020'!$A$1:$B$1331,8,0),0)</f>
        <v>0</v>
      </c>
      <c r="N18" s="38">
        <f>IFERROR(VLOOKUP($F18,'Arr 2020'!$A$1:$B$1331,9,0),0)</f>
        <v>0</v>
      </c>
      <c r="O18" s="38">
        <f>IFERROR(VLOOKUP($F18,'Arr 2020'!$A$1:$B$1331,10,0),0)</f>
        <v>0</v>
      </c>
      <c r="P18" s="38">
        <f>IFERROR(VLOOKUP($F18,'Arr 2020'!$A$1:$B$1331,10,0),0)</f>
        <v>0</v>
      </c>
      <c r="Q18" s="38">
        <f>IFERROR(VLOOKUP($F18,'Arr 2020'!$A$1:$B$1331,10,0),0)</f>
        <v>0</v>
      </c>
      <c r="R18" s="38">
        <f>IFERROR(VLOOKUP($F18,'Arr 2020'!$A$1:$B$1331,10,0),0)</f>
        <v>0</v>
      </c>
      <c r="S18" s="38">
        <f>IFERROR(VLOOKUP($F18,'Arr 2020'!$A$1:$B$1331,10,0),0)</f>
        <v>0</v>
      </c>
    </row>
    <row r="19" spans="2:19" ht="15" customHeight="1" x14ac:dyDescent="0.2">
      <c r="B19" s="39"/>
      <c r="C19" s="40"/>
      <c r="D19" s="40"/>
      <c r="E19" s="40" t="s">
        <v>42</v>
      </c>
      <c r="F19" s="40"/>
      <c r="G19" s="52" t="s">
        <v>43</v>
      </c>
      <c r="H19" s="41">
        <f>IFERROR(VLOOKUP($F19,'Arr 2020'!$A$1:$C$1331,3,0),0)</f>
        <v>0</v>
      </c>
      <c r="I19" s="41">
        <f>IFERROR(VLOOKUP($F19,'Arr 2020'!$A$1:$B$1331,4,0),0)</f>
        <v>0</v>
      </c>
      <c r="J19" s="41">
        <f>IFERROR(VLOOKUP($F19,'Arr 2020'!$A$1:$B$1331,5,0),0)</f>
        <v>0</v>
      </c>
      <c r="K19" s="41">
        <f>IFERROR(VLOOKUP($F19,'Arr 2020'!$A$1:$B$1331,6,0),0)</f>
        <v>0</v>
      </c>
      <c r="L19" s="41">
        <f>IFERROR(VLOOKUP($F19,'Arr 2020'!$A$1:$B$1331,7,0),0)</f>
        <v>0</v>
      </c>
      <c r="M19" s="41">
        <f>IFERROR(VLOOKUP($F19,'Arr 2020'!$A$1:$B$1331,8,0),0)</f>
        <v>0</v>
      </c>
      <c r="N19" s="41">
        <f>IFERROR(VLOOKUP($F19,'Arr 2020'!$A$1:$B$1331,9,0),0)</f>
        <v>0</v>
      </c>
      <c r="O19" s="41">
        <f>IFERROR(VLOOKUP($F19,'Arr 2020'!$A$1:$B$1331,10,0),0)</f>
        <v>0</v>
      </c>
      <c r="P19" s="41">
        <f>IFERROR(VLOOKUP($F19,'Arr 2020'!$A$1:$B$1331,10,0),0)</f>
        <v>0</v>
      </c>
      <c r="Q19" s="41">
        <f>IFERROR(VLOOKUP($F19,'Arr 2020'!$A$1:$B$1331,10,0),0)</f>
        <v>0</v>
      </c>
      <c r="R19" s="41">
        <f>IFERROR(VLOOKUP($F19,'Arr 2020'!$A$1:$B$1331,10,0),0)</f>
        <v>0</v>
      </c>
      <c r="S19" s="41">
        <f>IFERROR(VLOOKUP($F19,'Arr 2020'!$A$1:$B$1331,10,0),0)</f>
        <v>0</v>
      </c>
    </row>
    <row r="20" spans="2:19" ht="15" customHeight="1" x14ac:dyDescent="0.2">
      <c r="B20" s="42"/>
      <c r="C20" s="43"/>
      <c r="D20" s="43"/>
      <c r="E20" s="43"/>
      <c r="F20" s="43" t="s">
        <v>44</v>
      </c>
      <c r="G20" s="53" t="s">
        <v>45</v>
      </c>
      <c r="H20" s="44">
        <f>IFERROR(VLOOKUP($F20,'Arr 2020'!$A$1:$C$1331,3,0),0)</f>
        <v>0</v>
      </c>
      <c r="I20" s="44">
        <f>IFERROR(VLOOKUP($F20,'Arr 2020'!$A:$N,4,0),0)</f>
        <v>5.44</v>
      </c>
      <c r="J20" s="44">
        <f>IFERROR(VLOOKUP($F20,'Arr 2020'!$A:$N,5,0),0)</f>
        <v>0</v>
      </c>
      <c r="K20" s="44">
        <f>IFERROR(VLOOKUP($F20,'Arr 2020'!$A:$N,6,0),0)</f>
        <v>0</v>
      </c>
      <c r="L20" s="44">
        <f>IFERROR(VLOOKUP($F20,'Arr 2020'!$A:$N,7,0),0)</f>
        <v>0</v>
      </c>
      <c r="M20" s="44">
        <f>IFERROR(VLOOKUP($F20,'Arr 2020'!$A:$N,8,0),0)</f>
        <v>0</v>
      </c>
      <c r="N20" s="44">
        <f>IFERROR(VLOOKUP($F20,'Arr 2020'!$A:$N,9,0),0)</f>
        <v>0</v>
      </c>
      <c r="O20" s="44">
        <f>IFERROR(VLOOKUP($F20,'Arr 2020'!$A:$N,10,0),0)</f>
        <v>0</v>
      </c>
      <c r="P20" s="44">
        <f>IFERROR(VLOOKUP($F20,'Arr 2020'!$A:$N,11,0),0)</f>
        <v>0</v>
      </c>
      <c r="Q20" s="44">
        <f>IFERROR(VLOOKUP($F20,'Arr 2020'!$A:$N,12,0),0)</f>
        <v>2.98</v>
      </c>
      <c r="R20" s="44">
        <f>IFERROR(VLOOKUP($F20,'Arr 2020'!$A:$N,13,0),0)</f>
        <v>12.58</v>
      </c>
      <c r="S20" s="44">
        <f>IFERROR(VLOOKUP($F20,'Arr 2020'!$A:$N,14,0),0)</f>
        <v>5.08</v>
      </c>
    </row>
    <row r="21" spans="2:19" ht="15" customHeight="1" x14ac:dyDescent="0.2">
      <c r="B21" s="42"/>
      <c r="C21" s="43"/>
      <c r="D21" s="43"/>
      <c r="E21" s="43"/>
      <c r="F21" s="43" t="s">
        <v>46</v>
      </c>
      <c r="G21" s="53" t="s">
        <v>47</v>
      </c>
      <c r="H21" s="44">
        <f>IFERROR(VLOOKUP($F21,'Arr 2020'!$A$1:$C$1331,3,0),0)</f>
        <v>29.68</v>
      </c>
      <c r="I21" s="44">
        <f>IFERROR(VLOOKUP($F21,'Arr 2020'!$A:$N,4,0),0)</f>
        <v>0</v>
      </c>
      <c r="J21" s="44">
        <f>IFERROR(VLOOKUP($F21,'Arr 2020'!$A:$N,5,0),0)</f>
        <v>0</v>
      </c>
      <c r="K21" s="44">
        <f>IFERROR(VLOOKUP($F21,'Arr 2020'!$A:$N,6,0),0)</f>
        <v>6.6</v>
      </c>
      <c r="L21" s="44">
        <f>IFERROR(VLOOKUP($F21,'Arr 2020'!$A:$N,7,0),0)</f>
        <v>0</v>
      </c>
      <c r="M21" s="44">
        <f>IFERROR(VLOOKUP($F21,'Arr 2020'!$A:$N,8,0),0)</f>
        <v>0</v>
      </c>
      <c r="N21" s="44">
        <f>IFERROR(VLOOKUP($F21,'Arr 2020'!$A:$N,9,0),0)</f>
        <v>0</v>
      </c>
      <c r="O21" s="44">
        <f>IFERROR(VLOOKUP($F21,'Arr 2020'!$A:$N,10,0),0)</f>
        <v>0</v>
      </c>
      <c r="P21" s="44">
        <f>IFERROR(VLOOKUP($F21,'Arr 2020'!$A:$N,11,0),0)</f>
        <v>0</v>
      </c>
      <c r="Q21" s="44">
        <f>IFERROR(VLOOKUP($F21,'Arr 2020'!$A:$N,12,0),0)</f>
        <v>2.13</v>
      </c>
      <c r="R21" s="44">
        <f>IFERROR(VLOOKUP($F21,'Arr 2020'!$A:$N,13,0),0)</f>
        <v>0</v>
      </c>
      <c r="S21" s="44">
        <f>IFERROR(VLOOKUP($F21,'Arr 2020'!$A:$N,14,0),0)</f>
        <v>0</v>
      </c>
    </row>
    <row r="22" spans="2:19" ht="15" customHeight="1" x14ac:dyDescent="0.2">
      <c r="B22" s="42"/>
      <c r="C22" s="43"/>
      <c r="D22" s="43"/>
      <c r="E22" s="43"/>
      <c r="F22" s="43" t="s">
        <v>48</v>
      </c>
      <c r="G22" s="53" t="s">
        <v>49</v>
      </c>
      <c r="H22" s="44">
        <f>IFERROR(VLOOKUP($F22,'Arr 2020'!$A$1:$C$1331,3,0),0)</f>
        <v>0</v>
      </c>
      <c r="I22" s="44">
        <f>IFERROR(VLOOKUP($F22,'Arr 2020'!$A:$N,4,0),0)</f>
        <v>0</v>
      </c>
      <c r="J22" s="44">
        <f>IFERROR(VLOOKUP($F22,'Arr 2020'!$A:$N,5,0),0)</f>
        <v>0</v>
      </c>
      <c r="K22" s="44">
        <f>IFERROR(VLOOKUP($F22,'Arr 2020'!$A:$N,6,0),0)</f>
        <v>0</v>
      </c>
      <c r="L22" s="44">
        <f>IFERROR(VLOOKUP($F22,'Arr 2020'!$A:$N,7,0),0)</f>
        <v>0</v>
      </c>
      <c r="M22" s="44">
        <f>IFERROR(VLOOKUP($F22,'Arr 2020'!$A:$N,8,0),0)</f>
        <v>0</v>
      </c>
      <c r="N22" s="44">
        <f>IFERROR(VLOOKUP($F22,'Arr 2020'!$A:$N,9,0),0)</f>
        <v>0</v>
      </c>
      <c r="O22" s="44">
        <f>IFERROR(VLOOKUP($F22,'Arr 2020'!$A:$N,10,0),0)</f>
        <v>0</v>
      </c>
      <c r="P22" s="44">
        <f>IFERROR(VLOOKUP($F22,'Arr 2020'!$A:$N,11,0),0)</f>
        <v>0</v>
      </c>
      <c r="Q22" s="44">
        <f>IFERROR(VLOOKUP($F22,'Arr 2020'!$A:$N,12,0),0)</f>
        <v>0</v>
      </c>
      <c r="R22" s="44">
        <f>IFERROR(VLOOKUP($F22,'Arr 2020'!$A:$N,13,0),0)</f>
        <v>0</v>
      </c>
      <c r="S22" s="44">
        <f>IFERROR(VLOOKUP($F22,'Arr 2020'!$A:$N,14,0),0)</f>
        <v>0</v>
      </c>
    </row>
    <row r="23" spans="2:19" ht="15" customHeight="1" x14ac:dyDescent="0.2">
      <c r="B23" s="42"/>
      <c r="C23" s="43"/>
      <c r="D23" s="43"/>
      <c r="E23" s="43"/>
      <c r="F23" s="43" t="s">
        <v>50</v>
      </c>
      <c r="G23" s="53" t="s">
        <v>51</v>
      </c>
      <c r="H23" s="44">
        <f>IFERROR(VLOOKUP($F23,'Arr 2020'!$A$1:$C$1331,3,0),0)</f>
        <v>0</v>
      </c>
      <c r="I23" s="44">
        <f>IFERROR(VLOOKUP($F23,'Arr 2020'!$A:$N,4,0),0)</f>
        <v>0</v>
      </c>
      <c r="J23" s="44">
        <f>IFERROR(VLOOKUP($F23,'Arr 2020'!$A:$N,5,0),0)</f>
        <v>0</v>
      </c>
      <c r="K23" s="44">
        <f>IFERROR(VLOOKUP($F23,'Arr 2020'!$A:$N,6,0),0)</f>
        <v>0</v>
      </c>
      <c r="L23" s="44">
        <f>IFERROR(VLOOKUP($F23,'Arr 2020'!$A:$N,7,0),0)</f>
        <v>0</v>
      </c>
      <c r="M23" s="44">
        <f>IFERROR(VLOOKUP($F23,'Arr 2020'!$A:$N,8,0),0)</f>
        <v>0</v>
      </c>
      <c r="N23" s="44">
        <f>IFERROR(VLOOKUP($F23,'Arr 2020'!$A:$N,9,0),0)</f>
        <v>4.6100000000000003</v>
      </c>
      <c r="O23" s="44">
        <f>IFERROR(VLOOKUP($F23,'Arr 2020'!$A:$N,10,0),0)</f>
        <v>0</v>
      </c>
      <c r="P23" s="44">
        <f>IFERROR(VLOOKUP($F23,'Arr 2020'!$A:$N,11,0),0)</f>
        <v>0</v>
      </c>
      <c r="Q23" s="44">
        <f>IFERROR(VLOOKUP($F23,'Arr 2020'!$A:$N,12,0),0)</f>
        <v>0</v>
      </c>
      <c r="R23" s="44">
        <f>IFERROR(VLOOKUP($F23,'Arr 2020'!$A:$N,13,0),0)</f>
        <v>16.16</v>
      </c>
      <c r="S23" s="44">
        <f>IFERROR(VLOOKUP($F23,'Arr 2020'!$A:$N,14,0),0)</f>
        <v>0</v>
      </c>
    </row>
    <row r="24" spans="2:19" ht="15" customHeight="1" x14ac:dyDescent="0.2">
      <c r="B24" s="29"/>
      <c r="C24" s="30"/>
      <c r="D24" s="30"/>
      <c r="E24" s="30" t="s">
        <v>52</v>
      </c>
      <c r="F24" s="30"/>
      <c r="G24" s="54" t="s">
        <v>53</v>
      </c>
      <c r="H24" s="31">
        <f>IFERROR(VLOOKUP($F24,'Arr 2020'!$A$1:$C$1331,3,0),0)</f>
        <v>0</v>
      </c>
      <c r="I24" s="31">
        <f>IFERROR(VLOOKUP($F24,'Arr 2020'!$A:$N,4,0),0)</f>
        <v>0</v>
      </c>
      <c r="J24" s="31">
        <f>IFERROR(VLOOKUP($F24,'Arr 2020'!$A:$N,5,0),0)</f>
        <v>0</v>
      </c>
      <c r="K24" s="31">
        <f>IFERROR(VLOOKUP($F24,'Arr 2020'!$A:$N,6,0),0)</f>
        <v>0</v>
      </c>
      <c r="L24" s="31">
        <f>IFERROR(VLOOKUP($F24,'Arr 2020'!$A:$N,7,0),0)</f>
        <v>0</v>
      </c>
      <c r="M24" s="31">
        <f>IFERROR(VLOOKUP($F24,'Arr 2020'!$A:$N,8,0),0)</f>
        <v>0</v>
      </c>
      <c r="N24" s="31">
        <f>IFERROR(VLOOKUP($F24,'Arr 2020'!$A:$N,9,0),0)</f>
        <v>0</v>
      </c>
      <c r="O24" s="31">
        <f>IFERROR(VLOOKUP($F24,'Arr 2020'!$A:$N,10,0),0)</f>
        <v>0</v>
      </c>
      <c r="P24" s="31">
        <f>IFERROR(VLOOKUP($F24,'Arr 2020'!$A:$N,11,0),0)</f>
        <v>0</v>
      </c>
      <c r="Q24" s="31">
        <f>IFERROR(VLOOKUP($F24,'Arr 2020'!$A:$N,12,0),0)</f>
        <v>0</v>
      </c>
      <c r="R24" s="31">
        <f>IFERROR(VLOOKUP($F24,'Arr 2020'!$A:$N,13,0),0)</f>
        <v>0</v>
      </c>
      <c r="S24" s="31">
        <f>IFERROR(VLOOKUP($F24,'Arr 2020'!$A:$N,14,0),0)</f>
        <v>0</v>
      </c>
    </row>
    <row r="25" spans="2:19" ht="15" customHeight="1" x14ac:dyDescent="0.2">
      <c r="B25" s="42"/>
      <c r="C25" s="43"/>
      <c r="D25" s="43"/>
      <c r="E25" s="43"/>
      <c r="F25" s="43" t="s">
        <v>54</v>
      </c>
      <c r="G25" s="53" t="s">
        <v>55</v>
      </c>
      <c r="H25" s="44">
        <f>IFERROR(VLOOKUP($F25,'Arr 2020'!$A$1:$C$1331,3,0),0)</f>
        <v>0</v>
      </c>
      <c r="I25" s="44">
        <f>IFERROR(VLOOKUP($F25,'Arr 2020'!$A:$N,4,0),0)</f>
        <v>0</v>
      </c>
      <c r="J25" s="44">
        <f>IFERROR(VLOOKUP($F25,'Arr 2020'!$A:$N,5,0),0)</f>
        <v>0</v>
      </c>
      <c r="K25" s="44">
        <f>IFERROR(VLOOKUP($F25,'Arr 2020'!$A:$N,6,0),0)</f>
        <v>0</v>
      </c>
      <c r="L25" s="44">
        <f>IFERROR(VLOOKUP($F25,'Arr 2020'!$A:$N,7,0),0)</f>
        <v>0</v>
      </c>
      <c r="M25" s="44">
        <f>IFERROR(VLOOKUP($F25,'Arr 2020'!$A:$N,8,0),0)</f>
        <v>0</v>
      </c>
      <c r="N25" s="44">
        <f>IFERROR(VLOOKUP($F25,'Arr 2020'!$A:$N,9,0),0)</f>
        <v>0</v>
      </c>
      <c r="O25" s="44">
        <f>IFERROR(VLOOKUP($F25,'Arr 2020'!$A:$N,10,0),0)</f>
        <v>0</v>
      </c>
      <c r="P25" s="44">
        <f>IFERROR(VLOOKUP($F25,'Arr 2020'!$A:$N,11,0),0)</f>
        <v>0</v>
      </c>
      <c r="Q25" s="44">
        <f>IFERROR(VLOOKUP($F25,'Arr 2020'!$A:$N,12,0),0)</f>
        <v>0</v>
      </c>
      <c r="R25" s="44">
        <f>IFERROR(VLOOKUP($F25,'Arr 2020'!$A:$N,13,0),0)</f>
        <v>0</v>
      </c>
      <c r="S25" s="44">
        <f>IFERROR(VLOOKUP($F25,'Arr 2020'!$A:$N,14,0),0)</f>
        <v>0</v>
      </c>
    </row>
    <row r="26" spans="2:19" ht="15" customHeight="1" x14ac:dyDescent="0.2">
      <c r="B26" s="42"/>
      <c r="C26" s="43"/>
      <c r="D26" s="43"/>
      <c r="E26" s="43"/>
      <c r="F26" s="43" t="s">
        <v>56</v>
      </c>
      <c r="G26" s="53" t="s">
        <v>57</v>
      </c>
      <c r="H26" s="44">
        <f>IFERROR(VLOOKUP($F26,'Arr 2020'!$A$1:$C$1331,3,0),0)</f>
        <v>0</v>
      </c>
      <c r="I26" s="44">
        <f>IFERROR(VLOOKUP($F26,'Arr 2020'!$A:$N,4,0),0)</f>
        <v>0</v>
      </c>
      <c r="J26" s="44">
        <f>IFERROR(VLOOKUP($F26,'Arr 2020'!$A:$N,5,0),0)</f>
        <v>0</v>
      </c>
      <c r="K26" s="44">
        <f>IFERROR(VLOOKUP($F26,'Arr 2020'!$A:$N,6,0),0)</f>
        <v>0</v>
      </c>
      <c r="L26" s="44">
        <f>IFERROR(VLOOKUP($F26,'Arr 2020'!$A:$N,7,0),0)</f>
        <v>0</v>
      </c>
      <c r="M26" s="44">
        <f>IFERROR(VLOOKUP($F26,'Arr 2020'!$A:$N,8,0),0)</f>
        <v>0</v>
      </c>
      <c r="N26" s="44">
        <f>IFERROR(VLOOKUP($F26,'Arr 2020'!$A:$N,9,0),0)</f>
        <v>0</v>
      </c>
      <c r="O26" s="44">
        <f>IFERROR(VLOOKUP($F26,'Arr 2020'!$A:$N,10,0),0)</f>
        <v>0</v>
      </c>
      <c r="P26" s="44">
        <f>IFERROR(VLOOKUP($F26,'Arr 2020'!$A:$N,11,0),0)</f>
        <v>0</v>
      </c>
      <c r="Q26" s="44">
        <f>IFERROR(VLOOKUP($F26,'Arr 2020'!$A:$N,12,0),0)</f>
        <v>0</v>
      </c>
      <c r="R26" s="44">
        <f>IFERROR(VLOOKUP($F26,'Arr 2020'!$A:$N,13,0),0)</f>
        <v>0</v>
      </c>
      <c r="S26" s="44">
        <f>IFERROR(VLOOKUP($F26,'Arr 2020'!$A:$N,14,0),0)</f>
        <v>0</v>
      </c>
    </row>
    <row r="27" spans="2:19" ht="15" customHeight="1" x14ac:dyDescent="0.2">
      <c r="B27" s="42"/>
      <c r="C27" s="43"/>
      <c r="D27" s="43"/>
      <c r="E27" s="43"/>
      <c r="F27" s="43" t="s">
        <v>58</v>
      </c>
      <c r="G27" s="53" t="s">
        <v>59</v>
      </c>
      <c r="H27" s="44">
        <f>IFERROR(VLOOKUP($F27,'Arr 2020'!$A$1:$C$1331,3,0),0)</f>
        <v>0</v>
      </c>
      <c r="I27" s="44">
        <f>IFERROR(VLOOKUP($F27,'Arr 2020'!$A:$N,4,0),0)</f>
        <v>0</v>
      </c>
      <c r="J27" s="44">
        <f>IFERROR(VLOOKUP($F27,'Arr 2020'!$A:$N,5,0),0)</f>
        <v>0</v>
      </c>
      <c r="K27" s="44">
        <f>IFERROR(VLOOKUP($F27,'Arr 2020'!$A:$N,6,0),0)</f>
        <v>0</v>
      </c>
      <c r="L27" s="44">
        <f>IFERROR(VLOOKUP($F27,'Arr 2020'!$A:$N,7,0),0)</f>
        <v>0</v>
      </c>
      <c r="M27" s="44">
        <f>IFERROR(VLOOKUP($F27,'Arr 2020'!$A:$N,8,0),0)</f>
        <v>0</v>
      </c>
      <c r="N27" s="44">
        <f>IFERROR(VLOOKUP($F27,'Arr 2020'!$A:$N,9,0),0)</f>
        <v>0</v>
      </c>
      <c r="O27" s="44">
        <f>IFERROR(VLOOKUP($F27,'Arr 2020'!$A:$N,10,0),0)</f>
        <v>0</v>
      </c>
      <c r="P27" s="44">
        <f>IFERROR(VLOOKUP($F27,'Arr 2020'!$A:$N,11,0),0)</f>
        <v>0</v>
      </c>
      <c r="Q27" s="44">
        <f>IFERROR(VLOOKUP($F27,'Arr 2020'!$A:$N,12,0),0)</f>
        <v>0</v>
      </c>
      <c r="R27" s="44">
        <f>IFERROR(VLOOKUP($F27,'Arr 2020'!$A:$N,13,0),0)</f>
        <v>0</v>
      </c>
      <c r="S27" s="44">
        <f>IFERROR(VLOOKUP($F27,'Arr 2020'!$A:$N,14,0),0)</f>
        <v>0</v>
      </c>
    </row>
    <row r="28" spans="2:19" ht="15" customHeight="1" x14ac:dyDescent="0.2">
      <c r="B28" s="39"/>
      <c r="C28" s="40"/>
      <c r="D28" s="40"/>
      <c r="E28" s="40" t="s">
        <v>60</v>
      </c>
      <c r="F28" s="40"/>
      <c r="G28" s="52" t="s">
        <v>61</v>
      </c>
      <c r="H28" s="41">
        <f>IFERROR(VLOOKUP($F28,'Arr 2020'!$A$1:$C$1331,3,0),0)</f>
        <v>0</v>
      </c>
      <c r="I28" s="41">
        <f>IFERROR(VLOOKUP($F28,'Arr 2020'!$A:$N,4,0),0)</f>
        <v>0</v>
      </c>
      <c r="J28" s="41">
        <f>IFERROR(VLOOKUP($F28,'Arr 2020'!$A:$N,5,0),0)</f>
        <v>0</v>
      </c>
      <c r="K28" s="41">
        <f>IFERROR(VLOOKUP($F28,'Arr 2020'!$A:$N,6,0),0)</f>
        <v>0</v>
      </c>
      <c r="L28" s="41">
        <f>IFERROR(VLOOKUP($F28,'Arr 2020'!$A:$N,7,0),0)</f>
        <v>0</v>
      </c>
      <c r="M28" s="41">
        <f>IFERROR(VLOOKUP($F28,'Arr 2020'!$A:$N,8,0),0)</f>
        <v>0</v>
      </c>
      <c r="N28" s="41">
        <f>IFERROR(VLOOKUP($F28,'Arr 2020'!$A:$N,9,0),0)</f>
        <v>0</v>
      </c>
      <c r="O28" s="41">
        <f>IFERROR(VLOOKUP($F28,'Arr 2020'!$A:$N,10,0),0)</f>
        <v>0</v>
      </c>
      <c r="P28" s="41">
        <f>IFERROR(VLOOKUP($F28,'Arr 2020'!$A:$N,11,0),0)</f>
        <v>0</v>
      </c>
      <c r="Q28" s="41">
        <f>IFERROR(VLOOKUP($F28,'Arr 2020'!$A:$N,12,0),0)</f>
        <v>0</v>
      </c>
      <c r="R28" s="41">
        <f>IFERROR(VLOOKUP($F28,'Arr 2020'!$A:$N,13,0),0)</f>
        <v>0</v>
      </c>
      <c r="S28" s="41">
        <f>IFERROR(VLOOKUP($F28,'Arr 2020'!$A:$N,14,0),0)</f>
        <v>0</v>
      </c>
    </row>
    <row r="29" spans="2:19" ht="15" customHeight="1" x14ac:dyDescent="0.2">
      <c r="B29" s="42"/>
      <c r="C29" s="43"/>
      <c r="D29" s="43"/>
      <c r="E29" s="43"/>
      <c r="F29" s="43" t="s">
        <v>62</v>
      </c>
      <c r="G29" s="53" t="s">
        <v>4176</v>
      </c>
      <c r="H29" s="44">
        <f>IFERROR(VLOOKUP($F29,'Arr 2020'!$A$1:$C$1331,3,0),0)</f>
        <v>267.10000000000002</v>
      </c>
      <c r="I29" s="44">
        <f>IFERROR(VLOOKUP($F29,'Arr 2020'!$A:$N,4,0),0)</f>
        <v>16.850000000000001</v>
      </c>
      <c r="J29" s="44">
        <f>IFERROR(VLOOKUP($F29,'Arr 2020'!$A:$N,5,0),0)</f>
        <v>174.3</v>
      </c>
      <c r="K29" s="44">
        <f>IFERROR(VLOOKUP($F29,'Arr 2020'!$A:$N,6,0),0)</f>
        <v>126.49</v>
      </c>
      <c r="L29" s="44">
        <f>IFERROR(VLOOKUP($F29,'Arr 2020'!$A:$N,7,0),0)</f>
        <v>22.66</v>
      </c>
      <c r="M29" s="44">
        <f>IFERROR(VLOOKUP($F29,'Arr 2020'!$A:$N,8,0),0)</f>
        <v>8720.43</v>
      </c>
      <c r="N29" s="44">
        <f>IFERROR(VLOOKUP($F29,'Arr 2020'!$A:$N,9,0),0)</f>
        <v>99.469999999999985</v>
      </c>
      <c r="O29" s="44">
        <f>IFERROR(VLOOKUP($F29,'Arr 2020'!$A:$N,10,0),0)</f>
        <v>349.07</v>
      </c>
      <c r="P29" s="44">
        <f>IFERROR(VLOOKUP($F29,'Arr 2020'!$A:$N,11,0),0)</f>
        <v>311.39999999999998</v>
      </c>
      <c r="Q29" s="44">
        <f>IFERROR(VLOOKUP($F29,'Arr 2020'!$A:$N,12,0),0)</f>
        <v>484.91</v>
      </c>
      <c r="R29" s="44">
        <f>IFERROR(VLOOKUP($F29,'Arr 2020'!$A:$N,13,0),0)</f>
        <v>3082.96</v>
      </c>
      <c r="S29" s="44">
        <f>IFERROR(VLOOKUP($F29,'Arr 2020'!$A:$N,14,0),0)</f>
        <v>9.3800000000000008</v>
      </c>
    </row>
    <row r="30" spans="2:19" ht="15" customHeight="1" x14ac:dyDescent="0.2">
      <c r="B30" s="39"/>
      <c r="C30" s="40"/>
      <c r="D30" s="40"/>
      <c r="E30" s="40" t="s">
        <v>63</v>
      </c>
      <c r="F30" s="40"/>
      <c r="G30" s="52" t="s">
        <v>64</v>
      </c>
      <c r="H30" s="41">
        <f>IFERROR(VLOOKUP($F30,'Arr 2020'!$A$1:$C$1331,3,0),0)</f>
        <v>0</v>
      </c>
      <c r="I30" s="41">
        <f>IFERROR(VLOOKUP($F30,'Arr 2020'!$A:$N,4,0),0)</f>
        <v>0</v>
      </c>
      <c r="J30" s="41">
        <f>IFERROR(VLOOKUP($F30,'Arr 2020'!$A:$N,5,0),0)</f>
        <v>0</v>
      </c>
      <c r="K30" s="41">
        <f>IFERROR(VLOOKUP($F30,'Arr 2020'!$A:$N,6,0),0)</f>
        <v>0</v>
      </c>
      <c r="L30" s="41">
        <f>IFERROR(VLOOKUP($F30,'Arr 2020'!$A:$N,7,0),0)</f>
        <v>0</v>
      </c>
      <c r="M30" s="41">
        <f>IFERROR(VLOOKUP($F30,'Arr 2020'!$A:$N,8,0),0)</f>
        <v>0</v>
      </c>
      <c r="N30" s="41">
        <f>IFERROR(VLOOKUP($F30,'Arr 2020'!$A:$N,9,0),0)</f>
        <v>0</v>
      </c>
      <c r="O30" s="41">
        <f>IFERROR(VLOOKUP($F30,'Arr 2020'!$A:$N,10,0),0)</f>
        <v>0</v>
      </c>
      <c r="P30" s="41">
        <f>IFERROR(VLOOKUP($F30,'Arr 2020'!$A:$N,11,0),0)</f>
        <v>0</v>
      </c>
      <c r="Q30" s="41">
        <f>IFERROR(VLOOKUP($F30,'Arr 2020'!$A:$N,12,0),0)</f>
        <v>0</v>
      </c>
      <c r="R30" s="41">
        <f>IFERROR(VLOOKUP($F30,'Arr 2020'!$A:$N,13,0),0)</f>
        <v>0</v>
      </c>
      <c r="S30" s="41">
        <f>IFERROR(VLOOKUP($F30,'Arr 2020'!$A:$N,14,0),0)</f>
        <v>0</v>
      </c>
    </row>
    <row r="31" spans="2:19" ht="15" customHeight="1" x14ac:dyDescent="0.2">
      <c r="B31" s="42"/>
      <c r="C31" s="43"/>
      <c r="D31" s="43"/>
      <c r="E31" s="43"/>
      <c r="F31" s="43" t="s">
        <v>65</v>
      </c>
      <c r="G31" s="53" t="s">
        <v>64</v>
      </c>
      <c r="H31" s="44">
        <f>IFERROR(VLOOKUP($F31,'Arr 2020'!$A$1:$C$1331,3,0),0)</f>
        <v>0</v>
      </c>
      <c r="I31" s="44">
        <f>IFERROR(VLOOKUP($F31,'Arr 2020'!$A:$N,4,0),0)</f>
        <v>0</v>
      </c>
      <c r="J31" s="44">
        <f>IFERROR(VLOOKUP($F31,'Arr 2020'!$A:$N,5,0),0)</f>
        <v>0</v>
      </c>
      <c r="K31" s="44">
        <f>IFERROR(VLOOKUP($F31,'Arr 2020'!$A:$N,6,0),0)</f>
        <v>0</v>
      </c>
      <c r="L31" s="44">
        <f>IFERROR(VLOOKUP($F31,'Arr 2020'!$A:$N,7,0),0)</f>
        <v>0</v>
      </c>
      <c r="M31" s="44">
        <f>IFERROR(VLOOKUP($F31,'Arr 2020'!$A:$N,8,0),0)</f>
        <v>0</v>
      </c>
      <c r="N31" s="44">
        <f>IFERROR(VLOOKUP($F31,'Arr 2020'!$A:$N,9,0),0)</f>
        <v>0</v>
      </c>
      <c r="O31" s="44">
        <f>IFERROR(VLOOKUP($F31,'Arr 2020'!$A:$N,10,0),0)</f>
        <v>0</v>
      </c>
      <c r="P31" s="44">
        <f>IFERROR(VLOOKUP($F31,'Arr 2020'!$A:$N,11,0),0)</f>
        <v>0</v>
      </c>
      <c r="Q31" s="44">
        <f>IFERROR(VLOOKUP($F31,'Arr 2020'!$A:$N,12,0),0)</f>
        <v>0</v>
      </c>
      <c r="R31" s="44">
        <f>IFERROR(VLOOKUP($F31,'Arr 2020'!$A:$N,13,0),0)</f>
        <v>0</v>
      </c>
      <c r="S31" s="44">
        <f>IFERROR(VLOOKUP($F31,'Arr 2020'!$A:$N,14,0),0)</f>
        <v>0</v>
      </c>
    </row>
    <row r="32" spans="2:19" ht="15" customHeight="1" x14ac:dyDescent="0.2">
      <c r="B32" s="39"/>
      <c r="C32" s="40"/>
      <c r="D32" s="40"/>
      <c r="E32" s="40" t="s">
        <v>66</v>
      </c>
      <c r="F32" s="40"/>
      <c r="G32" s="52" t="s">
        <v>67</v>
      </c>
      <c r="H32" s="41">
        <f>IFERROR(VLOOKUP($F32,'Arr 2020'!$A$1:$C$1331,3,0),0)</f>
        <v>0</v>
      </c>
      <c r="I32" s="41">
        <f>IFERROR(VLOOKUP($F32,'Arr 2020'!$A:$N,4,0),0)</f>
        <v>0</v>
      </c>
      <c r="J32" s="41">
        <f>IFERROR(VLOOKUP($F32,'Arr 2020'!$A:$N,5,0),0)</f>
        <v>0</v>
      </c>
      <c r="K32" s="41">
        <f>IFERROR(VLOOKUP($F32,'Arr 2020'!$A:$N,6,0),0)</f>
        <v>0</v>
      </c>
      <c r="L32" s="41">
        <f>IFERROR(VLOOKUP($F32,'Arr 2020'!$A:$N,7,0),0)</f>
        <v>0</v>
      </c>
      <c r="M32" s="41">
        <f>IFERROR(VLOOKUP($F32,'Arr 2020'!$A:$N,8,0),0)</f>
        <v>0</v>
      </c>
      <c r="N32" s="41">
        <f>IFERROR(VLOOKUP($F32,'Arr 2020'!$A:$N,9,0),0)</f>
        <v>0</v>
      </c>
      <c r="O32" s="41">
        <f>IFERROR(VLOOKUP($F32,'Arr 2020'!$A:$N,10,0),0)</f>
        <v>0</v>
      </c>
      <c r="P32" s="41">
        <f>IFERROR(VLOOKUP($F32,'Arr 2020'!$A:$N,11,0),0)</f>
        <v>0</v>
      </c>
      <c r="Q32" s="41">
        <f>IFERROR(VLOOKUP($F32,'Arr 2020'!$A:$N,12,0),0)</f>
        <v>0</v>
      </c>
      <c r="R32" s="41">
        <f>IFERROR(VLOOKUP($F32,'Arr 2020'!$A:$N,13,0),0)</f>
        <v>0</v>
      </c>
      <c r="S32" s="41">
        <f>IFERROR(VLOOKUP($F32,'Arr 2020'!$A:$N,14,0),0)</f>
        <v>0</v>
      </c>
    </row>
    <row r="33" spans="2:19" ht="15" customHeight="1" x14ac:dyDescent="0.2">
      <c r="B33" s="42"/>
      <c r="C33" s="43"/>
      <c r="D33" s="43"/>
      <c r="E33" s="43"/>
      <c r="F33" s="43" t="s">
        <v>68</v>
      </c>
      <c r="G33" s="53" t="s">
        <v>67</v>
      </c>
      <c r="H33" s="44">
        <f>IFERROR(VLOOKUP($F33,'Arr 2020'!$A$1:$C$1331,3,0),0)</f>
        <v>0</v>
      </c>
      <c r="I33" s="44">
        <f>IFERROR(VLOOKUP($F33,'Arr 2020'!$A:$N,4,0),0)</f>
        <v>0</v>
      </c>
      <c r="J33" s="44">
        <f>IFERROR(VLOOKUP($F33,'Arr 2020'!$A:$N,5,0),0)</f>
        <v>0</v>
      </c>
      <c r="K33" s="44">
        <f>IFERROR(VLOOKUP($F33,'Arr 2020'!$A:$N,6,0),0)</f>
        <v>0</v>
      </c>
      <c r="L33" s="44">
        <f>IFERROR(VLOOKUP($F33,'Arr 2020'!$A:$N,7,0),0)</f>
        <v>0</v>
      </c>
      <c r="M33" s="44">
        <f>IFERROR(VLOOKUP($F33,'Arr 2020'!$A:$N,8,0),0)</f>
        <v>0</v>
      </c>
      <c r="N33" s="44">
        <f>IFERROR(VLOOKUP($F33,'Arr 2020'!$A:$N,9,0),0)</f>
        <v>0</v>
      </c>
      <c r="O33" s="44">
        <f>IFERROR(VLOOKUP($F33,'Arr 2020'!$A:$N,10,0),0)</f>
        <v>0</v>
      </c>
      <c r="P33" s="44">
        <f>IFERROR(VLOOKUP($F33,'Arr 2020'!$A:$N,11,0),0)</f>
        <v>0</v>
      </c>
      <c r="Q33" s="44">
        <f>IFERROR(VLOOKUP($F33,'Arr 2020'!$A:$N,12,0),0)</f>
        <v>0</v>
      </c>
      <c r="R33" s="44">
        <f>IFERROR(VLOOKUP($F33,'Arr 2020'!$A:$N,13,0),0)</f>
        <v>0</v>
      </c>
      <c r="S33" s="44">
        <f>IFERROR(VLOOKUP($F33,'Arr 2020'!$A:$N,14,0),0)</f>
        <v>0</v>
      </c>
    </row>
    <row r="34" spans="2:19" ht="15" customHeight="1" x14ac:dyDescent="0.2">
      <c r="B34" s="39"/>
      <c r="C34" s="40"/>
      <c r="D34" s="40"/>
      <c r="E34" s="40" t="s">
        <v>69</v>
      </c>
      <c r="F34" s="40"/>
      <c r="G34" s="52" t="s">
        <v>70</v>
      </c>
      <c r="H34" s="41">
        <f>IFERROR(VLOOKUP($F34,'Arr 2020'!$A$1:$C$1331,3,0),0)</f>
        <v>0</v>
      </c>
      <c r="I34" s="41">
        <f>IFERROR(VLOOKUP($F34,'Arr 2020'!$A:$N,4,0),0)</f>
        <v>0</v>
      </c>
      <c r="J34" s="41">
        <f>IFERROR(VLOOKUP($F34,'Arr 2020'!$A:$N,5,0),0)</f>
        <v>0</v>
      </c>
      <c r="K34" s="41">
        <f>IFERROR(VLOOKUP($F34,'Arr 2020'!$A:$N,6,0),0)</f>
        <v>0</v>
      </c>
      <c r="L34" s="41">
        <f>IFERROR(VLOOKUP($F34,'Arr 2020'!$A:$N,7,0),0)</f>
        <v>0</v>
      </c>
      <c r="M34" s="41">
        <f>IFERROR(VLOOKUP($F34,'Arr 2020'!$A:$N,8,0),0)</f>
        <v>0</v>
      </c>
      <c r="N34" s="41">
        <f>IFERROR(VLOOKUP($F34,'Arr 2020'!$A:$N,9,0),0)</f>
        <v>0</v>
      </c>
      <c r="O34" s="41">
        <f>IFERROR(VLOOKUP($F34,'Arr 2020'!$A:$N,10,0),0)</f>
        <v>0</v>
      </c>
      <c r="P34" s="41">
        <f>IFERROR(VLOOKUP($F34,'Arr 2020'!$A:$N,11,0),0)</f>
        <v>0</v>
      </c>
      <c r="Q34" s="41">
        <f>IFERROR(VLOOKUP($F34,'Arr 2020'!$A:$N,12,0),0)</f>
        <v>0</v>
      </c>
      <c r="R34" s="41">
        <f>IFERROR(VLOOKUP($F34,'Arr 2020'!$A:$N,13,0),0)</f>
        <v>0</v>
      </c>
      <c r="S34" s="41">
        <f>IFERROR(VLOOKUP($F34,'Arr 2020'!$A:$N,14,0),0)</f>
        <v>0</v>
      </c>
    </row>
    <row r="35" spans="2:19" ht="15" customHeight="1" x14ac:dyDescent="0.2">
      <c r="B35" s="42"/>
      <c r="C35" s="43"/>
      <c r="D35" s="43"/>
      <c r="E35" s="43"/>
      <c r="F35" s="43" t="s">
        <v>71</v>
      </c>
      <c r="G35" s="53" t="s">
        <v>72</v>
      </c>
      <c r="H35" s="44">
        <f>IFERROR(VLOOKUP($F35,'Arr 2020'!$A$1:$C$1331,3,0),0)</f>
        <v>0</v>
      </c>
      <c r="I35" s="44">
        <f>IFERROR(VLOOKUP($F35,'Arr 2020'!$A:$N,4,0),0)</f>
        <v>0</v>
      </c>
      <c r="J35" s="44">
        <f>IFERROR(VLOOKUP($F35,'Arr 2020'!$A:$N,5,0),0)</f>
        <v>0</v>
      </c>
      <c r="K35" s="44">
        <f>IFERROR(VLOOKUP($F35,'Arr 2020'!$A:$N,6,0),0)</f>
        <v>0</v>
      </c>
      <c r="L35" s="44">
        <f>IFERROR(VLOOKUP($F35,'Arr 2020'!$A:$N,7,0),0)</f>
        <v>0</v>
      </c>
      <c r="M35" s="44">
        <f>IFERROR(VLOOKUP($F35,'Arr 2020'!$A:$N,8,0),0)</f>
        <v>0</v>
      </c>
      <c r="N35" s="44">
        <f>IFERROR(VLOOKUP($F35,'Arr 2020'!$A:$N,9,0),0)</f>
        <v>0</v>
      </c>
      <c r="O35" s="44">
        <f>IFERROR(VLOOKUP($F35,'Arr 2020'!$A:$N,10,0),0)</f>
        <v>0</v>
      </c>
      <c r="P35" s="44">
        <f>IFERROR(VLOOKUP($F35,'Arr 2020'!$A:$N,11,0),0)</f>
        <v>0</v>
      </c>
      <c r="Q35" s="44">
        <f>IFERROR(VLOOKUP($F35,'Arr 2020'!$A:$N,12,0),0)</f>
        <v>0</v>
      </c>
      <c r="R35" s="44">
        <f>IFERROR(VLOOKUP($F35,'Arr 2020'!$A:$N,13,0),0)</f>
        <v>0</v>
      </c>
      <c r="S35" s="44">
        <f>IFERROR(VLOOKUP($F35,'Arr 2020'!$A:$N,14,0),0)</f>
        <v>0</v>
      </c>
    </row>
    <row r="36" spans="2:19" ht="15" customHeight="1" x14ac:dyDescent="0.2">
      <c r="B36" s="42"/>
      <c r="C36" s="43"/>
      <c r="D36" s="43"/>
      <c r="E36" s="43"/>
      <c r="F36" s="43" t="s">
        <v>73</v>
      </c>
      <c r="G36" s="53" t="s">
        <v>74</v>
      </c>
      <c r="H36" s="44">
        <f>IFERROR(VLOOKUP($F36,'Arr 2020'!$A$1:$C$1331,3,0),0)</f>
        <v>0</v>
      </c>
      <c r="I36" s="44">
        <f>IFERROR(VLOOKUP($F36,'Arr 2020'!$A:$N,4,0),0)</f>
        <v>0</v>
      </c>
      <c r="J36" s="44">
        <f>IFERROR(VLOOKUP($F36,'Arr 2020'!$A:$N,5,0),0)</f>
        <v>0</v>
      </c>
      <c r="K36" s="44">
        <f>IFERROR(VLOOKUP($F36,'Arr 2020'!$A:$N,6,0),0)</f>
        <v>0</v>
      </c>
      <c r="L36" s="44">
        <f>IFERROR(VLOOKUP($F36,'Arr 2020'!$A:$N,7,0),0)</f>
        <v>0</v>
      </c>
      <c r="M36" s="44">
        <f>IFERROR(VLOOKUP($F36,'Arr 2020'!$A:$N,8,0),0)</f>
        <v>0</v>
      </c>
      <c r="N36" s="44">
        <f>IFERROR(VLOOKUP($F36,'Arr 2020'!$A:$N,9,0),0)</f>
        <v>0</v>
      </c>
      <c r="O36" s="44">
        <f>IFERROR(VLOOKUP($F36,'Arr 2020'!$A:$N,10,0),0)</f>
        <v>0</v>
      </c>
      <c r="P36" s="44">
        <f>IFERROR(VLOOKUP($F36,'Arr 2020'!$A:$N,11,0),0)</f>
        <v>0</v>
      </c>
      <c r="Q36" s="44">
        <f>IFERROR(VLOOKUP($F36,'Arr 2020'!$A:$N,12,0),0)</f>
        <v>0</v>
      </c>
      <c r="R36" s="44">
        <f>IFERROR(VLOOKUP($F36,'Arr 2020'!$A:$N,13,0),0)</f>
        <v>0</v>
      </c>
      <c r="S36" s="44">
        <f>IFERROR(VLOOKUP($F36,'Arr 2020'!$A:$N,14,0),0)</f>
        <v>0</v>
      </c>
    </row>
    <row r="37" spans="2:19" ht="15" customHeight="1" x14ac:dyDescent="0.2">
      <c r="B37" s="42"/>
      <c r="C37" s="43"/>
      <c r="D37" s="43"/>
      <c r="E37" s="43"/>
      <c r="F37" s="43" t="s">
        <v>75</v>
      </c>
      <c r="G37" s="53" t="s">
        <v>76</v>
      </c>
      <c r="H37" s="44">
        <f>IFERROR(VLOOKUP($F37,'Arr 2020'!$A$1:$C$1331,3,0),0)</f>
        <v>0</v>
      </c>
      <c r="I37" s="44">
        <f>IFERROR(VLOOKUP($F37,'Arr 2020'!$A:$N,4,0),0)</f>
        <v>0</v>
      </c>
      <c r="J37" s="44">
        <f>IFERROR(VLOOKUP($F37,'Arr 2020'!$A:$N,5,0),0)</f>
        <v>0</v>
      </c>
      <c r="K37" s="44">
        <f>IFERROR(VLOOKUP($F37,'Arr 2020'!$A:$N,6,0),0)</f>
        <v>0</v>
      </c>
      <c r="L37" s="44">
        <f>IFERROR(VLOOKUP($F37,'Arr 2020'!$A:$N,7,0),0)</f>
        <v>0</v>
      </c>
      <c r="M37" s="44">
        <f>IFERROR(VLOOKUP($F37,'Arr 2020'!$A:$N,8,0),0)</f>
        <v>0</v>
      </c>
      <c r="N37" s="44">
        <f>IFERROR(VLOOKUP($F37,'Arr 2020'!$A:$N,9,0),0)</f>
        <v>0</v>
      </c>
      <c r="O37" s="44">
        <f>IFERROR(VLOOKUP($F37,'Arr 2020'!$A:$N,10,0),0)</f>
        <v>0</v>
      </c>
      <c r="P37" s="44">
        <f>IFERROR(VLOOKUP($F37,'Arr 2020'!$A:$N,11,0),0)</f>
        <v>0</v>
      </c>
      <c r="Q37" s="44">
        <f>IFERROR(VLOOKUP($F37,'Arr 2020'!$A:$N,12,0),0)</f>
        <v>0</v>
      </c>
      <c r="R37" s="44">
        <f>IFERROR(VLOOKUP($F37,'Arr 2020'!$A:$N,13,0),0)</f>
        <v>0</v>
      </c>
      <c r="S37" s="44">
        <f>IFERROR(VLOOKUP($F37,'Arr 2020'!$A:$N,14,0),0)</f>
        <v>0</v>
      </c>
    </row>
    <row r="38" spans="2:19" ht="15" customHeight="1" x14ac:dyDescent="0.2">
      <c r="B38" s="42"/>
      <c r="C38" s="43"/>
      <c r="D38" s="43"/>
      <c r="E38" s="43"/>
      <c r="F38" s="43" t="s">
        <v>77</v>
      </c>
      <c r="G38" s="53" t="s">
        <v>78</v>
      </c>
      <c r="H38" s="44">
        <f>IFERROR(VLOOKUP($F38,'Arr 2020'!$A$1:$C$1331,3,0),0)</f>
        <v>0</v>
      </c>
      <c r="I38" s="44">
        <f>IFERROR(VLOOKUP($F38,'Arr 2020'!$A:$N,4,0),0)</f>
        <v>0</v>
      </c>
      <c r="J38" s="44">
        <f>IFERROR(VLOOKUP($F38,'Arr 2020'!$A:$N,5,0),0)</f>
        <v>0</v>
      </c>
      <c r="K38" s="44">
        <f>IFERROR(VLOOKUP($F38,'Arr 2020'!$A:$N,6,0),0)</f>
        <v>0</v>
      </c>
      <c r="L38" s="44">
        <f>IFERROR(VLOOKUP($F38,'Arr 2020'!$A:$N,7,0),0)</f>
        <v>0</v>
      </c>
      <c r="M38" s="44">
        <f>IFERROR(VLOOKUP($F38,'Arr 2020'!$A:$N,8,0),0)</f>
        <v>0</v>
      </c>
      <c r="N38" s="44">
        <f>IFERROR(VLOOKUP($F38,'Arr 2020'!$A:$N,9,0),0)</f>
        <v>0</v>
      </c>
      <c r="O38" s="44">
        <f>IFERROR(VLOOKUP($F38,'Arr 2020'!$A:$N,10,0),0)</f>
        <v>0</v>
      </c>
      <c r="P38" s="44">
        <f>IFERROR(VLOOKUP($F38,'Arr 2020'!$A:$N,11,0),0)</f>
        <v>1.68</v>
      </c>
      <c r="Q38" s="44">
        <f>IFERROR(VLOOKUP($F38,'Arr 2020'!$A:$N,12,0),0)</f>
        <v>0</v>
      </c>
      <c r="R38" s="44">
        <f>IFERROR(VLOOKUP($F38,'Arr 2020'!$A:$N,13,0),0)</f>
        <v>0</v>
      </c>
      <c r="S38" s="44">
        <f>IFERROR(VLOOKUP($F38,'Arr 2020'!$A:$N,14,0),0)</f>
        <v>0</v>
      </c>
    </row>
    <row r="39" spans="2:19" ht="15" customHeight="1" x14ac:dyDescent="0.2">
      <c r="B39" s="23"/>
      <c r="C39" s="22"/>
      <c r="D39" s="22"/>
      <c r="E39" s="22" t="s">
        <v>79</v>
      </c>
      <c r="F39" s="22"/>
      <c r="G39" s="55" t="s">
        <v>80</v>
      </c>
      <c r="H39" s="24">
        <f>IFERROR(VLOOKUP($F39,'Arr 2020'!$A$1:$C$1331,3,0),0)</f>
        <v>0</v>
      </c>
      <c r="I39" s="24">
        <f>IFERROR(VLOOKUP($F39,'Arr 2020'!$A:$N,4,0),0)</f>
        <v>0</v>
      </c>
      <c r="J39" s="24">
        <f>IFERROR(VLOOKUP($F39,'Arr 2020'!$A:$N,5,0),0)</f>
        <v>0</v>
      </c>
      <c r="K39" s="24">
        <f>IFERROR(VLOOKUP($F39,'Arr 2020'!$A:$N,6,0),0)</f>
        <v>0</v>
      </c>
      <c r="L39" s="24">
        <f>IFERROR(VLOOKUP($F39,'Arr 2020'!$A:$N,7,0),0)</f>
        <v>0</v>
      </c>
      <c r="M39" s="24">
        <f>IFERROR(VLOOKUP($F39,'Arr 2020'!$A:$N,8,0),0)</f>
        <v>0</v>
      </c>
      <c r="N39" s="24">
        <f>IFERROR(VLOOKUP($F39,'Arr 2020'!$A:$N,9,0),0)</f>
        <v>0</v>
      </c>
      <c r="O39" s="24">
        <f>IFERROR(VLOOKUP($F39,'Arr 2020'!$A:$N,10,0),0)</f>
        <v>0</v>
      </c>
      <c r="P39" s="24">
        <f>IFERROR(VLOOKUP($F39,'Arr 2020'!$A:$N,11,0),0)</f>
        <v>0</v>
      </c>
      <c r="Q39" s="24">
        <f>IFERROR(VLOOKUP($F39,'Arr 2020'!$A:$N,12,0),0)</f>
        <v>0</v>
      </c>
      <c r="R39" s="24">
        <f>IFERROR(VLOOKUP($F39,'Arr 2020'!$A:$N,13,0),0)</f>
        <v>0</v>
      </c>
      <c r="S39" s="24">
        <f>IFERROR(VLOOKUP($F39,'Arr 2020'!$A:$N,14,0),0)</f>
        <v>0</v>
      </c>
    </row>
    <row r="40" spans="2:19" ht="15" customHeight="1" x14ac:dyDescent="0.2">
      <c r="B40" s="42"/>
      <c r="C40" s="43"/>
      <c r="D40" s="43"/>
      <c r="E40" s="43"/>
      <c r="F40" s="43" t="s">
        <v>81</v>
      </c>
      <c r="G40" s="53" t="s">
        <v>82</v>
      </c>
      <c r="H40" s="44">
        <f>IFERROR(VLOOKUP($F40,'Arr 2020'!$A$1:$C$1331,3,0),0)</f>
        <v>14.15</v>
      </c>
      <c r="I40" s="44">
        <f>IFERROR(VLOOKUP($F40,'Arr 2020'!$A:$N,4,0),0)</f>
        <v>0</v>
      </c>
      <c r="J40" s="44">
        <f>IFERROR(VLOOKUP($F40,'Arr 2020'!$A:$N,5,0),0)</f>
        <v>0.28000000000000003</v>
      </c>
      <c r="K40" s="44">
        <f>IFERROR(VLOOKUP($F40,'Arr 2020'!$A:$N,6,0),0)</f>
        <v>8.68</v>
      </c>
      <c r="L40" s="44">
        <f>IFERROR(VLOOKUP($F40,'Arr 2020'!$A:$N,7,0),0)</f>
        <v>43.6</v>
      </c>
      <c r="M40" s="44">
        <f>IFERROR(VLOOKUP($F40,'Arr 2020'!$A:$N,8,0),0)</f>
        <v>5.69</v>
      </c>
      <c r="N40" s="44">
        <f>IFERROR(VLOOKUP($F40,'Arr 2020'!$A:$N,9,0),0)</f>
        <v>207.27000000000004</v>
      </c>
      <c r="O40" s="44">
        <f>IFERROR(VLOOKUP($F40,'Arr 2020'!$A:$N,10,0),0)</f>
        <v>0</v>
      </c>
      <c r="P40" s="44">
        <f>IFERROR(VLOOKUP($F40,'Arr 2020'!$A:$N,11,0),0)</f>
        <v>16.789999999999996</v>
      </c>
      <c r="Q40" s="44">
        <f>IFERROR(VLOOKUP($F40,'Arr 2020'!$A:$N,12,0),0)</f>
        <v>168.80000000000004</v>
      </c>
      <c r="R40" s="44">
        <f>IFERROR(VLOOKUP($F40,'Arr 2020'!$A:$N,13,0),0)</f>
        <v>204.27</v>
      </c>
      <c r="S40" s="44">
        <f>IFERROR(VLOOKUP($F40,'Arr 2020'!$A:$N,14,0),0)</f>
        <v>0</v>
      </c>
    </row>
    <row r="41" spans="2:19" ht="15" customHeight="1" x14ac:dyDescent="0.2">
      <c r="B41" s="42"/>
      <c r="C41" s="43"/>
      <c r="D41" s="43"/>
      <c r="E41" s="43"/>
      <c r="F41" s="43" t="s">
        <v>83</v>
      </c>
      <c r="G41" s="53" t="s">
        <v>84</v>
      </c>
      <c r="H41" s="44">
        <f>IFERROR(VLOOKUP($F41,'Arr 2020'!$A$1:$C$1331,3,0),0)</f>
        <v>0</v>
      </c>
      <c r="I41" s="44">
        <f>IFERROR(VLOOKUP($F41,'Arr 2020'!$A:$N,4,0),0)</f>
        <v>0</v>
      </c>
      <c r="J41" s="44">
        <f>IFERROR(VLOOKUP($F41,'Arr 2020'!$A:$N,5,0),0)</f>
        <v>0</v>
      </c>
      <c r="K41" s="44">
        <f>IFERROR(VLOOKUP($F41,'Arr 2020'!$A:$N,6,0),0)</f>
        <v>0</v>
      </c>
      <c r="L41" s="44">
        <f>IFERROR(VLOOKUP($F41,'Arr 2020'!$A:$N,7,0),0)</f>
        <v>0</v>
      </c>
      <c r="M41" s="44">
        <f>IFERROR(VLOOKUP($F41,'Arr 2020'!$A:$N,8,0),0)</f>
        <v>0</v>
      </c>
      <c r="N41" s="44">
        <f>IFERROR(VLOOKUP($F41,'Arr 2020'!$A:$N,9,0),0)</f>
        <v>0</v>
      </c>
      <c r="O41" s="44">
        <f>IFERROR(VLOOKUP($F41,'Arr 2020'!$A:$N,10,0),0)</f>
        <v>0</v>
      </c>
      <c r="P41" s="44">
        <f>IFERROR(VLOOKUP($F41,'Arr 2020'!$A:$N,11,0),0)</f>
        <v>0</v>
      </c>
      <c r="Q41" s="44">
        <f>IFERROR(VLOOKUP($F41,'Arr 2020'!$A:$N,12,0),0)</f>
        <v>0</v>
      </c>
      <c r="R41" s="44">
        <f>IFERROR(VLOOKUP($F41,'Arr 2020'!$A:$N,13,0),0)</f>
        <v>0</v>
      </c>
      <c r="S41" s="44">
        <f>IFERROR(VLOOKUP($F41,'Arr 2020'!$A:$N,14,0),0)</f>
        <v>0</v>
      </c>
    </row>
    <row r="42" spans="2:19" ht="15" customHeight="1" x14ac:dyDescent="0.2">
      <c r="B42" s="42"/>
      <c r="C42" s="43"/>
      <c r="D42" s="43"/>
      <c r="E42" s="43"/>
      <c r="F42" s="43" t="s">
        <v>85</v>
      </c>
      <c r="G42" s="53" t="s">
        <v>4177</v>
      </c>
      <c r="H42" s="44">
        <f>IFERROR(VLOOKUP($F42,'Arr 2020'!$A$1:$C$1331,3,0),0)</f>
        <v>0</v>
      </c>
      <c r="I42" s="44">
        <f>IFERROR(VLOOKUP($F42,'Arr 2020'!$A:$N,4,0),0)</f>
        <v>0</v>
      </c>
      <c r="J42" s="44">
        <f>IFERROR(VLOOKUP($F42,'Arr 2020'!$A:$N,5,0),0)</f>
        <v>0</v>
      </c>
      <c r="K42" s="44">
        <f>IFERROR(VLOOKUP($F42,'Arr 2020'!$A:$N,6,0),0)</f>
        <v>0</v>
      </c>
      <c r="L42" s="44">
        <f>IFERROR(VLOOKUP($F42,'Arr 2020'!$A:$N,7,0),0)</f>
        <v>0</v>
      </c>
      <c r="M42" s="44">
        <f>IFERROR(VLOOKUP($F42,'Arr 2020'!$A:$N,8,0),0)</f>
        <v>0</v>
      </c>
      <c r="N42" s="44">
        <f>IFERROR(VLOOKUP($F42,'Arr 2020'!$A:$N,9,0),0)</f>
        <v>0</v>
      </c>
      <c r="O42" s="44">
        <f>IFERROR(VLOOKUP($F42,'Arr 2020'!$A:$N,10,0),0)</f>
        <v>0</v>
      </c>
      <c r="P42" s="44">
        <f>IFERROR(VLOOKUP($F42,'Arr 2020'!$A:$N,11,0),0)</f>
        <v>0</v>
      </c>
      <c r="Q42" s="44">
        <f>IFERROR(VLOOKUP($F42,'Arr 2020'!$A:$N,12,0),0)</f>
        <v>0</v>
      </c>
      <c r="R42" s="44">
        <f>IFERROR(VLOOKUP($F42,'Arr 2020'!$A:$N,13,0),0)</f>
        <v>0</v>
      </c>
      <c r="S42" s="44">
        <f>IFERROR(VLOOKUP($F42,'Arr 2020'!$A:$N,14,0),0)</f>
        <v>0</v>
      </c>
    </row>
    <row r="43" spans="2:19" ht="15" customHeight="1" x14ac:dyDescent="0.2">
      <c r="B43" s="42"/>
      <c r="C43" s="43"/>
      <c r="D43" s="43"/>
      <c r="E43" s="43"/>
      <c r="F43" s="43" t="s">
        <v>87</v>
      </c>
      <c r="G43" s="53" t="s">
        <v>88</v>
      </c>
      <c r="H43" s="44">
        <f>IFERROR(VLOOKUP($F43,'Arr 2020'!$A$1:$C$1331,3,0),0)</f>
        <v>0</v>
      </c>
      <c r="I43" s="44">
        <f>IFERROR(VLOOKUP($F43,'Arr 2020'!$A:$N,4,0),0)</f>
        <v>0</v>
      </c>
      <c r="J43" s="44">
        <f>IFERROR(VLOOKUP($F43,'Arr 2020'!$A:$N,5,0),0)</f>
        <v>0</v>
      </c>
      <c r="K43" s="44">
        <f>IFERROR(VLOOKUP($F43,'Arr 2020'!$A:$N,6,0),0)</f>
        <v>0</v>
      </c>
      <c r="L43" s="44">
        <f>IFERROR(VLOOKUP($F43,'Arr 2020'!$A:$N,7,0),0)</f>
        <v>0</v>
      </c>
      <c r="M43" s="44">
        <f>IFERROR(VLOOKUP($F43,'Arr 2020'!$A:$N,8,0),0)</f>
        <v>0</v>
      </c>
      <c r="N43" s="44">
        <f>IFERROR(VLOOKUP($F43,'Arr 2020'!$A:$N,9,0),0)</f>
        <v>0</v>
      </c>
      <c r="O43" s="44">
        <f>IFERROR(VLOOKUP($F43,'Arr 2020'!$A:$N,10,0),0)</f>
        <v>0</v>
      </c>
      <c r="P43" s="44">
        <f>IFERROR(VLOOKUP($F43,'Arr 2020'!$A:$N,11,0),0)</f>
        <v>0</v>
      </c>
      <c r="Q43" s="44">
        <f>IFERROR(VLOOKUP($F43,'Arr 2020'!$A:$N,12,0),0)</f>
        <v>0</v>
      </c>
      <c r="R43" s="44">
        <f>IFERROR(VLOOKUP($F43,'Arr 2020'!$A:$N,13,0),0)</f>
        <v>0</v>
      </c>
      <c r="S43" s="44">
        <f>IFERROR(VLOOKUP($F43,'Arr 2020'!$A:$N,14,0),0)</f>
        <v>0</v>
      </c>
    </row>
    <row r="44" spans="2:19" ht="15" customHeight="1" x14ac:dyDescent="0.2">
      <c r="B44" s="42"/>
      <c r="C44" s="43"/>
      <c r="D44" s="43"/>
      <c r="E44" s="43"/>
      <c r="F44" s="43" t="s">
        <v>89</v>
      </c>
      <c r="G44" s="53" t="s">
        <v>90</v>
      </c>
      <c r="H44" s="44">
        <f>IFERROR(VLOOKUP($F44,'Arr 2020'!$A$1:$C$1331,3,0),0)</f>
        <v>0</v>
      </c>
      <c r="I44" s="44">
        <f>IFERROR(VLOOKUP($F44,'Arr 2020'!$A:$N,4,0),0)</f>
        <v>0</v>
      </c>
      <c r="J44" s="44">
        <f>IFERROR(VLOOKUP($F44,'Arr 2020'!$A:$N,5,0),0)</f>
        <v>0</v>
      </c>
      <c r="K44" s="44">
        <f>IFERROR(VLOOKUP($F44,'Arr 2020'!$A:$N,6,0),0)</f>
        <v>0</v>
      </c>
      <c r="L44" s="44">
        <f>IFERROR(VLOOKUP($F44,'Arr 2020'!$A:$N,7,0),0)</f>
        <v>0</v>
      </c>
      <c r="M44" s="44">
        <f>IFERROR(VLOOKUP($F44,'Arr 2020'!$A:$N,8,0),0)</f>
        <v>0</v>
      </c>
      <c r="N44" s="44">
        <f>IFERROR(VLOOKUP($F44,'Arr 2020'!$A:$N,9,0),0)</f>
        <v>0</v>
      </c>
      <c r="O44" s="44">
        <f>IFERROR(VLOOKUP($F44,'Arr 2020'!$A:$N,10,0),0)</f>
        <v>0</v>
      </c>
      <c r="P44" s="44">
        <f>IFERROR(VLOOKUP($F44,'Arr 2020'!$A:$N,11,0),0)</f>
        <v>0</v>
      </c>
      <c r="Q44" s="44">
        <f>IFERROR(VLOOKUP($F44,'Arr 2020'!$A:$N,12,0),0)</f>
        <v>0</v>
      </c>
      <c r="R44" s="44">
        <f>IFERROR(VLOOKUP($F44,'Arr 2020'!$A:$N,13,0),0)</f>
        <v>0</v>
      </c>
      <c r="S44" s="44">
        <f>IFERROR(VLOOKUP($F44,'Arr 2020'!$A:$N,14,0),0)</f>
        <v>0</v>
      </c>
    </row>
    <row r="45" spans="2:19" ht="15" customHeight="1" x14ac:dyDescent="0.2">
      <c r="B45" s="42"/>
      <c r="C45" s="43"/>
      <c r="D45" s="43"/>
      <c r="E45" s="43"/>
      <c r="F45" s="43" t="s">
        <v>91</v>
      </c>
      <c r="G45" s="53" t="s">
        <v>92</v>
      </c>
      <c r="H45" s="44">
        <f>IFERROR(VLOOKUP($F45,'Arr 2020'!$A$1:$C$1331,3,0),0)</f>
        <v>155.94</v>
      </c>
      <c r="I45" s="44">
        <f>IFERROR(VLOOKUP($F45,'Arr 2020'!$A:$N,4,0),0)</f>
        <v>0</v>
      </c>
      <c r="J45" s="44">
        <f>IFERROR(VLOOKUP($F45,'Arr 2020'!$A:$N,5,0),0)</f>
        <v>26.52</v>
      </c>
      <c r="K45" s="44">
        <f>IFERROR(VLOOKUP($F45,'Arr 2020'!$A:$N,6,0),0)</f>
        <v>13.57</v>
      </c>
      <c r="L45" s="44">
        <f>IFERROR(VLOOKUP($F45,'Arr 2020'!$A:$N,7,0),0)</f>
        <v>0</v>
      </c>
      <c r="M45" s="44">
        <f>IFERROR(VLOOKUP($F45,'Arr 2020'!$A:$N,8,0),0)</f>
        <v>0</v>
      </c>
      <c r="N45" s="44">
        <f>IFERROR(VLOOKUP($F45,'Arr 2020'!$A:$N,9,0),0)</f>
        <v>0</v>
      </c>
      <c r="O45" s="44">
        <f>IFERROR(VLOOKUP($F45,'Arr 2020'!$A:$N,10,0),0)</f>
        <v>14.64</v>
      </c>
      <c r="P45" s="44">
        <f>IFERROR(VLOOKUP($F45,'Arr 2020'!$A:$N,11,0),0)</f>
        <v>0.26</v>
      </c>
      <c r="Q45" s="44">
        <f>IFERROR(VLOOKUP($F45,'Arr 2020'!$A:$N,12,0),0)</f>
        <v>1.54</v>
      </c>
      <c r="R45" s="44">
        <f>IFERROR(VLOOKUP($F45,'Arr 2020'!$A:$N,13,0),0)</f>
        <v>14.75</v>
      </c>
      <c r="S45" s="44">
        <f>IFERROR(VLOOKUP($F45,'Arr 2020'!$A:$N,14,0),0)</f>
        <v>6.34</v>
      </c>
    </row>
    <row r="46" spans="2:19" ht="15" customHeight="1" x14ac:dyDescent="0.2">
      <c r="B46" s="42"/>
      <c r="C46" s="43"/>
      <c r="D46" s="43"/>
      <c r="E46" s="43"/>
      <c r="F46" s="43" t="s">
        <v>93</v>
      </c>
      <c r="G46" s="53" t="s">
        <v>94</v>
      </c>
      <c r="H46" s="44">
        <f>IFERROR(VLOOKUP($F46,'Arr 2020'!$A$1:$C$1331,3,0),0)</f>
        <v>0</v>
      </c>
      <c r="I46" s="44">
        <f>IFERROR(VLOOKUP($F46,'Arr 2020'!$A:$N,4,0),0)</f>
        <v>0</v>
      </c>
      <c r="J46" s="44">
        <f>IFERROR(VLOOKUP($F46,'Arr 2020'!$A:$N,5,0),0)</f>
        <v>0</v>
      </c>
      <c r="K46" s="44">
        <f>IFERROR(VLOOKUP($F46,'Arr 2020'!$A:$N,6,0),0)</f>
        <v>0</v>
      </c>
      <c r="L46" s="44">
        <f>IFERROR(VLOOKUP($F46,'Arr 2020'!$A:$N,7,0),0)</f>
        <v>0</v>
      </c>
      <c r="M46" s="44">
        <f>IFERROR(VLOOKUP($F46,'Arr 2020'!$A:$N,8,0),0)</f>
        <v>0</v>
      </c>
      <c r="N46" s="44">
        <f>IFERROR(VLOOKUP($F46,'Arr 2020'!$A:$N,9,0),0)</f>
        <v>0</v>
      </c>
      <c r="O46" s="44">
        <f>IFERROR(VLOOKUP($F46,'Arr 2020'!$A:$N,10,0),0)</f>
        <v>0</v>
      </c>
      <c r="P46" s="44">
        <f>IFERROR(VLOOKUP($F46,'Arr 2020'!$A:$N,11,0),0)</f>
        <v>0</v>
      </c>
      <c r="Q46" s="44">
        <f>IFERROR(VLOOKUP($F46,'Arr 2020'!$A:$N,12,0),0)</f>
        <v>0</v>
      </c>
      <c r="R46" s="44">
        <f>IFERROR(VLOOKUP($F46,'Arr 2020'!$A:$N,13,0),0)</f>
        <v>0</v>
      </c>
      <c r="S46" s="44">
        <f>IFERROR(VLOOKUP($F46,'Arr 2020'!$A:$N,14,0),0)</f>
        <v>0</v>
      </c>
    </row>
    <row r="47" spans="2:19" ht="15" customHeight="1" x14ac:dyDescent="0.2">
      <c r="B47" s="42"/>
      <c r="C47" s="43"/>
      <c r="D47" s="43"/>
      <c r="E47" s="43"/>
      <c r="F47" s="43" t="s">
        <v>95</v>
      </c>
      <c r="G47" s="53" t="s">
        <v>96</v>
      </c>
      <c r="H47" s="44">
        <f>IFERROR(VLOOKUP($F47,'Arr 2020'!$A$1:$C$1331,3,0),0)</f>
        <v>0</v>
      </c>
      <c r="I47" s="44">
        <f>IFERROR(VLOOKUP($F47,'Arr 2020'!$A:$N,4,0),0)</f>
        <v>0</v>
      </c>
      <c r="J47" s="44">
        <f>IFERROR(VLOOKUP($F47,'Arr 2020'!$A:$N,5,0),0)</f>
        <v>0</v>
      </c>
      <c r="K47" s="44">
        <f>IFERROR(VLOOKUP($F47,'Arr 2020'!$A:$N,6,0),0)</f>
        <v>0</v>
      </c>
      <c r="L47" s="44">
        <f>IFERROR(VLOOKUP($F47,'Arr 2020'!$A:$N,7,0),0)</f>
        <v>0</v>
      </c>
      <c r="M47" s="44">
        <f>IFERROR(VLOOKUP($F47,'Arr 2020'!$A:$N,8,0),0)</f>
        <v>0</v>
      </c>
      <c r="N47" s="44">
        <f>IFERROR(VLOOKUP($F47,'Arr 2020'!$A:$N,9,0),0)</f>
        <v>0</v>
      </c>
      <c r="O47" s="44">
        <f>IFERROR(VLOOKUP($F47,'Arr 2020'!$A:$N,10,0),0)</f>
        <v>0</v>
      </c>
      <c r="P47" s="44">
        <f>IFERROR(VLOOKUP($F47,'Arr 2020'!$A:$N,11,0),0)</f>
        <v>0</v>
      </c>
      <c r="Q47" s="44">
        <f>IFERROR(VLOOKUP($F47,'Arr 2020'!$A:$N,12,0),0)</f>
        <v>0</v>
      </c>
      <c r="R47" s="44">
        <f>IFERROR(VLOOKUP($F47,'Arr 2020'!$A:$N,13,0),0)</f>
        <v>0</v>
      </c>
      <c r="S47" s="44">
        <f>IFERROR(VLOOKUP($F47,'Arr 2020'!$A:$N,14,0),0)</f>
        <v>0</v>
      </c>
    </row>
    <row r="48" spans="2:19" ht="15" customHeight="1" x14ac:dyDescent="0.2">
      <c r="B48" s="42"/>
      <c r="C48" s="43"/>
      <c r="D48" s="43"/>
      <c r="E48" s="43"/>
      <c r="F48" s="43" t="s">
        <v>97</v>
      </c>
      <c r="G48" s="53" t="s">
        <v>98</v>
      </c>
      <c r="H48" s="44">
        <f>IFERROR(VLOOKUP($F48,'Arr 2020'!$A$1:$C$1331,3,0),0)</f>
        <v>985.88</v>
      </c>
      <c r="I48" s="44">
        <f>IFERROR(VLOOKUP($F48,'Arr 2020'!$A:$N,4,0),0)</f>
        <v>1722.44</v>
      </c>
      <c r="J48" s="44">
        <f>IFERROR(VLOOKUP($F48,'Arr 2020'!$A:$N,5,0),0)</f>
        <v>295.43</v>
      </c>
      <c r="K48" s="44">
        <f>IFERROR(VLOOKUP($F48,'Arr 2020'!$A:$N,6,0),0)</f>
        <v>299.76</v>
      </c>
      <c r="L48" s="44">
        <f>IFERROR(VLOOKUP($F48,'Arr 2020'!$A:$N,7,0),0)</f>
        <v>21</v>
      </c>
      <c r="M48" s="44">
        <f>IFERROR(VLOOKUP($F48,'Arr 2020'!$A:$N,8,0),0)</f>
        <v>305.43</v>
      </c>
      <c r="N48" s="44">
        <f>IFERROR(VLOOKUP($F48,'Arr 2020'!$A:$N,9,0),0)</f>
        <v>89.51</v>
      </c>
      <c r="O48" s="44">
        <f>IFERROR(VLOOKUP($F48,'Arr 2020'!$A:$N,10,0),0)</f>
        <v>41.7</v>
      </c>
      <c r="P48" s="44">
        <f>IFERROR(VLOOKUP($F48,'Arr 2020'!$A:$N,11,0),0)</f>
        <v>207.12</v>
      </c>
      <c r="Q48" s="44">
        <f>IFERROR(VLOOKUP($F48,'Arr 2020'!$A:$N,12,0),0)</f>
        <v>79.48</v>
      </c>
      <c r="R48" s="44">
        <f>IFERROR(VLOOKUP($F48,'Arr 2020'!$A:$N,13,0),0)</f>
        <v>120.42</v>
      </c>
      <c r="S48" s="44">
        <f>IFERROR(VLOOKUP($F48,'Arr 2020'!$A:$N,14,0),0)</f>
        <v>166.01</v>
      </c>
    </row>
    <row r="49" spans="2:19" ht="15" customHeight="1" x14ac:dyDescent="0.2">
      <c r="B49" s="20"/>
      <c r="C49" s="19"/>
      <c r="D49" s="19"/>
      <c r="E49" s="19"/>
      <c r="F49" s="19" t="s">
        <v>99</v>
      </c>
      <c r="G49" s="56" t="s">
        <v>100</v>
      </c>
      <c r="H49" s="18">
        <f>IFERROR(VLOOKUP($F49,'Arr 2020'!$A$1:$C$1331,3,0),0)</f>
        <v>16286.930000000004</v>
      </c>
      <c r="I49" s="18">
        <f>IFERROR(VLOOKUP($F49,'Arr 2020'!$A:$N,4,0),0)</f>
        <v>6.87</v>
      </c>
      <c r="J49" s="18">
        <f>IFERROR(VLOOKUP($F49,'Arr 2020'!$A:$N,5,0),0)</f>
        <v>5.31</v>
      </c>
      <c r="K49" s="18">
        <f>IFERROR(VLOOKUP($F49,'Arr 2020'!$A:$N,6,0),0)</f>
        <v>16.399999999999999</v>
      </c>
      <c r="L49" s="18">
        <f>IFERROR(VLOOKUP($F49,'Arr 2020'!$A:$N,7,0),0)</f>
        <v>151.08000000000001</v>
      </c>
      <c r="M49" s="18">
        <f>IFERROR(VLOOKUP($F49,'Arr 2020'!$A:$N,8,0),0)</f>
        <v>12.64</v>
      </c>
      <c r="N49" s="18">
        <f>IFERROR(VLOOKUP($F49,'Arr 2020'!$A:$N,9,0),0)</f>
        <v>196.04</v>
      </c>
      <c r="O49" s="18">
        <f>IFERROR(VLOOKUP($F49,'Arr 2020'!$A:$N,10,0),0)</f>
        <v>70.290000000000006</v>
      </c>
      <c r="P49" s="18">
        <f>IFERROR(VLOOKUP($F49,'Arr 2020'!$A:$N,11,0),0)</f>
        <v>112.48999999999998</v>
      </c>
      <c r="Q49" s="18">
        <f>IFERROR(VLOOKUP($F49,'Arr 2020'!$A:$N,12,0),0)</f>
        <v>283.08</v>
      </c>
      <c r="R49" s="18">
        <f>IFERROR(VLOOKUP($F49,'Arr 2020'!$A:$N,13,0),0)</f>
        <v>13.21</v>
      </c>
      <c r="S49" s="18">
        <f>IFERROR(VLOOKUP($F49,'Arr 2020'!$A:$N,14,0),0)</f>
        <v>42.43</v>
      </c>
    </row>
    <row r="50" spans="2:19" ht="15" customHeight="1" x14ac:dyDescent="0.2">
      <c r="B50" s="35"/>
      <c r="C50" s="36"/>
      <c r="D50" s="37" t="s">
        <v>101</v>
      </c>
      <c r="E50" s="37"/>
      <c r="F50" s="37"/>
      <c r="G50" s="51" t="s">
        <v>102</v>
      </c>
      <c r="H50" s="38">
        <f>IFERROR(VLOOKUP($F50,'Arr 2020'!$A$1:$C$1331,3,0),0)</f>
        <v>0</v>
      </c>
      <c r="I50" s="38">
        <f>IFERROR(VLOOKUP($F50,'Arr 2020'!$A:$N,4,0),0)</f>
        <v>0</v>
      </c>
      <c r="J50" s="38">
        <f>IFERROR(VLOOKUP($F50,'Arr 2020'!$A:$N,5,0),0)</f>
        <v>0</v>
      </c>
      <c r="K50" s="38">
        <f>IFERROR(VLOOKUP($F50,'Arr 2020'!$A:$N,6,0),0)</f>
        <v>0</v>
      </c>
      <c r="L50" s="38">
        <f>IFERROR(VLOOKUP($F50,'Arr 2020'!$A:$N,7,0),0)</f>
        <v>0</v>
      </c>
      <c r="M50" s="38">
        <f>IFERROR(VLOOKUP($F50,'Arr 2020'!$A:$N,8,0),0)</f>
        <v>0</v>
      </c>
      <c r="N50" s="38">
        <f>IFERROR(VLOOKUP($F50,'Arr 2020'!$A:$N,9,0),0)</f>
        <v>0</v>
      </c>
      <c r="O50" s="38">
        <f>IFERROR(VLOOKUP($F50,'Arr 2020'!$A:$N,10,0),0)</f>
        <v>0</v>
      </c>
      <c r="P50" s="38">
        <f>IFERROR(VLOOKUP($F50,'Arr 2020'!$A:$N,11,0),0)</f>
        <v>0</v>
      </c>
      <c r="Q50" s="38">
        <f>IFERROR(VLOOKUP($F50,'Arr 2020'!$A:$N,12,0),0)</f>
        <v>0</v>
      </c>
      <c r="R50" s="38">
        <f>IFERROR(VLOOKUP($F50,'Arr 2020'!$A:$N,13,0),0)</f>
        <v>0</v>
      </c>
      <c r="S50" s="38">
        <f>IFERROR(VLOOKUP($F50,'Arr 2020'!$A:$N,14,0),0)</f>
        <v>0</v>
      </c>
    </row>
    <row r="51" spans="2:19" ht="15" customHeight="1" x14ac:dyDescent="0.2">
      <c r="B51" s="23"/>
      <c r="C51" s="22"/>
      <c r="D51" s="22"/>
      <c r="E51" s="22" t="s">
        <v>103</v>
      </c>
      <c r="F51" s="22"/>
      <c r="G51" s="55" t="s">
        <v>104</v>
      </c>
      <c r="H51" s="24">
        <f>IFERROR(VLOOKUP($F51,'Arr 2020'!$A$1:$C$1331,3,0),0)</f>
        <v>0</v>
      </c>
      <c r="I51" s="24">
        <f>IFERROR(VLOOKUP($F51,'Arr 2020'!$A:$N,4,0),0)</f>
        <v>0</v>
      </c>
      <c r="J51" s="24">
        <f>IFERROR(VLOOKUP($F51,'Arr 2020'!$A:$N,5,0),0)</f>
        <v>0</v>
      </c>
      <c r="K51" s="24">
        <f>IFERROR(VLOOKUP($F51,'Arr 2020'!$A:$N,6,0),0)</f>
        <v>0</v>
      </c>
      <c r="L51" s="24">
        <f>IFERROR(VLOOKUP($F51,'Arr 2020'!$A:$N,7,0),0)</f>
        <v>0</v>
      </c>
      <c r="M51" s="24">
        <f>IFERROR(VLOOKUP($F51,'Arr 2020'!$A:$N,8,0),0)</f>
        <v>0</v>
      </c>
      <c r="N51" s="24">
        <f>IFERROR(VLOOKUP($F51,'Arr 2020'!$A:$N,9,0),0)</f>
        <v>0</v>
      </c>
      <c r="O51" s="24">
        <f>IFERROR(VLOOKUP($F51,'Arr 2020'!$A:$N,10,0),0)</f>
        <v>0</v>
      </c>
      <c r="P51" s="24">
        <f>IFERROR(VLOOKUP($F51,'Arr 2020'!$A:$N,11,0),0)</f>
        <v>0</v>
      </c>
      <c r="Q51" s="24">
        <f>IFERROR(VLOOKUP($F51,'Arr 2020'!$A:$N,12,0),0)</f>
        <v>0</v>
      </c>
      <c r="R51" s="24">
        <f>IFERROR(VLOOKUP($F51,'Arr 2020'!$A:$N,13,0),0)</f>
        <v>0</v>
      </c>
      <c r="S51" s="24">
        <f>IFERROR(VLOOKUP($F51,'Arr 2020'!$A:$N,14,0),0)</f>
        <v>0</v>
      </c>
    </row>
    <row r="52" spans="2:19" ht="15" customHeight="1" x14ac:dyDescent="0.2">
      <c r="B52" s="42"/>
      <c r="C52" s="43"/>
      <c r="D52" s="43"/>
      <c r="E52" s="43"/>
      <c r="F52" s="43" t="s">
        <v>105</v>
      </c>
      <c r="G52" s="53" t="s">
        <v>106</v>
      </c>
      <c r="H52" s="44">
        <f>IFERROR(VLOOKUP($F52,'Arr 2020'!$A$1:$C$1331,3,0),0)</f>
        <v>1492.96</v>
      </c>
      <c r="I52" s="44">
        <f>IFERROR(VLOOKUP($F52,'Arr 2020'!$A:$N,4,0),0)</f>
        <v>2026.62</v>
      </c>
      <c r="J52" s="44">
        <f>IFERROR(VLOOKUP($F52,'Arr 2020'!$A:$N,5,0),0)</f>
        <v>418.76999999999992</v>
      </c>
      <c r="K52" s="44">
        <f>IFERROR(VLOOKUP($F52,'Arr 2020'!$A:$N,6,0),0)</f>
        <v>2982.9</v>
      </c>
      <c r="L52" s="44">
        <f>IFERROR(VLOOKUP($F52,'Arr 2020'!$A:$N,7,0),0)</f>
        <v>1002.74</v>
      </c>
      <c r="M52" s="44">
        <f>IFERROR(VLOOKUP($F52,'Arr 2020'!$A:$N,8,0),0)</f>
        <v>673.09</v>
      </c>
      <c r="N52" s="44">
        <f>IFERROR(VLOOKUP($F52,'Arr 2020'!$A:$N,9,0),0)</f>
        <v>582.23</v>
      </c>
      <c r="O52" s="44">
        <f>IFERROR(VLOOKUP($F52,'Arr 2020'!$A:$N,10,0),0)</f>
        <v>1999.1</v>
      </c>
      <c r="P52" s="44">
        <f>IFERROR(VLOOKUP($F52,'Arr 2020'!$A:$N,11,0),0)</f>
        <v>1920.5</v>
      </c>
      <c r="Q52" s="44">
        <f>IFERROR(VLOOKUP($F52,'Arr 2020'!$A:$N,12,0),0)</f>
        <v>2105.5</v>
      </c>
      <c r="R52" s="44">
        <f>IFERROR(VLOOKUP($F52,'Arr 2020'!$A:$N,13,0),0)</f>
        <v>545.42999999999995</v>
      </c>
      <c r="S52" s="44">
        <f>IFERROR(VLOOKUP($F52,'Arr 2020'!$A:$N,14,0),0)</f>
        <v>3104.54</v>
      </c>
    </row>
    <row r="53" spans="2:19" ht="15" customHeight="1" x14ac:dyDescent="0.2">
      <c r="B53" s="42"/>
      <c r="C53" s="43"/>
      <c r="D53" s="43"/>
      <c r="E53" s="43"/>
      <c r="F53" s="43" t="s">
        <v>107</v>
      </c>
      <c r="G53" s="53" t="s">
        <v>108</v>
      </c>
      <c r="H53" s="44">
        <f>IFERROR(VLOOKUP($F53,'Arr 2020'!$A$1:$C$1331,3,0),0)</f>
        <v>0</v>
      </c>
      <c r="I53" s="44">
        <f>IFERROR(VLOOKUP($F53,'Arr 2020'!$A:$N,4,0),0)</f>
        <v>0</v>
      </c>
      <c r="J53" s="44">
        <f>IFERROR(VLOOKUP($F53,'Arr 2020'!$A:$N,5,0),0)</f>
        <v>0</v>
      </c>
      <c r="K53" s="44">
        <f>IFERROR(VLOOKUP($F53,'Arr 2020'!$A:$N,6,0),0)</f>
        <v>0</v>
      </c>
      <c r="L53" s="44">
        <f>IFERROR(VLOOKUP($F53,'Arr 2020'!$A:$N,7,0),0)</f>
        <v>0</v>
      </c>
      <c r="M53" s="44">
        <f>IFERROR(VLOOKUP($F53,'Arr 2020'!$A:$N,8,0),0)</f>
        <v>0</v>
      </c>
      <c r="N53" s="44">
        <f>IFERROR(VLOOKUP($F53,'Arr 2020'!$A:$N,9,0),0)</f>
        <v>20.32</v>
      </c>
      <c r="O53" s="44">
        <f>IFERROR(VLOOKUP($F53,'Arr 2020'!$A:$N,10,0),0)</f>
        <v>0</v>
      </c>
      <c r="P53" s="44">
        <f>IFERROR(VLOOKUP($F53,'Arr 2020'!$A:$N,11,0),0)</f>
        <v>0</v>
      </c>
      <c r="Q53" s="44">
        <f>IFERROR(VLOOKUP($F53,'Arr 2020'!$A:$N,12,0),0)</f>
        <v>12.46</v>
      </c>
      <c r="R53" s="44">
        <f>IFERROR(VLOOKUP($F53,'Arr 2020'!$A:$N,13,0),0)</f>
        <v>0</v>
      </c>
      <c r="S53" s="44">
        <f>IFERROR(VLOOKUP($F53,'Arr 2020'!$A:$N,14,0),0)</f>
        <v>0</v>
      </c>
    </row>
    <row r="54" spans="2:19" ht="15" customHeight="1" x14ac:dyDescent="0.2">
      <c r="B54" s="23"/>
      <c r="C54" s="22"/>
      <c r="D54" s="22"/>
      <c r="E54" s="22" t="s">
        <v>109</v>
      </c>
      <c r="F54" s="22"/>
      <c r="G54" s="55" t="s">
        <v>110</v>
      </c>
      <c r="H54" s="24">
        <f>IFERROR(VLOOKUP($F54,'Arr 2020'!$A$1:$C$1331,3,0),0)</f>
        <v>0</v>
      </c>
      <c r="I54" s="24">
        <f>IFERROR(VLOOKUP($F54,'Arr 2020'!$A:$N,4,0),0)</f>
        <v>0</v>
      </c>
      <c r="J54" s="24">
        <f>IFERROR(VLOOKUP($F54,'Arr 2020'!$A:$N,5,0),0)</f>
        <v>0</v>
      </c>
      <c r="K54" s="24">
        <f>IFERROR(VLOOKUP($F54,'Arr 2020'!$A:$N,6,0),0)</f>
        <v>0</v>
      </c>
      <c r="L54" s="24">
        <f>IFERROR(VLOOKUP($F54,'Arr 2020'!$A:$N,7,0),0)</f>
        <v>0</v>
      </c>
      <c r="M54" s="24">
        <f>IFERROR(VLOOKUP($F54,'Arr 2020'!$A:$N,8,0),0)</f>
        <v>0</v>
      </c>
      <c r="N54" s="24">
        <f>IFERROR(VLOOKUP($F54,'Arr 2020'!$A:$N,9,0),0)</f>
        <v>0</v>
      </c>
      <c r="O54" s="24">
        <f>IFERROR(VLOOKUP($F54,'Arr 2020'!$A:$N,10,0),0)</f>
        <v>0</v>
      </c>
      <c r="P54" s="24">
        <f>IFERROR(VLOOKUP($F54,'Arr 2020'!$A:$N,11,0),0)</f>
        <v>0</v>
      </c>
      <c r="Q54" s="24">
        <f>IFERROR(VLOOKUP($F54,'Arr 2020'!$A:$N,12,0),0)</f>
        <v>0</v>
      </c>
      <c r="R54" s="24">
        <f>IFERROR(VLOOKUP($F54,'Arr 2020'!$A:$N,13,0),0)</f>
        <v>0</v>
      </c>
      <c r="S54" s="24">
        <f>IFERROR(VLOOKUP($F54,'Arr 2020'!$A:$N,14,0),0)</f>
        <v>0</v>
      </c>
    </row>
    <row r="55" spans="2:19" ht="15" customHeight="1" x14ac:dyDescent="0.2">
      <c r="B55" s="42"/>
      <c r="C55" s="43"/>
      <c r="D55" s="43"/>
      <c r="E55" s="43"/>
      <c r="F55" s="43" t="s">
        <v>111</v>
      </c>
      <c r="G55" s="53" t="s">
        <v>110</v>
      </c>
      <c r="H55" s="44">
        <f>IFERROR(VLOOKUP($F55,'Arr 2020'!$A$1:$C$1331,3,0),0)</f>
        <v>1.75</v>
      </c>
      <c r="I55" s="44">
        <f>IFERROR(VLOOKUP($F55,'Arr 2020'!$A:$N,4,0),0)</f>
        <v>103.05</v>
      </c>
      <c r="J55" s="44">
        <f>IFERROR(VLOOKUP($F55,'Arr 2020'!$A:$N,5,0),0)</f>
        <v>49.79999999999999</v>
      </c>
      <c r="K55" s="44">
        <f>IFERROR(VLOOKUP($F55,'Arr 2020'!$A:$N,6,0),0)</f>
        <v>22.92</v>
      </c>
      <c r="L55" s="44">
        <f>IFERROR(VLOOKUP($F55,'Arr 2020'!$A:$N,7,0),0)</f>
        <v>62.21</v>
      </c>
      <c r="M55" s="44">
        <f>IFERROR(VLOOKUP($F55,'Arr 2020'!$A:$N,8,0),0)</f>
        <v>58.58</v>
      </c>
      <c r="N55" s="44">
        <f>IFERROR(VLOOKUP($F55,'Arr 2020'!$A:$N,9,0),0)</f>
        <v>76.13</v>
      </c>
      <c r="O55" s="44">
        <f>IFERROR(VLOOKUP($F55,'Arr 2020'!$A:$N,10,0),0)</f>
        <v>75.370000000000019</v>
      </c>
      <c r="P55" s="44">
        <f>IFERROR(VLOOKUP($F55,'Arr 2020'!$A:$N,11,0),0)</f>
        <v>314.93</v>
      </c>
      <c r="Q55" s="44">
        <f>IFERROR(VLOOKUP($F55,'Arr 2020'!$A:$N,12,0),0)</f>
        <v>815.26</v>
      </c>
      <c r="R55" s="44">
        <f>IFERROR(VLOOKUP($F55,'Arr 2020'!$A:$N,13,0),0)</f>
        <v>33.04</v>
      </c>
      <c r="S55" s="44">
        <f>IFERROR(VLOOKUP($F55,'Arr 2020'!$A:$N,14,0),0)</f>
        <v>0</v>
      </c>
    </row>
    <row r="56" spans="2:19" ht="15" customHeight="1" x14ac:dyDescent="0.2">
      <c r="B56" s="35"/>
      <c r="C56" s="36"/>
      <c r="D56" s="37" t="s">
        <v>112</v>
      </c>
      <c r="E56" s="37"/>
      <c r="F56" s="37"/>
      <c r="G56" s="51" t="s">
        <v>113</v>
      </c>
      <c r="H56" s="38">
        <f>IFERROR(VLOOKUP($F56,'Arr 2020'!$A$1:$C$1331,3,0),0)</f>
        <v>0</v>
      </c>
      <c r="I56" s="38">
        <f>IFERROR(VLOOKUP($F56,'Arr 2020'!$A:$N,4,0),0)</f>
        <v>0</v>
      </c>
      <c r="J56" s="38">
        <f>IFERROR(VLOOKUP($F56,'Arr 2020'!$A:$N,5,0),0)</f>
        <v>0</v>
      </c>
      <c r="K56" s="38">
        <f>IFERROR(VLOOKUP($F56,'Arr 2020'!$A:$N,6,0),0)</f>
        <v>0</v>
      </c>
      <c r="L56" s="38">
        <f>IFERROR(VLOOKUP($F56,'Arr 2020'!$A:$N,7,0),0)</f>
        <v>0</v>
      </c>
      <c r="M56" s="38">
        <f>IFERROR(VLOOKUP($F56,'Arr 2020'!$A:$N,8,0),0)</f>
        <v>0</v>
      </c>
      <c r="N56" s="38">
        <f>IFERROR(VLOOKUP($F56,'Arr 2020'!$A:$N,9,0),0)</f>
        <v>0</v>
      </c>
      <c r="O56" s="38">
        <f>IFERROR(VLOOKUP($F56,'Arr 2020'!$A:$N,10,0),0)</f>
        <v>0</v>
      </c>
      <c r="P56" s="38">
        <f>IFERROR(VLOOKUP($F56,'Arr 2020'!$A:$N,11,0),0)</f>
        <v>0</v>
      </c>
      <c r="Q56" s="38">
        <f>IFERROR(VLOOKUP($F56,'Arr 2020'!$A:$N,12,0),0)</f>
        <v>0</v>
      </c>
      <c r="R56" s="38">
        <f>IFERROR(VLOOKUP($F56,'Arr 2020'!$A:$N,13,0),0)</f>
        <v>0</v>
      </c>
      <c r="S56" s="38">
        <f>IFERROR(VLOOKUP($F56,'Arr 2020'!$A:$N,14,0),0)</f>
        <v>0</v>
      </c>
    </row>
    <row r="57" spans="2:19" ht="15" customHeight="1" x14ac:dyDescent="0.2">
      <c r="B57" s="23"/>
      <c r="C57" s="22"/>
      <c r="D57" s="22"/>
      <c r="E57" s="22" t="s">
        <v>114</v>
      </c>
      <c r="F57" s="22"/>
      <c r="G57" s="55" t="s">
        <v>115</v>
      </c>
      <c r="H57" s="24">
        <f>IFERROR(VLOOKUP($F57,'Arr 2020'!$A$1:$C$1331,3,0),0)</f>
        <v>0</v>
      </c>
      <c r="I57" s="24">
        <f>IFERROR(VLOOKUP($F57,'Arr 2020'!$A:$N,4,0),0)</f>
        <v>0</v>
      </c>
      <c r="J57" s="24">
        <f>IFERROR(VLOOKUP($F57,'Arr 2020'!$A:$N,5,0),0)</f>
        <v>0</v>
      </c>
      <c r="K57" s="24">
        <f>IFERROR(VLOOKUP($F57,'Arr 2020'!$A:$N,6,0),0)</f>
        <v>0</v>
      </c>
      <c r="L57" s="24">
        <f>IFERROR(VLOOKUP($F57,'Arr 2020'!$A:$N,7,0),0)</f>
        <v>0</v>
      </c>
      <c r="M57" s="24">
        <f>IFERROR(VLOOKUP($F57,'Arr 2020'!$A:$N,8,0),0)</f>
        <v>0</v>
      </c>
      <c r="N57" s="24">
        <f>IFERROR(VLOOKUP($F57,'Arr 2020'!$A:$N,9,0),0)</f>
        <v>0</v>
      </c>
      <c r="O57" s="24">
        <f>IFERROR(VLOOKUP($F57,'Arr 2020'!$A:$N,10,0),0)</f>
        <v>0</v>
      </c>
      <c r="P57" s="24">
        <f>IFERROR(VLOOKUP($F57,'Arr 2020'!$A:$N,11,0),0)</f>
        <v>0</v>
      </c>
      <c r="Q57" s="24">
        <f>IFERROR(VLOOKUP($F57,'Arr 2020'!$A:$N,12,0),0)</f>
        <v>0</v>
      </c>
      <c r="R57" s="24">
        <f>IFERROR(VLOOKUP($F57,'Arr 2020'!$A:$N,13,0),0)</f>
        <v>0</v>
      </c>
      <c r="S57" s="24">
        <f>IFERROR(VLOOKUP($F57,'Arr 2020'!$A:$N,14,0),0)</f>
        <v>0</v>
      </c>
    </row>
    <row r="58" spans="2:19" ht="15" customHeight="1" x14ac:dyDescent="0.2">
      <c r="B58" s="42"/>
      <c r="C58" s="43"/>
      <c r="D58" s="43"/>
      <c r="E58" s="43"/>
      <c r="F58" s="43" t="s">
        <v>116</v>
      </c>
      <c r="G58" s="53" t="s">
        <v>115</v>
      </c>
      <c r="H58" s="44">
        <f>IFERROR(VLOOKUP($F58,'Arr 2020'!$A$1:$C$1331,3,0),0)</f>
        <v>0</v>
      </c>
      <c r="I58" s="44">
        <f>IFERROR(VLOOKUP($F58,'Arr 2020'!$A:$N,4,0),0)</f>
        <v>0</v>
      </c>
      <c r="J58" s="44">
        <f>IFERROR(VLOOKUP($F58,'Arr 2020'!$A:$N,5,0),0)</f>
        <v>0</v>
      </c>
      <c r="K58" s="44">
        <f>IFERROR(VLOOKUP($F58,'Arr 2020'!$A:$N,6,0),0)</f>
        <v>0</v>
      </c>
      <c r="L58" s="44">
        <f>IFERROR(VLOOKUP($F58,'Arr 2020'!$A:$N,7,0),0)</f>
        <v>0.83</v>
      </c>
      <c r="M58" s="44">
        <f>IFERROR(VLOOKUP($F58,'Arr 2020'!$A:$N,8,0),0)</f>
        <v>15.02</v>
      </c>
      <c r="N58" s="44">
        <f>IFERROR(VLOOKUP($F58,'Arr 2020'!$A:$N,9,0),0)</f>
        <v>0</v>
      </c>
      <c r="O58" s="44">
        <f>IFERROR(VLOOKUP($F58,'Arr 2020'!$A:$N,10,0),0)</f>
        <v>1.5</v>
      </c>
      <c r="P58" s="44">
        <f>IFERROR(VLOOKUP($F58,'Arr 2020'!$A:$N,11,0),0)</f>
        <v>0</v>
      </c>
      <c r="Q58" s="44">
        <f>IFERROR(VLOOKUP($F58,'Arr 2020'!$A:$N,12,0),0)</f>
        <v>99.980000000000018</v>
      </c>
      <c r="R58" s="44">
        <f>IFERROR(VLOOKUP($F58,'Arr 2020'!$A:$N,13,0),0)</f>
        <v>0</v>
      </c>
      <c r="S58" s="44">
        <f>IFERROR(VLOOKUP($F58,'Arr 2020'!$A:$N,14,0),0)</f>
        <v>27.52</v>
      </c>
    </row>
    <row r="59" spans="2:19" ht="15" customHeight="1" x14ac:dyDescent="0.2">
      <c r="B59" s="23"/>
      <c r="C59" s="22"/>
      <c r="D59" s="22"/>
      <c r="E59" s="22" t="s">
        <v>117</v>
      </c>
      <c r="F59" s="22"/>
      <c r="G59" s="55" t="s">
        <v>118</v>
      </c>
      <c r="H59" s="24">
        <f>IFERROR(VLOOKUP($F59,'Arr 2020'!$A$1:$C$1331,3,0),0)</f>
        <v>0</v>
      </c>
      <c r="I59" s="24">
        <f>IFERROR(VLOOKUP($F59,'Arr 2020'!$A:$N,4,0),0)</f>
        <v>0</v>
      </c>
      <c r="J59" s="24">
        <f>IFERROR(VLOOKUP($F59,'Arr 2020'!$A:$N,5,0),0)</f>
        <v>0</v>
      </c>
      <c r="K59" s="24">
        <f>IFERROR(VLOOKUP($F59,'Arr 2020'!$A:$N,6,0),0)</f>
        <v>0</v>
      </c>
      <c r="L59" s="24">
        <f>IFERROR(VLOOKUP($F59,'Arr 2020'!$A:$N,7,0),0)</f>
        <v>0</v>
      </c>
      <c r="M59" s="24">
        <f>IFERROR(VLOOKUP($F59,'Arr 2020'!$A:$N,8,0),0)</f>
        <v>0</v>
      </c>
      <c r="N59" s="24">
        <f>IFERROR(VLOOKUP($F59,'Arr 2020'!$A:$N,9,0),0)</f>
        <v>0</v>
      </c>
      <c r="O59" s="24">
        <f>IFERROR(VLOOKUP($F59,'Arr 2020'!$A:$N,10,0),0)</f>
        <v>0</v>
      </c>
      <c r="P59" s="24">
        <f>IFERROR(VLOOKUP($F59,'Arr 2020'!$A:$N,11,0),0)</f>
        <v>0</v>
      </c>
      <c r="Q59" s="24">
        <f>IFERROR(VLOOKUP($F59,'Arr 2020'!$A:$N,12,0),0)</f>
        <v>0</v>
      </c>
      <c r="R59" s="24">
        <f>IFERROR(VLOOKUP($F59,'Arr 2020'!$A:$N,13,0),0)</f>
        <v>0</v>
      </c>
      <c r="S59" s="24">
        <f>IFERROR(VLOOKUP($F59,'Arr 2020'!$A:$N,14,0),0)</f>
        <v>0</v>
      </c>
    </row>
    <row r="60" spans="2:19" ht="15" customHeight="1" x14ac:dyDescent="0.2">
      <c r="B60" s="42"/>
      <c r="C60" s="43"/>
      <c r="D60" s="43"/>
      <c r="E60" s="43"/>
      <c r="F60" s="43" t="s">
        <v>119</v>
      </c>
      <c r="G60" s="53" t="s">
        <v>118</v>
      </c>
      <c r="H60" s="44">
        <f>IFERROR(VLOOKUP($F60,'Arr 2020'!$A$1:$C$1331,3,0),0)</f>
        <v>0</v>
      </c>
      <c r="I60" s="44">
        <f>IFERROR(VLOOKUP($F60,'Arr 2020'!$A:$N,4,0),0)</f>
        <v>0</v>
      </c>
      <c r="J60" s="44">
        <f>IFERROR(VLOOKUP($F60,'Arr 2020'!$A:$N,5,0),0)</f>
        <v>0</v>
      </c>
      <c r="K60" s="44">
        <f>IFERROR(VLOOKUP($F60,'Arr 2020'!$A:$N,6,0),0)</f>
        <v>0</v>
      </c>
      <c r="L60" s="44">
        <f>IFERROR(VLOOKUP($F60,'Arr 2020'!$A:$N,7,0),0)</f>
        <v>0</v>
      </c>
      <c r="M60" s="44">
        <f>IFERROR(VLOOKUP($F60,'Arr 2020'!$A:$N,8,0),0)</f>
        <v>0</v>
      </c>
      <c r="N60" s="44">
        <f>IFERROR(VLOOKUP($F60,'Arr 2020'!$A:$N,9,0),0)</f>
        <v>0</v>
      </c>
      <c r="O60" s="44">
        <f>IFERROR(VLOOKUP($F60,'Arr 2020'!$A:$N,10,0),0)</f>
        <v>0</v>
      </c>
      <c r="P60" s="44">
        <f>IFERROR(VLOOKUP($F60,'Arr 2020'!$A:$N,11,0),0)</f>
        <v>0</v>
      </c>
      <c r="Q60" s="44">
        <f>IFERROR(VLOOKUP($F60,'Arr 2020'!$A:$N,12,0),0)</f>
        <v>0</v>
      </c>
      <c r="R60" s="44">
        <f>IFERROR(VLOOKUP($F60,'Arr 2020'!$A:$N,13,0),0)</f>
        <v>0</v>
      </c>
      <c r="S60" s="44">
        <f>IFERROR(VLOOKUP($F60,'Arr 2020'!$A:$N,14,0),0)</f>
        <v>0</v>
      </c>
    </row>
    <row r="61" spans="2:19" ht="15" customHeight="1" x14ac:dyDescent="0.2">
      <c r="B61" s="23"/>
      <c r="C61" s="22"/>
      <c r="D61" s="22"/>
      <c r="E61" s="22" t="s">
        <v>120</v>
      </c>
      <c r="F61" s="22"/>
      <c r="G61" s="55" t="s">
        <v>121</v>
      </c>
      <c r="H61" s="24">
        <f>IFERROR(VLOOKUP($F61,'Arr 2020'!$A$1:$C$1331,3,0),0)</f>
        <v>0</v>
      </c>
      <c r="I61" s="24">
        <f>IFERROR(VLOOKUP($F61,'Arr 2020'!$A:$N,4,0),0)</f>
        <v>0</v>
      </c>
      <c r="J61" s="24">
        <f>IFERROR(VLOOKUP($F61,'Arr 2020'!$A:$N,5,0),0)</f>
        <v>0</v>
      </c>
      <c r="K61" s="24">
        <f>IFERROR(VLOOKUP($F61,'Arr 2020'!$A:$N,6,0),0)</f>
        <v>0</v>
      </c>
      <c r="L61" s="24">
        <f>IFERROR(VLOOKUP($F61,'Arr 2020'!$A:$N,7,0),0)</f>
        <v>0</v>
      </c>
      <c r="M61" s="24">
        <f>IFERROR(VLOOKUP($F61,'Arr 2020'!$A:$N,8,0),0)</f>
        <v>0</v>
      </c>
      <c r="N61" s="24">
        <f>IFERROR(VLOOKUP($F61,'Arr 2020'!$A:$N,9,0),0)</f>
        <v>0</v>
      </c>
      <c r="O61" s="24">
        <f>IFERROR(VLOOKUP($F61,'Arr 2020'!$A:$N,10,0),0)</f>
        <v>0</v>
      </c>
      <c r="P61" s="24">
        <f>IFERROR(VLOOKUP($F61,'Arr 2020'!$A:$N,11,0),0)</f>
        <v>0</v>
      </c>
      <c r="Q61" s="24">
        <f>IFERROR(VLOOKUP($F61,'Arr 2020'!$A:$N,12,0),0)</f>
        <v>0</v>
      </c>
      <c r="R61" s="24">
        <f>IFERROR(VLOOKUP($F61,'Arr 2020'!$A:$N,13,0),0)</f>
        <v>0</v>
      </c>
      <c r="S61" s="24">
        <f>IFERROR(VLOOKUP($F61,'Arr 2020'!$A:$N,14,0),0)</f>
        <v>0</v>
      </c>
    </row>
    <row r="62" spans="2:19" ht="15" customHeight="1" x14ac:dyDescent="0.2">
      <c r="B62" s="42"/>
      <c r="C62" s="43"/>
      <c r="D62" s="43"/>
      <c r="E62" s="43"/>
      <c r="F62" s="43" t="s">
        <v>122</v>
      </c>
      <c r="G62" s="53" t="s">
        <v>123</v>
      </c>
      <c r="H62" s="44">
        <f>IFERROR(VLOOKUP($F62,'Arr 2020'!$A$1:$C$1331,3,0),0)</f>
        <v>0</v>
      </c>
      <c r="I62" s="44">
        <f>IFERROR(VLOOKUP($F62,'Arr 2020'!$A:$N,4,0),0)</f>
        <v>0</v>
      </c>
      <c r="J62" s="44">
        <f>IFERROR(VLOOKUP($F62,'Arr 2020'!$A:$N,5,0),0)</f>
        <v>0</v>
      </c>
      <c r="K62" s="44">
        <f>IFERROR(VLOOKUP($F62,'Arr 2020'!$A:$N,6,0),0)</f>
        <v>0</v>
      </c>
      <c r="L62" s="44">
        <f>IFERROR(VLOOKUP($F62,'Arr 2020'!$A:$N,7,0),0)</f>
        <v>0</v>
      </c>
      <c r="M62" s="44">
        <f>IFERROR(VLOOKUP($F62,'Arr 2020'!$A:$N,8,0),0)</f>
        <v>0</v>
      </c>
      <c r="N62" s="44">
        <f>IFERROR(VLOOKUP($F62,'Arr 2020'!$A:$N,9,0),0)</f>
        <v>0</v>
      </c>
      <c r="O62" s="44">
        <f>IFERROR(VLOOKUP($F62,'Arr 2020'!$A:$N,10,0),0)</f>
        <v>0</v>
      </c>
      <c r="P62" s="44">
        <f>IFERROR(VLOOKUP($F62,'Arr 2020'!$A:$N,11,0),0)</f>
        <v>0</v>
      </c>
      <c r="Q62" s="44">
        <f>IFERROR(VLOOKUP($F62,'Arr 2020'!$A:$N,12,0),0)</f>
        <v>0</v>
      </c>
      <c r="R62" s="44">
        <f>IFERROR(VLOOKUP($F62,'Arr 2020'!$A:$N,13,0),0)</f>
        <v>0</v>
      </c>
      <c r="S62" s="44">
        <f>IFERROR(VLOOKUP($F62,'Arr 2020'!$A:$N,14,0),0)</f>
        <v>0</v>
      </c>
    </row>
    <row r="63" spans="2:19" ht="15" customHeight="1" x14ac:dyDescent="0.2">
      <c r="B63" s="42"/>
      <c r="C63" s="43"/>
      <c r="D63" s="43"/>
      <c r="E63" s="43"/>
      <c r="F63" s="43" t="s">
        <v>124</v>
      </c>
      <c r="G63" s="53" t="s">
        <v>125</v>
      </c>
      <c r="H63" s="44">
        <f>IFERROR(VLOOKUP($F63,'Arr 2020'!$A$1:$C$1331,3,0),0)</f>
        <v>20.43</v>
      </c>
      <c r="I63" s="44">
        <f>IFERROR(VLOOKUP($F63,'Arr 2020'!$A:$N,4,0),0)</f>
        <v>0</v>
      </c>
      <c r="J63" s="44">
        <f>IFERROR(VLOOKUP($F63,'Arr 2020'!$A:$N,5,0),0)</f>
        <v>137.99999999999997</v>
      </c>
      <c r="K63" s="44">
        <f>IFERROR(VLOOKUP($F63,'Arr 2020'!$A:$N,6,0),0)</f>
        <v>477.61000000000007</v>
      </c>
      <c r="L63" s="44">
        <f>IFERROR(VLOOKUP($F63,'Arr 2020'!$A:$N,7,0),0)</f>
        <v>500.42</v>
      </c>
      <c r="M63" s="44">
        <f>IFERROR(VLOOKUP($F63,'Arr 2020'!$A:$N,8,0),0)</f>
        <v>229.1</v>
      </c>
      <c r="N63" s="44">
        <f>IFERROR(VLOOKUP($F63,'Arr 2020'!$A:$N,9,0),0)</f>
        <v>986.21</v>
      </c>
      <c r="O63" s="44">
        <f>IFERROR(VLOOKUP($F63,'Arr 2020'!$A:$N,10,0),0)</f>
        <v>111.65000000000002</v>
      </c>
      <c r="P63" s="44">
        <f>IFERROR(VLOOKUP($F63,'Arr 2020'!$A:$N,11,0),0)</f>
        <v>397.4</v>
      </c>
      <c r="Q63" s="44">
        <f>IFERROR(VLOOKUP($F63,'Arr 2020'!$A:$N,12,0),0)</f>
        <v>32.200000000000003</v>
      </c>
      <c r="R63" s="44">
        <f>IFERROR(VLOOKUP($F63,'Arr 2020'!$A:$N,13,0),0)</f>
        <v>39</v>
      </c>
      <c r="S63" s="44">
        <f>IFERROR(VLOOKUP($F63,'Arr 2020'!$A:$N,14,0),0)</f>
        <v>60.2</v>
      </c>
    </row>
    <row r="64" spans="2:19" ht="15" customHeight="1" x14ac:dyDescent="0.2">
      <c r="B64" s="42"/>
      <c r="C64" s="43"/>
      <c r="D64" s="43"/>
      <c r="E64" s="43"/>
      <c r="F64" s="43" t="s">
        <v>126</v>
      </c>
      <c r="G64" s="53" t="s">
        <v>127</v>
      </c>
      <c r="H64" s="44">
        <f>IFERROR(VLOOKUP($F64,'Arr 2020'!$A$1:$C$1331,3,0),0)</f>
        <v>0</v>
      </c>
      <c r="I64" s="44">
        <f>IFERROR(VLOOKUP($F64,'Arr 2020'!$A:$N,4,0),0)</f>
        <v>0</v>
      </c>
      <c r="J64" s="44">
        <f>IFERROR(VLOOKUP($F64,'Arr 2020'!$A:$N,5,0),0)</f>
        <v>0</v>
      </c>
      <c r="K64" s="44">
        <f>IFERROR(VLOOKUP($F64,'Arr 2020'!$A:$N,6,0),0)</f>
        <v>0</v>
      </c>
      <c r="L64" s="44">
        <f>IFERROR(VLOOKUP($F64,'Arr 2020'!$A:$N,7,0),0)</f>
        <v>0</v>
      </c>
      <c r="M64" s="44">
        <f>IFERROR(VLOOKUP($F64,'Arr 2020'!$A:$N,8,0),0)</f>
        <v>0</v>
      </c>
      <c r="N64" s="44">
        <f>IFERROR(VLOOKUP($F64,'Arr 2020'!$A:$N,9,0),0)</f>
        <v>0</v>
      </c>
      <c r="O64" s="44">
        <f>IFERROR(VLOOKUP($F64,'Arr 2020'!$A:$N,10,0),0)</f>
        <v>0</v>
      </c>
      <c r="P64" s="44">
        <f>IFERROR(VLOOKUP($F64,'Arr 2020'!$A:$N,11,0),0)</f>
        <v>0</v>
      </c>
      <c r="Q64" s="44">
        <f>IFERROR(VLOOKUP($F64,'Arr 2020'!$A:$N,12,0),0)</f>
        <v>0</v>
      </c>
      <c r="R64" s="44">
        <f>IFERROR(VLOOKUP($F64,'Arr 2020'!$A:$N,13,0),0)</f>
        <v>0</v>
      </c>
      <c r="S64" s="44">
        <f>IFERROR(VLOOKUP($F64,'Arr 2020'!$A:$N,14,0),0)</f>
        <v>0</v>
      </c>
    </row>
    <row r="65" spans="2:19" ht="15" customHeight="1" x14ac:dyDescent="0.2">
      <c r="B65" s="42"/>
      <c r="C65" s="43"/>
      <c r="D65" s="43"/>
      <c r="E65" s="43"/>
      <c r="F65" s="43" t="s">
        <v>128</v>
      </c>
      <c r="G65" s="53" t="s">
        <v>129</v>
      </c>
      <c r="H65" s="44">
        <f>IFERROR(VLOOKUP($F65,'Arr 2020'!$A$1:$C$1331,3,0),0)</f>
        <v>0</v>
      </c>
      <c r="I65" s="44">
        <f>IFERROR(VLOOKUP($F65,'Arr 2020'!$A:$N,4,0),0)</f>
        <v>0</v>
      </c>
      <c r="J65" s="44">
        <f>IFERROR(VLOOKUP($F65,'Arr 2020'!$A:$N,5,0),0)</f>
        <v>0</v>
      </c>
      <c r="K65" s="44">
        <f>IFERROR(VLOOKUP($F65,'Arr 2020'!$A:$N,6,0),0)</f>
        <v>100.98000000000002</v>
      </c>
      <c r="L65" s="44">
        <f>IFERROR(VLOOKUP($F65,'Arr 2020'!$A:$N,7,0),0)</f>
        <v>14.42</v>
      </c>
      <c r="M65" s="44">
        <f>IFERROR(VLOOKUP($F65,'Arr 2020'!$A:$N,8,0),0)</f>
        <v>0</v>
      </c>
      <c r="N65" s="44">
        <f>IFERROR(VLOOKUP($F65,'Arr 2020'!$A:$N,9,0),0)</f>
        <v>0</v>
      </c>
      <c r="O65" s="44">
        <f>IFERROR(VLOOKUP($F65,'Arr 2020'!$A:$N,10,0),0)</f>
        <v>0</v>
      </c>
      <c r="P65" s="44">
        <f>IFERROR(VLOOKUP($F65,'Arr 2020'!$A:$N,11,0),0)</f>
        <v>0</v>
      </c>
      <c r="Q65" s="44">
        <f>IFERROR(VLOOKUP($F65,'Arr 2020'!$A:$N,12,0),0)</f>
        <v>7.53</v>
      </c>
      <c r="R65" s="44">
        <f>IFERROR(VLOOKUP($F65,'Arr 2020'!$A:$N,13,0),0)</f>
        <v>0</v>
      </c>
      <c r="S65" s="44">
        <f>IFERROR(VLOOKUP($F65,'Arr 2020'!$A:$N,14,0),0)</f>
        <v>0</v>
      </c>
    </row>
    <row r="66" spans="2:19" ht="15" customHeight="1" x14ac:dyDescent="0.2">
      <c r="B66" s="42"/>
      <c r="C66" s="43"/>
      <c r="D66" s="43"/>
      <c r="E66" s="43"/>
      <c r="F66" s="43" t="s">
        <v>130</v>
      </c>
      <c r="G66" s="53" t="s">
        <v>4178</v>
      </c>
      <c r="H66" s="44">
        <f>IFERROR(VLOOKUP($F66,'Arr 2020'!$A$1:$C$1331,3,0),0)</f>
        <v>84.32</v>
      </c>
      <c r="I66" s="44">
        <f>IFERROR(VLOOKUP($F66,'Arr 2020'!$A:$N,4,0),0)</f>
        <v>0</v>
      </c>
      <c r="J66" s="44">
        <f>IFERROR(VLOOKUP($F66,'Arr 2020'!$A:$N,5,0),0)</f>
        <v>0</v>
      </c>
      <c r="K66" s="44">
        <f>IFERROR(VLOOKUP($F66,'Arr 2020'!$A:$N,6,0),0)</f>
        <v>3.19</v>
      </c>
      <c r="L66" s="44">
        <f>IFERROR(VLOOKUP($F66,'Arr 2020'!$A:$N,7,0),0)</f>
        <v>0</v>
      </c>
      <c r="M66" s="44">
        <f>IFERROR(VLOOKUP($F66,'Arr 2020'!$A:$N,8,0),0)</f>
        <v>1.38</v>
      </c>
      <c r="N66" s="44">
        <f>IFERROR(VLOOKUP($F66,'Arr 2020'!$A:$N,9,0),0)</f>
        <v>0</v>
      </c>
      <c r="O66" s="44">
        <f>IFERROR(VLOOKUP($F66,'Arr 2020'!$A:$N,10,0),0)</f>
        <v>0</v>
      </c>
      <c r="P66" s="44">
        <f>IFERROR(VLOOKUP($F66,'Arr 2020'!$A:$N,11,0),0)</f>
        <v>46.180000000000007</v>
      </c>
      <c r="Q66" s="44">
        <f>IFERROR(VLOOKUP($F66,'Arr 2020'!$A:$N,12,0),0)</f>
        <v>81.56</v>
      </c>
      <c r="R66" s="44">
        <f>IFERROR(VLOOKUP($F66,'Arr 2020'!$A:$N,13,0),0)</f>
        <v>18</v>
      </c>
      <c r="S66" s="44">
        <f>IFERROR(VLOOKUP($F66,'Arr 2020'!$A:$N,14,0),0)</f>
        <v>88.01</v>
      </c>
    </row>
    <row r="67" spans="2:19" ht="15" customHeight="1" x14ac:dyDescent="0.2">
      <c r="B67" s="42"/>
      <c r="C67" s="43"/>
      <c r="D67" s="43"/>
      <c r="E67" s="43"/>
      <c r="F67" s="43" t="s">
        <v>132</v>
      </c>
      <c r="G67" s="53" t="s">
        <v>133</v>
      </c>
      <c r="H67" s="44">
        <f>IFERROR(VLOOKUP($F67,'Arr 2020'!$A$1:$C$1331,3,0),0)</f>
        <v>0</v>
      </c>
      <c r="I67" s="44">
        <f>IFERROR(VLOOKUP($F67,'Arr 2020'!$A:$N,4,0),0)</f>
        <v>0</v>
      </c>
      <c r="J67" s="44">
        <f>IFERROR(VLOOKUP($F67,'Arr 2020'!$A:$N,5,0),0)</f>
        <v>0</v>
      </c>
      <c r="K67" s="44">
        <f>IFERROR(VLOOKUP($F67,'Arr 2020'!$A:$N,6,0),0)</f>
        <v>0</v>
      </c>
      <c r="L67" s="44">
        <f>IFERROR(VLOOKUP($F67,'Arr 2020'!$A:$N,7,0),0)</f>
        <v>0</v>
      </c>
      <c r="M67" s="44">
        <f>IFERROR(VLOOKUP($F67,'Arr 2020'!$A:$N,8,0),0)</f>
        <v>0</v>
      </c>
      <c r="N67" s="44">
        <f>IFERROR(VLOOKUP($F67,'Arr 2020'!$A:$N,9,0),0)</f>
        <v>0</v>
      </c>
      <c r="O67" s="44">
        <f>IFERROR(VLOOKUP($F67,'Arr 2020'!$A:$N,10,0),0)</f>
        <v>0</v>
      </c>
      <c r="P67" s="44">
        <f>IFERROR(VLOOKUP($F67,'Arr 2020'!$A:$N,11,0),0)</f>
        <v>0</v>
      </c>
      <c r="Q67" s="44">
        <f>IFERROR(VLOOKUP($F67,'Arr 2020'!$A:$N,12,0),0)</f>
        <v>0</v>
      </c>
      <c r="R67" s="44">
        <f>IFERROR(VLOOKUP($F67,'Arr 2020'!$A:$N,13,0),0)</f>
        <v>0</v>
      </c>
      <c r="S67" s="44">
        <f>IFERROR(VLOOKUP($F67,'Arr 2020'!$A:$N,14,0),0)</f>
        <v>0</v>
      </c>
    </row>
    <row r="68" spans="2:19" ht="15" customHeight="1" x14ac:dyDescent="0.2">
      <c r="B68" s="42"/>
      <c r="C68" s="43"/>
      <c r="D68" s="43"/>
      <c r="E68" s="43"/>
      <c r="F68" s="43" t="s">
        <v>134</v>
      </c>
      <c r="G68" s="53" t="s">
        <v>135</v>
      </c>
      <c r="H68" s="44">
        <f>IFERROR(VLOOKUP($F68,'Arr 2020'!$A$1:$C$1331,3,0),0)</f>
        <v>0</v>
      </c>
      <c r="I68" s="44">
        <f>IFERROR(VLOOKUP($F68,'Arr 2020'!$A:$N,4,0),0)</f>
        <v>0</v>
      </c>
      <c r="J68" s="44">
        <f>IFERROR(VLOOKUP($F68,'Arr 2020'!$A:$N,5,0),0)</f>
        <v>0</v>
      </c>
      <c r="K68" s="44">
        <f>IFERROR(VLOOKUP($F68,'Arr 2020'!$A:$N,6,0),0)</f>
        <v>0</v>
      </c>
      <c r="L68" s="44">
        <f>IFERROR(VLOOKUP($F68,'Arr 2020'!$A:$N,7,0),0)</f>
        <v>0</v>
      </c>
      <c r="M68" s="44">
        <f>IFERROR(VLOOKUP($F68,'Arr 2020'!$A:$N,8,0),0)</f>
        <v>0</v>
      </c>
      <c r="N68" s="44">
        <f>IFERROR(VLOOKUP($F68,'Arr 2020'!$A:$N,9,0),0)</f>
        <v>0</v>
      </c>
      <c r="O68" s="44">
        <f>IFERROR(VLOOKUP($F68,'Arr 2020'!$A:$N,10,0),0)</f>
        <v>0</v>
      </c>
      <c r="P68" s="44">
        <f>IFERROR(VLOOKUP($F68,'Arr 2020'!$A:$N,11,0),0)</f>
        <v>0</v>
      </c>
      <c r="Q68" s="44">
        <f>IFERROR(VLOOKUP($F68,'Arr 2020'!$A:$N,12,0),0)</f>
        <v>0</v>
      </c>
      <c r="R68" s="44">
        <f>IFERROR(VLOOKUP($F68,'Arr 2020'!$A:$N,13,0),0)</f>
        <v>0</v>
      </c>
      <c r="S68" s="44">
        <f>IFERROR(VLOOKUP($F68,'Arr 2020'!$A:$N,14,0),0)</f>
        <v>0</v>
      </c>
    </row>
    <row r="69" spans="2:19" ht="15" customHeight="1" x14ac:dyDescent="0.2">
      <c r="B69" s="42"/>
      <c r="C69" s="43"/>
      <c r="D69" s="43"/>
      <c r="E69" s="43"/>
      <c r="F69" s="43" t="s">
        <v>136</v>
      </c>
      <c r="G69" s="53" t="s">
        <v>137</v>
      </c>
      <c r="H69" s="44">
        <f>IFERROR(VLOOKUP($F69,'Arr 2020'!$A$1:$C$1331,3,0),0)</f>
        <v>0</v>
      </c>
      <c r="I69" s="44">
        <f>IFERROR(VLOOKUP($F69,'Arr 2020'!$A:$N,4,0),0)</f>
        <v>0</v>
      </c>
      <c r="J69" s="44">
        <f>IFERROR(VLOOKUP($F69,'Arr 2020'!$A:$N,5,0),0)</f>
        <v>0</v>
      </c>
      <c r="K69" s="44">
        <f>IFERROR(VLOOKUP($F69,'Arr 2020'!$A:$N,6,0),0)</f>
        <v>0</v>
      </c>
      <c r="L69" s="44">
        <f>IFERROR(VLOOKUP($F69,'Arr 2020'!$A:$N,7,0),0)</f>
        <v>0</v>
      </c>
      <c r="M69" s="44">
        <f>IFERROR(VLOOKUP($F69,'Arr 2020'!$A:$N,8,0),0)</f>
        <v>0</v>
      </c>
      <c r="N69" s="44">
        <f>IFERROR(VLOOKUP($F69,'Arr 2020'!$A:$N,9,0),0)</f>
        <v>0</v>
      </c>
      <c r="O69" s="44">
        <f>IFERROR(VLOOKUP($F69,'Arr 2020'!$A:$N,10,0),0)</f>
        <v>0</v>
      </c>
      <c r="P69" s="44">
        <f>IFERROR(VLOOKUP($F69,'Arr 2020'!$A:$N,11,0),0)</f>
        <v>0</v>
      </c>
      <c r="Q69" s="44">
        <f>IFERROR(VLOOKUP($F69,'Arr 2020'!$A:$N,12,0),0)</f>
        <v>0</v>
      </c>
      <c r="R69" s="44">
        <f>IFERROR(VLOOKUP($F69,'Arr 2020'!$A:$N,13,0),0)</f>
        <v>0</v>
      </c>
      <c r="S69" s="44">
        <f>IFERROR(VLOOKUP($F69,'Arr 2020'!$A:$N,14,0),0)</f>
        <v>0</v>
      </c>
    </row>
    <row r="70" spans="2:19" ht="15" customHeight="1" x14ac:dyDescent="0.2">
      <c r="B70" s="42"/>
      <c r="C70" s="43"/>
      <c r="D70" s="43"/>
      <c r="E70" s="43"/>
      <c r="F70" s="43" t="s">
        <v>138</v>
      </c>
      <c r="G70" s="53" t="s">
        <v>139</v>
      </c>
      <c r="H70" s="44">
        <f>IFERROR(VLOOKUP($F70,'Arr 2020'!$A$1:$C$1331,3,0),0)</f>
        <v>0</v>
      </c>
      <c r="I70" s="44">
        <f>IFERROR(VLOOKUP($F70,'Arr 2020'!$A:$N,4,0),0)</f>
        <v>0</v>
      </c>
      <c r="J70" s="44">
        <f>IFERROR(VLOOKUP($F70,'Arr 2020'!$A:$N,5,0),0)</f>
        <v>0</v>
      </c>
      <c r="K70" s="44">
        <f>IFERROR(VLOOKUP($F70,'Arr 2020'!$A:$N,6,0),0)</f>
        <v>0</v>
      </c>
      <c r="L70" s="44">
        <f>IFERROR(VLOOKUP($F70,'Arr 2020'!$A:$N,7,0),0)</f>
        <v>9.5299999999999994</v>
      </c>
      <c r="M70" s="44">
        <f>IFERROR(VLOOKUP($F70,'Arr 2020'!$A:$N,8,0),0)</f>
        <v>0</v>
      </c>
      <c r="N70" s="44">
        <f>IFERROR(VLOOKUP($F70,'Arr 2020'!$A:$N,9,0),0)</f>
        <v>0</v>
      </c>
      <c r="O70" s="44">
        <f>IFERROR(VLOOKUP($F70,'Arr 2020'!$A:$N,10,0),0)</f>
        <v>0</v>
      </c>
      <c r="P70" s="44">
        <f>IFERROR(VLOOKUP($F70,'Arr 2020'!$A:$N,11,0),0)</f>
        <v>8.92</v>
      </c>
      <c r="Q70" s="44">
        <f>IFERROR(VLOOKUP($F70,'Arr 2020'!$A:$N,12,0),0)</f>
        <v>7.01</v>
      </c>
      <c r="R70" s="44">
        <f>IFERROR(VLOOKUP($F70,'Arr 2020'!$A:$N,13,0),0)</f>
        <v>0.82</v>
      </c>
      <c r="S70" s="44">
        <f>IFERROR(VLOOKUP($F70,'Arr 2020'!$A:$N,14,0),0)</f>
        <v>21.84</v>
      </c>
    </row>
    <row r="71" spans="2:19" ht="15" customHeight="1" x14ac:dyDescent="0.2">
      <c r="B71" s="42"/>
      <c r="C71" s="43"/>
      <c r="D71" s="43"/>
      <c r="E71" s="43"/>
      <c r="F71" s="43" t="s">
        <v>140</v>
      </c>
      <c r="G71" s="53" t="s">
        <v>141</v>
      </c>
      <c r="H71" s="44">
        <f>IFERROR(VLOOKUP($F71,'Arr 2020'!$A$1:$C$1331,3,0),0)</f>
        <v>0</v>
      </c>
      <c r="I71" s="44">
        <f>IFERROR(VLOOKUP($F71,'Arr 2020'!$A:$N,4,0),0)</f>
        <v>0</v>
      </c>
      <c r="J71" s="44">
        <f>IFERROR(VLOOKUP($F71,'Arr 2020'!$A:$N,5,0),0)</f>
        <v>0</v>
      </c>
      <c r="K71" s="44">
        <f>IFERROR(VLOOKUP($F71,'Arr 2020'!$A:$N,6,0),0)</f>
        <v>0</v>
      </c>
      <c r="L71" s="44">
        <f>IFERROR(VLOOKUP($F71,'Arr 2020'!$A:$N,7,0),0)</f>
        <v>57.34</v>
      </c>
      <c r="M71" s="44">
        <f>IFERROR(VLOOKUP($F71,'Arr 2020'!$A:$N,8,0),0)</f>
        <v>0</v>
      </c>
      <c r="N71" s="44">
        <f>IFERROR(VLOOKUP($F71,'Arr 2020'!$A:$N,9,0),0)</f>
        <v>0</v>
      </c>
      <c r="O71" s="44">
        <f>IFERROR(VLOOKUP($F71,'Arr 2020'!$A:$N,10,0),0)</f>
        <v>23.46</v>
      </c>
      <c r="P71" s="44">
        <f>IFERROR(VLOOKUP($F71,'Arr 2020'!$A:$N,11,0),0)</f>
        <v>10.81</v>
      </c>
      <c r="Q71" s="44">
        <f>IFERROR(VLOOKUP($F71,'Arr 2020'!$A:$N,12,0),0)</f>
        <v>55.99</v>
      </c>
      <c r="R71" s="44">
        <f>IFERROR(VLOOKUP($F71,'Arr 2020'!$A:$N,13,0),0)</f>
        <v>0</v>
      </c>
      <c r="S71" s="44">
        <f>IFERROR(VLOOKUP($F71,'Arr 2020'!$A:$N,14,0),0)</f>
        <v>0</v>
      </c>
    </row>
    <row r="72" spans="2:19" ht="15" customHeight="1" x14ac:dyDescent="0.2">
      <c r="B72" s="42"/>
      <c r="C72" s="43"/>
      <c r="D72" s="43"/>
      <c r="E72" s="43"/>
      <c r="F72" s="43" t="s">
        <v>142</v>
      </c>
      <c r="G72" s="53" t="s">
        <v>143</v>
      </c>
      <c r="H72" s="44">
        <f>IFERROR(VLOOKUP($F72,'Arr 2020'!$A$1:$C$1331,3,0),0)</f>
        <v>0</v>
      </c>
      <c r="I72" s="44">
        <f>IFERROR(VLOOKUP($F72,'Arr 2020'!$A:$N,4,0),0)</f>
        <v>0</v>
      </c>
      <c r="J72" s="44">
        <f>IFERROR(VLOOKUP($F72,'Arr 2020'!$A:$N,5,0),0)</f>
        <v>0</v>
      </c>
      <c r="K72" s="44">
        <f>IFERROR(VLOOKUP($F72,'Arr 2020'!$A:$N,6,0),0)</f>
        <v>0</v>
      </c>
      <c r="L72" s="44">
        <f>IFERROR(VLOOKUP($F72,'Arr 2020'!$A:$N,7,0),0)</f>
        <v>0</v>
      </c>
      <c r="M72" s="44">
        <f>IFERROR(VLOOKUP($F72,'Arr 2020'!$A:$N,8,0),0)</f>
        <v>0</v>
      </c>
      <c r="N72" s="44">
        <f>IFERROR(VLOOKUP($F72,'Arr 2020'!$A:$N,9,0),0)</f>
        <v>0</v>
      </c>
      <c r="O72" s="44">
        <f>IFERROR(VLOOKUP($F72,'Arr 2020'!$A:$N,10,0),0)</f>
        <v>0</v>
      </c>
      <c r="P72" s="44">
        <f>IFERROR(VLOOKUP($F72,'Arr 2020'!$A:$N,11,0),0)</f>
        <v>0</v>
      </c>
      <c r="Q72" s="44">
        <f>IFERROR(VLOOKUP($F72,'Arr 2020'!$A:$N,12,0),0)</f>
        <v>0</v>
      </c>
      <c r="R72" s="44">
        <f>IFERROR(VLOOKUP($F72,'Arr 2020'!$A:$N,13,0),0)</f>
        <v>0</v>
      </c>
      <c r="S72" s="44">
        <f>IFERROR(VLOOKUP($F72,'Arr 2020'!$A:$N,14,0),0)</f>
        <v>0</v>
      </c>
    </row>
    <row r="73" spans="2:19" ht="15" customHeight="1" x14ac:dyDescent="0.2">
      <c r="B73" s="42"/>
      <c r="C73" s="43"/>
      <c r="D73" s="43"/>
      <c r="E73" s="43"/>
      <c r="F73" s="43" t="s">
        <v>144</v>
      </c>
      <c r="G73" s="53" t="s">
        <v>145</v>
      </c>
      <c r="H73" s="44">
        <f>IFERROR(VLOOKUP($F73,'Arr 2020'!$A$1:$C$1331,3,0),0)</f>
        <v>22.000000000000004</v>
      </c>
      <c r="I73" s="44">
        <f>IFERROR(VLOOKUP($F73,'Arr 2020'!$A:$N,4,0),0)</f>
        <v>0</v>
      </c>
      <c r="J73" s="44">
        <f>IFERROR(VLOOKUP($F73,'Arr 2020'!$A:$N,5,0),0)</f>
        <v>0</v>
      </c>
      <c r="K73" s="44">
        <f>IFERROR(VLOOKUP($F73,'Arr 2020'!$A:$N,6,0),0)</f>
        <v>0</v>
      </c>
      <c r="L73" s="44">
        <f>IFERROR(VLOOKUP($F73,'Arr 2020'!$A:$N,7,0),0)</f>
        <v>48.14</v>
      </c>
      <c r="M73" s="44">
        <f>IFERROR(VLOOKUP($F73,'Arr 2020'!$A:$N,8,0),0)</f>
        <v>12.38</v>
      </c>
      <c r="N73" s="44">
        <f>IFERROR(VLOOKUP($F73,'Arr 2020'!$A:$N,9,0),0)</f>
        <v>17.39</v>
      </c>
      <c r="O73" s="44">
        <f>IFERROR(VLOOKUP($F73,'Arr 2020'!$A:$N,10,0),0)</f>
        <v>0</v>
      </c>
      <c r="P73" s="44">
        <f>IFERROR(VLOOKUP($F73,'Arr 2020'!$A:$N,11,0),0)</f>
        <v>10.69</v>
      </c>
      <c r="Q73" s="44">
        <f>IFERROR(VLOOKUP($F73,'Arr 2020'!$A:$N,12,0),0)</f>
        <v>28.97</v>
      </c>
      <c r="R73" s="44">
        <f>IFERROR(VLOOKUP($F73,'Arr 2020'!$A:$N,13,0),0)</f>
        <v>0</v>
      </c>
      <c r="S73" s="44">
        <f>IFERROR(VLOOKUP($F73,'Arr 2020'!$A:$N,14,0),0)</f>
        <v>9.23</v>
      </c>
    </row>
    <row r="74" spans="2:19" ht="15" customHeight="1" x14ac:dyDescent="0.2">
      <c r="B74" s="23"/>
      <c r="C74" s="22"/>
      <c r="D74" s="22"/>
      <c r="E74" s="22" t="s">
        <v>146</v>
      </c>
      <c r="F74" s="22"/>
      <c r="G74" s="55" t="s">
        <v>147</v>
      </c>
      <c r="H74" s="24">
        <f>IFERROR(VLOOKUP($F74,'Arr 2020'!$A$1:$C$1331,3,0),0)</f>
        <v>0</v>
      </c>
      <c r="I74" s="24">
        <f>IFERROR(VLOOKUP($F74,'Arr 2020'!$A:$N,4,0),0)</f>
        <v>0</v>
      </c>
      <c r="J74" s="24">
        <f>IFERROR(VLOOKUP($F74,'Arr 2020'!$A:$N,5,0),0)</f>
        <v>0</v>
      </c>
      <c r="K74" s="24">
        <f>IFERROR(VLOOKUP($F74,'Arr 2020'!$A:$N,6,0),0)</f>
        <v>0</v>
      </c>
      <c r="L74" s="24">
        <f>IFERROR(VLOOKUP($F74,'Arr 2020'!$A:$N,7,0),0)</f>
        <v>0</v>
      </c>
      <c r="M74" s="24">
        <f>IFERROR(VLOOKUP($F74,'Arr 2020'!$A:$N,8,0),0)</f>
        <v>0</v>
      </c>
      <c r="N74" s="24">
        <f>IFERROR(VLOOKUP($F74,'Arr 2020'!$A:$N,9,0),0)</f>
        <v>0</v>
      </c>
      <c r="O74" s="24">
        <f>IFERROR(VLOOKUP($F74,'Arr 2020'!$A:$N,10,0),0)</f>
        <v>0</v>
      </c>
      <c r="P74" s="24">
        <f>IFERROR(VLOOKUP($F74,'Arr 2020'!$A:$N,11,0),0)</f>
        <v>0</v>
      </c>
      <c r="Q74" s="24">
        <f>IFERROR(VLOOKUP($F74,'Arr 2020'!$A:$N,12,0),0)</f>
        <v>0</v>
      </c>
      <c r="R74" s="24">
        <f>IFERROR(VLOOKUP($F74,'Arr 2020'!$A:$N,13,0),0)</f>
        <v>0</v>
      </c>
      <c r="S74" s="24">
        <f>IFERROR(VLOOKUP($F74,'Arr 2020'!$A:$N,14,0),0)</f>
        <v>0</v>
      </c>
    </row>
    <row r="75" spans="2:19" ht="15" customHeight="1" x14ac:dyDescent="0.2">
      <c r="B75" s="42"/>
      <c r="C75" s="43"/>
      <c r="D75" s="43"/>
      <c r="E75" s="43"/>
      <c r="F75" s="43" t="s">
        <v>148</v>
      </c>
      <c r="G75" s="53" t="s">
        <v>147</v>
      </c>
      <c r="H75" s="44">
        <f>IFERROR(VLOOKUP($F75,'Arr 2020'!$A$1:$C$1331,3,0),0)</f>
        <v>0.46</v>
      </c>
      <c r="I75" s="44">
        <f>IFERROR(VLOOKUP($F75,'Arr 2020'!$A:$N,4,0),0)</f>
        <v>11.82</v>
      </c>
      <c r="J75" s="44">
        <f>IFERROR(VLOOKUP($F75,'Arr 2020'!$A:$N,5,0),0)</f>
        <v>8</v>
      </c>
      <c r="K75" s="44">
        <f>IFERROR(VLOOKUP($F75,'Arr 2020'!$A:$N,6,0),0)</f>
        <v>76.12</v>
      </c>
      <c r="L75" s="44">
        <f>IFERROR(VLOOKUP($F75,'Arr 2020'!$A:$N,7,0),0)</f>
        <v>80.719999999999985</v>
      </c>
      <c r="M75" s="44">
        <f>IFERROR(VLOOKUP($F75,'Arr 2020'!$A:$N,8,0),0)</f>
        <v>7.24</v>
      </c>
      <c r="N75" s="44">
        <f>IFERROR(VLOOKUP($F75,'Arr 2020'!$A:$N,9,0),0)</f>
        <v>53.54</v>
      </c>
      <c r="O75" s="44">
        <f>IFERROR(VLOOKUP($F75,'Arr 2020'!$A:$N,10,0),0)</f>
        <v>57.060000000000009</v>
      </c>
      <c r="P75" s="44">
        <f>IFERROR(VLOOKUP($F75,'Arr 2020'!$A:$N,11,0),0)</f>
        <v>46.47</v>
      </c>
      <c r="Q75" s="44">
        <f>IFERROR(VLOOKUP($F75,'Arr 2020'!$A:$N,12,0),0)</f>
        <v>25.32</v>
      </c>
      <c r="R75" s="44">
        <f>IFERROR(VLOOKUP($F75,'Arr 2020'!$A:$N,13,0),0)</f>
        <v>11.63</v>
      </c>
      <c r="S75" s="44">
        <f>IFERROR(VLOOKUP($F75,'Arr 2020'!$A:$N,14,0),0)</f>
        <v>0.75</v>
      </c>
    </row>
    <row r="76" spans="2:19" ht="15" customHeight="1" x14ac:dyDescent="0.2">
      <c r="B76" s="23"/>
      <c r="C76" s="22"/>
      <c r="D76" s="22"/>
      <c r="E76" s="22" t="s">
        <v>149</v>
      </c>
      <c r="F76" s="22"/>
      <c r="G76" s="55" t="s">
        <v>150</v>
      </c>
      <c r="H76" s="24">
        <f>IFERROR(VLOOKUP($F76,'Arr 2020'!$A$1:$C$1331,3,0),0)</f>
        <v>0</v>
      </c>
      <c r="I76" s="24">
        <f>IFERROR(VLOOKUP($F76,'Arr 2020'!$A:$N,4,0),0)</f>
        <v>0</v>
      </c>
      <c r="J76" s="24">
        <f>IFERROR(VLOOKUP($F76,'Arr 2020'!$A:$N,5,0),0)</f>
        <v>0</v>
      </c>
      <c r="K76" s="24">
        <f>IFERROR(VLOOKUP($F76,'Arr 2020'!$A:$N,6,0),0)</f>
        <v>0</v>
      </c>
      <c r="L76" s="24">
        <f>IFERROR(VLOOKUP($F76,'Arr 2020'!$A:$N,7,0),0)</f>
        <v>0</v>
      </c>
      <c r="M76" s="24">
        <f>IFERROR(VLOOKUP($F76,'Arr 2020'!$A:$N,8,0),0)</f>
        <v>0</v>
      </c>
      <c r="N76" s="24">
        <f>IFERROR(VLOOKUP($F76,'Arr 2020'!$A:$N,9,0),0)</f>
        <v>0</v>
      </c>
      <c r="O76" s="24">
        <f>IFERROR(VLOOKUP($F76,'Arr 2020'!$A:$N,10,0),0)</f>
        <v>0</v>
      </c>
      <c r="P76" s="24">
        <f>IFERROR(VLOOKUP($F76,'Arr 2020'!$A:$N,11,0),0)</f>
        <v>0</v>
      </c>
      <c r="Q76" s="24">
        <f>IFERROR(VLOOKUP($F76,'Arr 2020'!$A:$N,12,0),0)</f>
        <v>0</v>
      </c>
      <c r="R76" s="24">
        <f>IFERROR(VLOOKUP($F76,'Arr 2020'!$A:$N,13,0),0)</f>
        <v>0</v>
      </c>
      <c r="S76" s="24">
        <f>IFERROR(VLOOKUP($F76,'Arr 2020'!$A:$N,14,0),0)</f>
        <v>0</v>
      </c>
    </row>
    <row r="77" spans="2:19" ht="15" customHeight="1" x14ac:dyDescent="0.2">
      <c r="B77" s="42"/>
      <c r="C77" s="43"/>
      <c r="D77" s="43"/>
      <c r="E77" s="43"/>
      <c r="F77" s="43" t="s">
        <v>151</v>
      </c>
      <c r="G77" s="53" t="s">
        <v>150</v>
      </c>
      <c r="H77" s="44">
        <f>IFERROR(VLOOKUP($F77,'Arr 2020'!$A$1:$C$1331,3,0),0)</f>
        <v>0</v>
      </c>
      <c r="I77" s="44">
        <f>IFERROR(VLOOKUP($F77,'Arr 2020'!$A:$N,4,0),0)</f>
        <v>0</v>
      </c>
      <c r="J77" s="44">
        <f>IFERROR(VLOOKUP($F77,'Arr 2020'!$A:$N,5,0),0)</f>
        <v>0</v>
      </c>
      <c r="K77" s="44">
        <f>IFERROR(VLOOKUP($F77,'Arr 2020'!$A:$N,6,0),0)</f>
        <v>0</v>
      </c>
      <c r="L77" s="44">
        <f>IFERROR(VLOOKUP($F77,'Arr 2020'!$A:$N,7,0),0)</f>
        <v>0</v>
      </c>
      <c r="M77" s="44">
        <f>IFERROR(VLOOKUP($F77,'Arr 2020'!$A:$N,8,0),0)</f>
        <v>0</v>
      </c>
      <c r="N77" s="44">
        <f>IFERROR(VLOOKUP($F77,'Arr 2020'!$A:$N,9,0),0)</f>
        <v>0</v>
      </c>
      <c r="O77" s="44">
        <f>IFERROR(VLOOKUP($F77,'Arr 2020'!$A:$N,10,0),0)</f>
        <v>0</v>
      </c>
      <c r="P77" s="44">
        <f>IFERROR(VLOOKUP($F77,'Arr 2020'!$A:$N,11,0),0)</f>
        <v>0</v>
      </c>
      <c r="Q77" s="44">
        <f>IFERROR(VLOOKUP($F77,'Arr 2020'!$A:$N,12,0),0)</f>
        <v>0</v>
      </c>
      <c r="R77" s="44">
        <f>IFERROR(VLOOKUP($F77,'Arr 2020'!$A:$N,13,0),0)</f>
        <v>0</v>
      </c>
      <c r="S77" s="44">
        <f>IFERROR(VLOOKUP($F77,'Arr 2020'!$A:$N,14,0),0)</f>
        <v>0</v>
      </c>
    </row>
    <row r="78" spans="2:19" ht="15" customHeight="1" x14ac:dyDescent="0.2">
      <c r="B78" s="23"/>
      <c r="C78" s="22"/>
      <c r="D78" s="22"/>
      <c r="E78" s="22" t="s">
        <v>152</v>
      </c>
      <c r="F78" s="22"/>
      <c r="G78" s="55" t="s">
        <v>153</v>
      </c>
      <c r="H78" s="24">
        <f>IFERROR(VLOOKUP($F78,'Arr 2020'!$A$1:$C$1331,3,0),0)</f>
        <v>0</v>
      </c>
      <c r="I78" s="24">
        <f>IFERROR(VLOOKUP($F78,'Arr 2020'!$A:$N,4,0),0)</f>
        <v>0</v>
      </c>
      <c r="J78" s="24">
        <f>IFERROR(VLOOKUP($F78,'Arr 2020'!$A:$N,5,0),0)</f>
        <v>0</v>
      </c>
      <c r="K78" s="24">
        <f>IFERROR(VLOOKUP($F78,'Arr 2020'!$A:$N,6,0),0)</f>
        <v>0</v>
      </c>
      <c r="L78" s="24">
        <f>IFERROR(VLOOKUP($F78,'Arr 2020'!$A:$N,7,0),0)</f>
        <v>0</v>
      </c>
      <c r="M78" s="24">
        <f>IFERROR(VLOOKUP($F78,'Arr 2020'!$A:$N,8,0),0)</f>
        <v>0</v>
      </c>
      <c r="N78" s="24">
        <f>IFERROR(VLOOKUP($F78,'Arr 2020'!$A:$N,9,0),0)</f>
        <v>0</v>
      </c>
      <c r="O78" s="24">
        <f>IFERROR(VLOOKUP($F78,'Arr 2020'!$A:$N,10,0),0)</f>
        <v>0</v>
      </c>
      <c r="P78" s="24">
        <f>IFERROR(VLOOKUP($F78,'Arr 2020'!$A:$N,11,0),0)</f>
        <v>0</v>
      </c>
      <c r="Q78" s="24">
        <f>IFERROR(VLOOKUP($F78,'Arr 2020'!$A:$N,12,0),0)</f>
        <v>0</v>
      </c>
      <c r="R78" s="24">
        <f>IFERROR(VLOOKUP($F78,'Arr 2020'!$A:$N,13,0),0)</f>
        <v>0</v>
      </c>
      <c r="S78" s="24">
        <f>IFERROR(VLOOKUP($F78,'Arr 2020'!$A:$N,14,0),0)</f>
        <v>0</v>
      </c>
    </row>
    <row r="79" spans="2:19" ht="15" customHeight="1" x14ac:dyDescent="0.2">
      <c r="B79" s="42"/>
      <c r="C79" s="43"/>
      <c r="D79" s="43"/>
      <c r="E79" s="43"/>
      <c r="F79" s="43" t="s">
        <v>154</v>
      </c>
      <c r="G79" s="53" t="s">
        <v>4179</v>
      </c>
      <c r="H79" s="44">
        <f>IFERROR(VLOOKUP($F79,'Arr 2020'!$A$1:$C$1331,3,0),0)</f>
        <v>0</v>
      </c>
      <c r="I79" s="44">
        <f>IFERROR(VLOOKUP($F79,'Arr 2020'!$A:$N,4,0),0)</f>
        <v>0</v>
      </c>
      <c r="J79" s="44">
        <f>IFERROR(VLOOKUP($F79,'Arr 2020'!$A:$N,5,0),0)</f>
        <v>0</v>
      </c>
      <c r="K79" s="44">
        <f>IFERROR(VLOOKUP($F79,'Arr 2020'!$A:$N,6,0),0)</f>
        <v>0</v>
      </c>
      <c r="L79" s="44">
        <f>IFERROR(VLOOKUP($F79,'Arr 2020'!$A:$N,7,0),0)</f>
        <v>0</v>
      </c>
      <c r="M79" s="44">
        <f>IFERROR(VLOOKUP($F79,'Arr 2020'!$A:$N,8,0),0)</f>
        <v>0</v>
      </c>
      <c r="N79" s="44">
        <f>IFERROR(VLOOKUP($F79,'Arr 2020'!$A:$N,9,0),0)</f>
        <v>0</v>
      </c>
      <c r="O79" s="44">
        <f>IFERROR(VLOOKUP($F79,'Arr 2020'!$A:$N,10,0),0)</f>
        <v>0</v>
      </c>
      <c r="P79" s="44">
        <f>IFERROR(VLOOKUP($F79,'Arr 2020'!$A:$N,11,0),0)</f>
        <v>0</v>
      </c>
      <c r="Q79" s="44">
        <f>IFERROR(VLOOKUP($F79,'Arr 2020'!$A:$N,12,0),0)</f>
        <v>0</v>
      </c>
      <c r="R79" s="44">
        <f>IFERROR(VLOOKUP($F79,'Arr 2020'!$A:$N,13,0),0)</f>
        <v>0</v>
      </c>
      <c r="S79" s="44">
        <f>IFERROR(VLOOKUP($F79,'Arr 2020'!$A:$N,14,0),0)</f>
        <v>0</v>
      </c>
    </row>
    <row r="80" spans="2:19" ht="15" customHeight="1" x14ac:dyDescent="0.2">
      <c r="B80" s="42"/>
      <c r="C80" s="43"/>
      <c r="D80" s="43"/>
      <c r="E80" s="43"/>
      <c r="F80" s="43" t="s">
        <v>156</v>
      </c>
      <c r="G80" s="53" t="s">
        <v>4180</v>
      </c>
      <c r="H80" s="44">
        <f>IFERROR(VLOOKUP($F80,'Arr 2020'!$A$1:$C$1331,3,0),0)</f>
        <v>0</v>
      </c>
      <c r="I80" s="44">
        <f>IFERROR(VLOOKUP($F80,'Arr 2020'!$A:$N,4,0),0)</f>
        <v>0</v>
      </c>
      <c r="J80" s="44">
        <f>IFERROR(VLOOKUP($F80,'Arr 2020'!$A:$N,5,0),0)</f>
        <v>0</v>
      </c>
      <c r="K80" s="44">
        <f>IFERROR(VLOOKUP($F80,'Arr 2020'!$A:$N,6,0),0)</f>
        <v>0</v>
      </c>
      <c r="L80" s="44">
        <f>IFERROR(VLOOKUP($F80,'Arr 2020'!$A:$N,7,0),0)</f>
        <v>0</v>
      </c>
      <c r="M80" s="44">
        <f>IFERROR(VLOOKUP($F80,'Arr 2020'!$A:$N,8,0),0)</f>
        <v>0</v>
      </c>
      <c r="N80" s="44">
        <f>IFERROR(VLOOKUP($F80,'Arr 2020'!$A:$N,9,0),0)</f>
        <v>0</v>
      </c>
      <c r="O80" s="44">
        <f>IFERROR(VLOOKUP($F80,'Arr 2020'!$A:$N,10,0),0)</f>
        <v>0</v>
      </c>
      <c r="P80" s="44">
        <f>IFERROR(VLOOKUP($F80,'Arr 2020'!$A:$N,11,0),0)</f>
        <v>0</v>
      </c>
      <c r="Q80" s="44">
        <f>IFERROR(VLOOKUP($F80,'Arr 2020'!$A:$N,12,0),0)</f>
        <v>0</v>
      </c>
      <c r="R80" s="44">
        <f>IFERROR(VLOOKUP($F80,'Arr 2020'!$A:$N,13,0),0)</f>
        <v>0</v>
      </c>
      <c r="S80" s="44">
        <f>IFERROR(VLOOKUP($F80,'Arr 2020'!$A:$N,14,0),0)</f>
        <v>0</v>
      </c>
    </row>
    <row r="81" spans="2:19" ht="15" customHeight="1" x14ac:dyDescent="0.2">
      <c r="B81" s="42"/>
      <c r="C81" s="43"/>
      <c r="D81" s="43"/>
      <c r="E81" s="43"/>
      <c r="F81" s="43" t="s">
        <v>158</v>
      </c>
      <c r="G81" s="53" t="s">
        <v>4181</v>
      </c>
      <c r="H81" s="44">
        <f>IFERROR(VLOOKUP($F81,'Arr 2020'!$A$1:$C$1331,3,0),0)</f>
        <v>0</v>
      </c>
      <c r="I81" s="44">
        <f>IFERROR(VLOOKUP($F81,'Arr 2020'!$A:$N,4,0),0)</f>
        <v>0</v>
      </c>
      <c r="J81" s="44">
        <f>IFERROR(VLOOKUP($F81,'Arr 2020'!$A:$N,5,0),0)</f>
        <v>0</v>
      </c>
      <c r="K81" s="44">
        <f>IFERROR(VLOOKUP($F81,'Arr 2020'!$A:$N,6,0),0)</f>
        <v>0</v>
      </c>
      <c r="L81" s="44">
        <f>IFERROR(VLOOKUP($F81,'Arr 2020'!$A:$N,7,0),0)</f>
        <v>0</v>
      </c>
      <c r="M81" s="44">
        <f>IFERROR(VLOOKUP($F81,'Arr 2020'!$A:$N,8,0),0)</f>
        <v>0</v>
      </c>
      <c r="N81" s="44">
        <f>IFERROR(VLOOKUP($F81,'Arr 2020'!$A:$N,9,0),0)</f>
        <v>0</v>
      </c>
      <c r="O81" s="44">
        <f>IFERROR(VLOOKUP($F81,'Arr 2020'!$A:$N,10,0),0)</f>
        <v>0</v>
      </c>
      <c r="P81" s="44">
        <f>IFERROR(VLOOKUP($F81,'Arr 2020'!$A:$N,11,0),0)</f>
        <v>0</v>
      </c>
      <c r="Q81" s="44">
        <f>IFERROR(VLOOKUP($F81,'Arr 2020'!$A:$N,12,0),0)</f>
        <v>0</v>
      </c>
      <c r="R81" s="44">
        <f>IFERROR(VLOOKUP($F81,'Arr 2020'!$A:$N,13,0),0)</f>
        <v>0</v>
      </c>
      <c r="S81" s="44">
        <f>IFERROR(VLOOKUP($F81,'Arr 2020'!$A:$N,14,0),0)</f>
        <v>0</v>
      </c>
    </row>
    <row r="82" spans="2:19" ht="15" customHeight="1" x14ac:dyDescent="0.2">
      <c r="B82" s="42"/>
      <c r="C82" s="43"/>
      <c r="D82" s="43"/>
      <c r="E82" s="43"/>
      <c r="F82" s="43" t="s">
        <v>160</v>
      </c>
      <c r="G82" s="53" t="s">
        <v>4182</v>
      </c>
      <c r="H82" s="44">
        <f>IFERROR(VLOOKUP($F82,'Arr 2020'!$A$1:$C$1331,3,0),0)</f>
        <v>0</v>
      </c>
      <c r="I82" s="44">
        <f>IFERROR(VLOOKUP($F82,'Arr 2020'!$A:$N,4,0),0)</f>
        <v>0</v>
      </c>
      <c r="J82" s="44">
        <f>IFERROR(VLOOKUP($F82,'Arr 2020'!$A:$N,5,0),0)</f>
        <v>0</v>
      </c>
      <c r="K82" s="44">
        <f>IFERROR(VLOOKUP($F82,'Arr 2020'!$A:$N,6,0),0)</f>
        <v>0</v>
      </c>
      <c r="L82" s="44">
        <f>IFERROR(VLOOKUP($F82,'Arr 2020'!$A:$N,7,0),0)</f>
        <v>0</v>
      </c>
      <c r="M82" s="44">
        <f>IFERROR(VLOOKUP($F82,'Arr 2020'!$A:$N,8,0),0)</f>
        <v>0</v>
      </c>
      <c r="N82" s="44">
        <f>IFERROR(VLOOKUP($F82,'Arr 2020'!$A:$N,9,0),0)</f>
        <v>0</v>
      </c>
      <c r="O82" s="44">
        <f>IFERROR(VLOOKUP($F82,'Arr 2020'!$A:$N,10,0),0)</f>
        <v>0</v>
      </c>
      <c r="P82" s="44">
        <f>IFERROR(VLOOKUP($F82,'Arr 2020'!$A:$N,11,0),0)</f>
        <v>0</v>
      </c>
      <c r="Q82" s="44">
        <f>IFERROR(VLOOKUP($F82,'Arr 2020'!$A:$N,12,0),0)</f>
        <v>0</v>
      </c>
      <c r="R82" s="44">
        <f>IFERROR(VLOOKUP($F82,'Arr 2020'!$A:$N,13,0),0)</f>
        <v>0</v>
      </c>
      <c r="S82" s="44">
        <f>IFERROR(VLOOKUP($F82,'Arr 2020'!$A:$N,14,0),0)</f>
        <v>0</v>
      </c>
    </row>
    <row r="83" spans="2:19" ht="15" customHeight="1" x14ac:dyDescent="0.2">
      <c r="B83" s="42"/>
      <c r="C83" s="43"/>
      <c r="D83" s="43"/>
      <c r="E83" s="43"/>
      <c r="F83" s="43" t="s">
        <v>162</v>
      </c>
      <c r="G83" s="53" t="s">
        <v>163</v>
      </c>
      <c r="H83" s="44">
        <f>IFERROR(VLOOKUP($F83,'Arr 2020'!$A$1:$C$1331,3,0),0)</f>
        <v>0</v>
      </c>
      <c r="I83" s="44">
        <f>IFERROR(VLOOKUP($F83,'Arr 2020'!$A:$N,4,0),0)</f>
        <v>0</v>
      </c>
      <c r="J83" s="44">
        <f>IFERROR(VLOOKUP($F83,'Arr 2020'!$A:$N,5,0),0)</f>
        <v>0</v>
      </c>
      <c r="K83" s="44">
        <f>IFERROR(VLOOKUP($F83,'Arr 2020'!$A:$N,6,0),0)</f>
        <v>0</v>
      </c>
      <c r="L83" s="44">
        <f>IFERROR(VLOOKUP($F83,'Arr 2020'!$A:$N,7,0),0)</f>
        <v>0</v>
      </c>
      <c r="M83" s="44">
        <f>IFERROR(VLOOKUP($F83,'Arr 2020'!$A:$N,8,0),0)</f>
        <v>0</v>
      </c>
      <c r="N83" s="44">
        <f>IFERROR(VLOOKUP($F83,'Arr 2020'!$A:$N,9,0),0)</f>
        <v>0</v>
      </c>
      <c r="O83" s="44">
        <f>IFERROR(VLOOKUP($F83,'Arr 2020'!$A:$N,10,0),0)</f>
        <v>0</v>
      </c>
      <c r="P83" s="44">
        <f>IFERROR(VLOOKUP($F83,'Arr 2020'!$A:$N,11,0),0)</f>
        <v>0</v>
      </c>
      <c r="Q83" s="44">
        <f>IFERROR(VLOOKUP($F83,'Arr 2020'!$A:$N,12,0),0)</f>
        <v>0</v>
      </c>
      <c r="R83" s="44">
        <f>IFERROR(VLOOKUP($F83,'Arr 2020'!$A:$N,13,0),0)</f>
        <v>0</v>
      </c>
      <c r="S83" s="44">
        <f>IFERROR(VLOOKUP($F83,'Arr 2020'!$A:$N,14,0),0)</f>
        <v>0</v>
      </c>
    </row>
    <row r="84" spans="2:19" ht="15" customHeight="1" x14ac:dyDescent="0.2">
      <c r="B84" s="42"/>
      <c r="C84" s="43"/>
      <c r="D84" s="43"/>
      <c r="E84" s="43"/>
      <c r="F84" s="43" t="s">
        <v>164</v>
      </c>
      <c r="G84" s="53" t="s">
        <v>165</v>
      </c>
      <c r="H84" s="44">
        <f>IFERROR(VLOOKUP($F84,'Arr 2020'!$A$1:$C$1331,3,0),0)</f>
        <v>0</v>
      </c>
      <c r="I84" s="44">
        <f>IFERROR(VLOOKUP($F84,'Arr 2020'!$A:$N,4,0),0)</f>
        <v>0</v>
      </c>
      <c r="J84" s="44">
        <f>IFERROR(VLOOKUP($F84,'Arr 2020'!$A:$N,5,0),0)</f>
        <v>0</v>
      </c>
      <c r="K84" s="44">
        <f>IFERROR(VLOOKUP($F84,'Arr 2020'!$A:$N,6,0),0)</f>
        <v>0</v>
      </c>
      <c r="L84" s="44">
        <f>IFERROR(VLOOKUP($F84,'Arr 2020'!$A:$N,7,0),0)</f>
        <v>0</v>
      </c>
      <c r="M84" s="44">
        <f>IFERROR(VLOOKUP($F84,'Arr 2020'!$A:$N,8,0),0)</f>
        <v>0</v>
      </c>
      <c r="N84" s="44">
        <f>IFERROR(VLOOKUP($F84,'Arr 2020'!$A:$N,9,0),0)</f>
        <v>0</v>
      </c>
      <c r="O84" s="44">
        <f>IFERROR(VLOOKUP($F84,'Arr 2020'!$A:$N,10,0),0)</f>
        <v>5.32</v>
      </c>
      <c r="P84" s="44">
        <f>IFERROR(VLOOKUP($F84,'Arr 2020'!$A:$N,11,0),0)</f>
        <v>0</v>
      </c>
      <c r="Q84" s="44">
        <f>IFERROR(VLOOKUP($F84,'Arr 2020'!$A:$N,12,0),0)</f>
        <v>0</v>
      </c>
      <c r="R84" s="44">
        <f>IFERROR(VLOOKUP($F84,'Arr 2020'!$A:$N,13,0),0)</f>
        <v>0</v>
      </c>
      <c r="S84" s="44">
        <f>IFERROR(VLOOKUP($F84,'Arr 2020'!$A:$N,14,0),0)</f>
        <v>0</v>
      </c>
    </row>
    <row r="85" spans="2:19" ht="15" customHeight="1" x14ac:dyDescent="0.2">
      <c r="B85" s="42"/>
      <c r="C85" s="43"/>
      <c r="D85" s="43"/>
      <c r="E85" s="43"/>
      <c r="F85" s="43" t="s">
        <v>166</v>
      </c>
      <c r="G85" s="53" t="s">
        <v>167</v>
      </c>
      <c r="H85" s="44">
        <f>IFERROR(VLOOKUP($F85,'Arr 2020'!$A$1:$C$1331,3,0),0)</f>
        <v>3301.95</v>
      </c>
      <c r="I85" s="44">
        <f>IFERROR(VLOOKUP($F85,'Arr 2020'!$A:$N,4,0),0)</f>
        <v>731.9</v>
      </c>
      <c r="J85" s="44">
        <f>IFERROR(VLOOKUP($F85,'Arr 2020'!$A:$N,5,0),0)</f>
        <v>1368.81</v>
      </c>
      <c r="K85" s="44">
        <f>IFERROR(VLOOKUP($F85,'Arr 2020'!$A:$N,6,0),0)</f>
        <v>18.95</v>
      </c>
      <c r="L85" s="44">
        <f>IFERROR(VLOOKUP($F85,'Arr 2020'!$A:$N,7,0),0)</f>
        <v>0</v>
      </c>
      <c r="M85" s="44">
        <f>IFERROR(VLOOKUP($F85,'Arr 2020'!$A:$N,8,0),0)</f>
        <v>4.7300000000000004</v>
      </c>
      <c r="N85" s="44">
        <f>IFERROR(VLOOKUP($F85,'Arr 2020'!$A:$N,9,0),0)</f>
        <v>6875.91</v>
      </c>
      <c r="O85" s="44">
        <f>IFERROR(VLOOKUP($F85,'Arr 2020'!$A:$N,10,0),0)</f>
        <v>11454.34</v>
      </c>
      <c r="P85" s="44">
        <f>IFERROR(VLOOKUP($F85,'Arr 2020'!$A:$N,11,0),0)</f>
        <v>1385.4900000000002</v>
      </c>
      <c r="Q85" s="44">
        <f>IFERROR(VLOOKUP($F85,'Arr 2020'!$A:$N,12,0),0)</f>
        <v>3527.9</v>
      </c>
      <c r="R85" s="44">
        <f>IFERROR(VLOOKUP($F85,'Arr 2020'!$A:$N,13,0),0)</f>
        <v>1801.03</v>
      </c>
      <c r="S85" s="44">
        <f>IFERROR(VLOOKUP($F85,'Arr 2020'!$A:$N,14,0),0)</f>
        <v>2516.1</v>
      </c>
    </row>
    <row r="86" spans="2:19" ht="15" customHeight="1" x14ac:dyDescent="0.2">
      <c r="B86" s="35"/>
      <c r="C86" s="36"/>
      <c r="D86" s="37" t="s">
        <v>168</v>
      </c>
      <c r="E86" s="37"/>
      <c r="F86" s="37"/>
      <c r="G86" s="51" t="s">
        <v>169</v>
      </c>
      <c r="H86" s="38">
        <f>IFERROR(VLOOKUP($F86,'Arr 2020'!$A$1:$C$1331,3,0),0)</f>
        <v>0</v>
      </c>
      <c r="I86" s="38">
        <f>IFERROR(VLOOKUP($F86,'Arr 2020'!$A:$N,4,0),0)</f>
        <v>0</v>
      </c>
      <c r="J86" s="38">
        <f>IFERROR(VLOOKUP($F86,'Arr 2020'!$A:$N,5,0),0)</f>
        <v>0</v>
      </c>
      <c r="K86" s="38">
        <f>IFERROR(VLOOKUP($F86,'Arr 2020'!$A:$N,6,0),0)</f>
        <v>0</v>
      </c>
      <c r="L86" s="38">
        <f>IFERROR(VLOOKUP($F86,'Arr 2020'!$A:$N,7,0),0)</f>
        <v>0</v>
      </c>
      <c r="M86" s="38">
        <f>IFERROR(VLOOKUP($F86,'Arr 2020'!$A:$N,8,0),0)</f>
        <v>0</v>
      </c>
      <c r="N86" s="38">
        <f>IFERROR(VLOOKUP($F86,'Arr 2020'!$A:$N,9,0),0)</f>
        <v>0</v>
      </c>
      <c r="O86" s="38">
        <f>IFERROR(VLOOKUP($F86,'Arr 2020'!$A:$N,10,0),0)</f>
        <v>0</v>
      </c>
      <c r="P86" s="38">
        <f>IFERROR(VLOOKUP($F86,'Arr 2020'!$A:$N,11,0),0)</f>
        <v>0</v>
      </c>
      <c r="Q86" s="38">
        <f>IFERROR(VLOOKUP($F86,'Arr 2020'!$A:$N,12,0),0)</f>
        <v>0</v>
      </c>
      <c r="R86" s="38">
        <f>IFERROR(VLOOKUP($F86,'Arr 2020'!$A:$N,13,0),0)</f>
        <v>0</v>
      </c>
      <c r="S86" s="38">
        <f>IFERROR(VLOOKUP($F86,'Arr 2020'!$A:$N,14,0),0)</f>
        <v>0</v>
      </c>
    </row>
    <row r="87" spans="2:19" ht="15" customHeight="1" x14ac:dyDescent="0.2">
      <c r="B87" s="23"/>
      <c r="C87" s="22"/>
      <c r="D87" s="22"/>
      <c r="E87" s="22" t="s">
        <v>170</v>
      </c>
      <c r="F87" s="22"/>
      <c r="G87" s="55" t="s">
        <v>171</v>
      </c>
      <c r="H87" s="24">
        <f>IFERROR(VLOOKUP($F87,'Arr 2020'!$A$1:$C$1331,3,0),0)</f>
        <v>0</v>
      </c>
      <c r="I87" s="24">
        <f>IFERROR(VLOOKUP($F87,'Arr 2020'!$A:$N,4,0),0)</f>
        <v>0</v>
      </c>
      <c r="J87" s="24">
        <f>IFERROR(VLOOKUP($F87,'Arr 2020'!$A:$N,5,0),0)</f>
        <v>0</v>
      </c>
      <c r="K87" s="24">
        <f>IFERROR(VLOOKUP($F87,'Arr 2020'!$A:$N,6,0),0)</f>
        <v>0</v>
      </c>
      <c r="L87" s="24">
        <f>IFERROR(VLOOKUP($F87,'Arr 2020'!$A:$N,7,0),0)</f>
        <v>0</v>
      </c>
      <c r="M87" s="24">
        <f>IFERROR(VLOOKUP($F87,'Arr 2020'!$A:$N,8,0),0)</f>
        <v>0</v>
      </c>
      <c r="N87" s="24">
        <f>IFERROR(VLOOKUP($F87,'Arr 2020'!$A:$N,9,0),0)</f>
        <v>0</v>
      </c>
      <c r="O87" s="24">
        <f>IFERROR(VLOOKUP($F87,'Arr 2020'!$A:$N,10,0),0)</f>
        <v>0</v>
      </c>
      <c r="P87" s="24">
        <f>IFERROR(VLOOKUP($F87,'Arr 2020'!$A:$N,11,0),0)</f>
        <v>0</v>
      </c>
      <c r="Q87" s="24">
        <f>IFERROR(VLOOKUP($F87,'Arr 2020'!$A:$N,12,0),0)</f>
        <v>0</v>
      </c>
      <c r="R87" s="24">
        <f>IFERROR(VLOOKUP($F87,'Arr 2020'!$A:$N,13,0),0)</f>
        <v>0</v>
      </c>
      <c r="S87" s="24">
        <f>IFERROR(VLOOKUP($F87,'Arr 2020'!$A:$N,14,0),0)</f>
        <v>0</v>
      </c>
    </row>
    <row r="88" spans="2:19" ht="15" customHeight="1" x14ac:dyDescent="0.2">
      <c r="B88" s="42"/>
      <c r="C88" s="43"/>
      <c r="D88" s="43"/>
      <c r="E88" s="43"/>
      <c r="F88" s="43" t="s">
        <v>172</v>
      </c>
      <c r="G88" s="53" t="s">
        <v>173</v>
      </c>
      <c r="H88" s="44">
        <f>IFERROR(VLOOKUP($F88,'Arr 2020'!$A$1:$C$1331,3,0),0)</f>
        <v>0</v>
      </c>
      <c r="I88" s="44">
        <f>IFERROR(VLOOKUP($F88,'Arr 2020'!$A:$N,4,0),0)</f>
        <v>0</v>
      </c>
      <c r="J88" s="44">
        <f>IFERROR(VLOOKUP($F88,'Arr 2020'!$A:$N,5,0),0)</f>
        <v>0</v>
      </c>
      <c r="K88" s="44">
        <f>IFERROR(VLOOKUP($F88,'Arr 2020'!$A:$N,6,0),0)</f>
        <v>0</v>
      </c>
      <c r="L88" s="44">
        <f>IFERROR(VLOOKUP($F88,'Arr 2020'!$A:$N,7,0),0)</f>
        <v>0</v>
      </c>
      <c r="M88" s="44">
        <f>IFERROR(VLOOKUP($F88,'Arr 2020'!$A:$N,8,0),0)</f>
        <v>0</v>
      </c>
      <c r="N88" s="44">
        <f>IFERROR(VLOOKUP($F88,'Arr 2020'!$A:$N,9,0),0)</f>
        <v>377.08</v>
      </c>
      <c r="O88" s="44">
        <f>IFERROR(VLOOKUP($F88,'Arr 2020'!$A:$N,10,0),0)</f>
        <v>417</v>
      </c>
      <c r="P88" s="44">
        <f>IFERROR(VLOOKUP($F88,'Arr 2020'!$A:$N,11,0),0)</f>
        <v>248.68</v>
      </c>
      <c r="Q88" s="44">
        <f>IFERROR(VLOOKUP($F88,'Arr 2020'!$A:$N,12,0),0)</f>
        <v>268.76</v>
      </c>
      <c r="R88" s="44">
        <f>IFERROR(VLOOKUP($F88,'Arr 2020'!$A:$N,13,0),0)</f>
        <v>321.02</v>
      </c>
      <c r="S88" s="44">
        <f>IFERROR(VLOOKUP($F88,'Arr 2020'!$A:$N,14,0),0)</f>
        <v>94.28</v>
      </c>
    </row>
    <row r="89" spans="2:19" ht="15" customHeight="1" x14ac:dyDescent="0.2">
      <c r="B89" s="42"/>
      <c r="C89" s="43"/>
      <c r="D89" s="43"/>
      <c r="E89" s="43"/>
      <c r="F89" s="43" t="s">
        <v>174</v>
      </c>
      <c r="G89" s="53" t="s">
        <v>175</v>
      </c>
      <c r="H89" s="44">
        <f>IFERROR(VLOOKUP($F89,'Arr 2020'!$A$1:$C$1331,3,0),0)</f>
        <v>0</v>
      </c>
      <c r="I89" s="44">
        <f>IFERROR(VLOOKUP($F89,'Arr 2020'!$A:$N,4,0),0)</f>
        <v>0</v>
      </c>
      <c r="J89" s="44">
        <f>IFERROR(VLOOKUP($F89,'Arr 2020'!$A:$N,5,0),0)</f>
        <v>0</v>
      </c>
      <c r="K89" s="44">
        <f>IFERROR(VLOOKUP($F89,'Arr 2020'!$A:$N,6,0),0)</f>
        <v>0</v>
      </c>
      <c r="L89" s="44">
        <f>IFERROR(VLOOKUP($F89,'Arr 2020'!$A:$N,7,0),0)</f>
        <v>0</v>
      </c>
      <c r="M89" s="44">
        <f>IFERROR(VLOOKUP($F89,'Arr 2020'!$A:$N,8,0),0)</f>
        <v>0</v>
      </c>
      <c r="N89" s="44">
        <f>IFERROR(VLOOKUP($F89,'Arr 2020'!$A:$N,9,0),0)</f>
        <v>0</v>
      </c>
      <c r="O89" s="44">
        <f>IFERROR(VLOOKUP($F89,'Arr 2020'!$A:$N,10,0),0)</f>
        <v>0</v>
      </c>
      <c r="P89" s="44">
        <f>IFERROR(VLOOKUP($F89,'Arr 2020'!$A:$N,11,0),0)</f>
        <v>0</v>
      </c>
      <c r="Q89" s="44">
        <f>IFERROR(VLOOKUP($F89,'Arr 2020'!$A:$N,12,0),0)</f>
        <v>0</v>
      </c>
      <c r="R89" s="44">
        <f>IFERROR(VLOOKUP($F89,'Arr 2020'!$A:$N,13,0),0)</f>
        <v>0</v>
      </c>
      <c r="S89" s="44">
        <f>IFERROR(VLOOKUP($F89,'Arr 2020'!$A:$N,14,0),0)</f>
        <v>0</v>
      </c>
    </row>
    <row r="90" spans="2:19" ht="15" customHeight="1" x14ac:dyDescent="0.2">
      <c r="B90" s="23"/>
      <c r="C90" s="22"/>
      <c r="D90" s="22"/>
      <c r="E90" s="22" t="s">
        <v>176</v>
      </c>
      <c r="F90" s="22"/>
      <c r="G90" s="55" t="s">
        <v>177</v>
      </c>
      <c r="H90" s="24">
        <f>IFERROR(VLOOKUP($F90,'Arr 2020'!$A$1:$C$1331,3,0),0)</f>
        <v>0</v>
      </c>
      <c r="I90" s="24">
        <f>IFERROR(VLOOKUP($F90,'Arr 2020'!$A:$N,4,0),0)</f>
        <v>0</v>
      </c>
      <c r="J90" s="24">
        <f>IFERROR(VLOOKUP($F90,'Arr 2020'!$A:$N,5,0),0)</f>
        <v>0</v>
      </c>
      <c r="K90" s="24">
        <f>IFERROR(VLOOKUP($F90,'Arr 2020'!$A:$N,6,0),0)</f>
        <v>0</v>
      </c>
      <c r="L90" s="24">
        <f>IFERROR(VLOOKUP($F90,'Arr 2020'!$A:$N,7,0),0)</f>
        <v>0</v>
      </c>
      <c r="M90" s="24">
        <f>IFERROR(VLOOKUP($F90,'Arr 2020'!$A:$N,8,0),0)</f>
        <v>0</v>
      </c>
      <c r="N90" s="24">
        <f>IFERROR(VLOOKUP($F90,'Arr 2020'!$A:$N,9,0),0)</f>
        <v>0</v>
      </c>
      <c r="O90" s="24">
        <f>IFERROR(VLOOKUP($F90,'Arr 2020'!$A:$N,10,0),0)</f>
        <v>0</v>
      </c>
      <c r="P90" s="24">
        <f>IFERROR(VLOOKUP($F90,'Arr 2020'!$A:$N,11,0),0)</f>
        <v>0</v>
      </c>
      <c r="Q90" s="24">
        <f>IFERROR(VLOOKUP($F90,'Arr 2020'!$A:$N,12,0),0)</f>
        <v>0</v>
      </c>
      <c r="R90" s="24">
        <f>IFERROR(VLOOKUP($F90,'Arr 2020'!$A:$N,13,0),0)</f>
        <v>0</v>
      </c>
      <c r="S90" s="24">
        <f>IFERROR(VLOOKUP($F90,'Arr 2020'!$A:$N,14,0),0)</f>
        <v>0</v>
      </c>
    </row>
    <row r="91" spans="2:19" ht="15" customHeight="1" x14ac:dyDescent="0.2">
      <c r="B91" s="42"/>
      <c r="C91" s="43"/>
      <c r="D91" s="43"/>
      <c r="E91" s="43"/>
      <c r="F91" s="43" t="s">
        <v>178</v>
      </c>
      <c r="G91" s="53" t="s">
        <v>177</v>
      </c>
      <c r="H91" s="44">
        <f>IFERROR(VLOOKUP($F91,'Arr 2020'!$A$1:$C$1331,3,0),0)</f>
        <v>5300.79</v>
      </c>
      <c r="I91" s="44">
        <f>IFERROR(VLOOKUP($F91,'Arr 2020'!$A:$N,4,0),0)</f>
        <v>5296.49</v>
      </c>
      <c r="J91" s="44">
        <f>IFERROR(VLOOKUP($F91,'Arr 2020'!$A:$N,5,0),0)</f>
        <v>5296.49</v>
      </c>
      <c r="K91" s="44">
        <f>IFERROR(VLOOKUP($F91,'Arr 2020'!$A:$N,6,0),0)</f>
        <v>5296.49</v>
      </c>
      <c r="L91" s="44">
        <f>IFERROR(VLOOKUP($F91,'Arr 2020'!$A:$N,7,0),0)</f>
        <v>5296.97</v>
      </c>
      <c r="M91" s="44">
        <f>IFERROR(VLOOKUP($F91,'Arr 2020'!$A:$N,8,0),0)</f>
        <v>5296.49</v>
      </c>
      <c r="N91" s="44">
        <f>IFERROR(VLOOKUP($F91,'Arr 2020'!$A:$N,9,0),0)</f>
        <v>5300</v>
      </c>
      <c r="O91" s="44">
        <f>IFERROR(VLOOKUP($F91,'Arr 2020'!$A:$N,10,0),0)</f>
        <v>5296.49</v>
      </c>
      <c r="P91" s="44">
        <f>IFERROR(VLOOKUP($F91,'Arr 2020'!$A:$N,11,0),0)</f>
        <v>5296.49</v>
      </c>
      <c r="Q91" s="44">
        <f>IFERROR(VLOOKUP($F91,'Arr 2020'!$A:$N,12,0),0)</f>
        <v>5296.49</v>
      </c>
      <c r="R91" s="44">
        <f>IFERROR(VLOOKUP($F91,'Arr 2020'!$A:$N,13,0),0)</f>
        <v>5296.49</v>
      </c>
      <c r="S91" s="44">
        <f>IFERROR(VLOOKUP($F91,'Arr 2020'!$A:$N,14,0),0)</f>
        <v>5296.49</v>
      </c>
    </row>
    <row r="92" spans="2:19" ht="15" customHeight="1" x14ac:dyDescent="0.2">
      <c r="B92" s="35"/>
      <c r="C92" s="36"/>
      <c r="D92" s="37" t="s">
        <v>179</v>
      </c>
      <c r="E92" s="37"/>
      <c r="F92" s="37"/>
      <c r="G92" s="51" t="s">
        <v>180</v>
      </c>
      <c r="H92" s="38">
        <f>IFERROR(VLOOKUP($F92,'Arr 2020'!$A$1:$C$1331,3,0),0)</f>
        <v>0</v>
      </c>
      <c r="I92" s="38">
        <f>IFERROR(VLOOKUP($F92,'Arr 2020'!$A:$N,4,0),0)</f>
        <v>0</v>
      </c>
      <c r="J92" s="38">
        <f>IFERROR(VLOOKUP($F92,'Arr 2020'!$A:$N,5,0),0)</f>
        <v>0</v>
      </c>
      <c r="K92" s="38">
        <f>IFERROR(VLOOKUP($F92,'Arr 2020'!$A:$N,6,0),0)</f>
        <v>0</v>
      </c>
      <c r="L92" s="38">
        <f>IFERROR(VLOOKUP($F92,'Arr 2020'!$A:$N,7,0),0)</f>
        <v>0</v>
      </c>
      <c r="M92" s="38">
        <f>IFERROR(VLOOKUP($F92,'Arr 2020'!$A:$N,8,0),0)</f>
        <v>0</v>
      </c>
      <c r="N92" s="38">
        <f>IFERROR(VLOOKUP($F92,'Arr 2020'!$A:$N,9,0),0)</f>
        <v>0</v>
      </c>
      <c r="O92" s="38">
        <f>IFERROR(VLOOKUP($F92,'Arr 2020'!$A:$N,10,0),0)</f>
        <v>0</v>
      </c>
      <c r="P92" s="38">
        <f>IFERROR(VLOOKUP($F92,'Arr 2020'!$A:$N,11,0),0)</f>
        <v>0</v>
      </c>
      <c r="Q92" s="38">
        <f>IFERROR(VLOOKUP($F92,'Arr 2020'!$A:$N,12,0),0)</f>
        <v>0</v>
      </c>
      <c r="R92" s="38">
        <f>IFERROR(VLOOKUP($F92,'Arr 2020'!$A:$N,13,0),0)</f>
        <v>0</v>
      </c>
      <c r="S92" s="38">
        <f>IFERROR(VLOOKUP($F92,'Arr 2020'!$A:$N,14,0),0)</f>
        <v>0</v>
      </c>
    </row>
    <row r="93" spans="2:19" ht="15" customHeight="1" x14ac:dyDescent="0.2">
      <c r="B93" s="23"/>
      <c r="C93" s="22"/>
      <c r="D93" s="22"/>
      <c r="E93" s="22" t="s">
        <v>181</v>
      </c>
      <c r="F93" s="22"/>
      <c r="G93" s="55" t="s">
        <v>182</v>
      </c>
      <c r="H93" s="24">
        <f>IFERROR(VLOOKUP($F93,'Arr 2020'!$A$1:$C$1331,3,0),0)</f>
        <v>0</v>
      </c>
      <c r="I93" s="24">
        <f>IFERROR(VLOOKUP($F93,'Arr 2020'!$A:$N,4,0),0)</f>
        <v>0</v>
      </c>
      <c r="J93" s="24">
        <f>IFERROR(VLOOKUP($F93,'Arr 2020'!$A:$N,5,0),0)</f>
        <v>0</v>
      </c>
      <c r="K93" s="24">
        <f>IFERROR(VLOOKUP($F93,'Arr 2020'!$A:$N,6,0),0)</f>
        <v>0</v>
      </c>
      <c r="L93" s="24">
        <f>IFERROR(VLOOKUP($F93,'Arr 2020'!$A:$N,7,0),0)</f>
        <v>0</v>
      </c>
      <c r="M93" s="24">
        <f>IFERROR(VLOOKUP($F93,'Arr 2020'!$A:$N,8,0),0)</f>
        <v>0</v>
      </c>
      <c r="N93" s="24">
        <f>IFERROR(VLOOKUP($F93,'Arr 2020'!$A:$N,9,0),0)</f>
        <v>0</v>
      </c>
      <c r="O93" s="24">
        <f>IFERROR(VLOOKUP($F93,'Arr 2020'!$A:$N,10,0),0)</f>
        <v>0</v>
      </c>
      <c r="P93" s="24">
        <f>IFERROR(VLOOKUP($F93,'Arr 2020'!$A:$N,11,0),0)</f>
        <v>0</v>
      </c>
      <c r="Q93" s="24">
        <f>IFERROR(VLOOKUP($F93,'Arr 2020'!$A:$N,12,0),0)</f>
        <v>0</v>
      </c>
      <c r="R93" s="24">
        <f>IFERROR(VLOOKUP($F93,'Arr 2020'!$A:$N,13,0),0)</f>
        <v>0</v>
      </c>
      <c r="S93" s="24">
        <f>IFERROR(VLOOKUP($F93,'Arr 2020'!$A:$N,14,0),0)</f>
        <v>0</v>
      </c>
    </row>
    <row r="94" spans="2:19" ht="15" customHeight="1" x14ac:dyDescent="0.2">
      <c r="B94" s="42"/>
      <c r="C94" s="43"/>
      <c r="D94" s="43"/>
      <c r="E94" s="43"/>
      <c r="F94" s="43" t="s">
        <v>183</v>
      </c>
      <c r="G94" s="53" t="s">
        <v>184</v>
      </c>
      <c r="H94" s="44">
        <f>IFERROR(VLOOKUP($F94,'Arr 2020'!$A$1:$C$1331,3,0),0)</f>
        <v>9903.73</v>
      </c>
      <c r="I94" s="44">
        <f>IFERROR(VLOOKUP($F94,'Arr 2020'!$A:$N,4,0),0)</f>
        <v>8605.9699999999993</v>
      </c>
      <c r="J94" s="44">
        <f>IFERROR(VLOOKUP($F94,'Arr 2020'!$A:$N,5,0),0)</f>
        <v>5194.71</v>
      </c>
      <c r="K94" s="44">
        <f>IFERROR(VLOOKUP($F94,'Arr 2020'!$A:$N,6,0),0)</f>
        <v>2019.6</v>
      </c>
      <c r="L94" s="44">
        <f>IFERROR(VLOOKUP($F94,'Arr 2020'!$A:$N,7,0),0)</f>
        <v>3210.44</v>
      </c>
      <c r="M94" s="44">
        <f>IFERROR(VLOOKUP($F94,'Arr 2020'!$A:$N,8,0),0)</f>
        <v>176086.96</v>
      </c>
      <c r="N94" s="44">
        <f>IFERROR(VLOOKUP($F94,'Arr 2020'!$A:$N,9,0),0)</f>
        <v>9102.61</v>
      </c>
      <c r="O94" s="44">
        <f>IFERROR(VLOOKUP($F94,'Arr 2020'!$A:$N,10,0),0)</f>
        <v>9382.27</v>
      </c>
      <c r="P94" s="44">
        <f>IFERROR(VLOOKUP($F94,'Arr 2020'!$A:$N,11,0),0)</f>
        <v>10737.28</v>
      </c>
      <c r="Q94" s="44">
        <f>IFERROR(VLOOKUP($F94,'Arr 2020'!$A:$N,12,0),0)</f>
        <v>5592.17</v>
      </c>
      <c r="R94" s="44">
        <f>IFERROR(VLOOKUP($F94,'Arr 2020'!$A:$N,13,0),0)</f>
        <v>36395.33</v>
      </c>
      <c r="S94" s="44">
        <f>IFERROR(VLOOKUP($F94,'Arr 2020'!$A:$N,14,0),0)</f>
        <v>3793.17</v>
      </c>
    </row>
    <row r="95" spans="2:19" ht="15" customHeight="1" x14ac:dyDescent="0.2">
      <c r="B95" s="42"/>
      <c r="C95" s="43"/>
      <c r="D95" s="43"/>
      <c r="E95" s="43"/>
      <c r="F95" s="43" t="s">
        <v>185</v>
      </c>
      <c r="G95" s="53" t="s">
        <v>186</v>
      </c>
      <c r="H95" s="44">
        <f>IFERROR(VLOOKUP($F95,'Arr 2020'!$A$1:$C$1331,3,0),0)</f>
        <v>1602.8399999999997</v>
      </c>
      <c r="I95" s="44">
        <f>IFERROR(VLOOKUP($F95,'Arr 2020'!$A:$N,4,0),0)</f>
        <v>3532.45</v>
      </c>
      <c r="J95" s="44">
        <f>IFERROR(VLOOKUP($F95,'Arr 2020'!$A:$N,5,0),0)</f>
        <v>2506.7800000000002</v>
      </c>
      <c r="K95" s="44">
        <f>IFERROR(VLOOKUP($F95,'Arr 2020'!$A:$N,6,0),0)</f>
        <v>3096.29</v>
      </c>
      <c r="L95" s="44">
        <f>IFERROR(VLOOKUP($F95,'Arr 2020'!$A:$N,7,0),0)</f>
        <v>1188.55</v>
      </c>
      <c r="M95" s="44">
        <f>IFERROR(VLOOKUP($F95,'Arr 2020'!$A:$N,8,0),0)</f>
        <v>6467.79</v>
      </c>
      <c r="N95" s="44">
        <f>IFERROR(VLOOKUP($F95,'Arr 2020'!$A:$N,9,0),0)</f>
        <v>2104.86</v>
      </c>
      <c r="O95" s="44">
        <f>IFERROR(VLOOKUP($F95,'Arr 2020'!$A:$N,10,0),0)</f>
        <v>2719.45</v>
      </c>
      <c r="P95" s="44">
        <f>IFERROR(VLOOKUP($F95,'Arr 2020'!$A:$N,11,0),0)</f>
        <v>1759.98</v>
      </c>
      <c r="Q95" s="44">
        <f>IFERROR(VLOOKUP($F95,'Arr 2020'!$A:$N,12,0),0)</f>
        <v>1712.31</v>
      </c>
      <c r="R95" s="44">
        <f>IFERROR(VLOOKUP($F95,'Arr 2020'!$A:$N,13,0),0)</f>
        <v>6760.87</v>
      </c>
      <c r="S95" s="44">
        <f>IFERROR(VLOOKUP($F95,'Arr 2020'!$A:$N,14,0),0)</f>
        <v>3918.75</v>
      </c>
    </row>
    <row r="96" spans="2:19" ht="15" customHeight="1" x14ac:dyDescent="0.2">
      <c r="B96" s="42"/>
      <c r="C96" s="43"/>
      <c r="D96" s="43"/>
      <c r="E96" s="43"/>
      <c r="F96" s="43" t="s">
        <v>187</v>
      </c>
      <c r="G96" s="53" t="s">
        <v>188</v>
      </c>
      <c r="H96" s="44">
        <f>IFERROR(VLOOKUP($F96,'Arr 2020'!$A$1:$C$1331,3,0),0)</f>
        <v>3.54</v>
      </c>
      <c r="I96" s="44">
        <f>IFERROR(VLOOKUP($F96,'Arr 2020'!$A:$N,4,0),0)</f>
        <v>0</v>
      </c>
      <c r="J96" s="44">
        <f>IFERROR(VLOOKUP($F96,'Arr 2020'!$A:$N,5,0),0)</f>
        <v>10.72</v>
      </c>
      <c r="K96" s="44">
        <f>IFERROR(VLOOKUP($F96,'Arr 2020'!$A:$N,6,0),0)</f>
        <v>133.33000000000001</v>
      </c>
      <c r="L96" s="44">
        <f>IFERROR(VLOOKUP($F96,'Arr 2020'!$A:$N,7,0),0)</f>
        <v>0</v>
      </c>
      <c r="M96" s="44">
        <f>IFERROR(VLOOKUP($F96,'Arr 2020'!$A:$N,8,0),0)</f>
        <v>0</v>
      </c>
      <c r="N96" s="44">
        <f>IFERROR(VLOOKUP($F96,'Arr 2020'!$A:$N,9,0),0)</f>
        <v>45.79</v>
      </c>
      <c r="O96" s="44">
        <f>IFERROR(VLOOKUP($F96,'Arr 2020'!$A:$N,10,0),0)</f>
        <v>22.26</v>
      </c>
      <c r="P96" s="44">
        <f>IFERROR(VLOOKUP($F96,'Arr 2020'!$A:$N,11,0),0)</f>
        <v>83.36</v>
      </c>
      <c r="Q96" s="44">
        <f>IFERROR(VLOOKUP($F96,'Arr 2020'!$A:$N,12,0),0)</f>
        <v>67.819999999999993</v>
      </c>
      <c r="R96" s="44">
        <f>IFERROR(VLOOKUP($F96,'Arr 2020'!$A:$N,13,0),0)</f>
        <v>328.91</v>
      </c>
      <c r="S96" s="44">
        <f>IFERROR(VLOOKUP($F96,'Arr 2020'!$A:$N,14,0),0)</f>
        <v>885.12</v>
      </c>
    </row>
    <row r="97" spans="2:19" ht="15" customHeight="1" x14ac:dyDescent="0.2">
      <c r="B97" s="23"/>
      <c r="C97" s="22"/>
      <c r="D97" s="22"/>
      <c r="E97" s="22" t="s">
        <v>189</v>
      </c>
      <c r="F97" s="22"/>
      <c r="G97" s="55" t="s">
        <v>190</v>
      </c>
      <c r="H97" s="24">
        <f>IFERROR(VLOOKUP($F97,'Arr 2020'!$A$1:$C$1331,3,0),0)</f>
        <v>0</v>
      </c>
      <c r="I97" s="24">
        <f>IFERROR(VLOOKUP($F97,'Arr 2020'!$A:$N,4,0),0)</f>
        <v>0</v>
      </c>
      <c r="J97" s="24">
        <f>IFERROR(VLOOKUP($F97,'Arr 2020'!$A:$N,5,0),0)</f>
        <v>0</v>
      </c>
      <c r="K97" s="24">
        <f>IFERROR(VLOOKUP($F97,'Arr 2020'!$A:$N,6,0),0)</f>
        <v>0</v>
      </c>
      <c r="L97" s="24">
        <f>IFERROR(VLOOKUP($F97,'Arr 2020'!$A:$N,7,0),0)</f>
        <v>0</v>
      </c>
      <c r="M97" s="24">
        <f>IFERROR(VLOOKUP($F97,'Arr 2020'!$A:$N,8,0),0)</f>
        <v>0</v>
      </c>
      <c r="N97" s="24">
        <f>IFERROR(VLOOKUP($F97,'Arr 2020'!$A:$N,9,0),0)</f>
        <v>0</v>
      </c>
      <c r="O97" s="24">
        <f>IFERROR(VLOOKUP($F97,'Arr 2020'!$A:$N,10,0),0)</f>
        <v>0</v>
      </c>
      <c r="P97" s="24">
        <f>IFERROR(VLOOKUP($F97,'Arr 2020'!$A:$N,11,0),0)</f>
        <v>0</v>
      </c>
      <c r="Q97" s="24">
        <f>IFERROR(VLOOKUP($F97,'Arr 2020'!$A:$N,12,0),0)</f>
        <v>0</v>
      </c>
      <c r="R97" s="24">
        <f>IFERROR(VLOOKUP($F97,'Arr 2020'!$A:$N,13,0),0)</f>
        <v>0</v>
      </c>
      <c r="S97" s="24">
        <f>IFERROR(VLOOKUP($F97,'Arr 2020'!$A:$N,14,0),0)</f>
        <v>0</v>
      </c>
    </row>
    <row r="98" spans="2:19" ht="15" customHeight="1" x14ac:dyDescent="0.2">
      <c r="B98" s="42"/>
      <c r="C98" s="43"/>
      <c r="D98" s="43"/>
      <c r="E98" s="43"/>
      <c r="F98" s="43" t="s">
        <v>191</v>
      </c>
      <c r="G98" s="53" t="s">
        <v>192</v>
      </c>
      <c r="H98" s="44">
        <f>IFERROR(VLOOKUP($F98,'Arr 2020'!$A$1:$C$1331,3,0),0)</f>
        <v>0</v>
      </c>
      <c r="I98" s="44">
        <f>IFERROR(VLOOKUP($F98,'Arr 2020'!$A:$N,4,0),0)</f>
        <v>0</v>
      </c>
      <c r="J98" s="44">
        <f>IFERROR(VLOOKUP($F98,'Arr 2020'!$A:$N,5,0),0)</f>
        <v>0</v>
      </c>
      <c r="K98" s="44">
        <f>IFERROR(VLOOKUP($F98,'Arr 2020'!$A:$N,6,0),0)</f>
        <v>0</v>
      </c>
      <c r="L98" s="44">
        <f>IFERROR(VLOOKUP($F98,'Arr 2020'!$A:$N,7,0),0)</f>
        <v>0</v>
      </c>
      <c r="M98" s="44">
        <f>IFERROR(VLOOKUP($F98,'Arr 2020'!$A:$N,8,0),0)</f>
        <v>0</v>
      </c>
      <c r="N98" s="44">
        <f>IFERROR(VLOOKUP($F98,'Arr 2020'!$A:$N,9,0),0)</f>
        <v>0</v>
      </c>
      <c r="O98" s="44">
        <f>IFERROR(VLOOKUP($F98,'Arr 2020'!$A:$N,10,0),0)</f>
        <v>0</v>
      </c>
      <c r="P98" s="44">
        <f>IFERROR(VLOOKUP($F98,'Arr 2020'!$A:$N,11,0),0)</f>
        <v>0</v>
      </c>
      <c r="Q98" s="44">
        <f>IFERROR(VLOOKUP($F98,'Arr 2020'!$A:$N,12,0),0)</f>
        <v>0</v>
      </c>
      <c r="R98" s="44">
        <f>IFERROR(VLOOKUP($F98,'Arr 2020'!$A:$N,13,0),0)</f>
        <v>0</v>
      </c>
      <c r="S98" s="44">
        <f>IFERROR(VLOOKUP($F98,'Arr 2020'!$A:$N,14,0),0)</f>
        <v>0</v>
      </c>
    </row>
    <row r="99" spans="2:19" ht="15" customHeight="1" x14ac:dyDescent="0.2">
      <c r="B99" s="42"/>
      <c r="C99" s="43"/>
      <c r="D99" s="43"/>
      <c r="E99" s="43"/>
      <c r="F99" s="43" t="s">
        <v>193</v>
      </c>
      <c r="G99" s="53" t="s">
        <v>194</v>
      </c>
      <c r="H99" s="44">
        <f>IFERROR(VLOOKUP($F99,'Arr 2020'!$A$1:$C$1331,3,0),0)</f>
        <v>51.71</v>
      </c>
      <c r="I99" s="44">
        <f>IFERROR(VLOOKUP($F99,'Arr 2020'!$A:$N,4,0),0)</f>
        <v>90.73</v>
      </c>
      <c r="J99" s="44">
        <f>IFERROR(VLOOKUP($F99,'Arr 2020'!$A:$N,5,0),0)</f>
        <v>103.44</v>
      </c>
      <c r="K99" s="44">
        <f>IFERROR(VLOOKUP($F99,'Arr 2020'!$A:$N,6,0),0)</f>
        <v>125.17</v>
      </c>
      <c r="L99" s="44">
        <f>IFERROR(VLOOKUP($F99,'Arr 2020'!$A:$N,7,0),0)</f>
        <v>90.1</v>
      </c>
      <c r="M99" s="44">
        <f>IFERROR(VLOOKUP($F99,'Arr 2020'!$A:$N,8,0),0)</f>
        <v>619.59</v>
      </c>
      <c r="N99" s="44">
        <f>IFERROR(VLOOKUP($F99,'Arr 2020'!$A:$N,9,0),0)</f>
        <v>279.88</v>
      </c>
      <c r="O99" s="44">
        <f>IFERROR(VLOOKUP($F99,'Arr 2020'!$A:$N,10,0),0)</f>
        <v>773.80999999999983</v>
      </c>
      <c r="P99" s="44">
        <f>IFERROR(VLOOKUP($F99,'Arr 2020'!$A:$N,11,0),0)</f>
        <v>507.29000000000008</v>
      </c>
      <c r="Q99" s="44">
        <f>IFERROR(VLOOKUP($F99,'Arr 2020'!$A:$N,12,0),0)</f>
        <v>519.51</v>
      </c>
      <c r="R99" s="44">
        <f>IFERROR(VLOOKUP($F99,'Arr 2020'!$A:$N,13,0),0)</f>
        <v>585.95000000000005</v>
      </c>
      <c r="S99" s="44">
        <f>IFERROR(VLOOKUP($F99,'Arr 2020'!$A:$N,14,0),0)</f>
        <v>128.66999999999999</v>
      </c>
    </row>
    <row r="100" spans="2:19" ht="15" customHeight="1" x14ac:dyDescent="0.2">
      <c r="B100" s="42"/>
      <c r="C100" s="43"/>
      <c r="D100" s="43"/>
      <c r="E100" s="43"/>
      <c r="F100" s="43" t="s">
        <v>195</v>
      </c>
      <c r="G100" s="53" t="s">
        <v>196</v>
      </c>
      <c r="H100" s="44">
        <f>IFERROR(VLOOKUP($F100,'Arr 2020'!$A$1:$C$1331,3,0),0)</f>
        <v>0</v>
      </c>
      <c r="I100" s="44">
        <f>IFERROR(VLOOKUP($F100,'Arr 2020'!$A:$N,4,0),0)</f>
        <v>0</v>
      </c>
      <c r="J100" s="44">
        <f>IFERROR(VLOOKUP($F100,'Arr 2020'!$A:$N,5,0),0)</f>
        <v>0</v>
      </c>
      <c r="K100" s="44">
        <f>IFERROR(VLOOKUP($F100,'Arr 2020'!$A:$N,6,0),0)</f>
        <v>0</v>
      </c>
      <c r="L100" s="44">
        <f>IFERROR(VLOOKUP($F100,'Arr 2020'!$A:$N,7,0),0)</f>
        <v>0</v>
      </c>
      <c r="M100" s="44">
        <f>IFERROR(VLOOKUP($F100,'Arr 2020'!$A:$N,8,0),0)</f>
        <v>0</v>
      </c>
      <c r="N100" s="44">
        <f>IFERROR(VLOOKUP($F100,'Arr 2020'!$A:$N,9,0),0)</f>
        <v>0</v>
      </c>
      <c r="O100" s="44">
        <f>IFERROR(VLOOKUP($F100,'Arr 2020'!$A:$N,10,0),0)</f>
        <v>0</v>
      </c>
      <c r="P100" s="44">
        <f>IFERROR(VLOOKUP($F100,'Arr 2020'!$A:$N,11,0),0)</f>
        <v>6.18</v>
      </c>
      <c r="Q100" s="44">
        <f>IFERROR(VLOOKUP($F100,'Arr 2020'!$A:$N,12,0),0)</f>
        <v>0</v>
      </c>
      <c r="R100" s="44">
        <f>IFERROR(VLOOKUP($F100,'Arr 2020'!$A:$N,13,0),0)</f>
        <v>31.1</v>
      </c>
      <c r="S100" s="44">
        <f>IFERROR(VLOOKUP($F100,'Arr 2020'!$A:$N,14,0),0)</f>
        <v>0</v>
      </c>
    </row>
    <row r="101" spans="2:19" ht="15" customHeight="1" x14ac:dyDescent="0.2">
      <c r="B101" s="23"/>
      <c r="C101" s="22"/>
      <c r="D101" s="22"/>
      <c r="E101" s="22" t="s">
        <v>197</v>
      </c>
      <c r="F101" s="22"/>
      <c r="G101" s="55" t="s">
        <v>198</v>
      </c>
      <c r="H101" s="24">
        <f>IFERROR(VLOOKUP($F101,'Arr 2020'!$A$1:$C$1331,3,0),0)</f>
        <v>0</v>
      </c>
      <c r="I101" s="24">
        <f>IFERROR(VLOOKUP($F101,'Arr 2020'!$A:$N,4,0),0)</f>
        <v>0</v>
      </c>
      <c r="J101" s="24">
        <f>IFERROR(VLOOKUP($F101,'Arr 2020'!$A:$N,5,0),0)</f>
        <v>0</v>
      </c>
      <c r="K101" s="24">
        <f>IFERROR(VLOOKUP($F101,'Arr 2020'!$A:$N,6,0),0)</f>
        <v>0</v>
      </c>
      <c r="L101" s="24">
        <f>IFERROR(VLOOKUP($F101,'Arr 2020'!$A:$N,7,0),0)</f>
        <v>0</v>
      </c>
      <c r="M101" s="24">
        <f>IFERROR(VLOOKUP($F101,'Arr 2020'!$A:$N,8,0),0)</f>
        <v>0</v>
      </c>
      <c r="N101" s="24">
        <f>IFERROR(VLOOKUP($F101,'Arr 2020'!$A:$N,9,0),0)</f>
        <v>0</v>
      </c>
      <c r="O101" s="24">
        <f>IFERROR(VLOOKUP($F101,'Arr 2020'!$A:$N,10,0),0)</f>
        <v>0</v>
      </c>
      <c r="P101" s="24">
        <f>IFERROR(VLOOKUP($F101,'Arr 2020'!$A:$N,11,0),0)</f>
        <v>0</v>
      </c>
      <c r="Q101" s="24">
        <f>IFERROR(VLOOKUP($F101,'Arr 2020'!$A:$N,12,0),0)</f>
        <v>0</v>
      </c>
      <c r="R101" s="24">
        <f>IFERROR(VLOOKUP($F101,'Arr 2020'!$A:$N,13,0),0)</f>
        <v>0</v>
      </c>
      <c r="S101" s="24">
        <f>IFERROR(VLOOKUP($F101,'Arr 2020'!$A:$N,14,0),0)</f>
        <v>0</v>
      </c>
    </row>
    <row r="102" spans="2:19" ht="15" customHeight="1" x14ac:dyDescent="0.2">
      <c r="B102" s="42"/>
      <c r="C102" s="43"/>
      <c r="D102" s="43"/>
      <c r="E102" s="43"/>
      <c r="F102" s="43" t="s">
        <v>199</v>
      </c>
      <c r="G102" s="53" t="s">
        <v>200</v>
      </c>
      <c r="H102" s="44">
        <f>IFERROR(VLOOKUP($F102,'Arr 2020'!$A$1:$C$1331,3,0),0)</f>
        <v>9.91</v>
      </c>
      <c r="I102" s="44">
        <f>IFERROR(VLOOKUP($F102,'Arr 2020'!$A:$N,4,0),0)</f>
        <v>0</v>
      </c>
      <c r="J102" s="44">
        <f>IFERROR(VLOOKUP($F102,'Arr 2020'!$A:$N,5,0),0)</f>
        <v>5.0999999999999996</v>
      </c>
      <c r="K102" s="44">
        <f>IFERROR(VLOOKUP($F102,'Arr 2020'!$A:$N,6,0),0)</f>
        <v>0</v>
      </c>
      <c r="L102" s="44">
        <f>IFERROR(VLOOKUP($F102,'Arr 2020'!$A:$N,7,0),0)</f>
        <v>0</v>
      </c>
      <c r="M102" s="44">
        <f>IFERROR(VLOOKUP($F102,'Arr 2020'!$A:$N,8,0),0)</f>
        <v>18.73</v>
      </c>
      <c r="N102" s="44">
        <f>IFERROR(VLOOKUP($F102,'Arr 2020'!$A:$N,9,0),0)</f>
        <v>9.58</v>
      </c>
      <c r="O102" s="44">
        <f>IFERROR(VLOOKUP($F102,'Arr 2020'!$A:$N,10,0),0)</f>
        <v>0</v>
      </c>
      <c r="P102" s="44">
        <f>IFERROR(VLOOKUP($F102,'Arr 2020'!$A:$N,11,0),0)</f>
        <v>12.42</v>
      </c>
      <c r="Q102" s="44">
        <f>IFERROR(VLOOKUP($F102,'Arr 2020'!$A:$N,12,0),0)</f>
        <v>33.5</v>
      </c>
      <c r="R102" s="44">
        <f>IFERROR(VLOOKUP($F102,'Arr 2020'!$A:$N,13,0),0)</f>
        <v>132.06</v>
      </c>
      <c r="S102" s="44">
        <f>IFERROR(VLOOKUP($F102,'Arr 2020'!$A:$N,14,0),0)</f>
        <v>4.5</v>
      </c>
    </row>
    <row r="103" spans="2:19" ht="15" customHeight="1" x14ac:dyDescent="0.2">
      <c r="B103" s="42"/>
      <c r="C103" s="43"/>
      <c r="D103" s="43"/>
      <c r="E103" s="43"/>
      <c r="F103" s="43" t="s">
        <v>201</v>
      </c>
      <c r="G103" s="53" t="s">
        <v>202</v>
      </c>
      <c r="H103" s="44">
        <f>IFERROR(VLOOKUP($F103,'Arr 2020'!$A$1:$C$1331,3,0),0)</f>
        <v>1.42</v>
      </c>
      <c r="I103" s="44">
        <f>IFERROR(VLOOKUP($F103,'Arr 2020'!$A:$N,4,0),0)</f>
        <v>5.48</v>
      </c>
      <c r="J103" s="44">
        <f>IFERROR(VLOOKUP($F103,'Arr 2020'!$A:$N,5,0),0)</f>
        <v>49.079999999999991</v>
      </c>
      <c r="K103" s="44">
        <f>IFERROR(VLOOKUP($F103,'Arr 2020'!$A:$N,6,0),0)</f>
        <v>12.85</v>
      </c>
      <c r="L103" s="44">
        <f>IFERROR(VLOOKUP($F103,'Arr 2020'!$A:$N,7,0),0)</f>
        <v>39.619999999999997</v>
      </c>
      <c r="M103" s="44">
        <f>IFERROR(VLOOKUP($F103,'Arr 2020'!$A:$N,8,0),0)</f>
        <v>4.67</v>
      </c>
      <c r="N103" s="44">
        <f>IFERROR(VLOOKUP($F103,'Arr 2020'!$A:$N,9,0),0)</f>
        <v>19.309999999999995</v>
      </c>
      <c r="O103" s="44">
        <f>IFERROR(VLOOKUP($F103,'Arr 2020'!$A:$N,10,0),0)</f>
        <v>0</v>
      </c>
      <c r="P103" s="44">
        <f>IFERROR(VLOOKUP($F103,'Arr 2020'!$A:$N,11,0),0)</f>
        <v>0</v>
      </c>
      <c r="Q103" s="44">
        <f>IFERROR(VLOOKUP($F103,'Arr 2020'!$A:$N,12,0),0)</f>
        <v>0</v>
      </c>
      <c r="R103" s="44">
        <f>IFERROR(VLOOKUP($F103,'Arr 2020'!$A:$N,13,0),0)</f>
        <v>9.25</v>
      </c>
      <c r="S103" s="44">
        <f>IFERROR(VLOOKUP($F103,'Arr 2020'!$A:$N,14,0),0)</f>
        <v>0</v>
      </c>
    </row>
    <row r="104" spans="2:19" ht="15" customHeight="1" x14ac:dyDescent="0.2">
      <c r="B104" s="23"/>
      <c r="C104" s="22"/>
      <c r="D104" s="22"/>
      <c r="E104" s="22" t="s">
        <v>203</v>
      </c>
      <c r="F104" s="22"/>
      <c r="G104" s="55" t="s">
        <v>204</v>
      </c>
      <c r="H104" s="24">
        <f>IFERROR(VLOOKUP($F104,'Arr 2020'!$A$1:$C$1331,3,0),0)</f>
        <v>0</v>
      </c>
      <c r="I104" s="24">
        <f>IFERROR(VLOOKUP($F104,'Arr 2020'!$A:$N,4,0),0)</f>
        <v>0</v>
      </c>
      <c r="J104" s="24">
        <f>IFERROR(VLOOKUP($F104,'Arr 2020'!$A:$N,5,0),0)</f>
        <v>0</v>
      </c>
      <c r="K104" s="24">
        <f>IFERROR(VLOOKUP($F104,'Arr 2020'!$A:$N,6,0),0)</f>
        <v>0</v>
      </c>
      <c r="L104" s="24">
        <f>IFERROR(VLOOKUP($F104,'Arr 2020'!$A:$N,7,0),0)</f>
        <v>0</v>
      </c>
      <c r="M104" s="24">
        <f>IFERROR(VLOOKUP($F104,'Arr 2020'!$A:$N,8,0),0)</f>
        <v>0</v>
      </c>
      <c r="N104" s="24">
        <f>IFERROR(VLOOKUP($F104,'Arr 2020'!$A:$N,9,0),0)</f>
        <v>0</v>
      </c>
      <c r="O104" s="24">
        <f>IFERROR(VLOOKUP($F104,'Arr 2020'!$A:$N,10,0),0)</f>
        <v>0</v>
      </c>
      <c r="P104" s="24">
        <f>IFERROR(VLOOKUP($F104,'Arr 2020'!$A:$N,11,0),0)</f>
        <v>0</v>
      </c>
      <c r="Q104" s="24">
        <f>IFERROR(VLOOKUP($F104,'Arr 2020'!$A:$N,12,0),0)</f>
        <v>0</v>
      </c>
      <c r="R104" s="24">
        <f>IFERROR(VLOOKUP($F104,'Arr 2020'!$A:$N,13,0),0)</f>
        <v>0</v>
      </c>
      <c r="S104" s="24">
        <f>IFERROR(VLOOKUP($F104,'Arr 2020'!$A:$N,14,0),0)</f>
        <v>0</v>
      </c>
    </row>
    <row r="105" spans="2:19" ht="15" customHeight="1" x14ac:dyDescent="0.2">
      <c r="B105" s="42"/>
      <c r="C105" s="43"/>
      <c r="D105" s="43"/>
      <c r="E105" s="43"/>
      <c r="F105" s="43" t="s">
        <v>205</v>
      </c>
      <c r="G105" s="53" t="s">
        <v>204</v>
      </c>
      <c r="H105" s="44">
        <f>IFERROR(VLOOKUP($F105,'Arr 2020'!$A$1:$C$1331,3,0),0)</f>
        <v>36.04999999999999</v>
      </c>
      <c r="I105" s="44">
        <f>IFERROR(VLOOKUP($F105,'Arr 2020'!$A:$N,4,0),0)</f>
        <v>45.329999999999991</v>
      </c>
      <c r="J105" s="44">
        <f>IFERROR(VLOOKUP($F105,'Arr 2020'!$A:$N,5,0),0)</f>
        <v>10.82</v>
      </c>
      <c r="K105" s="44">
        <f>IFERROR(VLOOKUP($F105,'Arr 2020'!$A:$N,6,0),0)</f>
        <v>11.48</v>
      </c>
      <c r="L105" s="44">
        <f>IFERROR(VLOOKUP($F105,'Arr 2020'!$A:$N,7,0),0)</f>
        <v>12</v>
      </c>
      <c r="M105" s="44">
        <f>IFERROR(VLOOKUP($F105,'Arr 2020'!$A:$N,8,0),0)</f>
        <v>12.91</v>
      </c>
      <c r="N105" s="44">
        <f>IFERROR(VLOOKUP($F105,'Arr 2020'!$A:$N,9,0),0)</f>
        <v>2738.0999999999995</v>
      </c>
      <c r="O105" s="44">
        <f>IFERROR(VLOOKUP($F105,'Arr 2020'!$A:$N,10,0),0)</f>
        <v>4522.05</v>
      </c>
      <c r="P105" s="44">
        <f>IFERROR(VLOOKUP($F105,'Arr 2020'!$A:$N,11,0),0)</f>
        <v>1118.57</v>
      </c>
      <c r="Q105" s="44">
        <f>IFERROR(VLOOKUP($F105,'Arr 2020'!$A:$N,12,0),0)</f>
        <v>782.99</v>
      </c>
      <c r="R105" s="44">
        <f>IFERROR(VLOOKUP($F105,'Arr 2020'!$A:$N,13,0),0)</f>
        <v>1393.86</v>
      </c>
      <c r="S105" s="44">
        <f>IFERROR(VLOOKUP($F105,'Arr 2020'!$A:$N,14,0),0)</f>
        <v>598.6</v>
      </c>
    </row>
    <row r="106" spans="2:19" ht="15" customHeight="1" x14ac:dyDescent="0.2">
      <c r="B106" s="23"/>
      <c r="C106" s="22"/>
      <c r="D106" s="22"/>
      <c r="E106" s="22" t="s">
        <v>206</v>
      </c>
      <c r="F106" s="22"/>
      <c r="G106" s="55" t="s">
        <v>207</v>
      </c>
      <c r="H106" s="24">
        <f>IFERROR(VLOOKUP($F106,'Arr 2020'!$A$1:$C$1331,3,0),0)</f>
        <v>0</v>
      </c>
      <c r="I106" s="24">
        <f>IFERROR(VLOOKUP($F106,'Arr 2020'!$A:$N,4,0),0)</f>
        <v>0</v>
      </c>
      <c r="J106" s="24">
        <f>IFERROR(VLOOKUP($F106,'Arr 2020'!$A:$N,5,0),0)</f>
        <v>0</v>
      </c>
      <c r="K106" s="24">
        <f>IFERROR(VLOOKUP($F106,'Arr 2020'!$A:$N,6,0),0)</f>
        <v>0</v>
      </c>
      <c r="L106" s="24">
        <f>IFERROR(VLOOKUP($F106,'Arr 2020'!$A:$N,7,0),0)</f>
        <v>0</v>
      </c>
      <c r="M106" s="24">
        <f>IFERROR(VLOOKUP($F106,'Arr 2020'!$A:$N,8,0),0)</f>
        <v>0</v>
      </c>
      <c r="N106" s="24">
        <f>IFERROR(VLOOKUP($F106,'Arr 2020'!$A:$N,9,0),0)</f>
        <v>0</v>
      </c>
      <c r="O106" s="24">
        <f>IFERROR(VLOOKUP($F106,'Arr 2020'!$A:$N,10,0),0)</f>
        <v>0</v>
      </c>
      <c r="P106" s="24">
        <f>IFERROR(VLOOKUP($F106,'Arr 2020'!$A:$N,11,0),0)</f>
        <v>0</v>
      </c>
      <c r="Q106" s="24">
        <f>IFERROR(VLOOKUP($F106,'Arr 2020'!$A:$N,12,0),0)</f>
        <v>0</v>
      </c>
      <c r="R106" s="24">
        <f>IFERROR(VLOOKUP($F106,'Arr 2020'!$A:$N,13,0),0)</f>
        <v>0</v>
      </c>
      <c r="S106" s="24">
        <f>IFERROR(VLOOKUP($F106,'Arr 2020'!$A:$N,14,0),0)</f>
        <v>0</v>
      </c>
    </row>
    <row r="107" spans="2:19" ht="15" customHeight="1" x14ac:dyDescent="0.2">
      <c r="B107" s="42"/>
      <c r="C107" s="43"/>
      <c r="D107" s="43"/>
      <c r="E107" s="43"/>
      <c r="F107" s="43" t="s">
        <v>208</v>
      </c>
      <c r="G107" s="53" t="s">
        <v>209</v>
      </c>
      <c r="H107" s="44">
        <f>IFERROR(VLOOKUP($F107,'Arr 2020'!$A$1:$C$1331,3,0),0)</f>
        <v>6325.78</v>
      </c>
      <c r="I107" s="44">
        <f>IFERROR(VLOOKUP($F107,'Arr 2020'!$A:$N,4,0),0)</f>
        <v>7992.32</v>
      </c>
      <c r="J107" s="44">
        <f>IFERROR(VLOOKUP($F107,'Arr 2020'!$A:$N,5,0),0)</f>
        <v>7823.43</v>
      </c>
      <c r="K107" s="44">
        <f>IFERROR(VLOOKUP($F107,'Arr 2020'!$A:$N,6,0),0)</f>
        <v>5625.39</v>
      </c>
      <c r="L107" s="44">
        <f>IFERROR(VLOOKUP($F107,'Arr 2020'!$A:$N,7,0),0)</f>
        <v>6840.63</v>
      </c>
      <c r="M107" s="44">
        <f>IFERROR(VLOOKUP($F107,'Arr 2020'!$A:$N,8,0),0)</f>
        <v>8412.1800000000021</v>
      </c>
      <c r="N107" s="44">
        <f>IFERROR(VLOOKUP($F107,'Arr 2020'!$A:$N,9,0),0)</f>
        <v>7451.8999999999987</v>
      </c>
      <c r="O107" s="44">
        <f>IFERROR(VLOOKUP($F107,'Arr 2020'!$A:$N,10,0),0)</f>
        <v>8847.2000000000007</v>
      </c>
      <c r="P107" s="44">
        <f>IFERROR(VLOOKUP($F107,'Arr 2020'!$A:$N,11,0),0)</f>
        <v>9341.39</v>
      </c>
      <c r="Q107" s="44">
        <f>IFERROR(VLOOKUP($F107,'Arr 2020'!$A:$N,12,0),0)</f>
        <v>9426.1299999999992</v>
      </c>
      <c r="R107" s="44">
        <f>IFERROR(VLOOKUP($F107,'Arr 2020'!$A:$N,13,0),0)</f>
        <v>7732.91</v>
      </c>
      <c r="S107" s="44">
        <f>IFERROR(VLOOKUP($F107,'Arr 2020'!$A:$N,14,0),0)</f>
        <v>8011.78</v>
      </c>
    </row>
    <row r="108" spans="2:19" ht="15" customHeight="1" x14ac:dyDescent="0.2">
      <c r="B108" s="42"/>
      <c r="C108" s="43"/>
      <c r="D108" s="43"/>
      <c r="E108" s="43"/>
      <c r="F108" s="43" t="s">
        <v>210</v>
      </c>
      <c r="G108" s="53" t="s">
        <v>211</v>
      </c>
      <c r="H108" s="44">
        <f>IFERROR(VLOOKUP($F108,'Arr 2020'!$A$1:$C$1331,3,0),0)</f>
        <v>43.2</v>
      </c>
      <c r="I108" s="44">
        <f>IFERROR(VLOOKUP($F108,'Arr 2020'!$A:$N,4,0),0)</f>
        <v>0</v>
      </c>
      <c r="J108" s="44">
        <f>IFERROR(VLOOKUP($F108,'Arr 2020'!$A:$N,5,0),0)</f>
        <v>0</v>
      </c>
      <c r="K108" s="44">
        <f>IFERROR(VLOOKUP($F108,'Arr 2020'!$A:$N,6,0),0)</f>
        <v>0</v>
      </c>
      <c r="L108" s="44">
        <f>IFERROR(VLOOKUP($F108,'Arr 2020'!$A:$N,7,0),0)</f>
        <v>0</v>
      </c>
      <c r="M108" s="44">
        <f>IFERROR(VLOOKUP($F108,'Arr 2020'!$A:$N,8,0),0)</f>
        <v>0</v>
      </c>
      <c r="N108" s="44">
        <f>IFERROR(VLOOKUP($F108,'Arr 2020'!$A:$N,9,0),0)</f>
        <v>16.030000000000005</v>
      </c>
      <c r="O108" s="44">
        <f>IFERROR(VLOOKUP($F108,'Arr 2020'!$A:$N,10,0),0)</f>
        <v>0</v>
      </c>
      <c r="P108" s="44">
        <f>IFERROR(VLOOKUP($F108,'Arr 2020'!$A:$N,11,0),0)</f>
        <v>50</v>
      </c>
      <c r="Q108" s="44">
        <f>IFERROR(VLOOKUP($F108,'Arr 2020'!$A:$N,12,0),0)</f>
        <v>182.57</v>
      </c>
      <c r="R108" s="44">
        <f>IFERROR(VLOOKUP($F108,'Arr 2020'!$A:$N,13,0),0)</f>
        <v>0</v>
      </c>
      <c r="S108" s="44">
        <f>IFERROR(VLOOKUP($F108,'Arr 2020'!$A:$N,14,0),0)</f>
        <v>0</v>
      </c>
    </row>
    <row r="109" spans="2:19" ht="15" customHeight="1" x14ac:dyDescent="0.2">
      <c r="B109" s="42"/>
      <c r="C109" s="43"/>
      <c r="D109" s="43"/>
      <c r="E109" s="43"/>
      <c r="F109" s="43" t="s">
        <v>212</v>
      </c>
      <c r="G109" s="53" t="s">
        <v>213</v>
      </c>
      <c r="H109" s="44">
        <f>IFERROR(VLOOKUP($F109,'Arr 2020'!$A$1:$C$1331,3,0),0)</f>
        <v>0</v>
      </c>
      <c r="I109" s="44">
        <f>IFERROR(VLOOKUP($F109,'Arr 2020'!$A:$N,4,0),0)</f>
        <v>0</v>
      </c>
      <c r="J109" s="44">
        <f>IFERROR(VLOOKUP($F109,'Arr 2020'!$A:$N,5,0),0)</f>
        <v>1784.32</v>
      </c>
      <c r="K109" s="44">
        <f>IFERROR(VLOOKUP($F109,'Arr 2020'!$A:$N,6,0),0)</f>
        <v>7.4</v>
      </c>
      <c r="L109" s="44">
        <f>IFERROR(VLOOKUP($F109,'Arr 2020'!$A:$N,7,0),0)</f>
        <v>0</v>
      </c>
      <c r="M109" s="44">
        <f>IFERROR(VLOOKUP($F109,'Arr 2020'!$A:$N,8,0),0)</f>
        <v>5.94</v>
      </c>
      <c r="N109" s="44">
        <f>IFERROR(VLOOKUP($F109,'Arr 2020'!$A:$N,9,0),0)</f>
        <v>22.92</v>
      </c>
      <c r="O109" s="44">
        <f>IFERROR(VLOOKUP($F109,'Arr 2020'!$A:$N,10,0),0)</f>
        <v>0</v>
      </c>
      <c r="P109" s="44">
        <f>IFERROR(VLOOKUP($F109,'Arr 2020'!$A:$N,11,0),0)</f>
        <v>10.44</v>
      </c>
      <c r="Q109" s="44">
        <f>IFERROR(VLOOKUP($F109,'Arr 2020'!$A:$N,12,0),0)</f>
        <v>13.8</v>
      </c>
      <c r="R109" s="44">
        <f>IFERROR(VLOOKUP($F109,'Arr 2020'!$A:$N,13,0),0)</f>
        <v>0</v>
      </c>
      <c r="S109" s="44">
        <f>IFERROR(VLOOKUP($F109,'Arr 2020'!$A:$N,14,0),0)</f>
        <v>0</v>
      </c>
    </row>
    <row r="110" spans="2:19" ht="15" customHeight="1" x14ac:dyDescent="0.2">
      <c r="B110" s="42"/>
      <c r="C110" s="43"/>
      <c r="D110" s="43"/>
      <c r="E110" s="43"/>
      <c r="F110" s="43" t="s">
        <v>214</v>
      </c>
      <c r="G110" s="53" t="s">
        <v>215</v>
      </c>
      <c r="H110" s="44">
        <f>IFERROR(VLOOKUP($F110,'Arr 2020'!$A$1:$C$1331,3,0),0)</f>
        <v>0.51</v>
      </c>
      <c r="I110" s="44">
        <f>IFERROR(VLOOKUP($F110,'Arr 2020'!$A:$N,4,0),0)</f>
        <v>30.82</v>
      </c>
      <c r="J110" s="44">
        <f>IFERROR(VLOOKUP($F110,'Arr 2020'!$A:$N,5,0),0)</f>
        <v>0</v>
      </c>
      <c r="K110" s="44">
        <f>IFERROR(VLOOKUP($F110,'Arr 2020'!$A:$N,6,0),0)</f>
        <v>0</v>
      </c>
      <c r="L110" s="44">
        <f>IFERROR(VLOOKUP($F110,'Arr 2020'!$A:$N,7,0),0)</f>
        <v>0</v>
      </c>
      <c r="M110" s="44">
        <f>IFERROR(VLOOKUP($F110,'Arr 2020'!$A:$N,8,0),0)</f>
        <v>4.0599999999999996</v>
      </c>
      <c r="N110" s="44">
        <f>IFERROR(VLOOKUP($F110,'Arr 2020'!$A:$N,9,0),0)</f>
        <v>0</v>
      </c>
      <c r="O110" s="44">
        <f>IFERROR(VLOOKUP($F110,'Arr 2020'!$A:$N,10,0),0)</f>
        <v>0</v>
      </c>
      <c r="P110" s="44">
        <f>IFERROR(VLOOKUP($F110,'Arr 2020'!$A:$N,11,0),0)</f>
        <v>0</v>
      </c>
      <c r="Q110" s="44">
        <f>IFERROR(VLOOKUP($F110,'Arr 2020'!$A:$N,12,0),0)</f>
        <v>18.79</v>
      </c>
      <c r="R110" s="44">
        <f>IFERROR(VLOOKUP($F110,'Arr 2020'!$A:$N,13,0),0)</f>
        <v>0</v>
      </c>
      <c r="S110" s="44">
        <f>IFERROR(VLOOKUP($F110,'Arr 2020'!$A:$N,14,0),0)</f>
        <v>0</v>
      </c>
    </row>
    <row r="111" spans="2:19" ht="15" customHeight="1" x14ac:dyDescent="0.2">
      <c r="B111" s="42"/>
      <c r="C111" s="43"/>
      <c r="D111" s="43"/>
      <c r="E111" s="43"/>
      <c r="F111" s="43" t="s">
        <v>216</v>
      </c>
      <c r="G111" s="53" t="s">
        <v>217</v>
      </c>
      <c r="H111" s="44">
        <f>IFERROR(VLOOKUP($F111,'Arr 2020'!$A$1:$C$1331,3,0),0)</f>
        <v>75.66</v>
      </c>
      <c r="I111" s="44">
        <f>IFERROR(VLOOKUP($F111,'Arr 2020'!$A:$N,4,0),0)</f>
        <v>254.49000000000004</v>
      </c>
      <c r="J111" s="44">
        <f>IFERROR(VLOOKUP($F111,'Arr 2020'!$A:$N,5,0),0)</f>
        <v>92.639999999999986</v>
      </c>
      <c r="K111" s="44">
        <f>IFERROR(VLOOKUP($F111,'Arr 2020'!$A:$N,6,0),0)</f>
        <v>391.47</v>
      </c>
      <c r="L111" s="44">
        <f>IFERROR(VLOOKUP($F111,'Arr 2020'!$A:$N,7,0),0)</f>
        <v>43.29</v>
      </c>
      <c r="M111" s="44">
        <f>IFERROR(VLOOKUP($F111,'Arr 2020'!$A:$N,8,0),0)</f>
        <v>173.31</v>
      </c>
      <c r="N111" s="44">
        <f>IFERROR(VLOOKUP($F111,'Arr 2020'!$A:$N,9,0),0)</f>
        <v>522.79</v>
      </c>
      <c r="O111" s="44">
        <f>IFERROR(VLOOKUP($F111,'Arr 2020'!$A:$N,10,0),0)</f>
        <v>166.47999999999996</v>
      </c>
      <c r="P111" s="44">
        <f>IFERROR(VLOOKUP($F111,'Arr 2020'!$A:$N,11,0),0)</f>
        <v>9.5299999999999994</v>
      </c>
      <c r="Q111" s="44">
        <f>IFERROR(VLOOKUP($F111,'Arr 2020'!$A:$N,12,0),0)</f>
        <v>153.72999999999999</v>
      </c>
      <c r="R111" s="44">
        <f>IFERROR(VLOOKUP($F111,'Arr 2020'!$A:$N,13,0),0)</f>
        <v>26.51</v>
      </c>
      <c r="S111" s="44">
        <f>IFERROR(VLOOKUP($F111,'Arr 2020'!$A:$N,14,0),0)</f>
        <v>197.53</v>
      </c>
    </row>
    <row r="112" spans="2:19" ht="15" customHeight="1" x14ac:dyDescent="0.2">
      <c r="B112" s="23"/>
      <c r="C112" s="22"/>
      <c r="D112" s="22"/>
      <c r="E112" s="22" t="s">
        <v>218</v>
      </c>
      <c r="F112" s="22"/>
      <c r="G112" s="55" t="s">
        <v>219</v>
      </c>
      <c r="H112" s="24">
        <f>IFERROR(VLOOKUP($F112,'Arr 2020'!$A$1:$C$1331,3,0),0)</f>
        <v>0</v>
      </c>
      <c r="I112" s="24">
        <f>IFERROR(VLOOKUP($F112,'Arr 2020'!$A:$N,4,0),0)</f>
        <v>0</v>
      </c>
      <c r="J112" s="24">
        <f>IFERROR(VLOOKUP($F112,'Arr 2020'!$A:$N,5,0),0)</f>
        <v>0</v>
      </c>
      <c r="K112" s="24">
        <f>IFERROR(VLOOKUP($F112,'Arr 2020'!$A:$N,6,0),0)</f>
        <v>0</v>
      </c>
      <c r="L112" s="24">
        <f>IFERROR(VLOOKUP($F112,'Arr 2020'!$A:$N,7,0),0)</f>
        <v>0</v>
      </c>
      <c r="M112" s="24">
        <f>IFERROR(VLOOKUP($F112,'Arr 2020'!$A:$N,8,0),0)</f>
        <v>0</v>
      </c>
      <c r="N112" s="24">
        <f>IFERROR(VLOOKUP($F112,'Arr 2020'!$A:$N,9,0),0)</f>
        <v>0</v>
      </c>
      <c r="O112" s="24">
        <f>IFERROR(VLOOKUP($F112,'Arr 2020'!$A:$N,10,0),0)</f>
        <v>0</v>
      </c>
      <c r="P112" s="24">
        <f>IFERROR(VLOOKUP($F112,'Arr 2020'!$A:$N,11,0),0)</f>
        <v>0</v>
      </c>
      <c r="Q112" s="24">
        <f>IFERROR(VLOOKUP($F112,'Arr 2020'!$A:$N,12,0),0)</f>
        <v>0</v>
      </c>
      <c r="R112" s="24">
        <f>IFERROR(VLOOKUP($F112,'Arr 2020'!$A:$N,13,0),0)</f>
        <v>0</v>
      </c>
      <c r="S112" s="24">
        <f>IFERROR(VLOOKUP($F112,'Arr 2020'!$A:$N,14,0),0)</f>
        <v>0</v>
      </c>
    </row>
    <row r="113" spans="2:19" ht="15" customHeight="1" x14ac:dyDescent="0.2">
      <c r="B113" s="42"/>
      <c r="C113" s="43"/>
      <c r="D113" s="43"/>
      <c r="E113" s="43"/>
      <c r="F113" s="43" t="s">
        <v>220</v>
      </c>
      <c r="G113" s="53" t="s">
        <v>221</v>
      </c>
      <c r="H113" s="44">
        <f>IFERROR(VLOOKUP($F113,'Arr 2020'!$A$1:$C$1331,3,0),0)</f>
        <v>7.82</v>
      </c>
      <c r="I113" s="44">
        <f>IFERROR(VLOOKUP($F113,'Arr 2020'!$A:$N,4,0),0)</f>
        <v>4.2</v>
      </c>
      <c r="J113" s="44">
        <f>IFERROR(VLOOKUP($F113,'Arr 2020'!$A:$N,5,0),0)</f>
        <v>35.170000000000009</v>
      </c>
      <c r="K113" s="44">
        <f>IFERROR(VLOOKUP($F113,'Arr 2020'!$A:$N,6,0),0)</f>
        <v>13.33</v>
      </c>
      <c r="L113" s="44">
        <f>IFERROR(VLOOKUP($F113,'Arr 2020'!$A:$N,7,0),0)</f>
        <v>9.68</v>
      </c>
      <c r="M113" s="44">
        <f>IFERROR(VLOOKUP($F113,'Arr 2020'!$A:$N,8,0),0)</f>
        <v>7</v>
      </c>
      <c r="N113" s="44">
        <f>IFERROR(VLOOKUP($F113,'Arr 2020'!$A:$N,9,0),0)</f>
        <v>92.25</v>
      </c>
      <c r="O113" s="44">
        <f>IFERROR(VLOOKUP($F113,'Arr 2020'!$A:$N,10,0),0)</f>
        <v>18.7</v>
      </c>
      <c r="P113" s="44">
        <f>IFERROR(VLOOKUP($F113,'Arr 2020'!$A:$N,11,0),0)</f>
        <v>8.24</v>
      </c>
      <c r="Q113" s="44">
        <f>IFERROR(VLOOKUP($F113,'Arr 2020'!$A:$N,12,0),0)</f>
        <v>0</v>
      </c>
      <c r="R113" s="44">
        <f>IFERROR(VLOOKUP($F113,'Arr 2020'!$A:$N,13,0),0)</f>
        <v>35.99</v>
      </c>
      <c r="S113" s="44">
        <f>IFERROR(VLOOKUP($F113,'Arr 2020'!$A:$N,14,0),0)</f>
        <v>0</v>
      </c>
    </row>
    <row r="114" spans="2:19" ht="15" customHeight="1" x14ac:dyDescent="0.2">
      <c r="B114" s="42"/>
      <c r="C114" s="43"/>
      <c r="D114" s="43"/>
      <c r="E114" s="43"/>
      <c r="F114" s="43" t="s">
        <v>222</v>
      </c>
      <c r="G114" s="53" t="s">
        <v>223</v>
      </c>
      <c r="H114" s="44">
        <f>IFERROR(VLOOKUP($F114,'Arr 2020'!$A$1:$C$1331,3,0),0)</f>
        <v>159.96</v>
      </c>
      <c r="I114" s="44">
        <f>IFERROR(VLOOKUP($F114,'Arr 2020'!$A:$N,4,0),0)</f>
        <v>419.02</v>
      </c>
      <c r="J114" s="44">
        <f>IFERROR(VLOOKUP($F114,'Arr 2020'!$A:$N,5,0),0)</f>
        <v>162.6</v>
      </c>
      <c r="K114" s="44">
        <f>IFERROR(VLOOKUP($F114,'Arr 2020'!$A:$N,6,0),0)</f>
        <v>151.94</v>
      </c>
      <c r="L114" s="44">
        <f>IFERROR(VLOOKUP($F114,'Arr 2020'!$A:$N,7,0),0)</f>
        <v>545.78</v>
      </c>
      <c r="M114" s="44">
        <f>IFERROR(VLOOKUP($F114,'Arr 2020'!$A:$N,8,0),0)</f>
        <v>179.24</v>
      </c>
      <c r="N114" s="44">
        <f>IFERROR(VLOOKUP($F114,'Arr 2020'!$A:$N,9,0),0)</f>
        <v>111.4</v>
      </c>
      <c r="O114" s="44">
        <f>IFERROR(VLOOKUP($F114,'Arr 2020'!$A:$N,10,0),0)</f>
        <v>331.98</v>
      </c>
      <c r="P114" s="44">
        <f>IFERROR(VLOOKUP($F114,'Arr 2020'!$A:$N,11,0),0)</f>
        <v>203.94</v>
      </c>
      <c r="Q114" s="44">
        <f>IFERROR(VLOOKUP($F114,'Arr 2020'!$A:$N,12,0),0)</f>
        <v>328.5</v>
      </c>
      <c r="R114" s="44">
        <f>IFERROR(VLOOKUP($F114,'Arr 2020'!$A:$N,13,0),0)</f>
        <v>96.7</v>
      </c>
      <c r="S114" s="44">
        <f>IFERROR(VLOOKUP($F114,'Arr 2020'!$A:$N,14,0),0)</f>
        <v>165.86</v>
      </c>
    </row>
    <row r="115" spans="2:19" ht="15" customHeight="1" x14ac:dyDescent="0.2">
      <c r="B115" s="42"/>
      <c r="C115" s="43"/>
      <c r="D115" s="43"/>
      <c r="E115" s="43"/>
      <c r="F115" s="43" t="s">
        <v>224</v>
      </c>
      <c r="G115" s="53" t="s">
        <v>225</v>
      </c>
      <c r="H115" s="44">
        <f>IFERROR(VLOOKUP($F115,'Arr 2020'!$A$1:$C$1331,3,0),0)</f>
        <v>0</v>
      </c>
      <c r="I115" s="44">
        <f>IFERROR(VLOOKUP($F115,'Arr 2020'!$A:$N,4,0),0)</f>
        <v>0</v>
      </c>
      <c r="J115" s="44">
        <f>IFERROR(VLOOKUP($F115,'Arr 2020'!$A:$N,5,0),0)</f>
        <v>0</v>
      </c>
      <c r="K115" s="44">
        <f>IFERROR(VLOOKUP($F115,'Arr 2020'!$A:$N,6,0),0)</f>
        <v>0</v>
      </c>
      <c r="L115" s="44">
        <f>IFERROR(VLOOKUP($F115,'Arr 2020'!$A:$N,7,0),0)</f>
        <v>0</v>
      </c>
      <c r="M115" s="44">
        <f>IFERROR(VLOOKUP($F115,'Arr 2020'!$A:$N,8,0),0)</f>
        <v>0</v>
      </c>
      <c r="N115" s="44">
        <f>IFERROR(VLOOKUP($F115,'Arr 2020'!$A:$N,9,0),0)</f>
        <v>0</v>
      </c>
      <c r="O115" s="44">
        <f>IFERROR(VLOOKUP($F115,'Arr 2020'!$A:$N,10,0),0)</f>
        <v>0</v>
      </c>
      <c r="P115" s="44">
        <f>IFERROR(VLOOKUP($F115,'Arr 2020'!$A:$N,11,0),0)</f>
        <v>0</v>
      </c>
      <c r="Q115" s="44">
        <f>IFERROR(VLOOKUP($F115,'Arr 2020'!$A:$N,12,0),0)</f>
        <v>0</v>
      </c>
      <c r="R115" s="44">
        <f>IFERROR(VLOOKUP($F115,'Arr 2020'!$A:$N,13,0),0)</f>
        <v>0</v>
      </c>
      <c r="S115" s="44">
        <f>IFERROR(VLOOKUP($F115,'Arr 2020'!$A:$N,14,0),0)</f>
        <v>0</v>
      </c>
    </row>
    <row r="116" spans="2:19" ht="15" customHeight="1" x14ac:dyDescent="0.2">
      <c r="B116" s="42"/>
      <c r="C116" s="43"/>
      <c r="D116" s="43"/>
      <c r="E116" s="43"/>
      <c r="F116" s="43" t="s">
        <v>226</v>
      </c>
      <c r="G116" s="53" t="s">
        <v>4183</v>
      </c>
      <c r="H116" s="44">
        <f>IFERROR(VLOOKUP($F116,'Arr 2020'!$A$1:$C$1331,3,0),0)</f>
        <v>0</v>
      </c>
      <c r="I116" s="44">
        <f>IFERROR(VLOOKUP($F116,'Arr 2020'!$A:$N,4,0),0)</f>
        <v>0</v>
      </c>
      <c r="J116" s="44">
        <f>IFERROR(VLOOKUP($F116,'Arr 2020'!$A:$N,5,0),0)</f>
        <v>0</v>
      </c>
      <c r="K116" s="44">
        <f>IFERROR(VLOOKUP($F116,'Arr 2020'!$A:$N,6,0),0)</f>
        <v>0</v>
      </c>
      <c r="L116" s="44">
        <f>IFERROR(VLOOKUP($F116,'Arr 2020'!$A:$N,7,0),0)</f>
        <v>0</v>
      </c>
      <c r="M116" s="44">
        <f>IFERROR(VLOOKUP($F116,'Arr 2020'!$A:$N,8,0),0)</f>
        <v>0</v>
      </c>
      <c r="N116" s="44">
        <f>IFERROR(VLOOKUP($F116,'Arr 2020'!$A:$N,9,0),0)</f>
        <v>0</v>
      </c>
      <c r="O116" s="44">
        <f>IFERROR(VLOOKUP($F116,'Arr 2020'!$A:$N,10,0),0)</f>
        <v>0</v>
      </c>
      <c r="P116" s="44">
        <f>IFERROR(VLOOKUP($F116,'Arr 2020'!$A:$N,11,0),0)</f>
        <v>0</v>
      </c>
      <c r="Q116" s="44">
        <f>IFERROR(VLOOKUP($F116,'Arr 2020'!$A:$N,12,0),0)</f>
        <v>0</v>
      </c>
      <c r="R116" s="44">
        <f>IFERROR(VLOOKUP($F116,'Arr 2020'!$A:$N,13,0),0)</f>
        <v>0</v>
      </c>
      <c r="S116" s="44">
        <f>IFERROR(VLOOKUP($F116,'Arr 2020'!$A:$N,14,0),0)</f>
        <v>0</v>
      </c>
    </row>
    <row r="117" spans="2:19" ht="15" customHeight="1" x14ac:dyDescent="0.2">
      <c r="B117" s="42"/>
      <c r="C117" s="43"/>
      <c r="D117" s="43"/>
      <c r="E117" s="43"/>
      <c r="F117" s="43" t="s">
        <v>228</v>
      </c>
      <c r="G117" s="53" t="s">
        <v>229</v>
      </c>
      <c r="H117" s="44">
        <f>IFERROR(VLOOKUP($F117,'Arr 2020'!$A$1:$C$1331,3,0),0)</f>
        <v>0</v>
      </c>
      <c r="I117" s="44">
        <f>IFERROR(VLOOKUP($F117,'Arr 2020'!$A:$N,4,0),0)</f>
        <v>20.41</v>
      </c>
      <c r="J117" s="44">
        <f>IFERROR(VLOOKUP($F117,'Arr 2020'!$A:$N,5,0),0)</f>
        <v>0</v>
      </c>
      <c r="K117" s="44">
        <f>IFERROR(VLOOKUP($F117,'Arr 2020'!$A:$N,6,0),0)</f>
        <v>0</v>
      </c>
      <c r="L117" s="44">
        <f>IFERROR(VLOOKUP($F117,'Arr 2020'!$A:$N,7,0),0)</f>
        <v>1.2</v>
      </c>
      <c r="M117" s="44">
        <f>IFERROR(VLOOKUP($F117,'Arr 2020'!$A:$N,8,0),0)</f>
        <v>0</v>
      </c>
      <c r="N117" s="44">
        <f>IFERROR(VLOOKUP($F117,'Arr 2020'!$A:$N,9,0),0)</f>
        <v>0</v>
      </c>
      <c r="O117" s="44">
        <f>IFERROR(VLOOKUP($F117,'Arr 2020'!$A:$N,10,0),0)</f>
        <v>10.9</v>
      </c>
      <c r="P117" s="44">
        <f>IFERROR(VLOOKUP($F117,'Arr 2020'!$A:$N,11,0),0)</f>
        <v>0</v>
      </c>
      <c r="Q117" s="44">
        <f>IFERROR(VLOOKUP($F117,'Arr 2020'!$A:$N,12,0),0)</f>
        <v>0.01</v>
      </c>
      <c r="R117" s="44">
        <f>IFERROR(VLOOKUP($F117,'Arr 2020'!$A:$N,13,0),0)</f>
        <v>2.56</v>
      </c>
      <c r="S117" s="44">
        <f>IFERROR(VLOOKUP($F117,'Arr 2020'!$A:$N,14,0),0)</f>
        <v>0</v>
      </c>
    </row>
    <row r="118" spans="2:19" ht="15" customHeight="1" x14ac:dyDescent="0.2">
      <c r="B118" s="35"/>
      <c r="C118" s="36"/>
      <c r="D118" s="37" t="s">
        <v>230</v>
      </c>
      <c r="E118" s="37"/>
      <c r="F118" s="37"/>
      <c r="G118" s="51" t="s">
        <v>4184</v>
      </c>
      <c r="H118" s="38">
        <f>IFERROR(VLOOKUP($F118,'Arr 2020'!$A$1:$C$1331,3,0),0)</f>
        <v>0</v>
      </c>
      <c r="I118" s="38">
        <f>IFERROR(VLOOKUP($F118,'Arr 2020'!$A:$N,4,0),0)</f>
        <v>0</v>
      </c>
      <c r="J118" s="38">
        <f>IFERROR(VLOOKUP($F118,'Arr 2020'!$A:$N,5,0),0)</f>
        <v>0</v>
      </c>
      <c r="K118" s="38">
        <f>IFERROR(VLOOKUP($F118,'Arr 2020'!$A:$N,6,0),0)</f>
        <v>0</v>
      </c>
      <c r="L118" s="38">
        <f>IFERROR(VLOOKUP($F118,'Arr 2020'!$A:$N,7,0),0)</f>
        <v>0</v>
      </c>
      <c r="M118" s="38">
        <f>IFERROR(VLOOKUP($F118,'Arr 2020'!$A:$N,8,0),0)</f>
        <v>0</v>
      </c>
      <c r="N118" s="38">
        <f>IFERROR(VLOOKUP($F118,'Arr 2020'!$A:$N,9,0),0)</f>
        <v>0</v>
      </c>
      <c r="O118" s="38">
        <f>IFERROR(VLOOKUP($F118,'Arr 2020'!$A:$N,10,0),0)</f>
        <v>0</v>
      </c>
      <c r="P118" s="38">
        <f>IFERROR(VLOOKUP($F118,'Arr 2020'!$A:$N,11,0),0)</f>
        <v>0</v>
      </c>
      <c r="Q118" s="38">
        <f>IFERROR(VLOOKUP($F118,'Arr 2020'!$A:$N,12,0),0)</f>
        <v>0</v>
      </c>
      <c r="R118" s="38">
        <f>IFERROR(VLOOKUP($F118,'Arr 2020'!$A:$N,13,0),0)</f>
        <v>0</v>
      </c>
      <c r="S118" s="38">
        <f>IFERROR(VLOOKUP($F118,'Arr 2020'!$A:$N,14,0),0)</f>
        <v>0</v>
      </c>
    </row>
    <row r="119" spans="2:19" ht="15" customHeight="1" x14ac:dyDescent="0.2">
      <c r="B119" s="23"/>
      <c r="C119" s="22"/>
      <c r="D119" s="22"/>
      <c r="E119" s="22" t="s">
        <v>231</v>
      </c>
      <c r="F119" s="22"/>
      <c r="G119" s="55" t="s">
        <v>232</v>
      </c>
      <c r="H119" s="24">
        <f>IFERROR(VLOOKUP($F119,'Arr 2020'!$A$1:$C$1331,3,0),0)</f>
        <v>0</v>
      </c>
      <c r="I119" s="24">
        <f>IFERROR(VLOOKUP($F119,'Arr 2020'!$A:$N,4,0),0)</f>
        <v>0</v>
      </c>
      <c r="J119" s="24">
        <f>IFERROR(VLOOKUP($F119,'Arr 2020'!$A:$N,5,0),0)</f>
        <v>0</v>
      </c>
      <c r="K119" s="24">
        <f>IFERROR(VLOOKUP($F119,'Arr 2020'!$A:$N,6,0),0)</f>
        <v>0</v>
      </c>
      <c r="L119" s="24">
        <f>IFERROR(VLOOKUP($F119,'Arr 2020'!$A:$N,7,0),0)</f>
        <v>0</v>
      </c>
      <c r="M119" s="24">
        <f>IFERROR(VLOOKUP($F119,'Arr 2020'!$A:$N,8,0),0)</f>
        <v>0</v>
      </c>
      <c r="N119" s="24">
        <f>IFERROR(VLOOKUP($F119,'Arr 2020'!$A:$N,9,0),0)</f>
        <v>0</v>
      </c>
      <c r="O119" s="24">
        <f>IFERROR(VLOOKUP($F119,'Arr 2020'!$A:$N,10,0),0)</f>
        <v>0</v>
      </c>
      <c r="P119" s="24">
        <f>IFERROR(VLOOKUP($F119,'Arr 2020'!$A:$N,11,0),0)</f>
        <v>0</v>
      </c>
      <c r="Q119" s="24">
        <f>IFERROR(VLOOKUP($F119,'Arr 2020'!$A:$N,12,0),0)</f>
        <v>0</v>
      </c>
      <c r="R119" s="24">
        <f>IFERROR(VLOOKUP($F119,'Arr 2020'!$A:$N,13,0),0)</f>
        <v>0</v>
      </c>
      <c r="S119" s="24">
        <f>IFERROR(VLOOKUP($F119,'Arr 2020'!$A:$N,14,0),0)</f>
        <v>0</v>
      </c>
    </row>
    <row r="120" spans="2:19" ht="15" customHeight="1" x14ac:dyDescent="0.2">
      <c r="B120" s="42"/>
      <c r="C120" s="43"/>
      <c r="D120" s="43"/>
      <c r="E120" s="43"/>
      <c r="F120" s="43" t="s">
        <v>233</v>
      </c>
      <c r="G120" s="53" t="s">
        <v>234</v>
      </c>
      <c r="H120" s="44">
        <f>IFERROR(VLOOKUP($F120,'Arr 2020'!$A$1:$C$1331,3,0),0)</f>
        <v>0</v>
      </c>
      <c r="I120" s="44">
        <f>IFERROR(VLOOKUP($F120,'Arr 2020'!$A:$N,4,0),0)</f>
        <v>0</v>
      </c>
      <c r="J120" s="44">
        <f>IFERROR(VLOOKUP($F120,'Arr 2020'!$A:$N,5,0),0)</f>
        <v>0</v>
      </c>
      <c r="K120" s="44">
        <f>IFERROR(VLOOKUP($F120,'Arr 2020'!$A:$N,6,0),0)</f>
        <v>0</v>
      </c>
      <c r="L120" s="44">
        <f>IFERROR(VLOOKUP($F120,'Arr 2020'!$A:$N,7,0),0)</f>
        <v>0</v>
      </c>
      <c r="M120" s="44">
        <f>IFERROR(VLOOKUP($F120,'Arr 2020'!$A:$N,8,0),0)</f>
        <v>0</v>
      </c>
      <c r="N120" s="44">
        <f>IFERROR(VLOOKUP($F120,'Arr 2020'!$A:$N,9,0),0)</f>
        <v>0</v>
      </c>
      <c r="O120" s="44">
        <f>IFERROR(VLOOKUP($F120,'Arr 2020'!$A:$N,10,0),0)</f>
        <v>0</v>
      </c>
      <c r="P120" s="44">
        <f>IFERROR(VLOOKUP($F120,'Arr 2020'!$A:$N,11,0),0)</f>
        <v>0</v>
      </c>
      <c r="Q120" s="44">
        <f>IFERROR(VLOOKUP($F120,'Arr 2020'!$A:$N,12,0),0)</f>
        <v>0</v>
      </c>
      <c r="R120" s="44">
        <f>IFERROR(VLOOKUP($F120,'Arr 2020'!$A:$N,13,0),0)</f>
        <v>0</v>
      </c>
      <c r="S120" s="44">
        <f>IFERROR(VLOOKUP($F120,'Arr 2020'!$A:$N,14,0),0)</f>
        <v>0</v>
      </c>
    </row>
    <row r="121" spans="2:19" ht="15" customHeight="1" x14ac:dyDescent="0.2">
      <c r="B121" s="42"/>
      <c r="C121" s="43"/>
      <c r="D121" s="43"/>
      <c r="E121" s="43"/>
      <c r="F121" s="43" t="s">
        <v>235</v>
      </c>
      <c r="G121" s="53" t="s">
        <v>236</v>
      </c>
      <c r="H121" s="44">
        <f>IFERROR(VLOOKUP($F121,'Arr 2020'!$A$1:$C$1331,3,0),0)</f>
        <v>0</v>
      </c>
      <c r="I121" s="44">
        <f>IFERROR(VLOOKUP($F121,'Arr 2020'!$A:$N,4,0),0)</f>
        <v>0</v>
      </c>
      <c r="J121" s="44">
        <f>IFERROR(VLOOKUP($F121,'Arr 2020'!$A:$N,5,0),0)</f>
        <v>0</v>
      </c>
      <c r="K121" s="44">
        <f>IFERROR(VLOOKUP($F121,'Arr 2020'!$A:$N,6,0),0)</f>
        <v>0</v>
      </c>
      <c r="L121" s="44">
        <f>IFERROR(VLOOKUP($F121,'Arr 2020'!$A:$N,7,0),0)</f>
        <v>0</v>
      </c>
      <c r="M121" s="44">
        <f>IFERROR(VLOOKUP($F121,'Arr 2020'!$A:$N,8,0),0)</f>
        <v>0</v>
      </c>
      <c r="N121" s="44">
        <f>IFERROR(VLOOKUP($F121,'Arr 2020'!$A:$N,9,0),0)</f>
        <v>0</v>
      </c>
      <c r="O121" s="44">
        <f>IFERROR(VLOOKUP($F121,'Arr 2020'!$A:$N,10,0),0)</f>
        <v>0</v>
      </c>
      <c r="P121" s="44">
        <f>IFERROR(VLOOKUP($F121,'Arr 2020'!$A:$N,11,0),0)</f>
        <v>0</v>
      </c>
      <c r="Q121" s="44">
        <f>IFERROR(VLOOKUP($F121,'Arr 2020'!$A:$N,12,0),0)</f>
        <v>0</v>
      </c>
      <c r="R121" s="44">
        <f>IFERROR(VLOOKUP($F121,'Arr 2020'!$A:$N,13,0),0)</f>
        <v>0</v>
      </c>
      <c r="S121" s="44">
        <f>IFERROR(VLOOKUP($F121,'Arr 2020'!$A:$N,14,0),0)</f>
        <v>0</v>
      </c>
    </row>
    <row r="122" spans="2:19" ht="15" customHeight="1" x14ac:dyDescent="0.2">
      <c r="B122" s="42"/>
      <c r="C122" s="43"/>
      <c r="D122" s="43"/>
      <c r="E122" s="43"/>
      <c r="F122" s="43" t="s">
        <v>237</v>
      </c>
      <c r="G122" s="53" t="s">
        <v>238</v>
      </c>
      <c r="H122" s="44">
        <f>IFERROR(VLOOKUP($F122,'Arr 2020'!$A$1:$C$1331,3,0),0)</f>
        <v>0</v>
      </c>
      <c r="I122" s="44">
        <f>IFERROR(VLOOKUP($F122,'Arr 2020'!$A:$N,4,0),0)</f>
        <v>0</v>
      </c>
      <c r="J122" s="44">
        <f>IFERROR(VLOOKUP($F122,'Arr 2020'!$A:$N,5,0),0)</f>
        <v>0</v>
      </c>
      <c r="K122" s="44">
        <f>IFERROR(VLOOKUP($F122,'Arr 2020'!$A:$N,6,0),0)</f>
        <v>0</v>
      </c>
      <c r="L122" s="44">
        <f>IFERROR(VLOOKUP($F122,'Arr 2020'!$A:$N,7,0),0)</f>
        <v>0</v>
      </c>
      <c r="M122" s="44">
        <f>IFERROR(VLOOKUP($F122,'Arr 2020'!$A:$N,8,0),0)</f>
        <v>0</v>
      </c>
      <c r="N122" s="44">
        <f>IFERROR(VLOOKUP($F122,'Arr 2020'!$A:$N,9,0),0)</f>
        <v>0</v>
      </c>
      <c r="O122" s="44">
        <f>IFERROR(VLOOKUP($F122,'Arr 2020'!$A:$N,10,0),0)</f>
        <v>0</v>
      </c>
      <c r="P122" s="44">
        <f>IFERROR(VLOOKUP($F122,'Arr 2020'!$A:$N,11,0),0)</f>
        <v>0</v>
      </c>
      <c r="Q122" s="44">
        <f>IFERROR(VLOOKUP($F122,'Arr 2020'!$A:$N,12,0),0)</f>
        <v>0</v>
      </c>
      <c r="R122" s="44">
        <f>IFERROR(VLOOKUP($F122,'Arr 2020'!$A:$N,13,0),0)</f>
        <v>0</v>
      </c>
      <c r="S122" s="44">
        <f>IFERROR(VLOOKUP($F122,'Arr 2020'!$A:$N,14,0),0)</f>
        <v>0</v>
      </c>
    </row>
    <row r="123" spans="2:19" ht="15" customHeight="1" x14ac:dyDescent="0.2">
      <c r="B123" s="42"/>
      <c r="C123" s="43"/>
      <c r="D123" s="43"/>
      <c r="E123" s="43"/>
      <c r="F123" s="43" t="s">
        <v>239</v>
      </c>
      <c r="G123" s="53" t="s">
        <v>240</v>
      </c>
      <c r="H123" s="44">
        <f>IFERROR(VLOOKUP($F123,'Arr 2020'!$A$1:$C$1331,3,0),0)</f>
        <v>0</v>
      </c>
      <c r="I123" s="44">
        <f>IFERROR(VLOOKUP($F123,'Arr 2020'!$A:$N,4,0),0)</f>
        <v>0</v>
      </c>
      <c r="J123" s="44">
        <f>IFERROR(VLOOKUP($F123,'Arr 2020'!$A:$N,5,0),0)</f>
        <v>0</v>
      </c>
      <c r="K123" s="44">
        <f>IFERROR(VLOOKUP($F123,'Arr 2020'!$A:$N,6,0),0)</f>
        <v>0</v>
      </c>
      <c r="L123" s="44">
        <f>IFERROR(VLOOKUP($F123,'Arr 2020'!$A:$N,7,0),0)</f>
        <v>0</v>
      </c>
      <c r="M123" s="44">
        <f>IFERROR(VLOOKUP($F123,'Arr 2020'!$A:$N,8,0),0)</f>
        <v>0</v>
      </c>
      <c r="N123" s="44">
        <f>IFERROR(VLOOKUP($F123,'Arr 2020'!$A:$N,9,0),0)</f>
        <v>0</v>
      </c>
      <c r="O123" s="44">
        <f>IFERROR(VLOOKUP($F123,'Arr 2020'!$A:$N,10,0),0)</f>
        <v>71.5</v>
      </c>
      <c r="P123" s="44">
        <f>IFERROR(VLOOKUP($F123,'Arr 2020'!$A:$N,11,0),0)</f>
        <v>42.71</v>
      </c>
      <c r="Q123" s="44">
        <f>IFERROR(VLOOKUP($F123,'Arr 2020'!$A:$N,12,0),0)</f>
        <v>0</v>
      </c>
      <c r="R123" s="44">
        <f>IFERROR(VLOOKUP($F123,'Arr 2020'!$A:$N,13,0),0)</f>
        <v>0</v>
      </c>
      <c r="S123" s="44">
        <f>IFERROR(VLOOKUP($F123,'Arr 2020'!$A:$N,14,0),0)</f>
        <v>0</v>
      </c>
    </row>
    <row r="124" spans="2:19" ht="15" customHeight="1" x14ac:dyDescent="0.2">
      <c r="B124" s="23"/>
      <c r="C124" s="22"/>
      <c r="D124" s="22"/>
      <c r="E124" s="22" t="s">
        <v>241</v>
      </c>
      <c r="F124" s="22"/>
      <c r="G124" s="55" t="s">
        <v>242</v>
      </c>
      <c r="H124" s="24">
        <f>IFERROR(VLOOKUP($F124,'Arr 2020'!$A$1:$C$1331,3,0),0)</f>
        <v>0</v>
      </c>
      <c r="I124" s="24">
        <f>IFERROR(VLOOKUP($F124,'Arr 2020'!$A:$N,4,0),0)</f>
        <v>0</v>
      </c>
      <c r="J124" s="24">
        <f>IFERROR(VLOOKUP($F124,'Arr 2020'!$A:$N,5,0),0)</f>
        <v>0</v>
      </c>
      <c r="K124" s="24">
        <f>IFERROR(VLOOKUP($F124,'Arr 2020'!$A:$N,6,0),0)</f>
        <v>0</v>
      </c>
      <c r="L124" s="24">
        <f>IFERROR(VLOOKUP($F124,'Arr 2020'!$A:$N,7,0),0)</f>
        <v>0</v>
      </c>
      <c r="M124" s="24">
        <f>IFERROR(VLOOKUP($F124,'Arr 2020'!$A:$N,8,0),0)</f>
        <v>0</v>
      </c>
      <c r="N124" s="24">
        <f>IFERROR(VLOOKUP($F124,'Arr 2020'!$A:$N,9,0),0)</f>
        <v>0</v>
      </c>
      <c r="O124" s="24">
        <f>IFERROR(VLOOKUP($F124,'Arr 2020'!$A:$N,10,0),0)</f>
        <v>0</v>
      </c>
      <c r="P124" s="24">
        <f>IFERROR(VLOOKUP($F124,'Arr 2020'!$A:$N,11,0),0)</f>
        <v>0</v>
      </c>
      <c r="Q124" s="24">
        <f>IFERROR(VLOOKUP($F124,'Arr 2020'!$A:$N,12,0),0)</f>
        <v>0</v>
      </c>
      <c r="R124" s="24">
        <f>IFERROR(VLOOKUP($F124,'Arr 2020'!$A:$N,13,0),0)</f>
        <v>0</v>
      </c>
      <c r="S124" s="24">
        <f>IFERROR(VLOOKUP($F124,'Arr 2020'!$A:$N,14,0),0)</f>
        <v>0</v>
      </c>
    </row>
    <row r="125" spans="2:19" ht="15" customHeight="1" x14ac:dyDescent="0.2">
      <c r="B125" s="42"/>
      <c r="C125" s="43"/>
      <c r="D125" s="43"/>
      <c r="E125" s="43"/>
      <c r="F125" s="43" t="s">
        <v>243</v>
      </c>
      <c r="G125" s="53" t="s">
        <v>244</v>
      </c>
      <c r="H125" s="44">
        <f>IFERROR(VLOOKUP($F125,'Arr 2020'!$A$1:$C$1331,3,0),0)</f>
        <v>0</v>
      </c>
      <c r="I125" s="44">
        <f>IFERROR(VLOOKUP($F125,'Arr 2020'!$A:$N,4,0),0)</f>
        <v>0</v>
      </c>
      <c r="J125" s="44">
        <f>IFERROR(VLOOKUP($F125,'Arr 2020'!$A:$N,5,0),0)</f>
        <v>0</v>
      </c>
      <c r="K125" s="44">
        <f>IFERROR(VLOOKUP($F125,'Arr 2020'!$A:$N,6,0),0)</f>
        <v>0</v>
      </c>
      <c r="L125" s="44">
        <f>IFERROR(VLOOKUP($F125,'Arr 2020'!$A:$N,7,0),0)</f>
        <v>0</v>
      </c>
      <c r="M125" s="44">
        <f>IFERROR(VLOOKUP($F125,'Arr 2020'!$A:$N,8,0),0)</f>
        <v>0</v>
      </c>
      <c r="N125" s="44">
        <f>IFERROR(VLOOKUP($F125,'Arr 2020'!$A:$N,9,0),0)</f>
        <v>0</v>
      </c>
      <c r="O125" s="44">
        <f>IFERROR(VLOOKUP($F125,'Arr 2020'!$A:$N,10,0),0)</f>
        <v>0</v>
      </c>
      <c r="P125" s="44">
        <f>IFERROR(VLOOKUP($F125,'Arr 2020'!$A:$N,11,0),0)</f>
        <v>0</v>
      </c>
      <c r="Q125" s="44">
        <f>IFERROR(VLOOKUP($F125,'Arr 2020'!$A:$N,12,0),0)</f>
        <v>0</v>
      </c>
      <c r="R125" s="44">
        <f>IFERROR(VLOOKUP($F125,'Arr 2020'!$A:$N,13,0),0)</f>
        <v>0</v>
      </c>
      <c r="S125" s="44">
        <f>IFERROR(VLOOKUP($F125,'Arr 2020'!$A:$N,14,0),0)</f>
        <v>0</v>
      </c>
    </row>
    <row r="126" spans="2:19" ht="15" customHeight="1" x14ac:dyDescent="0.2">
      <c r="B126" s="42"/>
      <c r="C126" s="43"/>
      <c r="D126" s="43"/>
      <c r="E126" s="43"/>
      <c r="F126" s="43" t="s">
        <v>245</v>
      </c>
      <c r="G126" s="53" t="s">
        <v>246</v>
      </c>
      <c r="H126" s="44">
        <f>IFERROR(VLOOKUP($F126,'Arr 2020'!$A$1:$C$1331,3,0),0)</f>
        <v>0</v>
      </c>
      <c r="I126" s="44">
        <f>IFERROR(VLOOKUP($F126,'Arr 2020'!$A:$N,4,0),0)</f>
        <v>0</v>
      </c>
      <c r="J126" s="44">
        <f>IFERROR(VLOOKUP($F126,'Arr 2020'!$A:$N,5,0),0)</f>
        <v>0</v>
      </c>
      <c r="K126" s="44">
        <f>IFERROR(VLOOKUP($F126,'Arr 2020'!$A:$N,6,0),0)</f>
        <v>0</v>
      </c>
      <c r="L126" s="44">
        <f>IFERROR(VLOOKUP($F126,'Arr 2020'!$A:$N,7,0),0)</f>
        <v>0</v>
      </c>
      <c r="M126" s="44">
        <f>IFERROR(VLOOKUP($F126,'Arr 2020'!$A:$N,8,0),0)</f>
        <v>0</v>
      </c>
      <c r="N126" s="44">
        <f>IFERROR(VLOOKUP($F126,'Arr 2020'!$A:$N,9,0),0)</f>
        <v>0</v>
      </c>
      <c r="O126" s="44">
        <f>IFERROR(VLOOKUP($F126,'Arr 2020'!$A:$N,10,0),0)</f>
        <v>0</v>
      </c>
      <c r="P126" s="44">
        <f>IFERROR(VLOOKUP($F126,'Arr 2020'!$A:$N,11,0),0)</f>
        <v>0</v>
      </c>
      <c r="Q126" s="44">
        <f>IFERROR(VLOOKUP($F126,'Arr 2020'!$A:$N,12,0),0)</f>
        <v>0</v>
      </c>
      <c r="R126" s="44">
        <f>IFERROR(VLOOKUP($F126,'Arr 2020'!$A:$N,13,0),0)</f>
        <v>0</v>
      </c>
      <c r="S126" s="44">
        <f>IFERROR(VLOOKUP($F126,'Arr 2020'!$A:$N,14,0),0)</f>
        <v>0</v>
      </c>
    </row>
    <row r="127" spans="2:19" ht="15" customHeight="1" x14ac:dyDescent="0.2">
      <c r="B127" s="42"/>
      <c r="C127" s="43"/>
      <c r="D127" s="43"/>
      <c r="E127" s="43"/>
      <c r="F127" s="43" t="s">
        <v>247</v>
      </c>
      <c r="G127" s="53" t="s">
        <v>248</v>
      </c>
      <c r="H127" s="44">
        <f>IFERROR(VLOOKUP($F127,'Arr 2020'!$A$1:$C$1331,3,0),0)</f>
        <v>0</v>
      </c>
      <c r="I127" s="44">
        <f>IFERROR(VLOOKUP($F127,'Arr 2020'!$A:$N,4,0),0)</f>
        <v>0</v>
      </c>
      <c r="J127" s="44">
        <f>IFERROR(VLOOKUP($F127,'Arr 2020'!$A:$N,5,0),0)</f>
        <v>0</v>
      </c>
      <c r="K127" s="44">
        <f>IFERROR(VLOOKUP($F127,'Arr 2020'!$A:$N,6,0),0)</f>
        <v>0</v>
      </c>
      <c r="L127" s="44">
        <f>IFERROR(VLOOKUP($F127,'Arr 2020'!$A:$N,7,0),0)</f>
        <v>0</v>
      </c>
      <c r="M127" s="44">
        <f>IFERROR(VLOOKUP($F127,'Arr 2020'!$A:$N,8,0),0)</f>
        <v>0</v>
      </c>
      <c r="N127" s="44">
        <f>IFERROR(VLOOKUP($F127,'Arr 2020'!$A:$N,9,0),0)</f>
        <v>0</v>
      </c>
      <c r="O127" s="44">
        <f>IFERROR(VLOOKUP($F127,'Arr 2020'!$A:$N,10,0),0)</f>
        <v>0</v>
      </c>
      <c r="P127" s="44">
        <f>IFERROR(VLOOKUP($F127,'Arr 2020'!$A:$N,11,0),0)</f>
        <v>0</v>
      </c>
      <c r="Q127" s="44">
        <f>IFERROR(VLOOKUP($F127,'Arr 2020'!$A:$N,12,0),0)</f>
        <v>0</v>
      </c>
      <c r="R127" s="44">
        <f>IFERROR(VLOOKUP($F127,'Arr 2020'!$A:$N,13,0),0)</f>
        <v>0</v>
      </c>
      <c r="S127" s="44">
        <f>IFERROR(VLOOKUP($F127,'Arr 2020'!$A:$N,14,0),0)</f>
        <v>0</v>
      </c>
    </row>
    <row r="128" spans="2:19" ht="15" customHeight="1" x14ac:dyDescent="0.2">
      <c r="B128" s="42"/>
      <c r="C128" s="43"/>
      <c r="D128" s="43"/>
      <c r="E128" s="43"/>
      <c r="F128" s="43" t="s">
        <v>249</v>
      </c>
      <c r="G128" s="53" t="s">
        <v>250</v>
      </c>
      <c r="H128" s="44">
        <f>IFERROR(VLOOKUP($F128,'Arr 2020'!$A$1:$C$1331,3,0),0)</f>
        <v>2176.67</v>
      </c>
      <c r="I128" s="44">
        <f>IFERROR(VLOOKUP($F128,'Arr 2020'!$A:$N,4,0),0)</f>
        <v>622.82000000000005</v>
      </c>
      <c r="J128" s="44">
        <f>IFERROR(VLOOKUP($F128,'Arr 2020'!$A:$N,5,0),0)</f>
        <v>842.99</v>
      </c>
      <c r="K128" s="44">
        <f>IFERROR(VLOOKUP($F128,'Arr 2020'!$A:$N,6,0),0)</f>
        <v>1110.94</v>
      </c>
      <c r="L128" s="44">
        <f>IFERROR(VLOOKUP($F128,'Arr 2020'!$A:$N,7,0),0)</f>
        <v>848.08</v>
      </c>
      <c r="M128" s="44">
        <f>IFERROR(VLOOKUP($F128,'Arr 2020'!$A:$N,8,0),0)</f>
        <v>774.05</v>
      </c>
      <c r="N128" s="44">
        <f>IFERROR(VLOOKUP($F128,'Arr 2020'!$A:$N,9,0),0)</f>
        <v>1536.71</v>
      </c>
      <c r="O128" s="44">
        <f>IFERROR(VLOOKUP($F128,'Arr 2020'!$A:$N,10,0),0)</f>
        <v>1360.88</v>
      </c>
      <c r="P128" s="44">
        <f>IFERROR(VLOOKUP($F128,'Arr 2020'!$A:$N,11,0),0)</f>
        <v>1530.26</v>
      </c>
      <c r="Q128" s="44">
        <f>IFERROR(VLOOKUP($F128,'Arr 2020'!$A:$N,12,0),0)</f>
        <v>736.84</v>
      </c>
      <c r="R128" s="44">
        <f>IFERROR(VLOOKUP($F128,'Arr 2020'!$A:$N,13,0),0)</f>
        <v>1230.1300000000001</v>
      </c>
      <c r="S128" s="44">
        <f>IFERROR(VLOOKUP($F128,'Arr 2020'!$A:$N,14,0),0)</f>
        <v>732.83</v>
      </c>
    </row>
    <row r="129" spans="2:19" ht="15" customHeight="1" x14ac:dyDescent="0.2">
      <c r="B129" s="23"/>
      <c r="C129" s="22"/>
      <c r="D129" s="22"/>
      <c r="E129" s="22" t="s">
        <v>251</v>
      </c>
      <c r="F129" s="22"/>
      <c r="G129" s="55" t="s">
        <v>4185</v>
      </c>
      <c r="H129" s="24">
        <f>IFERROR(VLOOKUP($F129,'Arr 2020'!$A$1:$C$1331,3,0),0)</f>
        <v>0</v>
      </c>
      <c r="I129" s="24">
        <f>IFERROR(VLOOKUP($F129,'Arr 2020'!$A:$N,4,0),0)</f>
        <v>0</v>
      </c>
      <c r="J129" s="24">
        <f>IFERROR(VLOOKUP($F129,'Arr 2020'!$A:$N,5,0),0)</f>
        <v>0</v>
      </c>
      <c r="K129" s="24">
        <f>IFERROR(VLOOKUP($F129,'Arr 2020'!$A:$N,6,0),0)</f>
        <v>0</v>
      </c>
      <c r="L129" s="24">
        <f>IFERROR(VLOOKUP($F129,'Arr 2020'!$A:$N,7,0),0)</f>
        <v>0</v>
      </c>
      <c r="M129" s="24">
        <f>IFERROR(VLOOKUP($F129,'Arr 2020'!$A:$N,8,0),0)</f>
        <v>0</v>
      </c>
      <c r="N129" s="24">
        <f>IFERROR(VLOOKUP($F129,'Arr 2020'!$A:$N,9,0),0)</f>
        <v>0</v>
      </c>
      <c r="O129" s="24">
        <f>IFERROR(VLOOKUP($F129,'Arr 2020'!$A:$N,10,0),0)</f>
        <v>0</v>
      </c>
      <c r="P129" s="24">
        <f>IFERROR(VLOOKUP($F129,'Arr 2020'!$A:$N,11,0),0)</f>
        <v>0</v>
      </c>
      <c r="Q129" s="24">
        <f>IFERROR(VLOOKUP($F129,'Arr 2020'!$A:$N,12,0),0)</f>
        <v>0</v>
      </c>
      <c r="R129" s="24">
        <f>IFERROR(VLOOKUP($F129,'Arr 2020'!$A:$N,13,0),0)</f>
        <v>0</v>
      </c>
      <c r="S129" s="24">
        <f>IFERROR(VLOOKUP($F129,'Arr 2020'!$A:$N,14,0),0)</f>
        <v>0</v>
      </c>
    </row>
    <row r="130" spans="2:19" ht="15" customHeight="1" x14ac:dyDescent="0.2">
      <c r="B130" s="42"/>
      <c r="C130" s="43"/>
      <c r="D130" s="43"/>
      <c r="E130" s="43"/>
      <c r="F130" s="43" t="s">
        <v>253</v>
      </c>
      <c r="G130" s="53" t="s">
        <v>4185</v>
      </c>
      <c r="H130" s="44">
        <f>IFERROR(VLOOKUP($F130,'Arr 2020'!$A$1:$C$1331,3,0),0)</f>
        <v>5100.49</v>
      </c>
      <c r="I130" s="44">
        <f>IFERROR(VLOOKUP($F130,'Arr 2020'!$A:$N,4,0),0)</f>
        <v>3466.34</v>
      </c>
      <c r="J130" s="44">
        <f>IFERROR(VLOOKUP($F130,'Arr 2020'!$A:$N,5,0),0)</f>
        <v>1623.72</v>
      </c>
      <c r="K130" s="44">
        <f>IFERROR(VLOOKUP($F130,'Arr 2020'!$A:$N,6,0),0)</f>
        <v>7784.26</v>
      </c>
      <c r="L130" s="44">
        <f>IFERROR(VLOOKUP($F130,'Arr 2020'!$A:$N,7,0),0)</f>
        <v>5140.47</v>
      </c>
      <c r="M130" s="44">
        <f>IFERROR(VLOOKUP($F130,'Arr 2020'!$A:$N,8,0),0)</f>
        <v>3896.41</v>
      </c>
      <c r="N130" s="44">
        <f>IFERROR(VLOOKUP($F130,'Arr 2020'!$A:$N,9,0),0)</f>
        <v>11456.27</v>
      </c>
      <c r="O130" s="44">
        <f>IFERROR(VLOOKUP($F130,'Arr 2020'!$A:$N,10,0),0)</f>
        <v>1009.0499999999998</v>
      </c>
      <c r="P130" s="44">
        <f>IFERROR(VLOOKUP($F130,'Arr 2020'!$A:$N,11,0),0)</f>
        <v>2770.27</v>
      </c>
      <c r="Q130" s="44">
        <f>IFERROR(VLOOKUP($F130,'Arr 2020'!$A:$N,12,0),0)</f>
        <v>1292.98</v>
      </c>
      <c r="R130" s="44">
        <f>IFERROR(VLOOKUP($F130,'Arr 2020'!$A:$N,13,0),0)</f>
        <v>2142.4</v>
      </c>
      <c r="S130" s="44">
        <f>IFERROR(VLOOKUP($F130,'Arr 2020'!$A:$N,14,0),0)</f>
        <v>3737.17</v>
      </c>
    </row>
    <row r="131" spans="2:19" ht="15" customHeight="1" x14ac:dyDescent="0.2">
      <c r="B131" s="35"/>
      <c r="C131" s="36"/>
      <c r="D131" s="37" t="s">
        <v>254</v>
      </c>
      <c r="E131" s="37"/>
      <c r="F131" s="37"/>
      <c r="G131" s="51" t="s">
        <v>255</v>
      </c>
      <c r="H131" s="38">
        <f>IFERROR(VLOOKUP($F131,'Arr 2020'!$A$1:$C$1331,3,0),0)</f>
        <v>0</v>
      </c>
      <c r="I131" s="38">
        <f>IFERROR(VLOOKUP($F131,'Arr 2020'!$A:$N,4,0),0)</f>
        <v>0</v>
      </c>
      <c r="J131" s="38">
        <f>IFERROR(VLOOKUP($F131,'Arr 2020'!$A:$N,5,0),0)</f>
        <v>0</v>
      </c>
      <c r="K131" s="38">
        <f>IFERROR(VLOOKUP($F131,'Arr 2020'!$A:$N,6,0),0)</f>
        <v>0</v>
      </c>
      <c r="L131" s="38">
        <f>IFERROR(VLOOKUP($F131,'Arr 2020'!$A:$N,7,0),0)</f>
        <v>0</v>
      </c>
      <c r="M131" s="38">
        <f>IFERROR(VLOOKUP($F131,'Arr 2020'!$A:$N,8,0),0)</f>
        <v>0</v>
      </c>
      <c r="N131" s="38">
        <f>IFERROR(VLOOKUP($F131,'Arr 2020'!$A:$N,9,0),0)</f>
        <v>0</v>
      </c>
      <c r="O131" s="38">
        <f>IFERROR(VLOOKUP($F131,'Arr 2020'!$A:$N,10,0),0)</f>
        <v>0</v>
      </c>
      <c r="P131" s="38">
        <f>IFERROR(VLOOKUP($F131,'Arr 2020'!$A:$N,11,0),0)</f>
        <v>0</v>
      </c>
      <c r="Q131" s="38">
        <f>IFERROR(VLOOKUP($F131,'Arr 2020'!$A:$N,12,0),0)</f>
        <v>0</v>
      </c>
      <c r="R131" s="38">
        <f>IFERROR(VLOOKUP($F131,'Arr 2020'!$A:$N,13,0),0)</f>
        <v>0</v>
      </c>
      <c r="S131" s="38">
        <f>IFERROR(VLOOKUP($F131,'Arr 2020'!$A:$N,14,0),0)</f>
        <v>0</v>
      </c>
    </row>
    <row r="132" spans="2:19" ht="15" customHeight="1" x14ac:dyDescent="0.2">
      <c r="B132" s="23"/>
      <c r="C132" s="22"/>
      <c r="D132" s="22"/>
      <c r="E132" s="22" t="s">
        <v>256</v>
      </c>
      <c r="F132" s="22"/>
      <c r="G132" s="55" t="s">
        <v>255</v>
      </c>
      <c r="H132" s="24">
        <f>IFERROR(VLOOKUP($F132,'Arr 2020'!$A$1:$C$1331,3,0),0)</f>
        <v>0</v>
      </c>
      <c r="I132" s="24">
        <f>IFERROR(VLOOKUP($F132,'Arr 2020'!$A:$N,4,0),0)</f>
        <v>0</v>
      </c>
      <c r="J132" s="24">
        <f>IFERROR(VLOOKUP($F132,'Arr 2020'!$A:$N,5,0),0)</f>
        <v>0</v>
      </c>
      <c r="K132" s="24">
        <f>IFERROR(VLOOKUP($F132,'Arr 2020'!$A:$N,6,0),0)</f>
        <v>0</v>
      </c>
      <c r="L132" s="24">
        <f>IFERROR(VLOOKUP($F132,'Arr 2020'!$A:$N,7,0),0)</f>
        <v>0</v>
      </c>
      <c r="M132" s="24">
        <f>IFERROR(VLOOKUP($F132,'Arr 2020'!$A:$N,8,0),0)</f>
        <v>0</v>
      </c>
      <c r="N132" s="24">
        <f>IFERROR(VLOOKUP($F132,'Arr 2020'!$A:$N,9,0),0)</f>
        <v>0</v>
      </c>
      <c r="O132" s="24">
        <f>IFERROR(VLOOKUP($F132,'Arr 2020'!$A:$N,10,0),0)</f>
        <v>0</v>
      </c>
      <c r="P132" s="24">
        <f>IFERROR(VLOOKUP($F132,'Arr 2020'!$A:$N,11,0),0)</f>
        <v>0</v>
      </c>
      <c r="Q132" s="24">
        <f>IFERROR(VLOOKUP($F132,'Arr 2020'!$A:$N,12,0),0)</f>
        <v>0</v>
      </c>
      <c r="R132" s="24">
        <f>IFERROR(VLOOKUP($F132,'Arr 2020'!$A:$N,13,0),0)</f>
        <v>0</v>
      </c>
      <c r="S132" s="24">
        <f>IFERROR(VLOOKUP($F132,'Arr 2020'!$A:$N,14,0),0)</f>
        <v>0</v>
      </c>
    </row>
    <row r="133" spans="2:19" ht="15" customHeight="1" x14ac:dyDescent="0.2">
      <c r="B133" s="42"/>
      <c r="C133" s="43"/>
      <c r="D133" s="43"/>
      <c r="E133" s="43"/>
      <c r="F133" s="43" t="s">
        <v>257</v>
      </c>
      <c r="G133" s="53" t="s">
        <v>255</v>
      </c>
      <c r="H133" s="57">
        <f>IFERROR(VLOOKUP($F133,'Arr 2020'!$A$1:$C$1331,3,0),0)</f>
        <v>0</v>
      </c>
      <c r="I133" s="57">
        <f>IFERROR(VLOOKUP($F133,'Arr 2020'!$A:$N,4,0),0)</f>
        <v>0</v>
      </c>
      <c r="J133" s="57">
        <f>IFERROR(VLOOKUP($F133,'Arr 2020'!$A:$N,5,0),0)</f>
        <v>0</v>
      </c>
      <c r="K133" s="57">
        <f>IFERROR(VLOOKUP($F133,'Arr 2020'!$A:$N,6,0),0)</f>
        <v>0</v>
      </c>
      <c r="L133" s="57">
        <f>IFERROR(VLOOKUP($F133,'Arr 2020'!$A:$N,7,0),0)</f>
        <v>0</v>
      </c>
      <c r="M133" s="57">
        <f>IFERROR(VLOOKUP($F133,'Arr 2020'!$A:$N,8,0),0)</f>
        <v>0</v>
      </c>
      <c r="N133" s="57">
        <f>IFERROR(VLOOKUP($F133,'Arr 2020'!$A:$N,9,0),0)</f>
        <v>0</v>
      </c>
      <c r="O133" s="57">
        <f>IFERROR(VLOOKUP($F133,'Arr 2020'!$A:$N,10,0),0)</f>
        <v>0</v>
      </c>
      <c r="P133" s="57">
        <f>IFERROR(VLOOKUP($F133,'Arr 2020'!$A:$N,11,0),0)</f>
        <v>0</v>
      </c>
      <c r="Q133" s="57">
        <f>IFERROR(VLOOKUP($F133,'Arr 2020'!$A:$N,12,0),0)</f>
        <v>0</v>
      </c>
      <c r="R133" s="57">
        <f>IFERROR(VLOOKUP($F133,'Arr 2020'!$A:$N,13,0),0)</f>
        <v>0</v>
      </c>
      <c r="S133" s="57">
        <f>IFERROR(VLOOKUP($F133,'Arr 2020'!$A:$N,14,0),0)</f>
        <v>0</v>
      </c>
    </row>
    <row r="134" spans="2:19" ht="15" customHeight="1" x14ac:dyDescent="0.2">
      <c r="B134" s="32"/>
      <c r="C134" s="33" t="s">
        <v>258</v>
      </c>
      <c r="D134" s="33"/>
      <c r="E134" s="33"/>
      <c r="F134" s="33"/>
      <c r="G134" s="50" t="s">
        <v>259</v>
      </c>
      <c r="H134" s="58">
        <f>IFERROR(VLOOKUP($F134,'Arr 2020'!$A$1:$C$1331,3,0),0)</f>
        <v>0</v>
      </c>
      <c r="I134" s="58">
        <f>IFERROR(VLOOKUP($F134,'Arr 2020'!$A:$N,4,0),0)</f>
        <v>0</v>
      </c>
      <c r="J134" s="58">
        <f>IFERROR(VLOOKUP($F134,'Arr 2020'!$A:$N,5,0),0)</f>
        <v>0</v>
      </c>
      <c r="K134" s="58">
        <f>IFERROR(VLOOKUP($F134,'Arr 2020'!$A:$N,6,0),0)</f>
        <v>0</v>
      </c>
      <c r="L134" s="58">
        <f>IFERROR(VLOOKUP($F134,'Arr 2020'!$A:$N,7,0),0)</f>
        <v>0</v>
      </c>
      <c r="M134" s="58">
        <f>IFERROR(VLOOKUP($F134,'Arr 2020'!$A:$N,8,0),0)</f>
        <v>0</v>
      </c>
      <c r="N134" s="58">
        <f>IFERROR(VLOOKUP($F134,'Arr 2020'!$A:$N,9,0),0)</f>
        <v>0</v>
      </c>
      <c r="O134" s="58">
        <f>IFERROR(VLOOKUP($F134,'Arr 2020'!$A:$N,10,0),0)</f>
        <v>0</v>
      </c>
      <c r="P134" s="58">
        <f>IFERROR(VLOOKUP($F134,'Arr 2020'!$A:$N,11,0),0)</f>
        <v>0</v>
      </c>
      <c r="Q134" s="58">
        <f>IFERROR(VLOOKUP($F134,'Arr 2020'!$A:$N,12,0),0)</f>
        <v>0</v>
      </c>
      <c r="R134" s="58">
        <f>IFERROR(VLOOKUP($F134,'Arr 2020'!$A:$N,13,0),0)</f>
        <v>0</v>
      </c>
      <c r="S134" s="58">
        <f>IFERROR(VLOOKUP($F134,'Arr 2020'!$A:$N,14,0),0)</f>
        <v>0</v>
      </c>
    </row>
    <row r="135" spans="2:19" ht="15" customHeight="1" x14ac:dyDescent="0.2">
      <c r="B135" s="35"/>
      <c r="C135" s="36"/>
      <c r="D135" s="37" t="s">
        <v>260</v>
      </c>
      <c r="E135" s="37"/>
      <c r="F135" s="37"/>
      <c r="G135" s="51" t="s">
        <v>4186</v>
      </c>
      <c r="H135" s="38">
        <f>IFERROR(VLOOKUP($F135,'Arr 2020'!$A$1:$C$1331,3,0),0)</f>
        <v>0</v>
      </c>
      <c r="I135" s="38">
        <f>IFERROR(VLOOKUP($F135,'Arr 2020'!$A:$N,4,0),0)</f>
        <v>0</v>
      </c>
      <c r="J135" s="38">
        <f>IFERROR(VLOOKUP($F135,'Arr 2020'!$A:$N,5,0),0)</f>
        <v>0</v>
      </c>
      <c r="K135" s="38">
        <f>IFERROR(VLOOKUP($F135,'Arr 2020'!$A:$N,6,0),0)</f>
        <v>0</v>
      </c>
      <c r="L135" s="38">
        <f>IFERROR(VLOOKUP($F135,'Arr 2020'!$A:$N,7,0),0)</f>
        <v>0</v>
      </c>
      <c r="M135" s="38">
        <f>IFERROR(VLOOKUP($F135,'Arr 2020'!$A:$N,8,0),0)</f>
        <v>0</v>
      </c>
      <c r="N135" s="38">
        <f>IFERROR(VLOOKUP($F135,'Arr 2020'!$A:$N,9,0),0)</f>
        <v>0</v>
      </c>
      <c r="O135" s="38">
        <f>IFERROR(VLOOKUP($F135,'Arr 2020'!$A:$N,10,0),0)</f>
        <v>0</v>
      </c>
      <c r="P135" s="38">
        <f>IFERROR(VLOOKUP($F135,'Arr 2020'!$A:$N,11,0),0)</f>
        <v>0</v>
      </c>
      <c r="Q135" s="38">
        <f>IFERROR(VLOOKUP($F135,'Arr 2020'!$A:$N,12,0),0)</f>
        <v>0</v>
      </c>
      <c r="R135" s="38">
        <f>IFERROR(VLOOKUP($F135,'Arr 2020'!$A:$N,13,0),0)</f>
        <v>0</v>
      </c>
      <c r="S135" s="38">
        <f>IFERROR(VLOOKUP($F135,'Arr 2020'!$A:$N,14,0),0)</f>
        <v>0</v>
      </c>
    </row>
    <row r="136" spans="2:19" ht="15" customHeight="1" x14ac:dyDescent="0.2">
      <c r="B136" s="23"/>
      <c r="C136" s="22"/>
      <c r="D136" s="22"/>
      <c r="E136" s="22" t="s">
        <v>261</v>
      </c>
      <c r="F136" s="22"/>
      <c r="G136" s="55" t="s">
        <v>4186</v>
      </c>
      <c r="H136" s="24">
        <f>IFERROR(VLOOKUP($F136,'Arr 2020'!$A$1:$C$1331,3,0),0)</f>
        <v>0</v>
      </c>
      <c r="I136" s="24">
        <f>IFERROR(VLOOKUP($F136,'Arr 2020'!$A:$N,4,0),0)</f>
        <v>0</v>
      </c>
      <c r="J136" s="24">
        <f>IFERROR(VLOOKUP($F136,'Arr 2020'!$A:$N,5,0),0)</f>
        <v>0</v>
      </c>
      <c r="K136" s="24">
        <f>IFERROR(VLOOKUP($F136,'Arr 2020'!$A:$N,6,0),0)</f>
        <v>0</v>
      </c>
      <c r="L136" s="24">
        <f>IFERROR(VLOOKUP($F136,'Arr 2020'!$A:$N,7,0),0)</f>
        <v>0</v>
      </c>
      <c r="M136" s="24">
        <f>IFERROR(VLOOKUP($F136,'Arr 2020'!$A:$N,8,0),0)</f>
        <v>0</v>
      </c>
      <c r="N136" s="24">
        <f>IFERROR(VLOOKUP($F136,'Arr 2020'!$A:$N,9,0),0)</f>
        <v>0</v>
      </c>
      <c r="O136" s="24">
        <f>IFERROR(VLOOKUP($F136,'Arr 2020'!$A:$N,10,0),0)</f>
        <v>0</v>
      </c>
      <c r="P136" s="24">
        <f>IFERROR(VLOOKUP($F136,'Arr 2020'!$A:$N,11,0),0)</f>
        <v>0</v>
      </c>
      <c r="Q136" s="24">
        <f>IFERROR(VLOOKUP($F136,'Arr 2020'!$A:$N,12,0),0)</f>
        <v>0</v>
      </c>
      <c r="R136" s="24">
        <f>IFERROR(VLOOKUP($F136,'Arr 2020'!$A:$N,13,0),0)</f>
        <v>0</v>
      </c>
      <c r="S136" s="24">
        <f>IFERROR(VLOOKUP($F136,'Arr 2020'!$A:$N,14,0),0)</f>
        <v>0</v>
      </c>
    </row>
    <row r="137" spans="2:19" ht="15" customHeight="1" x14ac:dyDescent="0.2">
      <c r="B137" s="42"/>
      <c r="C137" s="43"/>
      <c r="D137" s="43"/>
      <c r="E137" s="43"/>
      <c r="F137" s="43" t="s">
        <v>262</v>
      </c>
      <c r="G137" s="53" t="s">
        <v>263</v>
      </c>
      <c r="H137" s="44">
        <f>IFERROR(VLOOKUP($F137,'Arr 2020'!$A$1:$C$1331,3,0),0)</f>
        <v>498.9</v>
      </c>
      <c r="I137" s="44">
        <f>IFERROR(VLOOKUP($F137,'Arr 2020'!$A:$N,4,0),0)</f>
        <v>2163.84</v>
      </c>
      <c r="J137" s="44">
        <f>IFERROR(VLOOKUP($F137,'Arr 2020'!$A:$N,5,0),0)</f>
        <v>1249.77</v>
      </c>
      <c r="K137" s="44">
        <f>IFERROR(VLOOKUP($F137,'Arr 2020'!$A:$N,6,0),0)</f>
        <v>851.53</v>
      </c>
      <c r="L137" s="44">
        <f>IFERROR(VLOOKUP($F137,'Arr 2020'!$A:$N,7,0),0)</f>
        <v>1050.1400000000001</v>
      </c>
      <c r="M137" s="44">
        <f>IFERROR(VLOOKUP($F137,'Arr 2020'!$A:$N,8,0),0)</f>
        <v>739.8</v>
      </c>
      <c r="N137" s="44">
        <f>IFERROR(VLOOKUP($F137,'Arr 2020'!$A:$N,9,0),0)</f>
        <v>1070.5899999999999</v>
      </c>
      <c r="O137" s="44">
        <f>IFERROR(VLOOKUP($F137,'Arr 2020'!$A:$N,10,0),0)</f>
        <v>1268.32</v>
      </c>
      <c r="P137" s="44">
        <f>IFERROR(VLOOKUP($F137,'Arr 2020'!$A:$N,11,0),0)</f>
        <v>885.61</v>
      </c>
      <c r="Q137" s="44">
        <f>IFERROR(VLOOKUP($F137,'Arr 2020'!$A:$N,12,0),0)</f>
        <v>1964.26</v>
      </c>
      <c r="R137" s="44">
        <f>IFERROR(VLOOKUP($F137,'Arr 2020'!$A:$N,13,0),0)</f>
        <v>1100.67</v>
      </c>
      <c r="S137" s="44">
        <f>IFERROR(VLOOKUP($F137,'Arr 2020'!$A:$N,14,0),0)</f>
        <v>1221.51</v>
      </c>
    </row>
    <row r="138" spans="2:19" ht="15" customHeight="1" x14ac:dyDescent="0.2">
      <c r="B138" s="42"/>
      <c r="C138" s="43"/>
      <c r="D138" s="43"/>
      <c r="E138" s="43"/>
      <c r="F138" s="43" t="s">
        <v>264</v>
      </c>
      <c r="G138" s="53" t="s">
        <v>4187</v>
      </c>
      <c r="H138" s="44">
        <f>IFERROR(VLOOKUP($F138,'Arr 2020'!$A$1:$C$1331,3,0),0)</f>
        <v>0</v>
      </c>
      <c r="I138" s="44">
        <f>IFERROR(VLOOKUP($F138,'Arr 2020'!$A:$N,4,0),0)</f>
        <v>0</v>
      </c>
      <c r="J138" s="44">
        <f>IFERROR(VLOOKUP($F138,'Arr 2020'!$A:$N,5,0),0)</f>
        <v>0</v>
      </c>
      <c r="K138" s="44">
        <f>IFERROR(VLOOKUP($F138,'Arr 2020'!$A:$N,6,0),0)</f>
        <v>0</v>
      </c>
      <c r="L138" s="44">
        <f>IFERROR(VLOOKUP($F138,'Arr 2020'!$A:$N,7,0),0)</f>
        <v>0</v>
      </c>
      <c r="M138" s="44">
        <f>IFERROR(VLOOKUP($F138,'Arr 2020'!$A:$N,8,0),0)</f>
        <v>0</v>
      </c>
      <c r="N138" s="44">
        <f>IFERROR(VLOOKUP($F138,'Arr 2020'!$A:$N,9,0),0)</f>
        <v>0</v>
      </c>
      <c r="O138" s="44">
        <f>IFERROR(VLOOKUP($F138,'Arr 2020'!$A:$N,10,0),0)</f>
        <v>0</v>
      </c>
      <c r="P138" s="44">
        <f>IFERROR(VLOOKUP($F138,'Arr 2020'!$A:$N,11,0),0)</f>
        <v>0</v>
      </c>
      <c r="Q138" s="44">
        <f>IFERROR(VLOOKUP($F138,'Arr 2020'!$A:$N,12,0),0)</f>
        <v>0</v>
      </c>
      <c r="R138" s="44">
        <f>IFERROR(VLOOKUP($F138,'Arr 2020'!$A:$N,13,0),0)</f>
        <v>0</v>
      </c>
      <c r="S138" s="44">
        <f>IFERROR(VLOOKUP($F138,'Arr 2020'!$A:$N,14,0),0)</f>
        <v>0</v>
      </c>
    </row>
    <row r="139" spans="2:19" ht="15" customHeight="1" x14ac:dyDescent="0.2">
      <c r="B139" s="42"/>
      <c r="C139" s="43"/>
      <c r="D139" s="43"/>
      <c r="E139" s="43"/>
      <c r="F139" s="43" t="s">
        <v>266</v>
      </c>
      <c r="G139" s="53" t="s">
        <v>267</v>
      </c>
      <c r="H139" s="44">
        <f>IFERROR(VLOOKUP($F139,'Arr 2020'!$A$1:$C$1331,3,0),0)</f>
        <v>277.62</v>
      </c>
      <c r="I139" s="44">
        <f>IFERROR(VLOOKUP($F139,'Arr 2020'!$A:$N,4,0),0)</f>
        <v>280.76</v>
      </c>
      <c r="J139" s="44">
        <f>IFERROR(VLOOKUP($F139,'Arr 2020'!$A:$N,5,0),0)</f>
        <v>18.399999999999999</v>
      </c>
      <c r="K139" s="44">
        <f>IFERROR(VLOOKUP($F139,'Arr 2020'!$A:$N,6,0),0)</f>
        <v>0</v>
      </c>
      <c r="L139" s="44">
        <f>IFERROR(VLOOKUP($F139,'Arr 2020'!$A:$N,7,0),0)</f>
        <v>0</v>
      </c>
      <c r="M139" s="44">
        <f>IFERROR(VLOOKUP($F139,'Arr 2020'!$A:$N,8,0),0)</f>
        <v>0</v>
      </c>
      <c r="N139" s="44">
        <f>IFERROR(VLOOKUP($F139,'Arr 2020'!$A:$N,9,0),0)</f>
        <v>0</v>
      </c>
      <c r="O139" s="44">
        <f>IFERROR(VLOOKUP($F139,'Arr 2020'!$A:$N,10,0),0)</f>
        <v>0</v>
      </c>
      <c r="P139" s="44">
        <f>IFERROR(VLOOKUP($F139,'Arr 2020'!$A:$N,11,0),0)</f>
        <v>0</v>
      </c>
      <c r="Q139" s="44">
        <f>IFERROR(VLOOKUP($F139,'Arr 2020'!$A:$N,12,0),0)</f>
        <v>0</v>
      </c>
      <c r="R139" s="44">
        <f>IFERROR(VLOOKUP($F139,'Arr 2020'!$A:$N,13,0),0)</f>
        <v>0</v>
      </c>
      <c r="S139" s="44">
        <f>IFERROR(VLOOKUP($F139,'Arr 2020'!$A:$N,14,0),0)</f>
        <v>0</v>
      </c>
    </row>
    <row r="140" spans="2:19" ht="15" customHeight="1" x14ac:dyDescent="0.2">
      <c r="B140" s="42"/>
      <c r="C140" s="43"/>
      <c r="D140" s="43"/>
      <c r="E140" s="43"/>
      <c r="F140" s="43" t="s">
        <v>268</v>
      </c>
      <c r="G140" s="53" t="s">
        <v>269</v>
      </c>
      <c r="H140" s="44">
        <f>IFERROR(VLOOKUP($F140,'Arr 2020'!$A$1:$C$1331,3,0),0)</f>
        <v>6.39</v>
      </c>
      <c r="I140" s="44">
        <f>IFERROR(VLOOKUP($F140,'Arr 2020'!$A:$N,4,0),0)</f>
        <v>0</v>
      </c>
      <c r="J140" s="44">
        <f>IFERROR(VLOOKUP($F140,'Arr 2020'!$A:$N,5,0),0)</f>
        <v>0</v>
      </c>
      <c r="K140" s="44">
        <f>IFERROR(VLOOKUP($F140,'Arr 2020'!$A:$N,6,0),0)</f>
        <v>0</v>
      </c>
      <c r="L140" s="44">
        <f>IFERROR(VLOOKUP($F140,'Arr 2020'!$A:$N,7,0),0)</f>
        <v>0</v>
      </c>
      <c r="M140" s="44">
        <f>IFERROR(VLOOKUP($F140,'Arr 2020'!$A:$N,8,0),0)</f>
        <v>0</v>
      </c>
      <c r="N140" s="44">
        <f>IFERROR(VLOOKUP($F140,'Arr 2020'!$A:$N,9,0),0)</f>
        <v>15.08</v>
      </c>
      <c r="O140" s="44">
        <f>IFERROR(VLOOKUP($F140,'Arr 2020'!$A:$N,10,0),0)</f>
        <v>103.47</v>
      </c>
      <c r="P140" s="44">
        <f>IFERROR(VLOOKUP($F140,'Arr 2020'!$A:$N,11,0),0)</f>
        <v>0</v>
      </c>
      <c r="Q140" s="44">
        <f>IFERROR(VLOOKUP($F140,'Arr 2020'!$A:$N,12,0),0)</f>
        <v>0</v>
      </c>
      <c r="R140" s="44">
        <f>IFERROR(VLOOKUP($F140,'Arr 2020'!$A:$N,13,0),0)</f>
        <v>0</v>
      </c>
      <c r="S140" s="44">
        <f>IFERROR(VLOOKUP($F140,'Arr 2020'!$A:$N,14,0),0)</f>
        <v>0</v>
      </c>
    </row>
    <row r="141" spans="2:19" ht="15" customHeight="1" x14ac:dyDescent="0.2">
      <c r="B141" s="42"/>
      <c r="C141" s="43"/>
      <c r="D141" s="43"/>
      <c r="E141" s="43"/>
      <c r="F141" s="43" t="s">
        <v>270</v>
      </c>
      <c r="G141" s="53" t="s">
        <v>4188</v>
      </c>
      <c r="H141" s="44">
        <f>IFERROR(VLOOKUP($F141,'Arr 2020'!$A$1:$C$1331,3,0),0)</f>
        <v>0</v>
      </c>
      <c r="I141" s="44">
        <f>IFERROR(VLOOKUP($F141,'Arr 2020'!$A:$N,4,0),0)</f>
        <v>0</v>
      </c>
      <c r="J141" s="44">
        <f>IFERROR(VLOOKUP($F141,'Arr 2020'!$A:$N,5,0),0)</f>
        <v>0</v>
      </c>
      <c r="K141" s="44">
        <f>IFERROR(VLOOKUP($F141,'Arr 2020'!$A:$N,6,0),0)</f>
        <v>0</v>
      </c>
      <c r="L141" s="44">
        <f>IFERROR(VLOOKUP($F141,'Arr 2020'!$A:$N,7,0),0)</f>
        <v>0</v>
      </c>
      <c r="M141" s="44">
        <f>IFERROR(VLOOKUP($F141,'Arr 2020'!$A:$N,8,0),0)</f>
        <v>0</v>
      </c>
      <c r="N141" s="44">
        <f>IFERROR(VLOOKUP($F141,'Arr 2020'!$A:$N,9,0),0)</f>
        <v>0</v>
      </c>
      <c r="O141" s="44">
        <f>IFERROR(VLOOKUP($F141,'Arr 2020'!$A:$N,10,0),0)</f>
        <v>0</v>
      </c>
      <c r="P141" s="44">
        <f>IFERROR(VLOOKUP($F141,'Arr 2020'!$A:$N,11,0),0)</f>
        <v>0</v>
      </c>
      <c r="Q141" s="44">
        <f>IFERROR(VLOOKUP($F141,'Arr 2020'!$A:$N,12,0),0)</f>
        <v>0</v>
      </c>
      <c r="R141" s="44">
        <f>IFERROR(VLOOKUP($F141,'Arr 2020'!$A:$N,13,0),0)</f>
        <v>0</v>
      </c>
      <c r="S141" s="44">
        <f>IFERROR(VLOOKUP($F141,'Arr 2020'!$A:$N,14,0),0)</f>
        <v>0</v>
      </c>
    </row>
    <row r="142" spans="2:19" ht="15" customHeight="1" x14ac:dyDescent="0.2">
      <c r="B142" s="42"/>
      <c r="C142" s="43"/>
      <c r="D142" s="43"/>
      <c r="E142" s="43"/>
      <c r="F142" s="43" t="s">
        <v>272</v>
      </c>
      <c r="G142" s="53" t="s">
        <v>273</v>
      </c>
      <c r="H142" s="44">
        <f>IFERROR(VLOOKUP($F142,'Arr 2020'!$A$1:$C$1331,3,0),0)</f>
        <v>0.3</v>
      </c>
      <c r="I142" s="44">
        <f>IFERROR(VLOOKUP($F142,'Arr 2020'!$A:$N,4,0),0)</f>
        <v>0</v>
      </c>
      <c r="J142" s="44">
        <f>IFERROR(VLOOKUP($F142,'Arr 2020'!$A:$N,5,0),0)</f>
        <v>0</v>
      </c>
      <c r="K142" s="44">
        <f>IFERROR(VLOOKUP($F142,'Arr 2020'!$A:$N,6,0),0)</f>
        <v>9.07</v>
      </c>
      <c r="L142" s="44">
        <f>IFERROR(VLOOKUP($F142,'Arr 2020'!$A:$N,7,0),0)</f>
        <v>0</v>
      </c>
      <c r="M142" s="44">
        <f>IFERROR(VLOOKUP($F142,'Arr 2020'!$A:$N,8,0),0)</f>
        <v>4.66</v>
      </c>
      <c r="N142" s="44">
        <f>IFERROR(VLOOKUP($F142,'Arr 2020'!$A:$N,9,0),0)</f>
        <v>0</v>
      </c>
      <c r="O142" s="44">
        <f>IFERROR(VLOOKUP($F142,'Arr 2020'!$A:$N,10,0),0)</f>
        <v>59.24</v>
      </c>
      <c r="P142" s="44">
        <f>IFERROR(VLOOKUP($F142,'Arr 2020'!$A:$N,11,0),0)</f>
        <v>0</v>
      </c>
      <c r="Q142" s="44">
        <f>IFERROR(VLOOKUP($F142,'Arr 2020'!$A:$N,12,0),0)</f>
        <v>0.79</v>
      </c>
      <c r="R142" s="44">
        <f>IFERROR(VLOOKUP($F142,'Arr 2020'!$A:$N,13,0),0)</f>
        <v>1.92</v>
      </c>
      <c r="S142" s="44">
        <f>IFERROR(VLOOKUP($F142,'Arr 2020'!$A:$N,14,0),0)</f>
        <v>0</v>
      </c>
    </row>
    <row r="143" spans="2:19" ht="15" customHeight="1" x14ac:dyDescent="0.2">
      <c r="B143" s="42"/>
      <c r="C143" s="43"/>
      <c r="D143" s="43"/>
      <c r="E143" s="43"/>
      <c r="F143" s="43" t="s">
        <v>274</v>
      </c>
      <c r="G143" s="53" t="s">
        <v>275</v>
      </c>
      <c r="H143" s="44">
        <f>IFERROR(VLOOKUP($F143,'Arr 2020'!$A$1:$C$1331,3,0),0)</f>
        <v>792.35000000000014</v>
      </c>
      <c r="I143" s="44">
        <f>IFERROR(VLOOKUP($F143,'Arr 2020'!$A:$N,4,0),0)</f>
        <v>907.6</v>
      </c>
      <c r="J143" s="44">
        <f>IFERROR(VLOOKUP($F143,'Arr 2020'!$A:$N,5,0),0)</f>
        <v>1001.23</v>
      </c>
      <c r="K143" s="44">
        <f>IFERROR(VLOOKUP($F143,'Arr 2020'!$A:$N,6,0),0)</f>
        <v>812.48</v>
      </c>
      <c r="L143" s="44">
        <f>IFERROR(VLOOKUP($F143,'Arr 2020'!$A:$N,7,0),0)</f>
        <v>869.73</v>
      </c>
      <c r="M143" s="44">
        <f>IFERROR(VLOOKUP($F143,'Arr 2020'!$A:$N,8,0),0)</f>
        <v>407.88</v>
      </c>
      <c r="N143" s="44">
        <f>IFERROR(VLOOKUP($F143,'Arr 2020'!$A:$N,9,0),0)</f>
        <v>502.83999999999992</v>
      </c>
      <c r="O143" s="44">
        <f>IFERROR(VLOOKUP($F143,'Arr 2020'!$A:$N,10,0),0)</f>
        <v>514.79999999999995</v>
      </c>
      <c r="P143" s="44">
        <f>IFERROR(VLOOKUP($F143,'Arr 2020'!$A:$N,11,0),0)</f>
        <v>477.86</v>
      </c>
      <c r="Q143" s="44">
        <f>IFERROR(VLOOKUP($F143,'Arr 2020'!$A:$N,12,0),0)</f>
        <v>450.68</v>
      </c>
      <c r="R143" s="44">
        <f>IFERROR(VLOOKUP($F143,'Arr 2020'!$A:$N,13,0),0)</f>
        <v>353.76</v>
      </c>
      <c r="S143" s="44">
        <f>IFERROR(VLOOKUP($F143,'Arr 2020'!$A:$N,14,0),0)</f>
        <v>498.94</v>
      </c>
    </row>
    <row r="144" spans="2:19" ht="15" customHeight="1" x14ac:dyDescent="0.2">
      <c r="B144" s="42"/>
      <c r="C144" s="43"/>
      <c r="D144" s="43"/>
      <c r="E144" s="43"/>
      <c r="F144" s="43" t="s">
        <v>276</v>
      </c>
      <c r="G144" s="53" t="s">
        <v>4189</v>
      </c>
      <c r="H144" s="44">
        <f>IFERROR(VLOOKUP($F144,'Arr 2020'!$A$1:$C$1331,3,0),0)</f>
        <v>10.5</v>
      </c>
      <c r="I144" s="44">
        <f>IFERROR(VLOOKUP($F144,'Arr 2020'!$A:$N,4,0),0)</f>
        <v>0</v>
      </c>
      <c r="J144" s="44">
        <f>IFERROR(VLOOKUP($F144,'Arr 2020'!$A:$N,5,0),0)</f>
        <v>0</v>
      </c>
      <c r="K144" s="44">
        <f>IFERROR(VLOOKUP($F144,'Arr 2020'!$A:$N,6,0),0)</f>
        <v>0</v>
      </c>
      <c r="L144" s="44">
        <f>IFERROR(VLOOKUP($F144,'Arr 2020'!$A:$N,7,0),0)</f>
        <v>0</v>
      </c>
      <c r="M144" s="44">
        <f>IFERROR(VLOOKUP($F144,'Arr 2020'!$A:$N,8,0),0)</f>
        <v>8.11</v>
      </c>
      <c r="N144" s="44">
        <f>IFERROR(VLOOKUP($F144,'Arr 2020'!$A:$N,9,0),0)</f>
        <v>26.6</v>
      </c>
      <c r="O144" s="44">
        <f>IFERROR(VLOOKUP($F144,'Arr 2020'!$A:$N,10,0),0)</f>
        <v>465.00000000000006</v>
      </c>
      <c r="P144" s="44">
        <f>IFERROR(VLOOKUP($F144,'Arr 2020'!$A:$N,11,0),0)</f>
        <v>0</v>
      </c>
      <c r="Q144" s="44">
        <f>IFERROR(VLOOKUP($F144,'Arr 2020'!$A:$N,12,0),0)</f>
        <v>43.100000000000009</v>
      </c>
      <c r="R144" s="44">
        <f>IFERROR(VLOOKUP($F144,'Arr 2020'!$A:$N,13,0),0)</f>
        <v>0</v>
      </c>
      <c r="S144" s="44">
        <f>IFERROR(VLOOKUP($F144,'Arr 2020'!$A:$N,14,0),0)</f>
        <v>0</v>
      </c>
    </row>
    <row r="145" spans="2:19" ht="15" customHeight="1" x14ac:dyDescent="0.2">
      <c r="B145" s="42"/>
      <c r="C145" s="43"/>
      <c r="D145" s="43"/>
      <c r="E145" s="43"/>
      <c r="F145" s="43" t="s">
        <v>278</v>
      </c>
      <c r="G145" s="53" t="s">
        <v>4190</v>
      </c>
      <c r="H145" s="44">
        <f>IFERROR(VLOOKUP($F145,'Arr 2020'!$A$1:$C$1331,3,0),0)</f>
        <v>0</v>
      </c>
      <c r="I145" s="44">
        <f>IFERROR(VLOOKUP($F145,'Arr 2020'!$A:$N,4,0),0)</f>
        <v>0</v>
      </c>
      <c r="J145" s="44">
        <f>IFERROR(VLOOKUP($F145,'Arr 2020'!$A:$N,5,0),0)</f>
        <v>0</v>
      </c>
      <c r="K145" s="44">
        <f>IFERROR(VLOOKUP($F145,'Arr 2020'!$A:$N,6,0),0)</f>
        <v>0</v>
      </c>
      <c r="L145" s="44">
        <f>IFERROR(VLOOKUP($F145,'Arr 2020'!$A:$N,7,0),0)</f>
        <v>0</v>
      </c>
      <c r="M145" s="44">
        <f>IFERROR(VLOOKUP($F145,'Arr 2020'!$A:$N,8,0),0)</f>
        <v>0</v>
      </c>
      <c r="N145" s="44">
        <f>IFERROR(VLOOKUP($F145,'Arr 2020'!$A:$N,9,0),0)</f>
        <v>0</v>
      </c>
      <c r="O145" s="44">
        <f>IFERROR(VLOOKUP($F145,'Arr 2020'!$A:$N,10,0),0)</f>
        <v>0</v>
      </c>
      <c r="P145" s="44">
        <f>IFERROR(VLOOKUP($F145,'Arr 2020'!$A:$N,11,0),0)</f>
        <v>0</v>
      </c>
      <c r="Q145" s="44">
        <f>IFERROR(VLOOKUP($F145,'Arr 2020'!$A:$N,12,0),0)</f>
        <v>0</v>
      </c>
      <c r="R145" s="44">
        <f>IFERROR(VLOOKUP($F145,'Arr 2020'!$A:$N,13,0),0)</f>
        <v>0</v>
      </c>
      <c r="S145" s="44">
        <f>IFERROR(VLOOKUP($F145,'Arr 2020'!$A:$N,14,0),0)</f>
        <v>0</v>
      </c>
    </row>
    <row r="146" spans="2:19" ht="30" customHeight="1" x14ac:dyDescent="0.2">
      <c r="B146" s="42"/>
      <c r="C146" s="43"/>
      <c r="D146" s="43"/>
      <c r="E146" s="43"/>
      <c r="F146" s="43" t="s">
        <v>280</v>
      </c>
      <c r="G146" s="53" t="s">
        <v>4191</v>
      </c>
      <c r="H146" s="44">
        <f>IFERROR(VLOOKUP($F146,'Arr 2020'!$A$1:$C$1331,3,0),0)</f>
        <v>0</v>
      </c>
      <c r="I146" s="44">
        <f>IFERROR(VLOOKUP($F146,'Arr 2020'!$A:$N,4,0),0)</f>
        <v>0</v>
      </c>
      <c r="J146" s="44">
        <f>IFERROR(VLOOKUP($F146,'Arr 2020'!$A:$N,5,0),0)</f>
        <v>0</v>
      </c>
      <c r="K146" s="44">
        <f>IFERROR(VLOOKUP($F146,'Arr 2020'!$A:$N,6,0),0)</f>
        <v>0</v>
      </c>
      <c r="L146" s="44">
        <f>IFERROR(VLOOKUP($F146,'Arr 2020'!$A:$N,7,0),0)</f>
        <v>0</v>
      </c>
      <c r="M146" s="44">
        <f>IFERROR(VLOOKUP($F146,'Arr 2020'!$A:$N,8,0),0)</f>
        <v>0</v>
      </c>
      <c r="N146" s="44">
        <f>IFERROR(VLOOKUP($F146,'Arr 2020'!$A:$N,9,0),0)</f>
        <v>0</v>
      </c>
      <c r="O146" s="44">
        <f>IFERROR(VLOOKUP($F146,'Arr 2020'!$A:$N,10,0),0)</f>
        <v>0</v>
      </c>
      <c r="P146" s="44">
        <f>IFERROR(VLOOKUP($F146,'Arr 2020'!$A:$N,11,0),0)</f>
        <v>67.72</v>
      </c>
      <c r="Q146" s="44">
        <f>IFERROR(VLOOKUP($F146,'Arr 2020'!$A:$N,12,0),0)</f>
        <v>0</v>
      </c>
      <c r="R146" s="44">
        <f>IFERROR(VLOOKUP($F146,'Arr 2020'!$A:$N,13,0),0)</f>
        <v>0</v>
      </c>
      <c r="S146" s="44">
        <f>IFERROR(VLOOKUP($F146,'Arr 2020'!$A:$N,14,0),0)</f>
        <v>0</v>
      </c>
    </row>
    <row r="147" spans="2:19" ht="15" customHeight="1" x14ac:dyDescent="0.2">
      <c r="B147" s="35"/>
      <c r="C147" s="36"/>
      <c r="D147" s="37" t="s">
        <v>282</v>
      </c>
      <c r="E147" s="37"/>
      <c r="F147" s="37"/>
      <c r="G147" s="51" t="s">
        <v>4192</v>
      </c>
      <c r="H147" s="38">
        <f>IFERROR(VLOOKUP($F147,'Arr 2020'!$A$1:$C$1331,3,0),0)</f>
        <v>0</v>
      </c>
      <c r="I147" s="38">
        <f>IFERROR(VLOOKUP($F147,'Arr 2020'!$A:$N,4,0),0)</f>
        <v>0</v>
      </c>
      <c r="J147" s="38">
        <f>IFERROR(VLOOKUP($F147,'Arr 2020'!$A:$N,5,0),0)</f>
        <v>0</v>
      </c>
      <c r="K147" s="38">
        <f>IFERROR(VLOOKUP($F147,'Arr 2020'!$A:$N,6,0),0)</f>
        <v>0</v>
      </c>
      <c r="L147" s="38">
        <f>IFERROR(VLOOKUP($F147,'Arr 2020'!$A:$N,7,0),0)</f>
        <v>0</v>
      </c>
      <c r="M147" s="38">
        <f>IFERROR(VLOOKUP($F147,'Arr 2020'!$A:$N,8,0),0)</f>
        <v>0</v>
      </c>
      <c r="N147" s="38">
        <f>IFERROR(VLOOKUP($F147,'Arr 2020'!$A:$N,9,0),0)</f>
        <v>0</v>
      </c>
      <c r="O147" s="38">
        <f>IFERROR(VLOOKUP($F147,'Arr 2020'!$A:$N,10,0),0)</f>
        <v>0</v>
      </c>
      <c r="P147" s="38">
        <f>IFERROR(VLOOKUP($F147,'Arr 2020'!$A:$N,11,0),0)</f>
        <v>0</v>
      </c>
      <c r="Q147" s="38">
        <f>IFERROR(VLOOKUP($F147,'Arr 2020'!$A:$N,12,0),0)</f>
        <v>0</v>
      </c>
      <c r="R147" s="38">
        <f>IFERROR(VLOOKUP($F147,'Arr 2020'!$A:$N,13,0),0)</f>
        <v>0</v>
      </c>
      <c r="S147" s="38">
        <f>IFERROR(VLOOKUP($F147,'Arr 2020'!$A:$N,14,0),0)</f>
        <v>0</v>
      </c>
    </row>
    <row r="148" spans="2:19" ht="15" customHeight="1" x14ac:dyDescent="0.2">
      <c r="B148" s="23"/>
      <c r="C148" s="22"/>
      <c r="D148" s="22"/>
      <c r="E148" s="22" t="s">
        <v>283</v>
      </c>
      <c r="F148" s="22"/>
      <c r="G148" s="55" t="s">
        <v>4192</v>
      </c>
      <c r="H148" s="24">
        <f>IFERROR(VLOOKUP($F148,'Arr 2020'!$A$1:$C$1331,3,0),0)</f>
        <v>0</v>
      </c>
      <c r="I148" s="24">
        <f>IFERROR(VLOOKUP($F148,'Arr 2020'!$A:$N,4,0),0)</f>
        <v>0</v>
      </c>
      <c r="J148" s="24">
        <f>IFERROR(VLOOKUP($F148,'Arr 2020'!$A:$N,5,0),0)</f>
        <v>0</v>
      </c>
      <c r="K148" s="24">
        <f>IFERROR(VLOOKUP($F148,'Arr 2020'!$A:$N,6,0),0)</f>
        <v>0</v>
      </c>
      <c r="L148" s="24">
        <f>IFERROR(VLOOKUP($F148,'Arr 2020'!$A:$N,7,0),0)</f>
        <v>0</v>
      </c>
      <c r="M148" s="24">
        <f>IFERROR(VLOOKUP($F148,'Arr 2020'!$A:$N,8,0),0)</f>
        <v>0</v>
      </c>
      <c r="N148" s="24">
        <f>IFERROR(VLOOKUP($F148,'Arr 2020'!$A:$N,9,0),0)</f>
        <v>0</v>
      </c>
      <c r="O148" s="24">
        <f>IFERROR(VLOOKUP($F148,'Arr 2020'!$A:$N,10,0),0)</f>
        <v>0</v>
      </c>
      <c r="P148" s="24">
        <f>IFERROR(VLOOKUP($F148,'Arr 2020'!$A:$N,11,0),0)</f>
        <v>0</v>
      </c>
      <c r="Q148" s="24">
        <f>IFERROR(VLOOKUP($F148,'Arr 2020'!$A:$N,12,0),0)</f>
        <v>0</v>
      </c>
      <c r="R148" s="24">
        <f>IFERROR(VLOOKUP($F148,'Arr 2020'!$A:$N,13,0),0)</f>
        <v>0</v>
      </c>
      <c r="S148" s="24">
        <f>IFERROR(VLOOKUP($F148,'Arr 2020'!$A:$N,14,0),0)</f>
        <v>0</v>
      </c>
    </row>
    <row r="149" spans="2:19" ht="15" customHeight="1" x14ac:dyDescent="0.2">
      <c r="B149" s="42"/>
      <c r="C149" s="43"/>
      <c r="D149" s="43"/>
      <c r="E149" s="43"/>
      <c r="F149" s="43" t="s">
        <v>284</v>
      </c>
      <c r="G149" s="53" t="s">
        <v>285</v>
      </c>
      <c r="H149" s="44">
        <f>IFERROR(VLOOKUP($F149,'Arr 2020'!$A$1:$C$1331,3,0),0)</f>
        <v>0</v>
      </c>
      <c r="I149" s="44">
        <f>IFERROR(VLOOKUP($F149,'Arr 2020'!$A:$N,4,0),0)</f>
        <v>0</v>
      </c>
      <c r="J149" s="44">
        <f>IFERROR(VLOOKUP($F149,'Arr 2020'!$A:$N,5,0),0)</f>
        <v>0</v>
      </c>
      <c r="K149" s="44">
        <f>IFERROR(VLOOKUP($F149,'Arr 2020'!$A:$N,6,0),0)</f>
        <v>182.18</v>
      </c>
      <c r="L149" s="44">
        <f>IFERROR(VLOOKUP($F149,'Arr 2020'!$A:$N,7,0),0)</f>
        <v>0</v>
      </c>
      <c r="M149" s="44">
        <f>IFERROR(VLOOKUP($F149,'Arr 2020'!$A:$N,8,0),0)</f>
        <v>0</v>
      </c>
      <c r="N149" s="44">
        <f>IFERROR(VLOOKUP($F149,'Arr 2020'!$A:$N,9,0),0)</f>
        <v>221.48</v>
      </c>
      <c r="O149" s="44">
        <f>IFERROR(VLOOKUP($F149,'Arr 2020'!$A:$N,10,0),0)</f>
        <v>0</v>
      </c>
      <c r="P149" s="44">
        <f>IFERROR(VLOOKUP($F149,'Arr 2020'!$A:$N,11,0),0)</f>
        <v>171.13999999999996</v>
      </c>
      <c r="Q149" s="44">
        <f>IFERROR(VLOOKUP($F149,'Arr 2020'!$A:$N,12,0),0)</f>
        <v>0</v>
      </c>
      <c r="R149" s="44">
        <f>IFERROR(VLOOKUP($F149,'Arr 2020'!$A:$N,13,0),0)</f>
        <v>0</v>
      </c>
      <c r="S149" s="44">
        <f>IFERROR(VLOOKUP($F149,'Arr 2020'!$A:$N,14,0),0)</f>
        <v>0</v>
      </c>
    </row>
    <row r="150" spans="2:19" ht="15" customHeight="1" x14ac:dyDescent="0.2">
      <c r="B150" s="42"/>
      <c r="C150" s="43"/>
      <c r="D150" s="43"/>
      <c r="E150" s="43"/>
      <c r="F150" s="43" t="s">
        <v>286</v>
      </c>
      <c r="G150" s="53" t="s">
        <v>4193</v>
      </c>
      <c r="H150" s="44">
        <f>IFERROR(VLOOKUP($F150,'Arr 2020'!$A$1:$C$1331,3,0),0)</f>
        <v>0</v>
      </c>
      <c r="I150" s="44">
        <f>IFERROR(VLOOKUP($F150,'Arr 2020'!$A:$N,4,0),0)</f>
        <v>0</v>
      </c>
      <c r="J150" s="44">
        <f>IFERROR(VLOOKUP($F150,'Arr 2020'!$A:$N,5,0),0)</f>
        <v>0</v>
      </c>
      <c r="K150" s="44">
        <f>IFERROR(VLOOKUP($F150,'Arr 2020'!$A:$N,6,0),0)</f>
        <v>0</v>
      </c>
      <c r="L150" s="44">
        <f>IFERROR(VLOOKUP($F150,'Arr 2020'!$A:$N,7,0),0)</f>
        <v>0</v>
      </c>
      <c r="M150" s="44">
        <f>IFERROR(VLOOKUP($F150,'Arr 2020'!$A:$N,8,0),0)</f>
        <v>0</v>
      </c>
      <c r="N150" s="44">
        <f>IFERROR(VLOOKUP($F150,'Arr 2020'!$A:$N,9,0),0)</f>
        <v>0</v>
      </c>
      <c r="O150" s="44">
        <f>IFERROR(VLOOKUP($F150,'Arr 2020'!$A:$N,10,0),0)</f>
        <v>0</v>
      </c>
      <c r="P150" s="44">
        <f>IFERROR(VLOOKUP($F150,'Arr 2020'!$A:$N,11,0),0)</f>
        <v>0</v>
      </c>
      <c r="Q150" s="44">
        <f>IFERROR(VLOOKUP($F150,'Arr 2020'!$A:$N,12,0),0)</f>
        <v>0</v>
      </c>
      <c r="R150" s="44">
        <f>IFERROR(VLOOKUP($F150,'Arr 2020'!$A:$N,13,0),0)</f>
        <v>0</v>
      </c>
      <c r="S150" s="44">
        <f>IFERROR(VLOOKUP($F150,'Arr 2020'!$A:$N,14,0),0)</f>
        <v>0</v>
      </c>
    </row>
    <row r="151" spans="2:19" ht="15" customHeight="1" x14ac:dyDescent="0.2">
      <c r="B151" s="42"/>
      <c r="C151" s="43"/>
      <c r="D151" s="43"/>
      <c r="E151" s="43"/>
      <c r="F151" s="43" t="s">
        <v>288</v>
      </c>
      <c r="G151" s="53" t="s">
        <v>4194</v>
      </c>
      <c r="H151" s="44">
        <f>IFERROR(VLOOKUP($F151,'Arr 2020'!$A$1:$C$1331,3,0),0)</f>
        <v>0</v>
      </c>
      <c r="I151" s="44">
        <f>IFERROR(VLOOKUP($F151,'Arr 2020'!$A:$N,4,0),0)</f>
        <v>0</v>
      </c>
      <c r="J151" s="44">
        <f>IFERROR(VLOOKUP($F151,'Arr 2020'!$A:$N,5,0),0)</f>
        <v>0</v>
      </c>
      <c r="K151" s="44">
        <f>IFERROR(VLOOKUP($F151,'Arr 2020'!$A:$N,6,0),0)</f>
        <v>0</v>
      </c>
      <c r="L151" s="44">
        <f>IFERROR(VLOOKUP($F151,'Arr 2020'!$A:$N,7,0),0)</f>
        <v>0</v>
      </c>
      <c r="M151" s="44">
        <f>IFERROR(VLOOKUP($F151,'Arr 2020'!$A:$N,8,0),0)</f>
        <v>0</v>
      </c>
      <c r="N151" s="44">
        <f>IFERROR(VLOOKUP($F151,'Arr 2020'!$A:$N,9,0),0)</f>
        <v>0</v>
      </c>
      <c r="O151" s="44">
        <f>IFERROR(VLOOKUP($F151,'Arr 2020'!$A:$N,10,0),0)</f>
        <v>0</v>
      </c>
      <c r="P151" s="44">
        <f>IFERROR(VLOOKUP($F151,'Arr 2020'!$A:$N,11,0),0)</f>
        <v>0</v>
      </c>
      <c r="Q151" s="44">
        <f>IFERROR(VLOOKUP($F151,'Arr 2020'!$A:$N,12,0),0)</f>
        <v>0</v>
      </c>
      <c r="R151" s="44">
        <f>IFERROR(VLOOKUP($F151,'Arr 2020'!$A:$N,13,0),0)</f>
        <v>0</v>
      </c>
      <c r="S151" s="44">
        <f>IFERROR(VLOOKUP($F151,'Arr 2020'!$A:$N,14,0),0)</f>
        <v>0</v>
      </c>
    </row>
    <row r="152" spans="2:19" ht="15" customHeight="1" x14ac:dyDescent="0.2">
      <c r="B152" s="42"/>
      <c r="C152" s="43"/>
      <c r="D152" s="43"/>
      <c r="E152" s="43"/>
      <c r="F152" s="43" t="s">
        <v>290</v>
      </c>
      <c r="G152" s="53" t="s">
        <v>291</v>
      </c>
      <c r="H152" s="44">
        <f>IFERROR(VLOOKUP($F152,'Arr 2020'!$A$1:$C$1331,3,0),0)</f>
        <v>0</v>
      </c>
      <c r="I152" s="44">
        <f>IFERROR(VLOOKUP($F152,'Arr 2020'!$A:$N,4,0),0)</f>
        <v>0</v>
      </c>
      <c r="J152" s="44">
        <f>IFERROR(VLOOKUP($F152,'Arr 2020'!$A:$N,5,0),0)</f>
        <v>0</v>
      </c>
      <c r="K152" s="44">
        <f>IFERROR(VLOOKUP($F152,'Arr 2020'!$A:$N,6,0),0)</f>
        <v>0</v>
      </c>
      <c r="L152" s="44">
        <f>IFERROR(VLOOKUP($F152,'Arr 2020'!$A:$N,7,0),0)</f>
        <v>0</v>
      </c>
      <c r="M152" s="44">
        <f>IFERROR(VLOOKUP($F152,'Arr 2020'!$A:$N,8,0),0)</f>
        <v>0</v>
      </c>
      <c r="N152" s="44">
        <f>IFERROR(VLOOKUP($F152,'Arr 2020'!$A:$N,9,0),0)</f>
        <v>0</v>
      </c>
      <c r="O152" s="44">
        <f>IFERROR(VLOOKUP($F152,'Arr 2020'!$A:$N,10,0),0)</f>
        <v>0</v>
      </c>
      <c r="P152" s="44">
        <f>IFERROR(VLOOKUP($F152,'Arr 2020'!$A:$N,11,0),0)</f>
        <v>0</v>
      </c>
      <c r="Q152" s="44">
        <f>IFERROR(VLOOKUP($F152,'Arr 2020'!$A:$N,12,0),0)</f>
        <v>0</v>
      </c>
      <c r="R152" s="44">
        <f>IFERROR(VLOOKUP($F152,'Arr 2020'!$A:$N,13,0),0)</f>
        <v>0</v>
      </c>
      <c r="S152" s="44">
        <f>IFERROR(VLOOKUP($F152,'Arr 2020'!$A:$N,14,0),0)</f>
        <v>0</v>
      </c>
    </row>
    <row r="153" spans="2:19" ht="15" customHeight="1" x14ac:dyDescent="0.2">
      <c r="B153" s="42"/>
      <c r="C153" s="43"/>
      <c r="D153" s="43"/>
      <c r="E153" s="43"/>
      <c r="F153" s="43" t="s">
        <v>292</v>
      </c>
      <c r="G153" s="53" t="s">
        <v>293</v>
      </c>
      <c r="H153" s="44">
        <f>IFERROR(VLOOKUP($F153,'Arr 2020'!$A$1:$C$1331,3,0),0)</f>
        <v>0</v>
      </c>
      <c r="I153" s="44">
        <f>IFERROR(VLOOKUP($F153,'Arr 2020'!$A:$N,4,0),0)</f>
        <v>0</v>
      </c>
      <c r="J153" s="44">
        <f>IFERROR(VLOOKUP($F153,'Arr 2020'!$A:$N,5,0),0)</f>
        <v>0</v>
      </c>
      <c r="K153" s="44">
        <f>IFERROR(VLOOKUP($F153,'Arr 2020'!$A:$N,6,0),0)</f>
        <v>0</v>
      </c>
      <c r="L153" s="44">
        <f>IFERROR(VLOOKUP($F153,'Arr 2020'!$A:$N,7,0),0)</f>
        <v>0</v>
      </c>
      <c r="M153" s="44">
        <f>IFERROR(VLOOKUP($F153,'Arr 2020'!$A:$N,8,0),0)</f>
        <v>0</v>
      </c>
      <c r="N153" s="44">
        <f>IFERROR(VLOOKUP($F153,'Arr 2020'!$A:$N,9,0),0)</f>
        <v>0</v>
      </c>
      <c r="O153" s="44">
        <f>IFERROR(VLOOKUP($F153,'Arr 2020'!$A:$N,10,0),0)</f>
        <v>0</v>
      </c>
      <c r="P153" s="44">
        <f>IFERROR(VLOOKUP($F153,'Arr 2020'!$A:$N,11,0),0)</f>
        <v>0</v>
      </c>
      <c r="Q153" s="44">
        <f>IFERROR(VLOOKUP($F153,'Arr 2020'!$A:$N,12,0),0)</f>
        <v>0</v>
      </c>
      <c r="R153" s="44">
        <f>IFERROR(VLOOKUP($F153,'Arr 2020'!$A:$N,13,0),0)</f>
        <v>0</v>
      </c>
      <c r="S153" s="44">
        <f>IFERROR(VLOOKUP($F153,'Arr 2020'!$A:$N,14,0),0)</f>
        <v>0</v>
      </c>
    </row>
    <row r="154" spans="2:19" ht="15" customHeight="1" x14ac:dyDescent="0.2">
      <c r="B154" s="42"/>
      <c r="C154" s="43"/>
      <c r="D154" s="43"/>
      <c r="E154" s="43"/>
      <c r="F154" s="43" t="s">
        <v>294</v>
      </c>
      <c r="G154" s="53" t="s">
        <v>295</v>
      </c>
      <c r="H154" s="44">
        <f>IFERROR(VLOOKUP($F154,'Arr 2020'!$A$1:$C$1331,3,0),0)</f>
        <v>0</v>
      </c>
      <c r="I154" s="44">
        <f>IFERROR(VLOOKUP($F154,'Arr 2020'!$A:$N,4,0),0)</f>
        <v>0</v>
      </c>
      <c r="J154" s="44">
        <f>IFERROR(VLOOKUP($F154,'Arr 2020'!$A:$N,5,0),0)</f>
        <v>0</v>
      </c>
      <c r="K154" s="44">
        <f>IFERROR(VLOOKUP($F154,'Arr 2020'!$A:$N,6,0),0)</f>
        <v>0</v>
      </c>
      <c r="L154" s="44">
        <f>IFERROR(VLOOKUP($F154,'Arr 2020'!$A:$N,7,0),0)</f>
        <v>0</v>
      </c>
      <c r="M154" s="44">
        <f>IFERROR(VLOOKUP($F154,'Arr 2020'!$A:$N,8,0),0)</f>
        <v>0</v>
      </c>
      <c r="N154" s="44">
        <f>IFERROR(VLOOKUP($F154,'Arr 2020'!$A:$N,9,0),0)</f>
        <v>0</v>
      </c>
      <c r="O154" s="44">
        <f>IFERROR(VLOOKUP($F154,'Arr 2020'!$A:$N,10,0),0)</f>
        <v>0</v>
      </c>
      <c r="P154" s="44">
        <f>IFERROR(VLOOKUP($F154,'Arr 2020'!$A:$N,11,0),0)</f>
        <v>0</v>
      </c>
      <c r="Q154" s="44">
        <f>IFERROR(VLOOKUP($F154,'Arr 2020'!$A:$N,12,0),0)</f>
        <v>0</v>
      </c>
      <c r="R154" s="44">
        <f>IFERROR(VLOOKUP($F154,'Arr 2020'!$A:$N,13,0),0)</f>
        <v>0</v>
      </c>
      <c r="S154" s="44">
        <f>IFERROR(VLOOKUP($F154,'Arr 2020'!$A:$N,14,0),0)</f>
        <v>0</v>
      </c>
    </row>
    <row r="155" spans="2:19" ht="15" customHeight="1" x14ac:dyDescent="0.2">
      <c r="B155" s="42"/>
      <c r="C155" s="43"/>
      <c r="D155" s="43"/>
      <c r="E155" s="43"/>
      <c r="F155" s="43" t="s">
        <v>296</v>
      </c>
      <c r="G155" s="53" t="s">
        <v>4195</v>
      </c>
      <c r="H155" s="44">
        <f>IFERROR(VLOOKUP($F155,'Arr 2020'!$A$1:$C$1331,3,0),0)</f>
        <v>0</v>
      </c>
      <c r="I155" s="44">
        <f>IFERROR(VLOOKUP($F155,'Arr 2020'!$A:$N,4,0),0)</f>
        <v>0</v>
      </c>
      <c r="J155" s="44">
        <f>IFERROR(VLOOKUP($F155,'Arr 2020'!$A:$N,5,0),0)</f>
        <v>0</v>
      </c>
      <c r="K155" s="44">
        <f>IFERROR(VLOOKUP($F155,'Arr 2020'!$A:$N,6,0),0)</f>
        <v>0</v>
      </c>
      <c r="L155" s="44">
        <f>IFERROR(VLOOKUP($F155,'Arr 2020'!$A:$N,7,0),0)</f>
        <v>0</v>
      </c>
      <c r="M155" s="44">
        <f>IFERROR(VLOOKUP($F155,'Arr 2020'!$A:$N,8,0),0)</f>
        <v>0</v>
      </c>
      <c r="N155" s="44">
        <f>IFERROR(VLOOKUP($F155,'Arr 2020'!$A:$N,9,0),0)</f>
        <v>0</v>
      </c>
      <c r="O155" s="44">
        <f>IFERROR(VLOOKUP($F155,'Arr 2020'!$A:$N,10,0),0)</f>
        <v>0</v>
      </c>
      <c r="P155" s="44">
        <f>IFERROR(VLOOKUP($F155,'Arr 2020'!$A:$N,11,0),0)</f>
        <v>0</v>
      </c>
      <c r="Q155" s="44">
        <f>IFERROR(VLOOKUP($F155,'Arr 2020'!$A:$N,12,0),0)</f>
        <v>0</v>
      </c>
      <c r="R155" s="44">
        <f>IFERROR(VLOOKUP($F155,'Arr 2020'!$A:$N,13,0),0)</f>
        <v>0</v>
      </c>
      <c r="S155" s="44">
        <f>IFERROR(VLOOKUP($F155,'Arr 2020'!$A:$N,14,0),0)</f>
        <v>5.39</v>
      </c>
    </row>
    <row r="156" spans="2:19" ht="15" customHeight="1" x14ac:dyDescent="0.2">
      <c r="B156" s="35"/>
      <c r="C156" s="36"/>
      <c r="D156" s="37" t="s">
        <v>298</v>
      </c>
      <c r="E156" s="37"/>
      <c r="F156" s="37"/>
      <c r="G156" s="51" t="s">
        <v>299</v>
      </c>
      <c r="H156" s="38">
        <f>IFERROR(VLOOKUP($F156,'Arr 2020'!$A$1:$C$1331,3,0),0)</f>
        <v>0</v>
      </c>
      <c r="I156" s="38">
        <f>IFERROR(VLOOKUP($F156,'Arr 2020'!$A:$N,4,0),0)</f>
        <v>0</v>
      </c>
      <c r="J156" s="38">
        <f>IFERROR(VLOOKUP($F156,'Arr 2020'!$A:$N,5,0),0)</f>
        <v>0</v>
      </c>
      <c r="K156" s="38">
        <f>IFERROR(VLOOKUP($F156,'Arr 2020'!$A:$N,6,0),0)</f>
        <v>0</v>
      </c>
      <c r="L156" s="38">
        <f>IFERROR(VLOOKUP($F156,'Arr 2020'!$A:$N,7,0),0)</f>
        <v>0</v>
      </c>
      <c r="M156" s="38">
        <f>IFERROR(VLOOKUP($F156,'Arr 2020'!$A:$N,8,0),0)</f>
        <v>0</v>
      </c>
      <c r="N156" s="38">
        <f>IFERROR(VLOOKUP($F156,'Arr 2020'!$A:$N,9,0),0)</f>
        <v>0</v>
      </c>
      <c r="O156" s="38">
        <f>IFERROR(VLOOKUP($F156,'Arr 2020'!$A:$N,10,0),0)</f>
        <v>0</v>
      </c>
      <c r="P156" s="38">
        <f>IFERROR(VLOOKUP($F156,'Arr 2020'!$A:$N,11,0),0)</f>
        <v>0</v>
      </c>
      <c r="Q156" s="38">
        <f>IFERROR(VLOOKUP($F156,'Arr 2020'!$A:$N,12,0),0)</f>
        <v>0</v>
      </c>
      <c r="R156" s="38">
        <f>IFERROR(VLOOKUP($F156,'Arr 2020'!$A:$N,13,0),0)</f>
        <v>0</v>
      </c>
      <c r="S156" s="38">
        <f>IFERROR(VLOOKUP($F156,'Arr 2020'!$A:$N,14,0),0)</f>
        <v>0</v>
      </c>
    </row>
    <row r="157" spans="2:19" ht="15" customHeight="1" x14ac:dyDescent="0.2">
      <c r="B157" s="23"/>
      <c r="C157" s="22"/>
      <c r="D157" s="22"/>
      <c r="E157" s="22" t="s">
        <v>300</v>
      </c>
      <c r="F157" s="22"/>
      <c r="G157" s="55" t="s">
        <v>299</v>
      </c>
      <c r="H157" s="24">
        <f>IFERROR(VLOOKUP($F157,'Arr 2020'!$A$1:$C$1331,3,0),0)</f>
        <v>0</v>
      </c>
      <c r="I157" s="24">
        <f>IFERROR(VLOOKUP($F157,'Arr 2020'!$A:$N,4,0),0)</f>
        <v>0</v>
      </c>
      <c r="J157" s="24">
        <f>IFERROR(VLOOKUP($F157,'Arr 2020'!$A:$N,5,0),0)</f>
        <v>0</v>
      </c>
      <c r="K157" s="24">
        <f>IFERROR(VLOOKUP($F157,'Arr 2020'!$A:$N,6,0),0)</f>
        <v>0</v>
      </c>
      <c r="L157" s="24">
        <f>IFERROR(VLOOKUP($F157,'Arr 2020'!$A:$N,7,0),0)</f>
        <v>0</v>
      </c>
      <c r="M157" s="24">
        <f>IFERROR(VLOOKUP($F157,'Arr 2020'!$A:$N,8,0),0)</f>
        <v>0</v>
      </c>
      <c r="N157" s="24">
        <f>IFERROR(VLOOKUP($F157,'Arr 2020'!$A:$N,9,0),0)</f>
        <v>0</v>
      </c>
      <c r="O157" s="24">
        <f>IFERROR(VLOOKUP($F157,'Arr 2020'!$A:$N,10,0),0)</f>
        <v>0</v>
      </c>
      <c r="P157" s="24">
        <f>IFERROR(VLOOKUP($F157,'Arr 2020'!$A:$N,11,0),0)</f>
        <v>0</v>
      </c>
      <c r="Q157" s="24">
        <f>IFERROR(VLOOKUP($F157,'Arr 2020'!$A:$N,12,0),0)</f>
        <v>0</v>
      </c>
      <c r="R157" s="24">
        <f>IFERROR(VLOOKUP($F157,'Arr 2020'!$A:$N,13,0),0)</f>
        <v>0</v>
      </c>
      <c r="S157" s="24">
        <f>IFERROR(VLOOKUP($F157,'Arr 2020'!$A:$N,14,0),0)</f>
        <v>0</v>
      </c>
    </row>
    <row r="158" spans="2:19" ht="15" customHeight="1" x14ac:dyDescent="0.2">
      <c r="B158" s="42"/>
      <c r="C158" s="43"/>
      <c r="D158" s="43"/>
      <c r="E158" s="43"/>
      <c r="F158" s="43" t="s">
        <v>301</v>
      </c>
      <c r="G158" s="53" t="s">
        <v>299</v>
      </c>
      <c r="H158" s="44">
        <f>IFERROR(VLOOKUP($F158,'Arr 2020'!$A$1:$C$1331,3,0),0)</f>
        <v>0</v>
      </c>
      <c r="I158" s="44">
        <f>IFERROR(VLOOKUP($F158,'Arr 2020'!$A:$N,4,0),0)</f>
        <v>0</v>
      </c>
      <c r="J158" s="44">
        <f>IFERROR(VLOOKUP($F158,'Arr 2020'!$A:$N,5,0),0)</f>
        <v>0</v>
      </c>
      <c r="K158" s="44">
        <f>IFERROR(VLOOKUP($F158,'Arr 2020'!$A:$N,6,0),0)</f>
        <v>0</v>
      </c>
      <c r="L158" s="44">
        <f>IFERROR(VLOOKUP($F158,'Arr 2020'!$A:$N,7,0),0)</f>
        <v>0</v>
      </c>
      <c r="M158" s="44">
        <f>IFERROR(VLOOKUP($F158,'Arr 2020'!$A:$N,8,0),0)</f>
        <v>0</v>
      </c>
      <c r="N158" s="44">
        <f>IFERROR(VLOOKUP($F158,'Arr 2020'!$A:$N,9,0),0)</f>
        <v>0</v>
      </c>
      <c r="O158" s="44">
        <f>IFERROR(VLOOKUP($F158,'Arr 2020'!$A:$N,10,0),0)</f>
        <v>0</v>
      </c>
      <c r="P158" s="44">
        <f>IFERROR(VLOOKUP($F158,'Arr 2020'!$A:$N,11,0),0)</f>
        <v>0</v>
      </c>
      <c r="Q158" s="44">
        <f>IFERROR(VLOOKUP($F158,'Arr 2020'!$A:$N,12,0),0)</f>
        <v>8.59</v>
      </c>
      <c r="R158" s="44">
        <f>IFERROR(VLOOKUP($F158,'Arr 2020'!$A:$N,13,0),0)</f>
        <v>0</v>
      </c>
      <c r="S158" s="44">
        <f>IFERROR(VLOOKUP($F158,'Arr 2020'!$A:$N,14,0),0)</f>
        <v>0</v>
      </c>
    </row>
    <row r="159" spans="2:19" ht="15" customHeight="1" x14ac:dyDescent="0.2">
      <c r="B159" s="32"/>
      <c r="C159" s="33" t="s">
        <v>302</v>
      </c>
      <c r="D159" s="33"/>
      <c r="E159" s="33"/>
      <c r="F159" s="33"/>
      <c r="G159" s="50" t="s">
        <v>303</v>
      </c>
      <c r="H159" s="58">
        <f>IFERROR(VLOOKUP($F159,'Arr 2020'!$A$1:$C$1331,3,0),0)</f>
        <v>0</v>
      </c>
      <c r="I159" s="58">
        <f>IFERROR(VLOOKUP($F159,'Arr 2020'!$A:$N,4,0),0)</f>
        <v>0</v>
      </c>
      <c r="J159" s="58">
        <f>IFERROR(VLOOKUP($F159,'Arr 2020'!$A:$N,5,0),0)</f>
        <v>0</v>
      </c>
      <c r="K159" s="58">
        <f>IFERROR(VLOOKUP($F159,'Arr 2020'!$A:$N,6,0),0)</f>
        <v>0</v>
      </c>
      <c r="L159" s="58">
        <f>IFERROR(VLOOKUP($F159,'Arr 2020'!$A:$N,7,0),0)</f>
        <v>0</v>
      </c>
      <c r="M159" s="58">
        <f>IFERROR(VLOOKUP($F159,'Arr 2020'!$A:$N,8,0),0)</f>
        <v>0</v>
      </c>
      <c r="N159" s="58">
        <f>IFERROR(VLOOKUP($F159,'Arr 2020'!$A:$N,9,0),0)</f>
        <v>0</v>
      </c>
      <c r="O159" s="58">
        <f>IFERROR(VLOOKUP($F159,'Arr 2020'!$A:$N,10,0),0)</f>
        <v>0</v>
      </c>
      <c r="P159" s="58">
        <f>IFERROR(VLOOKUP($F159,'Arr 2020'!$A:$N,11,0),0)</f>
        <v>0</v>
      </c>
      <c r="Q159" s="58">
        <f>IFERROR(VLOOKUP($F159,'Arr 2020'!$A:$N,12,0),0)</f>
        <v>0</v>
      </c>
      <c r="R159" s="58">
        <f>IFERROR(VLOOKUP($F159,'Arr 2020'!$A:$N,13,0),0)</f>
        <v>0</v>
      </c>
      <c r="S159" s="58">
        <f>IFERROR(VLOOKUP($F159,'Arr 2020'!$A:$N,14,0),0)</f>
        <v>0</v>
      </c>
    </row>
    <row r="160" spans="2:19" ht="15" customHeight="1" x14ac:dyDescent="0.2">
      <c r="B160" s="35"/>
      <c r="C160" s="36"/>
      <c r="D160" s="37" t="s">
        <v>304</v>
      </c>
      <c r="E160" s="37"/>
      <c r="F160" s="37"/>
      <c r="G160" s="51" t="s">
        <v>305</v>
      </c>
      <c r="H160" s="38">
        <f>IFERROR(VLOOKUP($F160,'Arr 2020'!$A$1:$C$1331,3,0),0)</f>
        <v>0</v>
      </c>
      <c r="I160" s="38">
        <f>IFERROR(VLOOKUP($F160,'Arr 2020'!$A:$N,4,0),0)</f>
        <v>0</v>
      </c>
      <c r="J160" s="38">
        <f>IFERROR(VLOOKUP($F160,'Arr 2020'!$A:$N,5,0),0)</f>
        <v>0</v>
      </c>
      <c r="K160" s="38">
        <f>IFERROR(VLOOKUP($F160,'Arr 2020'!$A:$N,6,0),0)</f>
        <v>0</v>
      </c>
      <c r="L160" s="38">
        <f>IFERROR(VLOOKUP($F160,'Arr 2020'!$A:$N,7,0),0)</f>
        <v>0</v>
      </c>
      <c r="M160" s="38">
        <f>IFERROR(VLOOKUP($F160,'Arr 2020'!$A:$N,8,0),0)</f>
        <v>0</v>
      </c>
      <c r="N160" s="38">
        <f>IFERROR(VLOOKUP($F160,'Arr 2020'!$A:$N,9,0),0)</f>
        <v>0</v>
      </c>
      <c r="O160" s="38">
        <f>IFERROR(VLOOKUP($F160,'Arr 2020'!$A:$N,10,0),0)</f>
        <v>0</v>
      </c>
      <c r="P160" s="38">
        <f>IFERROR(VLOOKUP($F160,'Arr 2020'!$A:$N,11,0),0)</f>
        <v>0</v>
      </c>
      <c r="Q160" s="38">
        <f>IFERROR(VLOOKUP($F160,'Arr 2020'!$A:$N,12,0),0)</f>
        <v>0</v>
      </c>
      <c r="R160" s="38">
        <f>IFERROR(VLOOKUP($F160,'Arr 2020'!$A:$N,13,0),0)</f>
        <v>0</v>
      </c>
      <c r="S160" s="38">
        <f>IFERROR(VLOOKUP($F160,'Arr 2020'!$A:$N,14,0),0)</f>
        <v>0</v>
      </c>
    </row>
    <row r="161" spans="2:19" ht="15" customHeight="1" x14ac:dyDescent="0.2">
      <c r="B161" s="23"/>
      <c r="C161" s="22"/>
      <c r="D161" s="22"/>
      <c r="E161" s="22" t="s">
        <v>306</v>
      </c>
      <c r="F161" s="22"/>
      <c r="G161" s="55" t="s">
        <v>307</v>
      </c>
      <c r="H161" s="24">
        <f>IFERROR(VLOOKUP($F161,'Arr 2020'!$A$1:$C$1331,3,0),0)</f>
        <v>0</v>
      </c>
      <c r="I161" s="24">
        <f>IFERROR(VLOOKUP($F161,'Arr 2020'!$A:$N,4,0),0)</f>
        <v>0</v>
      </c>
      <c r="J161" s="24">
        <f>IFERROR(VLOOKUP($F161,'Arr 2020'!$A:$N,5,0),0)</f>
        <v>0</v>
      </c>
      <c r="K161" s="24">
        <f>IFERROR(VLOOKUP($F161,'Arr 2020'!$A:$N,6,0),0)</f>
        <v>0</v>
      </c>
      <c r="L161" s="24">
        <f>IFERROR(VLOOKUP($F161,'Arr 2020'!$A:$N,7,0),0)</f>
        <v>0</v>
      </c>
      <c r="M161" s="24">
        <f>IFERROR(VLOOKUP($F161,'Arr 2020'!$A:$N,8,0),0)</f>
        <v>0</v>
      </c>
      <c r="N161" s="24">
        <f>IFERROR(VLOOKUP($F161,'Arr 2020'!$A:$N,9,0),0)</f>
        <v>0</v>
      </c>
      <c r="O161" s="24">
        <f>IFERROR(VLOOKUP($F161,'Arr 2020'!$A:$N,10,0),0)</f>
        <v>0</v>
      </c>
      <c r="P161" s="24">
        <f>IFERROR(VLOOKUP($F161,'Arr 2020'!$A:$N,11,0),0)</f>
        <v>0</v>
      </c>
      <c r="Q161" s="24">
        <f>IFERROR(VLOOKUP($F161,'Arr 2020'!$A:$N,12,0),0)</f>
        <v>0</v>
      </c>
      <c r="R161" s="24">
        <f>IFERROR(VLOOKUP($F161,'Arr 2020'!$A:$N,13,0),0)</f>
        <v>0</v>
      </c>
      <c r="S161" s="24">
        <f>IFERROR(VLOOKUP($F161,'Arr 2020'!$A:$N,14,0),0)</f>
        <v>0</v>
      </c>
    </row>
    <row r="162" spans="2:19" ht="15" customHeight="1" x14ac:dyDescent="0.2">
      <c r="B162" s="42"/>
      <c r="C162" s="43"/>
      <c r="D162" s="43"/>
      <c r="E162" s="43"/>
      <c r="F162" s="43" t="s">
        <v>308</v>
      </c>
      <c r="G162" s="53" t="s">
        <v>309</v>
      </c>
      <c r="H162" s="44">
        <f>IFERROR(VLOOKUP($F162,'Arr 2020'!$A$1:$C$1331,3,0),0)</f>
        <v>2325.6900000000005</v>
      </c>
      <c r="I162" s="44">
        <f>IFERROR(VLOOKUP($F162,'Arr 2020'!$A:$N,4,0),0)</f>
        <v>1946.69</v>
      </c>
      <c r="J162" s="44">
        <f>IFERROR(VLOOKUP($F162,'Arr 2020'!$A:$N,5,0),0)</f>
        <v>564.58000000000004</v>
      </c>
      <c r="K162" s="44">
        <f>IFERROR(VLOOKUP($F162,'Arr 2020'!$A:$N,6,0),0)</f>
        <v>98.07</v>
      </c>
      <c r="L162" s="44">
        <f>IFERROR(VLOOKUP($F162,'Arr 2020'!$A:$N,7,0),0)</f>
        <v>1096.94</v>
      </c>
      <c r="M162" s="44">
        <f>IFERROR(VLOOKUP($F162,'Arr 2020'!$A:$N,8,0),0)</f>
        <v>5604.54</v>
      </c>
      <c r="N162" s="44">
        <f>IFERROR(VLOOKUP($F162,'Arr 2020'!$A:$N,9,0),0)</f>
        <v>3611.05</v>
      </c>
      <c r="O162" s="44">
        <f>IFERROR(VLOOKUP($F162,'Arr 2020'!$A:$N,10,0),0)</f>
        <v>1373.91</v>
      </c>
      <c r="P162" s="44">
        <f>IFERROR(VLOOKUP($F162,'Arr 2020'!$A:$N,11,0),0)</f>
        <v>1899.31</v>
      </c>
      <c r="Q162" s="44">
        <f>IFERROR(VLOOKUP($F162,'Arr 2020'!$A:$N,12,0),0)</f>
        <v>3513.78</v>
      </c>
      <c r="R162" s="44">
        <f>IFERROR(VLOOKUP($F162,'Arr 2020'!$A:$N,13,0),0)</f>
        <v>154.18</v>
      </c>
      <c r="S162" s="44">
        <f>IFERROR(VLOOKUP($F162,'Arr 2020'!$A:$N,14,0),0)</f>
        <v>185.14</v>
      </c>
    </row>
    <row r="163" spans="2:19" ht="15" customHeight="1" x14ac:dyDescent="0.2">
      <c r="B163" s="42"/>
      <c r="C163" s="43"/>
      <c r="D163" s="43"/>
      <c r="E163" s="43"/>
      <c r="F163" s="43" t="s">
        <v>310</v>
      </c>
      <c r="G163" s="53" t="s">
        <v>311</v>
      </c>
      <c r="H163" s="44">
        <f>IFERROR(VLOOKUP($F163,'Arr 2020'!$A$1:$C$1331,3,0),0)</f>
        <v>48.03</v>
      </c>
      <c r="I163" s="44">
        <f>IFERROR(VLOOKUP($F163,'Arr 2020'!$A:$N,4,0),0)</f>
        <v>0</v>
      </c>
      <c r="J163" s="44">
        <f>IFERROR(VLOOKUP($F163,'Arr 2020'!$A:$N,5,0),0)</f>
        <v>274.76</v>
      </c>
      <c r="K163" s="44">
        <f>IFERROR(VLOOKUP($F163,'Arr 2020'!$A:$N,6,0),0)</f>
        <v>0</v>
      </c>
      <c r="L163" s="44">
        <f>IFERROR(VLOOKUP($F163,'Arr 2020'!$A:$N,7,0),0)</f>
        <v>0</v>
      </c>
      <c r="M163" s="44">
        <f>IFERROR(VLOOKUP($F163,'Arr 2020'!$A:$N,8,0),0)</f>
        <v>0</v>
      </c>
      <c r="N163" s="44">
        <f>IFERROR(VLOOKUP($F163,'Arr 2020'!$A:$N,9,0),0)</f>
        <v>0</v>
      </c>
      <c r="O163" s="44">
        <f>IFERROR(VLOOKUP($F163,'Arr 2020'!$A:$N,10,0),0)</f>
        <v>0</v>
      </c>
      <c r="P163" s="44">
        <f>IFERROR(VLOOKUP($F163,'Arr 2020'!$A:$N,11,0),0)</f>
        <v>0</v>
      </c>
      <c r="Q163" s="44">
        <f>IFERROR(VLOOKUP($F163,'Arr 2020'!$A:$N,12,0),0)</f>
        <v>0</v>
      </c>
      <c r="R163" s="44">
        <f>IFERROR(VLOOKUP($F163,'Arr 2020'!$A:$N,13,0),0)</f>
        <v>0</v>
      </c>
      <c r="S163" s="44">
        <f>IFERROR(VLOOKUP($F163,'Arr 2020'!$A:$N,14,0),0)</f>
        <v>0</v>
      </c>
    </row>
    <row r="164" spans="2:19" ht="15" customHeight="1" x14ac:dyDescent="0.2">
      <c r="B164" s="42"/>
      <c r="C164" s="43"/>
      <c r="D164" s="43"/>
      <c r="E164" s="43"/>
      <c r="F164" s="43" t="s">
        <v>312</v>
      </c>
      <c r="G164" s="53" t="s">
        <v>313</v>
      </c>
      <c r="H164" s="44">
        <f>IFERROR(VLOOKUP($F164,'Arr 2020'!$A$1:$C$1331,3,0),0)</f>
        <v>0</v>
      </c>
      <c r="I164" s="44">
        <f>IFERROR(VLOOKUP($F164,'Arr 2020'!$A:$N,4,0),0)</f>
        <v>0</v>
      </c>
      <c r="J164" s="44">
        <f>IFERROR(VLOOKUP($F164,'Arr 2020'!$A:$N,5,0),0)</f>
        <v>0</v>
      </c>
      <c r="K164" s="44">
        <f>IFERROR(VLOOKUP($F164,'Arr 2020'!$A:$N,6,0),0)</f>
        <v>0</v>
      </c>
      <c r="L164" s="44">
        <f>IFERROR(VLOOKUP($F164,'Arr 2020'!$A:$N,7,0),0)</f>
        <v>0</v>
      </c>
      <c r="M164" s="44">
        <f>IFERROR(VLOOKUP($F164,'Arr 2020'!$A:$N,8,0),0)</f>
        <v>0</v>
      </c>
      <c r="N164" s="44">
        <f>IFERROR(VLOOKUP($F164,'Arr 2020'!$A:$N,9,0),0)</f>
        <v>0</v>
      </c>
      <c r="O164" s="44">
        <f>IFERROR(VLOOKUP($F164,'Arr 2020'!$A:$N,10,0),0)</f>
        <v>0</v>
      </c>
      <c r="P164" s="44">
        <f>IFERROR(VLOOKUP($F164,'Arr 2020'!$A:$N,11,0),0)</f>
        <v>0</v>
      </c>
      <c r="Q164" s="44">
        <f>IFERROR(VLOOKUP($F164,'Arr 2020'!$A:$N,12,0),0)</f>
        <v>0</v>
      </c>
      <c r="R164" s="44">
        <f>IFERROR(VLOOKUP($F164,'Arr 2020'!$A:$N,13,0),0)</f>
        <v>0</v>
      </c>
      <c r="S164" s="44">
        <f>IFERROR(VLOOKUP($F164,'Arr 2020'!$A:$N,14,0),0)</f>
        <v>0</v>
      </c>
    </row>
    <row r="165" spans="2:19" ht="15" customHeight="1" x14ac:dyDescent="0.2">
      <c r="B165" s="42"/>
      <c r="C165" s="43"/>
      <c r="D165" s="43"/>
      <c r="E165" s="43"/>
      <c r="F165" s="43" t="s">
        <v>314</v>
      </c>
      <c r="G165" s="53" t="s">
        <v>315</v>
      </c>
      <c r="H165" s="44">
        <f>IFERROR(VLOOKUP($F165,'Arr 2020'!$A$1:$C$1331,3,0),0)</f>
        <v>204.44</v>
      </c>
      <c r="I165" s="44">
        <f>IFERROR(VLOOKUP($F165,'Arr 2020'!$A:$N,4,0),0)</f>
        <v>349.95999999999992</v>
      </c>
      <c r="J165" s="44">
        <f>IFERROR(VLOOKUP($F165,'Arr 2020'!$A:$N,5,0),0)</f>
        <v>92.95</v>
      </c>
      <c r="K165" s="44">
        <f>IFERROR(VLOOKUP($F165,'Arr 2020'!$A:$N,6,0),0)</f>
        <v>216.71999999999997</v>
      </c>
      <c r="L165" s="44">
        <f>IFERROR(VLOOKUP($F165,'Arr 2020'!$A:$N,7,0),0)</f>
        <v>223.5</v>
      </c>
      <c r="M165" s="44">
        <f>IFERROR(VLOOKUP($F165,'Arr 2020'!$A:$N,8,0),0)</f>
        <v>256.36</v>
      </c>
      <c r="N165" s="44">
        <f>IFERROR(VLOOKUP($F165,'Arr 2020'!$A:$N,9,0),0)</f>
        <v>0</v>
      </c>
      <c r="O165" s="44">
        <f>IFERROR(VLOOKUP($F165,'Arr 2020'!$A:$N,10,0),0)</f>
        <v>2.5</v>
      </c>
      <c r="P165" s="44">
        <f>IFERROR(VLOOKUP($F165,'Arr 2020'!$A:$N,11,0),0)</f>
        <v>0</v>
      </c>
      <c r="Q165" s="44">
        <f>IFERROR(VLOOKUP($F165,'Arr 2020'!$A:$N,12,0),0)</f>
        <v>6.24</v>
      </c>
      <c r="R165" s="44">
        <f>IFERROR(VLOOKUP($F165,'Arr 2020'!$A:$N,13,0),0)</f>
        <v>23.66</v>
      </c>
      <c r="S165" s="44">
        <f>IFERROR(VLOOKUP($F165,'Arr 2020'!$A:$N,14,0),0)</f>
        <v>199.74</v>
      </c>
    </row>
    <row r="166" spans="2:19" ht="15" customHeight="1" x14ac:dyDescent="0.2">
      <c r="B166" s="23"/>
      <c r="C166" s="22"/>
      <c r="D166" s="22"/>
      <c r="E166" s="22" t="s">
        <v>316</v>
      </c>
      <c r="F166" s="22"/>
      <c r="G166" s="55" t="s">
        <v>317</v>
      </c>
      <c r="H166" s="24">
        <f>IFERROR(VLOOKUP($F166,'Arr 2020'!$A$1:$C$1331,3,0),0)</f>
        <v>0</v>
      </c>
      <c r="I166" s="24">
        <f>IFERROR(VLOOKUP($F166,'Arr 2020'!$A:$N,4,0),0)</f>
        <v>0</v>
      </c>
      <c r="J166" s="24">
        <f>IFERROR(VLOOKUP($F166,'Arr 2020'!$A:$N,5,0),0)</f>
        <v>0</v>
      </c>
      <c r="K166" s="24">
        <f>IFERROR(VLOOKUP($F166,'Arr 2020'!$A:$N,6,0),0)</f>
        <v>0</v>
      </c>
      <c r="L166" s="24">
        <f>IFERROR(VLOOKUP($F166,'Arr 2020'!$A:$N,7,0),0)</f>
        <v>0</v>
      </c>
      <c r="M166" s="24">
        <f>IFERROR(VLOOKUP($F166,'Arr 2020'!$A:$N,8,0),0)</f>
        <v>0</v>
      </c>
      <c r="N166" s="24">
        <f>IFERROR(VLOOKUP($F166,'Arr 2020'!$A:$N,9,0),0)</f>
        <v>0</v>
      </c>
      <c r="O166" s="24">
        <f>IFERROR(VLOOKUP($F166,'Arr 2020'!$A:$N,10,0),0)</f>
        <v>0</v>
      </c>
      <c r="P166" s="24">
        <f>IFERROR(VLOOKUP($F166,'Arr 2020'!$A:$N,11,0),0)</f>
        <v>0</v>
      </c>
      <c r="Q166" s="24">
        <f>IFERROR(VLOOKUP($F166,'Arr 2020'!$A:$N,12,0),0)</f>
        <v>0</v>
      </c>
      <c r="R166" s="24">
        <f>IFERROR(VLOOKUP($F166,'Arr 2020'!$A:$N,13,0),0)</f>
        <v>0</v>
      </c>
      <c r="S166" s="24">
        <f>IFERROR(VLOOKUP($F166,'Arr 2020'!$A:$N,14,0),0)</f>
        <v>0</v>
      </c>
    </row>
    <row r="167" spans="2:19" s="59" customFormat="1" ht="15" customHeight="1" x14ac:dyDescent="0.2">
      <c r="B167" s="60"/>
      <c r="C167" s="61"/>
      <c r="D167" s="61"/>
      <c r="E167" s="61"/>
      <c r="F167" s="43" t="s">
        <v>318</v>
      </c>
      <c r="G167" s="53" t="s">
        <v>319</v>
      </c>
      <c r="H167" s="62">
        <f>IFERROR(VLOOKUP($F167,'Arr 2020'!$A$1:$C$1331,3,0),0)</f>
        <v>0</v>
      </c>
      <c r="I167" s="62">
        <f>IFERROR(VLOOKUP($F167,'Arr 2020'!$A:$N,4,0),0)</f>
        <v>52</v>
      </c>
      <c r="J167" s="62">
        <f>IFERROR(VLOOKUP($F167,'Arr 2020'!$A:$N,5,0),0)</f>
        <v>0</v>
      </c>
      <c r="K167" s="62">
        <f>IFERROR(VLOOKUP($F167,'Arr 2020'!$A:$N,6,0),0)</f>
        <v>0</v>
      </c>
      <c r="L167" s="62">
        <f>IFERROR(VLOOKUP($F167,'Arr 2020'!$A:$N,7,0),0)</f>
        <v>0</v>
      </c>
      <c r="M167" s="62">
        <f>IFERROR(VLOOKUP($F167,'Arr 2020'!$A:$N,8,0),0)</f>
        <v>0</v>
      </c>
      <c r="N167" s="62">
        <f>IFERROR(VLOOKUP($F167,'Arr 2020'!$A:$N,9,0),0)</f>
        <v>17.059999999999999</v>
      </c>
      <c r="O167" s="62">
        <f>IFERROR(VLOOKUP($F167,'Arr 2020'!$A:$N,10,0),0)</f>
        <v>47.66</v>
      </c>
      <c r="P167" s="62">
        <f>IFERROR(VLOOKUP($F167,'Arr 2020'!$A:$N,11,0),0)</f>
        <v>6.76</v>
      </c>
      <c r="Q167" s="62">
        <f>IFERROR(VLOOKUP($F167,'Arr 2020'!$A:$N,12,0),0)</f>
        <v>19.5</v>
      </c>
      <c r="R167" s="62">
        <f>IFERROR(VLOOKUP($F167,'Arr 2020'!$A:$N,13,0),0)</f>
        <v>0</v>
      </c>
      <c r="S167" s="62">
        <f>IFERROR(VLOOKUP($F167,'Arr 2020'!$A:$N,14,0),0)</f>
        <v>0</v>
      </c>
    </row>
    <row r="168" spans="2:19" s="59" customFormat="1" ht="15" customHeight="1" x14ac:dyDescent="0.2">
      <c r="B168" s="60"/>
      <c r="C168" s="61"/>
      <c r="D168" s="61"/>
      <c r="E168" s="61"/>
      <c r="F168" s="43" t="s">
        <v>320</v>
      </c>
      <c r="G168" s="53" t="s">
        <v>321</v>
      </c>
      <c r="H168" s="62">
        <f>IFERROR(VLOOKUP($F168,'Arr 2020'!$A$1:$C$1331,3,0),0)</f>
        <v>0</v>
      </c>
      <c r="I168" s="62">
        <f>IFERROR(VLOOKUP($F168,'Arr 2020'!$A:$N,4,0),0)</f>
        <v>0</v>
      </c>
      <c r="J168" s="62">
        <f>IFERROR(VLOOKUP($F168,'Arr 2020'!$A:$N,5,0),0)</f>
        <v>0</v>
      </c>
      <c r="K168" s="62">
        <f>IFERROR(VLOOKUP($F168,'Arr 2020'!$A:$N,6,0),0)</f>
        <v>0</v>
      </c>
      <c r="L168" s="62">
        <f>IFERROR(VLOOKUP($F168,'Arr 2020'!$A:$N,7,0),0)</f>
        <v>0</v>
      </c>
      <c r="M168" s="62">
        <f>IFERROR(VLOOKUP($F168,'Arr 2020'!$A:$N,8,0),0)</f>
        <v>0</v>
      </c>
      <c r="N168" s="62">
        <f>IFERROR(VLOOKUP($F168,'Arr 2020'!$A:$N,9,0),0)</f>
        <v>0</v>
      </c>
      <c r="O168" s="62">
        <f>IFERROR(VLOOKUP($F168,'Arr 2020'!$A:$N,10,0),0)</f>
        <v>0</v>
      </c>
      <c r="P168" s="62">
        <f>IFERROR(VLOOKUP($F168,'Arr 2020'!$A:$N,11,0),0)</f>
        <v>0</v>
      </c>
      <c r="Q168" s="62">
        <f>IFERROR(VLOOKUP($F168,'Arr 2020'!$A:$N,12,0),0)</f>
        <v>0</v>
      </c>
      <c r="R168" s="62">
        <f>IFERROR(VLOOKUP($F168,'Arr 2020'!$A:$N,13,0),0)</f>
        <v>0</v>
      </c>
      <c r="S168" s="62">
        <f>IFERROR(VLOOKUP($F168,'Arr 2020'!$A:$N,14,0),0)</f>
        <v>0</v>
      </c>
    </row>
    <row r="169" spans="2:19" s="59" customFormat="1" ht="15" customHeight="1" x14ac:dyDescent="0.2">
      <c r="B169" s="60"/>
      <c r="C169" s="61"/>
      <c r="D169" s="61"/>
      <c r="E169" s="61"/>
      <c r="F169" s="43" t="s">
        <v>322</v>
      </c>
      <c r="G169" s="53" t="s">
        <v>323</v>
      </c>
      <c r="H169" s="62">
        <f>IFERROR(VLOOKUP($F169,'Arr 2020'!$A$1:$C$1331,3,0),0)</f>
        <v>0</v>
      </c>
      <c r="I169" s="62">
        <f>IFERROR(VLOOKUP($F169,'Arr 2020'!$A:$N,4,0),0)</f>
        <v>0</v>
      </c>
      <c r="J169" s="62">
        <f>IFERROR(VLOOKUP($F169,'Arr 2020'!$A:$N,5,0),0)</f>
        <v>0</v>
      </c>
      <c r="K169" s="62">
        <f>IFERROR(VLOOKUP($F169,'Arr 2020'!$A:$N,6,0),0)</f>
        <v>0</v>
      </c>
      <c r="L169" s="62">
        <f>IFERROR(VLOOKUP($F169,'Arr 2020'!$A:$N,7,0),0)</f>
        <v>0</v>
      </c>
      <c r="M169" s="62">
        <f>IFERROR(VLOOKUP($F169,'Arr 2020'!$A:$N,8,0),0)</f>
        <v>0</v>
      </c>
      <c r="N169" s="62">
        <f>IFERROR(VLOOKUP($F169,'Arr 2020'!$A:$N,9,0),0)</f>
        <v>0</v>
      </c>
      <c r="O169" s="62">
        <f>IFERROR(VLOOKUP($F169,'Arr 2020'!$A:$N,10,0),0)</f>
        <v>0</v>
      </c>
      <c r="P169" s="62">
        <f>IFERROR(VLOOKUP($F169,'Arr 2020'!$A:$N,11,0),0)</f>
        <v>0</v>
      </c>
      <c r="Q169" s="62">
        <f>IFERROR(VLOOKUP($F169,'Arr 2020'!$A:$N,12,0),0)</f>
        <v>0</v>
      </c>
      <c r="R169" s="62">
        <f>IFERROR(VLOOKUP($F169,'Arr 2020'!$A:$N,13,0),0)</f>
        <v>0</v>
      </c>
      <c r="S169" s="62">
        <f>IFERROR(VLOOKUP($F169,'Arr 2020'!$A:$N,14,0),0)</f>
        <v>0</v>
      </c>
    </row>
    <row r="170" spans="2:19" s="59" customFormat="1" ht="15" customHeight="1" x14ac:dyDescent="0.2">
      <c r="B170" s="60"/>
      <c r="C170" s="61"/>
      <c r="D170" s="61"/>
      <c r="E170" s="61"/>
      <c r="F170" s="43" t="s">
        <v>324</v>
      </c>
      <c r="G170" s="53" t="s">
        <v>325</v>
      </c>
      <c r="H170" s="62">
        <f>IFERROR(VLOOKUP($F170,'Arr 2020'!$A$1:$C$1331,3,0),0)</f>
        <v>0</v>
      </c>
      <c r="I170" s="62">
        <f>IFERROR(VLOOKUP($F170,'Arr 2020'!$A:$N,4,0),0)</f>
        <v>0</v>
      </c>
      <c r="J170" s="62">
        <f>IFERROR(VLOOKUP($F170,'Arr 2020'!$A:$N,5,0),0)</f>
        <v>0</v>
      </c>
      <c r="K170" s="62">
        <f>IFERROR(VLOOKUP($F170,'Arr 2020'!$A:$N,6,0),0)</f>
        <v>0</v>
      </c>
      <c r="L170" s="62">
        <f>IFERROR(VLOOKUP($F170,'Arr 2020'!$A:$N,7,0),0)</f>
        <v>0</v>
      </c>
      <c r="M170" s="62">
        <f>IFERROR(VLOOKUP($F170,'Arr 2020'!$A:$N,8,0),0)</f>
        <v>0</v>
      </c>
      <c r="N170" s="62">
        <f>IFERROR(VLOOKUP($F170,'Arr 2020'!$A:$N,9,0),0)</f>
        <v>0</v>
      </c>
      <c r="O170" s="62">
        <f>IFERROR(VLOOKUP($F170,'Arr 2020'!$A:$N,10,0),0)</f>
        <v>0</v>
      </c>
      <c r="P170" s="62">
        <f>IFERROR(VLOOKUP($F170,'Arr 2020'!$A:$N,11,0),0)</f>
        <v>0</v>
      </c>
      <c r="Q170" s="62">
        <f>IFERROR(VLOOKUP($F170,'Arr 2020'!$A:$N,12,0),0)</f>
        <v>0</v>
      </c>
      <c r="R170" s="62">
        <f>IFERROR(VLOOKUP($F170,'Arr 2020'!$A:$N,13,0),0)</f>
        <v>0</v>
      </c>
      <c r="S170" s="62">
        <f>IFERROR(VLOOKUP($F170,'Arr 2020'!$A:$N,14,0),0)</f>
        <v>0</v>
      </c>
    </row>
    <row r="171" spans="2:19" ht="15" customHeight="1" x14ac:dyDescent="0.2">
      <c r="B171" s="64"/>
      <c r="C171" s="37"/>
      <c r="D171" s="37" t="s">
        <v>326</v>
      </c>
      <c r="E171" s="37"/>
      <c r="F171" s="37"/>
      <c r="G171" s="51" t="s">
        <v>327</v>
      </c>
      <c r="H171" s="38">
        <f>IFERROR(VLOOKUP($F171,'Arr 2020'!$A$1:$C$1331,3,0),0)</f>
        <v>0</v>
      </c>
      <c r="I171" s="38">
        <f>IFERROR(VLOOKUP($F171,'Arr 2020'!$A:$N,4,0),0)</f>
        <v>0</v>
      </c>
      <c r="J171" s="38">
        <f>IFERROR(VLOOKUP($F171,'Arr 2020'!$A:$N,5,0),0)</f>
        <v>0</v>
      </c>
      <c r="K171" s="38">
        <f>IFERROR(VLOOKUP($F171,'Arr 2020'!$A:$N,6,0),0)</f>
        <v>0</v>
      </c>
      <c r="L171" s="38">
        <f>IFERROR(VLOOKUP($F171,'Arr 2020'!$A:$N,7,0),0)</f>
        <v>0</v>
      </c>
      <c r="M171" s="38">
        <f>IFERROR(VLOOKUP($F171,'Arr 2020'!$A:$N,8,0),0)</f>
        <v>0</v>
      </c>
      <c r="N171" s="38">
        <f>IFERROR(VLOOKUP($F171,'Arr 2020'!$A:$N,9,0),0)</f>
        <v>0</v>
      </c>
      <c r="O171" s="38">
        <f>IFERROR(VLOOKUP($F171,'Arr 2020'!$A:$N,10,0),0)</f>
        <v>0</v>
      </c>
      <c r="P171" s="38">
        <f>IFERROR(VLOOKUP($F171,'Arr 2020'!$A:$N,11,0),0)</f>
        <v>0</v>
      </c>
      <c r="Q171" s="38">
        <f>IFERROR(VLOOKUP($F171,'Arr 2020'!$A:$N,12,0),0)</f>
        <v>0</v>
      </c>
      <c r="R171" s="38">
        <f>IFERROR(VLOOKUP($F171,'Arr 2020'!$A:$N,13,0),0)</f>
        <v>0</v>
      </c>
      <c r="S171" s="38">
        <f>IFERROR(VLOOKUP($F171,'Arr 2020'!$A:$N,14,0),0)</f>
        <v>0</v>
      </c>
    </row>
    <row r="172" spans="2:19" ht="15" customHeight="1" x14ac:dyDescent="0.2">
      <c r="B172" s="23"/>
      <c r="C172" s="22"/>
      <c r="D172" s="22"/>
      <c r="E172" s="22" t="s">
        <v>328</v>
      </c>
      <c r="F172" s="22"/>
      <c r="G172" s="55" t="s">
        <v>329</v>
      </c>
      <c r="H172" s="24">
        <f>IFERROR(VLOOKUP($F172,'Arr 2020'!$A$1:$C$1331,3,0),0)</f>
        <v>0</v>
      </c>
      <c r="I172" s="24">
        <f>IFERROR(VLOOKUP($F172,'Arr 2020'!$A:$N,4,0),0)</f>
        <v>0</v>
      </c>
      <c r="J172" s="24">
        <f>IFERROR(VLOOKUP($F172,'Arr 2020'!$A:$N,5,0),0)</f>
        <v>0</v>
      </c>
      <c r="K172" s="24">
        <f>IFERROR(VLOOKUP($F172,'Arr 2020'!$A:$N,6,0),0)</f>
        <v>0</v>
      </c>
      <c r="L172" s="24">
        <f>IFERROR(VLOOKUP($F172,'Arr 2020'!$A:$N,7,0),0)</f>
        <v>0</v>
      </c>
      <c r="M172" s="24">
        <f>IFERROR(VLOOKUP($F172,'Arr 2020'!$A:$N,8,0),0)</f>
        <v>0</v>
      </c>
      <c r="N172" s="24">
        <f>IFERROR(VLOOKUP($F172,'Arr 2020'!$A:$N,9,0),0)</f>
        <v>0</v>
      </c>
      <c r="O172" s="24">
        <f>IFERROR(VLOOKUP($F172,'Arr 2020'!$A:$N,10,0),0)</f>
        <v>0</v>
      </c>
      <c r="P172" s="24">
        <f>IFERROR(VLOOKUP($F172,'Arr 2020'!$A:$N,11,0),0)</f>
        <v>0</v>
      </c>
      <c r="Q172" s="24">
        <f>IFERROR(VLOOKUP($F172,'Arr 2020'!$A:$N,12,0),0)</f>
        <v>0</v>
      </c>
      <c r="R172" s="24">
        <f>IFERROR(VLOOKUP($F172,'Arr 2020'!$A:$N,13,0),0)</f>
        <v>0</v>
      </c>
      <c r="S172" s="24">
        <f>IFERROR(VLOOKUP($F172,'Arr 2020'!$A:$N,14,0),0)</f>
        <v>0</v>
      </c>
    </row>
    <row r="173" spans="2:19" s="59" customFormat="1" ht="15" customHeight="1" x14ac:dyDescent="0.2">
      <c r="B173" s="60"/>
      <c r="C173" s="61"/>
      <c r="D173" s="61"/>
      <c r="E173" s="61"/>
      <c r="F173" s="43" t="s">
        <v>330</v>
      </c>
      <c r="G173" s="53" t="s">
        <v>331</v>
      </c>
      <c r="H173" s="62">
        <f>IFERROR(VLOOKUP($F173,'Arr 2020'!$A$1:$C$1331,3,0),0)</f>
        <v>0</v>
      </c>
      <c r="I173" s="62">
        <f>IFERROR(VLOOKUP($F173,'Arr 2020'!$A:$N,4,0),0)</f>
        <v>0</v>
      </c>
      <c r="J173" s="62">
        <f>IFERROR(VLOOKUP($F173,'Arr 2020'!$A:$N,5,0),0)</f>
        <v>0</v>
      </c>
      <c r="K173" s="62">
        <f>IFERROR(VLOOKUP($F173,'Arr 2020'!$A:$N,6,0),0)</f>
        <v>0</v>
      </c>
      <c r="L173" s="62">
        <f>IFERROR(VLOOKUP($F173,'Arr 2020'!$A:$N,7,0),0)</f>
        <v>0</v>
      </c>
      <c r="M173" s="62">
        <f>IFERROR(VLOOKUP($F173,'Arr 2020'!$A:$N,8,0),0)</f>
        <v>0</v>
      </c>
      <c r="N173" s="62">
        <f>IFERROR(VLOOKUP($F173,'Arr 2020'!$A:$N,9,0),0)</f>
        <v>0</v>
      </c>
      <c r="O173" s="62">
        <f>IFERROR(VLOOKUP($F173,'Arr 2020'!$A:$N,10,0),0)</f>
        <v>0</v>
      </c>
      <c r="P173" s="62">
        <f>IFERROR(VLOOKUP($F173,'Arr 2020'!$A:$N,11,0),0)</f>
        <v>0</v>
      </c>
      <c r="Q173" s="62">
        <f>IFERROR(VLOOKUP($F173,'Arr 2020'!$A:$N,12,0),0)</f>
        <v>35.979999999999997</v>
      </c>
      <c r="R173" s="62">
        <f>IFERROR(VLOOKUP($F173,'Arr 2020'!$A:$N,13,0),0)</f>
        <v>0</v>
      </c>
      <c r="S173" s="62">
        <f>IFERROR(VLOOKUP($F173,'Arr 2020'!$A:$N,14,0),0)</f>
        <v>0</v>
      </c>
    </row>
    <row r="174" spans="2:19" s="59" customFormat="1" ht="15" customHeight="1" x14ac:dyDescent="0.2">
      <c r="B174" s="60"/>
      <c r="C174" s="61"/>
      <c r="D174" s="61"/>
      <c r="E174" s="61"/>
      <c r="F174" s="43" t="s">
        <v>332</v>
      </c>
      <c r="G174" s="53" t="s">
        <v>333</v>
      </c>
      <c r="H174" s="62">
        <f>IFERROR(VLOOKUP($F174,'Arr 2020'!$A$1:$C$1331,3,0),0)</f>
        <v>1430.43</v>
      </c>
      <c r="I174" s="62">
        <f>IFERROR(VLOOKUP($F174,'Arr 2020'!$A:$N,4,0),0)</f>
        <v>0</v>
      </c>
      <c r="J174" s="62">
        <f>IFERROR(VLOOKUP($F174,'Arr 2020'!$A:$N,5,0),0)</f>
        <v>132.94999999999999</v>
      </c>
      <c r="K174" s="62">
        <f>IFERROR(VLOOKUP($F174,'Arr 2020'!$A:$N,6,0),0)</f>
        <v>7.4</v>
      </c>
      <c r="L174" s="62">
        <f>IFERROR(VLOOKUP($F174,'Arr 2020'!$A:$N,7,0),0)</f>
        <v>0</v>
      </c>
      <c r="M174" s="62">
        <f>IFERROR(VLOOKUP($F174,'Arr 2020'!$A:$N,8,0),0)</f>
        <v>0</v>
      </c>
      <c r="N174" s="62">
        <f>IFERROR(VLOOKUP($F174,'Arr 2020'!$A:$N,9,0),0)</f>
        <v>0</v>
      </c>
      <c r="O174" s="62">
        <f>IFERROR(VLOOKUP($F174,'Arr 2020'!$A:$N,10,0),0)</f>
        <v>0</v>
      </c>
      <c r="P174" s="62">
        <f>IFERROR(VLOOKUP($F174,'Arr 2020'!$A:$N,11,0),0)</f>
        <v>7.65</v>
      </c>
      <c r="Q174" s="62">
        <f>IFERROR(VLOOKUP($F174,'Arr 2020'!$A:$N,12,0),0)</f>
        <v>9.98</v>
      </c>
      <c r="R174" s="62">
        <f>IFERROR(VLOOKUP($F174,'Arr 2020'!$A:$N,13,0),0)</f>
        <v>0</v>
      </c>
      <c r="S174" s="62">
        <f>IFERROR(VLOOKUP($F174,'Arr 2020'!$A:$N,14,0),0)</f>
        <v>0</v>
      </c>
    </row>
    <row r="175" spans="2:19" s="59" customFormat="1" ht="15" customHeight="1" x14ac:dyDescent="0.2">
      <c r="B175" s="60"/>
      <c r="C175" s="61"/>
      <c r="D175" s="61"/>
      <c r="E175" s="61"/>
      <c r="F175" s="43" t="s">
        <v>334</v>
      </c>
      <c r="G175" s="53" t="s">
        <v>335</v>
      </c>
      <c r="H175" s="62">
        <f>IFERROR(VLOOKUP($F175,'Arr 2020'!$A$1:$C$1331,3,0),0)</f>
        <v>0</v>
      </c>
      <c r="I175" s="62">
        <f>IFERROR(VLOOKUP($F175,'Arr 2020'!$A:$N,4,0),0)</f>
        <v>0</v>
      </c>
      <c r="J175" s="62">
        <f>IFERROR(VLOOKUP($F175,'Arr 2020'!$A:$N,5,0),0)</f>
        <v>0</v>
      </c>
      <c r="K175" s="62">
        <f>IFERROR(VLOOKUP($F175,'Arr 2020'!$A:$N,6,0),0)</f>
        <v>0</v>
      </c>
      <c r="L175" s="62">
        <f>IFERROR(VLOOKUP($F175,'Arr 2020'!$A:$N,7,0),0)</f>
        <v>0</v>
      </c>
      <c r="M175" s="62">
        <f>IFERROR(VLOOKUP($F175,'Arr 2020'!$A:$N,8,0),0)</f>
        <v>0</v>
      </c>
      <c r="N175" s="62">
        <f>IFERROR(VLOOKUP($F175,'Arr 2020'!$A:$N,9,0),0)</f>
        <v>0</v>
      </c>
      <c r="O175" s="62">
        <f>IFERROR(VLOOKUP($F175,'Arr 2020'!$A:$N,10,0),0)</f>
        <v>0</v>
      </c>
      <c r="P175" s="62">
        <f>IFERROR(VLOOKUP($F175,'Arr 2020'!$A:$N,11,0),0)</f>
        <v>0</v>
      </c>
      <c r="Q175" s="62">
        <f>IFERROR(VLOOKUP($F175,'Arr 2020'!$A:$N,12,0),0)</f>
        <v>0</v>
      </c>
      <c r="R175" s="62">
        <f>IFERROR(VLOOKUP($F175,'Arr 2020'!$A:$N,13,0),0)</f>
        <v>0</v>
      </c>
      <c r="S175" s="62">
        <f>IFERROR(VLOOKUP($F175,'Arr 2020'!$A:$N,14,0),0)</f>
        <v>0</v>
      </c>
    </row>
    <row r="176" spans="2:19" s="59" customFormat="1" ht="15" customHeight="1" x14ac:dyDescent="0.2">
      <c r="B176" s="60"/>
      <c r="C176" s="61"/>
      <c r="D176" s="61"/>
      <c r="E176" s="61"/>
      <c r="F176" s="43" t="s">
        <v>336</v>
      </c>
      <c r="G176" s="53" t="s">
        <v>337</v>
      </c>
      <c r="H176" s="62">
        <f>IFERROR(VLOOKUP($F176,'Arr 2020'!$A$1:$C$1331,3,0),0)</f>
        <v>0</v>
      </c>
      <c r="I176" s="62">
        <f>IFERROR(VLOOKUP($F176,'Arr 2020'!$A:$N,4,0),0)</f>
        <v>0</v>
      </c>
      <c r="J176" s="62">
        <f>IFERROR(VLOOKUP($F176,'Arr 2020'!$A:$N,5,0),0)</f>
        <v>0</v>
      </c>
      <c r="K176" s="62">
        <f>IFERROR(VLOOKUP($F176,'Arr 2020'!$A:$N,6,0),0)</f>
        <v>0</v>
      </c>
      <c r="L176" s="62">
        <f>IFERROR(VLOOKUP($F176,'Arr 2020'!$A:$N,7,0),0)</f>
        <v>0</v>
      </c>
      <c r="M176" s="62">
        <f>IFERROR(VLOOKUP($F176,'Arr 2020'!$A:$N,8,0),0)</f>
        <v>0</v>
      </c>
      <c r="N176" s="62">
        <f>IFERROR(VLOOKUP($F176,'Arr 2020'!$A:$N,9,0),0)</f>
        <v>0</v>
      </c>
      <c r="O176" s="62">
        <f>IFERROR(VLOOKUP($F176,'Arr 2020'!$A:$N,10,0),0)</f>
        <v>0</v>
      </c>
      <c r="P176" s="62">
        <f>IFERROR(VLOOKUP($F176,'Arr 2020'!$A:$N,11,0),0)</f>
        <v>0</v>
      </c>
      <c r="Q176" s="62">
        <f>IFERROR(VLOOKUP($F176,'Arr 2020'!$A:$N,12,0),0)</f>
        <v>0</v>
      </c>
      <c r="R176" s="62">
        <f>IFERROR(VLOOKUP($F176,'Arr 2020'!$A:$N,13,0),0)</f>
        <v>0</v>
      </c>
      <c r="S176" s="62">
        <f>IFERROR(VLOOKUP($F176,'Arr 2020'!$A:$N,14,0),0)</f>
        <v>0</v>
      </c>
    </row>
    <row r="177" spans="1:19" s="59" customFormat="1" ht="15" customHeight="1" x14ac:dyDescent="0.2">
      <c r="B177" s="60"/>
      <c r="C177" s="61"/>
      <c r="D177" s="61"/>
      <c r="E177" s="61"/>
      <c r="F177" s="43" t="s">
        <v>338</v>
      </c>
      <c r="G177" s="53" t="s">
        <v>339</v>
      </c>
      <c r="H177" s="62">
        <f>IFERROR(VLOOKUP($F177,'Arr 2020'!$A$1:$C$1331,3,0),0)</f>
        <v>0</v>
      </c>
      <c r="I177" s="62">
        <f>IFERROR(VLOOKUP($F177,'Arr 2020'!$A:$N,4,0),0)</f>
        <v>0</v>
      </c>
      <c r="J177" s="62">
        <f>IFERROR(VLOOKUP($F177,'Arr 2020'!$A:$N,5,0),0)</f>
        <v>0</v>
      </c>
      <c r="K177" s="62">
        <f>IFERROR(VLOOKUP($F177,'Arr 2020'!$A:$N,6,0),0)</f>
        <v>0</v>
      </c>
      <c r="L177" s="62">
        <f>IFERROR(VLOOKUP($F177,'Arr 2020'!$A:$N,7,0),0)</f>
        <v>0</v>
      </c>
      <c r="M177" s="62">
        <f>IFERROR(VLOOKUP($F177,'Arr 2020'!$A:$N,8,0),0)</f>
        <v>0</v>
      </c>
      <c r="N177" s="62">
        <f>IFERROR(VLOOKUP($F177,'Arr 2020'!$A:$N,9,0),0)</f>
        <v>0</v>
      </c>
      <c r="O177" s="62">
        <f>IFERROR(VLOOKUP($F177,'Arr 2020'!$A:$N,10,0),0)</f>
        <v>0</v>
      </c>
      <c r="P177" s="62">
        <f>IFERROR(VLOOKUP($F177,'Arr 2020'!$A:$N,11,0),0)</f>
        <v>0</v>
      </c>
      <c r="Q177" s="62">
        <f>IFERROR(VLOOKUP($F177,'Arr 2020'!$A:$N,12,0),0)</f>
        <v>0</v>
      </c>
      <c r="R177" s="62">
        <f>IFERROR(VLOOKUP($F177,'Arr 2020'!$A:$N,13,0),0)</f>
        <v>0</v>
      </c>
      <c r="S177" s="62">
        <f>IFERROR(VLOOKUP($F177,'Arr 2020'!$A:$N,14,0),0)</f>
        <v>0</v>
      </c>
    </row>
    <row r="178" spans="1:19" ht="30" customHeight="1" x14ac:dyDescent="0.2">
      <c r="B178" s="42"/>
      <c r="C178" s="43"/>
      <c r="D178" s="43"/>
      <c r="E178" s="43"/>
      <c r="F178" s="43" t="s">
        <v>340</v>
      </c>
      <c r="G178" s="53" t="s">
        <v>341</v>
      </c>
      <c r="H178" s="44">
        <f>IFERROR(VLOOKUP($F178,'Arr 2020'!$A$1:$C$1331,3,0),0)</f>
        <v>1.28</v>
      </c>
      <c r="I178" s="44">
        <f>IFERROR(VLOOKUP($F178,'Arr 2020'!$A:$N,4,0),0)</f>
        <v>0</v>
      </c>
      <c r="J178" s="44">
        <f>IFERROR(VLOOKUP($F178,'Arr 2020'!$A:$N,5,0),0)</f>
        <v>0.96</v>
      </c>
      <c r="K178" s="44">
        <f>IFERROR(VLOOKUP($F178,'Arr 2020'!$A:$N,6,0),0)</f>
        <v>0</v>
      </c>
      <c r="L178" s="44">
        <f>IFERROR(VLOOKUP($F178,'Arr 2020'!$A:$N,7,0),0)</f>
        <v>0</v>
      </c>
      <c r="M178" s="44">
        <f>IFERROR(VLOOKUP($F178,'Arr 2020'!$A:$N,8,0),0)</f>
        <v>0</v>
      </c>
      <c r="N178" s="44">
        <f>IFERROR(VLOOKUP($F178,'Arr 2020'!$A:$N,9,0),0)</f>
        <v>0</v>
      </c>
      <c r="O178" s="44">
        <f>IFERROR(VLOOKUP($F178,'Arr 2020'!$A:$N,10,0),0)</f>
        <v>2.56</v>
      </c>
      <c r="P178" s="44">
        <f>IFERROR(VLOOKUP($F178,'Arr 2020'!$A:$N,11,0),0)</f>
        <v>0</v>
      </c>
      <c r="Q178" s="44">
        <f>IFERROR(VLOOKUP($F178,'Arr 2020'!$A:$N,12,0),0)</f>
        <v>0</v>
      </c>
      <c r="R178" s="44">
        <f>IFERROR(VLOOKUP($F178,'Arr 2020'!$A:$N,13,0),0)</f>
        <v>0</v>
      </c>
      <c r="S178" s="44">
        <f>IFERROR(VLOOKUP($F178,'Arr 2020'!$A:$N,14,0),0)</f>
        <v>31.17</v>
      </c>
    </row>
    <row r="179" spans="1:19" ht="15" customHeight="1" x14ac:dyDescent="0.2">
      <c r="B179" s="23"/>
      <c r="C179" s="22"/>
      <c r="D179" s="22"/>
      <c r="E179" s="22" t="s">
        <v>342</v>
      </c>
      <c r="F179" s="22"/>
      <c r="G179" s="55" t="s">
        <v>343</v>
      </c>
      <c r="H179" s="24">
        <f>IFERROR(VLOOKUP($F179,'Arr 2020'!$A$1:$C$1331,3,0),0)</f>
        <v>0</v>
      </c>
      <c r="I179" s="24">
        <f>IFERROR(VLOOKUP($F179,'Arr 2020'!$A:$N,4,0),0)</f>
        <v>0</v>
      </c>
      <c r="J179" s="24">
        <f>IFERROR(VLOOKUP($F179,'Arr 2020'!$A:$N,5,0),0)</f>
        <v>0</v>
      </c>
      <c r="K179" s="24">
        <f>IFERROR(VLOOKUP($F179,'Arr 2020'!$A:$N,6,0),0)</f>
        <v>0</v>
      </c>
      <c r="L179" s="24">
        <f>IFERROR(VLOOKUP($F179,'Arr 2020'!$A:$N,7,0),0)</f>
        <v>0</v>
      </c>
      <c r="M179" s="24">
        <f>IFERROR(VLOOKUP($F179,'Arr 2020'!$A:$N,8,0),0)</f>
        <v>0</v>
      </c>
      <c r="N179" s="24">
        <f>IFERROR(VLOOKUP($F179,'Arr 2020'!$A:$N,9,0),0)</f>
        <v>0</v>
      </c>
      <c r="O179" s="24">
        <f>IFERROR(VLOOKUP($F179,'Arr 2020'!$A:$N,10,0),0)</f>
        <v>0</v>
      </c>
      <c r="P179" s="24">
        <f>IFERROR(VLOOKUP($F179,'Arr 2020'!$A:$N,11,0),0)</f>
        <v>0</v>
      </c>
      <c r="Q179" s="24">
        <f>IFERROR(VLOOKUP($F179,'Arr 2020'!$A:$N,12,0),0)</f>
        <v>0</v>
      </c>
      <c r="R179" s="24">
        <f>IFERROR(VLOOKUP($F179,'Arr 2020'!$A:$N,13,0),0)</f>
        <v>0</v>
      </c>
      <c r="S179" s="24">
        <f>IFERROR(VLOOKUP($F179,'Arr 2020'!$A:$N,14,0),0)</f>
        <v>0</v>
      </c>
    </row>
    <row r="180" spans="1:19" s="59" customFormat="1" ht="15" customHeight="1" x14ac:dyDescent="0.2">
      <c r="B180" s="60"/>
      <c r="C180" s="61"/>
      <c r="D180" s="61"/>
      <c r="E180" s="61"/>
      <c r="F180" s="43" t="s">
        <v>344</v>
      </c>
      <c r="G180" s="53" t="s">
        <v>345</v>
      </c>
      <c r="H180" s="44">
        <f>IFERROR(VLOOKUP($F180,'Arr 2020'!$A$1:$C$1331,3,0),0)</f>
        <v>81.90000000000002</v>
      </c>
      <c r="I180" s="44">
        <f>IFERROR(VLOOKUP($F180,'Arr 2020'!$A:$N,4,0),0)</f>
        <v>140.85</v>
      </c>
      <c r="J180" s="44">
        <f>IFERROR(VLOOKUP($F180,'Arr 2020'!$A:$N,5,0),0)</f>
        <v>122.31</v>
      </c>
      <c r="K180" s="44">
        <f>IFERROR(VLOOKUP($F180,'Arr 2020'!$A:$N,6,0),0)</f>
        <v>158.22999999999996</v>
      </c>
      <c r="L180" s="44">
        <f>IFERROR(VLOOKUP($F180,'Arr 2020'!$A:$N,7,0),0)</f>
        <v>110.45</v>
      </c>
      <c r="M180" s="44">
        <f>IFERROR(VLOOKUP($F180,'Arr 2020'!$A:$N,8,0),0)</f>
        <v>117.79</v>
      </c>
      <c r="N180" s="44">
        <f>IFERROR(VLOOKUP($F180,'Arr 2020'!$A:$N,9,0),0)</f>
        <v>86.44</v>
      </c>
      <c r="O180" s="44">
        <f>IFERROR(VLOOKUP($F180,'Arr 2020'!$A:$N,10,0),0)</f>
        <v>21.16</v>
      </c>
      <c r="P180" s="44">
        <f>IFERROR(VLOOKUP($F180,'Arr 2020'!$A:$N,11,0),0)</f>
        <v>145.31999999999996</v>
      </c>
      <c r="Q180" s="44">
        <f>IFERROR(VLOOKUP($F180,'Arr 2020'!$A:$N,12,0),0)</f>
        <v>280.25000000000006</v>
      </c>
      <c r="R180" s="44">
        <f>IFERROR(VLOOKUP($F180,'Arr 2020'!$A:$N,13,0),0)</f>
        <v>286.92</v>
      </c>
      <c r="S180" s="44">
        <f>IFERROR(VLOOKUP($F180,'Arr 2020'!$A:$N,14,0),0)</f>
        <v>62.08</v>
      </c>
    </row>
    <row r="181" spans="1:19" s="59" customFormat="1" ht="15" customHeight="1" x14ac:dyDescent="0.2">
      <c r="B181" s="60"/>
      <c r="C181" s="61"/>
      <c r="D181" s="61"/>
      <c r="E181" s="61"/>
      <c r="F181" s="43" t="s">
        <v>346</v>
      </c>
      <c r="G181" s="53" t="s">
        <v>347</v>
      </c>
      <c r="H181" s="44">
        <f>IFERROR(VLOOKUP($F181,'Arr 2020'!$A$1:$C$1331,3,0),0)</f>
        <v>0</v>
      </c>
      <c r="I181" s="44">
        <f>IFERROR(VLOOKUP($F181,'Arr 2020'!$A:$N,4,0),0)</f>
        <v>0</v>
      </c>
      <c r="J181" s="44">
        <f>IFERROR(VLOOKUP($F181,'Arr 2020'!$A:$N,5,0),0)</f>
        <v>0</v>
      </c>
      <c r="K181" s="44">
        <f>IFERROR(VLOOKUP($F181,'Arr 2020'!$A:$N,6,0),0)</f>
        <v>0</v>
      </c>
      <c r="L181" s="44">
        <f>IFERROR(VLOOKUP($F181,'Arr 2020'!$A:$N,7,0),0)</f>
        <v>0</v>
      </c>
      <c r="M181" s="44">
        <f>IFERROR(VLOOKUP($F181,'Arr 2020'!$A:$N,8,0),0)</f>
        <v>0</v>
      </c>
      <c r="N181" s="44">
        <f>IFERROR(VLOOKUP($F181,'Arr 2020'!$A:$N,9,0),0)</f>
        <v>0</v>
      </c>
      <c r="O181" s="44">
        <f>IFERROR(VLOOKUP($F181,'Arr 2020'!$A:$N,10,0),0)</f>
        <v>0</v>
      </c>
      <c r="P181" s="44">
        <f>IFERROR(VLOOKUP($F181,'Arr 2020'!$A:$N,11,0),0)</f>
        <v>0</v>
      </c>
      <c r="Q181" s="44">
        <f>IFERROR(VLOOKUP($F181,'Arr 2020'!$A:$N,12,0),0)</f>
        <v>0</v>
      </c>
      <c r="R181" s="44">
        <f>IFERROR(VLOOKUP($F181,'Arr 2020'!$A:$N,13,0),0)</f>
        <v>0</v>
      </c>
      <c r="S181" s="44">
        <f>IFERROR(VLOOKUP($F181,'Arr 2020'!$A:$N,14,0),0)</f>
        <v>0</v>
      </c>
    </row>
    <row r="182" spans="1:19" s="59" customFormat="1" ht="15" customHeight="1" x14ac:dyDescent="0.2">
      <c r="B182" s="60"/>
      <c r="C182" s="61"/>
      <c r="D182" s="61"/>
      <c r="E182" s="61"/>
      <c r="F182" s="43" t="s">
        <v>348</v>
      </c>
      <c r="G182" s="53" t="s">
        <v>349</v>
      </c>
      <c r="H182" s="44">
        <f>IFERROR(VLOOKUP($F182,'Arr 2020'!$A$1:$C$1331,3,0),0)</f>
        <v>0</v>
      </c>
      <c r="I182" s="44">
        <f>IFERROR(VLOOKUP($F182,'Arr 2020'!$A:$N,4,0),0)</f>
        <v>0</v>
      </c>
      <c r="J182" s="44">
        <f>IFERROR(VLOOKUP($F182,'Arr 2020'!$A:$N,5,0),0)</f>
        <v>0</v>
      </c>
      <c r="K182" s="44">
        <f>IFERROR(VLOOKUP($F182,'Arr 2020'!$A:$N,6,0),0)</f>
        <v>0</v>
      </c>
      <c r="L182" s="44">
        <f>IFERROR(VLOOKUP($F182,'Arr 2020'!$A:$N,7,0),0)</f>
        <v>0</v>
      </c>
      <c r="M182" s="44">
        <f>IFERROR(VLOOKUP($F182,'Arr 2020'!$A:$N,8,0),0)</f>
        <v>0</v>
      </c>
      <c r="N182" s="44">
        <f>IFERROR(VLOOKUP($F182,'Arr 2020'!$A:$N,9,0),0)</f>
        <v>0</v>
      </c>
      <c r="O182" s="44">
        <f>IFERROR(VLOOKUP($F182,'Arr 2020'!$A:$N,10,0),0)</f>
        <v>0</v>
      </c>
      <c r="P182" s="44">
        <f>IFERROR(VLOOKUP($F182,'Arr 2020'!$A:$N,11,0),0)</f>
        <v>0</v>
      </c>
      <c r="Q182" s="44">
        <f>IFERROR(VLOOKUP($F182,'Arr 2020'!$A:$N,12,0),0)</f>
        <v>7.17</v>
      </c>
      <c r="R182" s="44">
        <f>IFERROR(VLOOKUP($F182,'Arr 2020'!$A:$N,13,0),0)</f>
        <v>0</v>
      </c>
      <c r="S182" s="44">
        <f>IFERROR(VLOOKUP($F182,'Arr 2020'!$A:$N,14,0),0)</f>
        <v>0</v>
      </c>
    </row>
    <row r="183" spans="1:19" s="59" customFormat="1" ht="15" customHeight="1" x14ac:dyDescent="0.2">
      <c r="B183" s="60"/>
      <c r="C183" s="61"/>
      <c r="D183" s="61"/>
      <c r="E183" s="61"/>
      <c r="F183" s="43" t="s">
        <v>350</v>
      </c>
      <c r="G183" s="53" t="s">
        <v>351</v>
      </c>
      <c r="H183" s="44">
        <f>IFERROR(VLOOKUP($F183,'Arr 2020'!$A$1:$C$1331,3,0),0)</f>
        <v>0</v>
      </c>
      <c r="I183" s="44">
        <f>IFERROR(VLOOKUP($F183,'Arr 2020'!$A:$N,4,0),0)</f>
        <v>3.12</v>
      </c>
      <c r="J183" s="44">
        <f>IFERROR(VLOOKUP($F183,'Arr 2020'!$A:$N,5,0),0)</f>
        <v>0</v>
      </c>
      <c r="K183" s="44">
        <f>IFERROR(VLOOKUP($F183,'Arr 2020'!$A:$N,6,0),0)</f>
        <v>0</v>
      </c>
      <c r="L183" s="44">
        <f>IFERROR(VLOOKUP($F183,'Arr 2020'!$A:$N,7,0),0)</f>
        <v>0</v>
      </c>
      <c r="M183" s="44">
        <f>IFERROR(VLOOKUP($F183,'Arr 2020'!$A:$N,8,0),0)</f>
        <v>0</v>
      </c>
      <c r="N183" s="44">
        <f>IFERROR(VLOOKUP($F183,'Arr 2020'!$A:$N,9,0),0)</f>
        <v>0</v>
      </c>
      <c r="O183" s="44">
        <f>IFERROR(VLOOKUP($F183,'Arr 2020'!$A:$N,10,0),0)</f>
        <v>0</v>
      </c>
      <c r="P183" s="44">
        <f>IFERROR(VLOOKUP($F183,'Arr 2020'!$A:$N,11,0),0)</f>
        <v>19.38</v>
      </c>
      <c r="Q183" s="44">
        <f>IFERROR(VLOOKUP($F183,'Arr 2020'!$A:$N,12,0),0)</f>
        <v>0</v>
      </c>
      <c r="R183" s="44">
        <f>IFERROR(VLOOKUP($F183,'Arr 2020'!$A:$N,13,0),0)</f>
        <v>2.4</v>
      </c>
      <c r="S183" s="44">
        <f>IFERROR(VLOOKUP($F183,'Arr 2020'!$A:$N,14,0),0)</f>
        <v>0</v>
      </c>
    </row>
    <row r="184" spans="1:19" s="59" customFormat="1" ht="15" customHeight="1" x14ac:dyDescent="0.2">
      <c r="B184" s="60"/>
      <c r="C184" s="61"/>
      <c r="D184" s="61"/>
      <c r="E184" s="61"/>
      <c r="F184" s="43" t="s">
        <v>352</v>
      </c>
      <c r="G184" s="53" t="s">
        <v>353</v>
      </c>
      <c r="H184" s="44">
        <f>IFERROR(VLOOKUP($F184,'Arr 2020'!$A$1:$C$1331,3,0),0)</f>
        <v>0</v>
      </c>
      <c r="I184" s="44">
        <f>IFERROR(VLOOKUP($F184,'Arr 2020'!$A:$N,4,0),0)</f>
        <v>0</v>
      </c>
      <c r="J184" s="44">
        <f>IFERROR(VLOOKUP($F184,'Arr 2020'!$A:$N,5,0),0)</f>
        <v>0</v>
      </c>
      <c r="K184" s="44">
        <f>IFERROR(VLOOKUP($F184,'Arr 2020'!$A:$N,6,0),0)</f>
        <v>0</v>
      </c>
      <c r="L184" s="44">
        <f>IFERROR(VLOOKUP($F184,'Arr 2020'!$A:$N,7,0),0)</f>
        <v>0</v>
      </c>
      <c r="M184" s="44">
        <f>IFERROR(VLOOKUP($F184,'Arr 2020'!$A:$N,8,0),0)</f>
        <v>0</v>
      </c>
      <c r="N184" s="44">
        <f>IFERROR(VLOOKUP($F184,'Arr 2020'!$A:$N,9,0),0)</f>
        <v>0</v>
      </c>
      <c r="O184" s="44">
        <f>IFERROR(VLOOKUP($F184,'Arr 2020'!$A:$N,10,0),0)</f>
        <v>0</v>
      </c>
      <c r="P184" s="44">
        <f>IFERROR(VLOOKUP($F184,'Arr 2020'!$A:$N,11,0),0)</f>
        <v>0</v>
      </c>
      <c r="Q184" s="44">
        <f>IFERROR(VLOOKUP($F184,'Arr 2020'!$A:$N,12,0),0)</f>
        <v>0</v>
      </c>
      <c r="R184" s="44">
        <f>IFERROR(VLOOKUP($F184,'Arr 2020'!$A:$N,13,0),0)</f>
        <v>0</v>
      </c>
      <c r="S184" s="44">
        <f>IFERROR(VLOOKUP($F184,'Arr 2020'!$A:$N,14,0),0)</f>
        <v>2.9</v>
      </c>
    </row>
    <row r="185" spans="1:19" s="59" customFormat="1" ht="15" customHeight="1" x14ac:dyDescent="0.2">
      <c r="B185" s="60"/>
      <c r="C185" s="61"/>
      <c r="D185" s="61"/>
      <c r="E185" s="61"/>
      <c r="F185" s="43" t="s">
        <v>354</v>
      </c>
      <c r="G185" s="53" t="s">
        <v>355</v>
      </c>
      <c r="H185" s="44">
        <f>IFERROR(VLOOKUP($F185,'Arr 2020'!$A$1:$C$1331,3,0),0)</f>
        <v>0</v>
      </c>
      <c r="I185" s="44">
        <f>IFERROR(VLOOKUP($F185,'Arr 2020'!$A:$N,4,0),0)</f>
        <v>0</v>
      </c>
      <c r="J185" s="44">
        <f>IFERROR(VLOOKUP($F185,'Arr 2020'!$A:$N,5,0),0)</f>
        <v>0</v>
      </c>
      <c r="K185" s="44">
        <f>IFERROR(VLOOKUP($F185,'Arr 2020'!$A:$N,6,0),0)</f>
        <v>0</v>
      </c>
      <c r="L185" s="44">
        <f>IFERROR(VLOOKUP($F185,'Arr 2020'!$A:$N,7,0),0)</f>
        <v>0</v>
      </c>
      <c r="M185" s="44">
        <f>IFERROR(VLOOKUP($F185,'Arr 2020'!$A:$N,8,0),0)</f>
        <v>0</v>
      </c>
      <c r="N185" s="44">
        <f>IFERROR(VLOOKUP($F185,'Arr 2020'!$A:$N,9,0),0)</f>
        <v>0</v>
      </c>
      <c r="O185" s="44">
        <f>IFERROR(VLOOKUP($F185,'Arr 2020'!$A:$N,10,0),0)</f>
        <v>0</v>
      </c>
      <c r="P185" s="44">
        <f>IFERROR(VLOOKUP($F185,'Arr 2020'!$A:$N,11,0),0)</f>
        <v>0</v>
      </c>
      <c r="Q185" s="44">
        <f>IFERROR(VLOOKUP($F185,'Arr 2020'!$A:$N,12,0),0)</f>
        <v>0</v>
      </c>
      <c r="R185" s="44">
        <f>IFERROR(VLOOKUP($F185,'Arr 2020'!$A:$N,13,0),0)</f>
        <v>0</v>
      </c>
      <c r="S185" s="44">
        <f>IFERROR(VLOOKUP($F185,'Arr 2020'!$A:$N,14,0),0)</f>
        <v>0</v>
      </c>
    </row>
    <row r="186" spans="1:19" s="59" customFormat="1" ht="15" customHeight="1" x14ac:dyDescent="0.2">
      <c r="B186" s="60"/>
      <c r="C186" s="61"/>
      <c r="D186" s="61"/>
      <c r="E186" s="61"/>
      <c r="F186" s="43" t="s">
        <v>356</v>
      </c>
      <c r="G186" s="53" t="s">
        <v>357</v>
      </c>
      <c r="H186" s="44">
        <f>IFERROR(VLOOKUP($F186,'Arr 2020'!$A$1:$C$1331,3,0),0)</f>
        <v>0</v>
      </c>
      <c r="I186" s="44">
        <f>IFERROR(VLOOKUP($F186,'Arr 2020'!$A:$N,4,0),0)</f>
        <v>0</v>
      </c>
      <c r="J186" s="44">
        <f>IFERROR(VLOOKUP($F186,'Arr 2020'!$A:$N,5,0),0)</f>
        <v>0</v>
      </c>
      <c r="K186" s="44">
        <f>IFERROR(VLOOKUP($F186,'Arr 2020'!$A:$N,6,0),0)</f>
        <v>0</v>
      </c>
      <c r="L186" s="44">
        <f>IFERROR(VLOOKUP($F186,'Arr 2020'!$A:$N,7,0),0)</f>
        <v>0</v>
      </c>
      <c r="M186" s="44">
        <f>IFERROR(VLOOKUP($F186,'Arr 2020'!$A:$N,8,0),0)</f>
        <v>0</v>
      </c>
      <c r="N186" s="44">
        <f>IFERROR(VLOOKUP($F186,'Arr 2020'!$A:$N,9,0),0)</f>
        <v>0</v>
      </c>
      <c r="O186" s="44">
        <f>IFERROR(VLOOKUP($F186,'Arr 2020'!$A:$N,10,0),0)</f>
        <v>0</v>
      </c>
      <c r="P186" s="44">
        <f>IFERROR(VLOOKUP($F186,'Arr 2020'!$A:$N,11,0),0)</f>
        <v>0</v>
      </c>
      <c r="Q186" s="44">
        <f>IFERROR(VLOOKUP($F186,'Arr 2020'!$A:$N,12,0),0)</f>
        <v>0</v>
      </c>
      <c r="R186" s="44">
        <f>IFERROR(VLOOKUP($F186,'Arr 2020'!$A:$N,13,0),0)</f>
        <v>0</v>
      </c>
      <c r="S186" s="44">
        <f>IFERROR(VLOOKUP($F186,'Arr 2020'!$A:$N,14,0),0)</f>
        <v>0</v>
      </c>
    </row>
    <row r="187" spans="1:19" ht="15" customHeight="1" x14ac:dyDescent="0.2">
      <c r="A187" s="59"/>
      <c r="B187" s="42"/>
      <c r="C187" s="43"/>
      <c r="D187" s="43"/>
      <c r="E187" s="43"/>
      <c r="F187" s="43" t="s">
        <v>358</v>
      </c>
      <c r="G187" s="53" t="s">
        <v>359</v>
      </c>
      <c r="H187" s="44">
        <f>IFERROR(VLOOKUP($F187,'Arr 2020'!$A$1:$C$1331,3,0),0)</f>
        <v>0</v>
      </c>
      <c r="I187" s="44">
        <f>IFERROR(VLOOKUP($F187,'Arr 2020'!$A:$N,4,0),0)</f>
        <v>0</v>
      </c>
      <c r="J187" s="44">
        <f>IFERROR(VLOOKUP($F187,'Arr 2020'!$A:$N,5,0),0)</f>
        <v>0</v>
      </c>
      <c r="K187" s="44">
        <f>IFERROR(VLOOKUP($F187,'Arr 2020'!$A:$N,6,0),0)</f>
        <v>0</v>
      </c>
      <c r="L187" s="44">
        <f>IFERROR(VLOOKUP($F187,'Arr 2020'!$A:$N,7,0),0)</f>
        <v>0</v>
      </c>
      <c r="M187" s="44">
        <f>IFERROR(VLOOKUP($F187,'Arr 2020'!$A:$N,8,0),0)</f>
        <v>0</v>
      </c>
      <c r="N187" s="44">
        <f>IFERROR(VLOOKUP($F187,'Arr 2020'!$A:$N,9,0),0)</f>
        <v>0</v>
      </c>
      <c r="O187" s="44">
        <f>IFERROR(VLOOKUP($F187,'Arr 2020'!$A:$N,10,0),0)</f>
        <v>0</v>
      </c>
      <c r="P187" s="44">
        <f>IFERROR(VLOOKUP($F187,'Arr 2020'!$A:$N,11,0),0)</f>
        <v>0</v>
      </c>
      <c r="Q187" s="44">
        <f>IFERROR(VLOOKUP($F187,'Arr 2020'!$A:$N,12,0),0)</f>
        <v>0</v>
      </c>
      <c r="R187" s="44">
        <f>IFERROR(VLOOKUP($F187,'Arr 2020'!$A:$N,13,0),0)</f>
        <v>0</v>
      </c>
      <c r="S187" s="44">
        <f>IFERROR(VLOOKUP($F187,'Arr 2020'!$A:$N,14,0),0)</f>
        <v>0</v>
      </c>
    </row>
    <row r="188" spans="1:19" ht="15" customHeight="1" thickBot="1" x14ac:dyDescent="0.25">
      <c r="A188" s="59"/>
      <c r="B188" s="66"/>
      <c r="C188" s="67"/>
      <c r="D188" s="67"/>
      <c r="E188" s="67"/>
      <c r="F188" s="67"/>
      <c r="G188" s="68"/>
      <c r="H188" s="21">
        <f>IFERROR(VLOOKUP($F188,'Arr 2020'!$A$1:$C$1331,3,0),0)</f>
        <v>0</v>
      </c>
      <c r="I188" s="21">
        <f>IFERROR(VLOOKUP($F188,'Arr 2020'!$A:$N,4,0),0)</f>
        <v>0</v>
      </c>
      <c r="J188" s="21">
        <f>IFERROR(VLOOKUP($F188,'Arr 2020'!$A:$N,5,0),0)</f>
        <v>0</v>
      </c>
      <c r="K188" s="21">
        <f>IFERROR(VLOOKUP($F188,'Arr 2020'!$A:$N,6,0),0)</f>
        <v>0</v>
      </c>
      <c r="L188" s="21">
        <f>IFERROR(VLOOKUP($F188,'Arr 2020'!$A:$N,7,0),0)</f>
        <v>0</v>
      </c>
      <c r="M188" s="21">
        <f>IFERROR(VLOOKUP($F188,'Arr 2020'!$A:$N,8,0),0)</f>
        <v>0</v>
      </c>
      <c r="N188" s="21">
        <f>IFERROR(VLOOKUP($F188,'Arr 2020'!$A:$N,9,0),0)</f>
        <v>0</v>
      </c>
      <c r="O188" s="21">
        <f>IFERROR(VLOOKUP($F188,'Arr 2020'!$A:$N,10,0),0)</f>
        <v>0</v>
      </c>
      <c r="P188" s="21">
        <f>IFERROR(VLOOKUP($F188,'Arr 2020'!$A:$N,11,0),0)</f>
        <v>0</v>
      </c>
      <c r="Q188" s="21">
        <f>IFERROR(VLOOKUP($F188,'Arr 2020'!$A:$N,12,0),0)</f>
        <v>0</v>
      </c>
      <c r="R188" s="21">
        <f>IFERROR(VLOOKUP($F188,'Arr 2020'!$A:$N,13,0),0)</f>
        <v>0</v>
      </c>
      <c r="S188" s="21">
        <f>IFERROR(VLOOKUP($F188,'Arr 2020'!$A:$N,14,0),0)</f>
        <v>0</v>
      </c>
    </row>
    <row r="189" spans="1:19" ht="30" customHeight="1" thickBot="1" x14ac:dyDescent="0.25">
      <c r="A189" s="59"/>
      <c r="B189" s="48" t="s">
        <v>7</v>
      </c>
      <c r="C189" s="25"/>
      <c r="D189" s="26"/>
      <c r="E189" s="25"/>
      <c r="F189" s="27"/>
      <c r="G189" s="49" t="s">
        <v>360</v>
      </c>
      <c r="H189" s="93">
        <f>IFERROR(VLOOKUP($F189,'Arr 2020'!$A$1:$C$1331,3,0),0)</f>
        <v>0</v>
      </c>
      <c r="I189" s="93">
        <f>IFERROR(VLOOKUP($F189,'Arr 2020'!$A:$N,4,0),0)</f>
        <v>0</v>
      </c>
      <c r="J189" s="93">
        <f>IFERROR(VLOOKUP($F189,'Arr 2020'!$A:$N,5,0),0)</f>
        <v>0</v>
      </c>
      <c r="K189" s="93">
        <f>IFERROR(VLOOKUP($F189,'Arr 2020'!$A:$N,6,0),0)</f>
        <v>0</v>
      </c>
      <c r="L189" s="93">
        <f>IFERROR(VLOOKUP($F189,'Arr 2020'!$A:$N,7,0),0)</f>
        <v>0</v>
      </c>
      <c r="M189" s="93">
        <f>IFERROR(VLOOKUP($F189,'Arr 2020'!$A:$N,8,0),0)</f>
        <v>0</v>
      </c>
      <c r="N189" s="93">
        <f>IFERROR(VLOOKUP($F189,'Arr 2020'!$A:$N,9,0),0)</f>
        <v>0</v>
      </c>
      <c r="O189" s="93">
        <f>IFERROR(VLOOKUP($F189,'Arr 2020'!$A:$N,10,0),0)</f>
        <v>0</v>
      </c>
      <c r="P189" s="93">
        <f>IFERROR(VLOOKUP($F189,'Arr 2020'!$A:$N,11,0),0)</f>
        <v>0</v>
      </c>
      <c r="Q189" s="93">
        <f>IFERROR(VLOOKUP($F189,'Arr 2020'!$A:$N,12,0),0)</f>
        <v>0</v>
      </c>
      <c r="R189" s="93">
        <f>IFERROR(VLOOKUP($F189,'Arr 2020'!$A:$N,13,0),0)</f>
        <v>0</v>
      </c>
      <c r="S189" s="93">
        <f>IFERROR(VLOOKUP($F189,'Arr 2020'!$A:$N,14,0),0)</f>
        <v>0</v>
      </c>
    </row>
    <row r="190" spans="1:19" ht="15" customHeight="1" x14ac:dyDescent="0.2">
      <c r="A190" s="59"/>
      <c r="B190" s="32"/>
      <c r="C190" s="33" t="s">
        <v>361</v>
      </c>
      <c r="D190" s="33"/>
      <c r="E190" s="33"/>
      <c r="F190" s="33"/>
      <c r="G190" s="50" t="s">
        <v>362</v>
      </c>
      <c r="H190" s="34">
        <f>IFERROR(VLOOKUP($F190,'Arr 2020'!$A$1:$C$1331,3,0),0)</f>
        <v>0</v>
      </c>
      <c r="I190" s="34">
        <f>IFERROR(VLOOKUP($F190,'Arr 2020'!$A:$N,4,0),0)</f>
        <v>0</v>
      </c>
      <c r="J190" s="34">
        <f>IFERROR(VLOOKUP($F190,'Arr 2020'!$A:$N,5,0),0)</f>
        <v>0</v>
      </c>
      <c r="K190" s="34">
        <f>IFERROR(VLOOKUP($F190,'Arr 2020'!$A:$N,6,0),0)</f>
        <v>0</v>
      </c>
      <c r="L190" s="34">
        <f>IFERROR(VLOOKUP($F190,'Arr 2020'!$A:$N,7,0),0)</f>
        <v>0</v>
      </c>
      <c r="M190" s="34">
        <f>IFERROR(VLOOKUP($F190,'Arr 2020'!$A:$N,8,0),0)</f>
        <v>0</v>
      </c>
      <c r="N190" s="34">
        <f>IFERROR(VLOOKUP($F190,'Arr 2020'!$A:$N,9,0),0)</f>
        <v>0</v>
      </c>
      <c r="O190" s="34">
        <f>IFERROR(VLOOKUP($F190,'Arr 2020'!$A:$N,10,0),0)</f>
        <v>0</v>
      </c>
      <c r="P190" s="34">
        <f>IFERROR(VLOOKUP($F190,'Arr 2020'!$A:$N,11,0),0)</f>
        <v>0</v>
      </c>
      <c r="Q190" s="34">
        <f>IFERROR(VLOOKUP($F190,'Arr 2020'!$A:$N,12,0),0)</f>
        <v>0</v>
      </c>
      <c r="R190" s="34">
        <f>IFERROR(VLOOKUP($F190,'Arr 2020'!$A:$N,13,0),0)</f>
        <v>0</v>
      </c>
      <c r="S190" s="34">
        <f>IFERROR(VLOOKUP($F190,'Arr 2020'!$A:$N,14,0),0)</f>
        <v>0</v>
      </c>
    </row>
    <row r="191" spans="1:19" ht="15" customHeight="1" x14ac:dyDescent="0.2">
      <c r="B191" s="64"/>
      <c r="C191" s="37"/>
      <c r="D191" s="37" t="s">
        <v>363</v>
      </c>
      <c r="E191" s="37"/>
      <c r="F191" s="37"/>
      <c r="G191" s="51" t="s">
        <v>364</v>
      </c>
      <c r="H191" s="38">
        <f>IFERROR(VLOOKUP($F191,'Arr 2020'!$A$1:$C$1331,3,0),0)</f>
        <v>0</v>
      </c>
      <c r="I191" s="38">
        <f>IFERROR(VLOOKUP($F191,'Arr 2020'!$A:$N,4,0),0)</f>
        <v>0</v>
      </c>
      <c r="J191" s="38">
        <f>IFERROR(VLOOKUP($F191,'Arr 2020'!$A:$N,5,0),0)</f>
        <v>0</v>
      </c>
      <c r="K191" s="38">
        <f>IFERROR(VLOOKUP($F191,'Arr 2020'!$A:$N,6,0),0)</f>
        <v>0</v>
      </c>
      <c r="L191" s="38">
        <f>IFERROR(VLOOKUP($F191,'Arr 2020'!$A:$N,7,0),0)</f>
        <v>0</v>
      </c>
      <c r="M191" s="38">
        <f>IFERROR(VLOOKUP($F191,'Arr 2020'!$A:$N,8,0),0)</f>
        <v>0</v>
      </c>
      <c r="N191" s="38">
        <f>IFERROR(VLOOKUP($F191,'Arr 2020'!$A:$N,9,0),0)</f>
        <v>0</v>
      </c>
      <c r="O191" s="38">
        <f>IFERROR(VLOOKUP($F191,'Arr 2020'!$A:$N,10,0),0)</f>
        <v>0</v>
      </c>
      <c r="P191" s="38">
        <f>IFERROR(VLOOKUP($F191,'Arr 2020'!$A:$N,11,0),0)</f>
        <v>0</v>
      </c>
      <c r="Q191" s="38">
        <f>IFERROR(VLOOKUP($F191,'Arr 2020'!$A:$N,12,0),0)</f>
        <v>0</v>
      </c>
      <c r="R191" s="38">
        <f>IFERROR(VLOOKUP($F191,'Arr 2020'!$A:$N,13,0),0)</f>
        <v>0</v>
      </c>
      <c r="S191" s="38">
        <f>IFERROR(VLOOKUP($F191,'Arr 2020'!$A:$N,14,0),0)</f>
        <v>0</v>
      </c>
    </row>
    <row r="192" spans="1:19" ht="15" customHeight="1" x14ac:dyDescent="0.2">
      <c r="B192" s="23"/>
      <c r="C192" s="22"/>
      <c r="D192" s="22"/>
      <c r="E192" s="22" t="s">
        <v>365</v>
      </c>
      <c r="F192" s="22"/>
      <c r="G192" s="55" t="s">
        <v>364</v>
      </c>
      <c r="H192" s="24">
        <f>IFERROR(VLOOKUP($F192,'Arr 2020'!$A$1:$C$1331,3,0),0)</f>
        <v>0</v>
      </c>
      <c r="I192" s="24">
        <f>IFERROR(VLOOKUP($F192,'Arr 2020'!$A:$N,4,0),0)</f>
        <v>0</v>
      </c>
      <c r="J192" s="24">
        <f>IFERROR(VLOOKUP($F192,'Arr 2020'!$A:$N,5,0),0)</f>
        <v>0</v>
      </c>
      <c r="K192" s="24">
        <f>IFERROR(VLOOKUP($F192,'Arr 2020'!$A:$N,6,0),0)</f>
        <v>0</v>
      </c>
      <c r="L192" s="24">
        <f>IFERROR(VLOOKUP($F192,'Arr 2020'!$A:$N,7,0),0)</f>
        <v>0</v>
      </c>
      <c r="M192" s="24">
        <f>IFERROR(VLOOKUP($F192,'Arr 2020'!$A:$N,8,0),0)</f>
        <v>0</v>
      </c>
      <c r="N192" s="24">
        <f>IFERROR(VLOOKUP($F192,'Arr 2020'!$A:$N,9,0),0)</f>
        <v>0</v>
      </c>
      <c r="O192" s="24">
        <f>IFERROR(VLOOKUP($F192,'Arr 2020'!$A:$N,10,0),0)</f>
        <v>0</v>
      </c>
      <c r="P192" s="24">
        <f>IFERROR(VLOOKUP($F192,'Arr 2020'!$A:$N,11,0),0)</f>
        <v>0</v>
      </c>
      <c r="Q192" s="24">
        <f>IFERROR(VLOOKUP($F192,'Arr 2020'!$A:$N,12,0),0)</f>
        <v>0</v>
      </c>
      <c r="R192" s="24">
        <f>IFERROR(VLOOKUP($F192,'Arr 2020'!$A:$N,13,0),0)</f>
        <v>0</v>
      </c>
      <c r="S192" s="24">
        <f>IFERROR(VLOOKUP($F192,'Arr 2020'!$A:$N,14,0),0)</f>
        <v>0</v>
      </c>
    </row>
    <row r="193" spans="2:19" ht="15" customHeight="1" x14ac:dyDescent="0.2">
      <c r="B193" s="60"/>
      <c r="C193" s="61"/>
      <c r="D193" s="61"/>
      <c r="E193" s="61"/>
      <c r="F193" s="43" t="s">
        <v>366</v>
      </c>
      <c r="G193" s="53" t="s">
        <v>364</v>
      </c>
      <c r="H193" s="44">
        <f>IFERROR(VLOOKUP($F193,'Arr 2020'!$A$1:$C$1331,3,0),0)</f>
        <v>0</v>
      </c>
      <c r="I193" s="44">
        <f>IFERROR(VLOOKUP($F193,'Arr 2020'!$A:$N,4,0),0)</f>
        <v>0</v>
      </c>
      <c r="J193" s="44">
        <f>IFERROR(VLOOKUP($F193,'Arr 2020'!$A:$N,5,0),0)</f>
        <v>0</v>
      </c>
      <c r="K193" s="44">
        <f>IFERROR(VLOOKUP($F193,'Arr 2020'!$A:$N,6,0),0)</f>
        <v>0</v>
      </c>
      <c r="L193" s="44">
        <f>IFERROR(VLOOKUP($F193,'Arr 2020'!$A:$N,7,0),0)</f>
        <v>0</v>
      </c>
      <c r="M193" s="44">
        <f>IFERROR(VLOOKUP($F193,'Arr 2020'!$A:$N,8,0),0)</f>
        <v>0</v>
      </c>
      <c r="N193" s="44">
        <f>IFERROR(VLOOKUP($F193,'Arr 2020'!$A:$N,9,0),0)</f>
        <v>0</v>
      </c>
      <c r="O193" s="44">
        <f>IFERROR(VLOOKUP($F193,'Arr 2020'!$A:$N,10,0),0)</f>
        <v>0</v>
      </c>
      <c r="P193" s="44">
        <f>IFERROR(VLOOKUP($F193,'Arr 2020'!$A:$N,11,0),0)</f>
        <v>0</v>
      </c>
      <c r="Q193" s="44">
        <f>IFERROR(VLOOKUP($F193,'Arr 2020'!$A:$N,12,0),0)</f>
        <v>0</v>
      </c>
      <c r="R193" s="44">
        <f>IFERROR(VLOOKUP($F193,'Arr 2020'!$A:$N,13,0),0)</f>
        <v>0</v>
      </c>
      <c r="S193" s="44">
        <f>IFERROR(VLOOKUP($F193,'Arr 2020'!$A:$N,14,0),0)</f>
        <v>0</v>
      </c>
    </row>
    <row r="194" spans="2:19" ht="15" customHeight="1" x14ac:dyDescent="0.2">
      <c r="B194" s="60"/>
      <c r="C194" s="61"/>
      <c r="D194" s="61"/>
      <c r="E194" s="61"/>
      <c r="F194" s="43" t="s">
        <v>367</v>
      </c>
      <c r="G194" s="53" t="s">
        <v>368</v>
      </c>
      <c r="H194" s="57">
        <f>IFERROR(VLOOKUP($F194,'Arr 2020'!$A$1:$C$1331,3,0),0)</f>
        <v>0</v>
      </c>
      <c r="I194" s="57">
        <f>IFERROR(VLOOKUP($F194,'Arr 2020'!$A:$N,4,0),0)</f>
        <v>0</v>
      </c>
      <c r="J194" s="57">
        <f>IFERROR(VLOOKUP($F194,'Arr 2020'!$A:$N,5,0),0)</f>
        <v>0</v>
      </c>
      <c r="K194" s="57">
        <f>IFERROR(VLOOKUP($F194,'Arr 2020'!$A:$N,6,0),0)</f>
        <v>0</v>
      </c>
      <c r="L194" s="57">
        <f>IFERROR(VLOOKUP($F194,'Arr 2020'!$A:$N,7,0),0)</f>
        <v>0</v>
      </c>
      <c r="M194" s="57">
        <f>IFERROR(VLOOKUP($F194,'Arr 2020'!$A:$N,8,0),0)</f>
        <v>0</v>
      </c>
      <c r="N194" s="57">
        <f>IFERROR(VLOOKUP($F194,'Arr 2020'!$A:$N,9,0),0)</f>
        <v>0</v>
      </c>
      <c r="O194" s="57">
        <f>IFERROR(VLOOKUP($F194,'Arr 2020'!$A:$N,10,0),0)</f>
        <v>0</v>
      </c>
      <c r="P194" s="57">
        <f>IFERROR(VLOOKUP($F194,'Arr 2020'!$A:$N,11,0),0)</f>
        <v>0</v>
      </c>
      <c r="Q194" s="57">
        <f>IFERROR(VLOOKUP($F194,'Arr 2020'!$A:$N,12,0),0)</f>
        <v>0</v>
      </c>
      <c r="R194" s="57">
        <f>IFERROR(VLOOKUP($F194,'Arr 2020'!$A:$N,13,0),0)</f>
        <v>0</v>
      </c>
      <c r="S194" s="57">
        <f>IFERROR(VLOOKUP($F194,'Arr 2020'!$A:$N,14,0),0)</f>
        <v>0</v>
      </c>
    </row>
    <row r="195" spans="2:19" ht="15" customHeight="1" x14ac:dyDescent="0.2">
      <c r="B195" s="32"/>
      <c r="C195" s="33" t="s">
        <v>369</v>
      </c>
      <c r="D195" s="33"/>
      <c r="E195" s="33"/>
      <c r="F195" s="33"/>
      <c r="G195" s="50" t="s">
        <v>370</v>
      </c>
      <c r="H195" s="58">
        <f>IFERROR(VLOOKUP($F195,'Arr 2020'!$A$1:$C$1331,3,0),0)</f>
        <v>0</v>
      </c>
      <c r="I195" s="58">
        <f>IFERROR(VLOOKUP($F195,'Arr 2020'!$A:$N,4,0),0)</f>
        <v>0</v>
      </c>
      <c r="J195" s="58">
        <f>IFERROR(VLOOKUP($F195,'Arr 2020'!$A:$N,5,0),0)</f>
        <v>0</v>
      </c>
      <c r="K195" s="58">
        <f>IFERROR(VLOOKUP($F195,'Arr 2020'!$A:$N,6,0),0)</f>
        <v>0</v>
      </c>
      <c r="L195" s="58">
        <f>IFERROR(VLOOKUP($F195,'Arr 2020'!$A:$N,7,0),0)</f>
        <v>0</v>
      </c>
      <c r="M195" s="58">
        <f>IFERROR(VLOOKUP($F195,'Arr 2020'!$A:$N,8,0),0)</f>
        <v>0</v>
      </c>
      <c r="N195" s="58">
        <f>IFERROR(VLOOKUP($F195,'Arr 2020'!$A:$N,9,0),0)</f>
        <v>0</v>
      </c>
      <c r="O195" s="58">
        <f>IFERROR(VLOOKUP($F195,'Arr 2020'!$A:$N,10,0),0)</f>
        <v>0</v>
      </c>
      <c r="P195" s="58">
        <f>IFERROR(VLOOKUP($F195,'Arr 2020'!$A:$N,11,0),0)</f>
        <v>0</v>
      </c>
      <c r="Q195" s="58">
        <f>IFERROR(VLOOKUP($F195,'Arr 2020'!$A:$N,12,0),0)</f>
        <v>0</v>
      </c>
      <c r="R195" s="58">
        <f>IFERROR(VLOOKUP($F195,'Arr 2020'!$A:$N,13,0),0)</f>
        <v>0</v>
      </c>
      <c r="S195" s="58">
        <f>IFERROR(VLOOKUP($F195,'Arr 2020'!$A:$N,14,0),0)</f>
        <v>0</v>
      </c>
    </row>
    <row r="196" spans="2:19" ht="15" customHeight="1" x14ac:dyDescent="0.2">
      <c r="B196" s="64"/>
      <c r="C196" s="37"/>
      <c r="D196" s="37" t="s">
        <v>371</v>
      </c>
      <c r="E196" s="37"/>
      <c r="F196" s="37"/>
      <c r="G196" s="51" t="s">
        <v>372</v>
      </c>
      <c r="H196" s="38">
        <f>IFERROR(VLOOKUP($F196,'Arr 2020'!$A$1:$C$1331,3,0),0)</f>
        <v>0</v>
      </c>
      <c r="I196" s="38">
        <f>IFERROR(VLOOKUP($F196,'Arr 2020'!$A:$N,4,0),0)</f>
        <v>0</v>
      </c>
      <c r="J196" s="38">
        <f>IFERROR(VLOOKUP($F196,'Arr 2020'!$A:$N,5,0),0)</f>
        <v>0</v>
      </c>
      <c r="K196" s="38">
        <f>IFERROR(VLOOKUP($F196,'Arr 2020'!$A:$N,6,0),0)</f>
        <v>0</v>
      </c>
      <c r="L196" s="38">
        <f>IFERROR(VLOOKUP($F196,'Arr 2020'!$A:$N,7,0),0)</f>
        <v>0</v>
      </c>
      <c r="M196" s="38">
        <f>IFERROR(VLOOKUP($F196,'Arr 2020'!$A:$N,8,0),0)</f>
        <v>0</v>
      </c>
      <c r="N196" s="38">
        <f>IFERROR(VLOOKUP($F196,'Arr 2020'!$A:$N,9,0),0)</f>
        <v>0</v>
      </c>
      <c r="O196" s="38">
        <f>IFERROR(VLOOKUP($F196,'Arr 2020'!$A:$N,10,0),0)</f>
        <v>0</v>
      </c>
      <c r="P196" s="38">
        <f>IFERROR(VLOOKUP($F196,'Arr 2020'!$A:$N,11,0),0)</f>
        <v>0</v>
      </c>
      <c r="Q196" s="38">
        <f>IFERROR(VLOOKUP($F196,'Arr 2020'!$A:$N,12,0),0)</f>
        <v>0</v>
      </c>
      <c r="R196" s="38">
        <f>IFERROR(VLOOKUP($F196,'Arr 2020'!$A:$N,13,0),0)</f>
        <v>0</v>
      </c>
      <c r="S196" s="38">
        <f>IFERROR(VLOOKUP($F196,'Arr 2020'!$A:$N,14,0),0)</f>
        <v>0</v>
      </c>
    </row>
    <row r="197" spans="2:19" ht="15" customHeight="1" x14ac:dyDescent="0.2">
      <c r="B197" s="23"/>
      <c r="C197" s="22"/>
      <c r="D197" s="22"/>
      <c r="E197" s="22" t="s">
        <v>373</v>
      </c>
      <c r="F197" s="22"/>
      <c r="G197" s="55" t="s">
        <v>372</v>
      </c>
      <c r="H197" s="24">
        <f>IFERROR(VLOOKUP($F197,'Arr 2020'!$A$1:$C$1331,3,0),0)</f>
        <v>0</v>
      </c>
      <c r="I197" s="24">
        <f>IFERROR(VLOOKUP($F197,'Arr 2020'!$A:$N,4,0),0)</f>
        <v>0</v>
      </c>
      <c r="J197" s="24">
        <f>IFERROR(VLOOKUP($F197,'Arr 2020'!$A:$N,5,0),0)</f>
        <v>0</v>
      </c>
      <c r="K197" s="24">
        <f>IFERROR(VLOOKUP($F197,'Arr 2020'!$A:$N,6,0),0)</f>
        <v>0</v>
      </c>
      <c r="L197" s="24">
        <f>IFERROR(VLOOKUP($F197,'Arr 2020'!$A:$N,7,0),0)</f>
        <v>0</v>
      </c>
      <c r="M197" s="24">
        <f>IFERROR(VLOOKUP($F197,'Arr 2020'!$A:$N,8,0),0)</f>
        <v>0</v>
      </c>
      <c r="N197" s="24">
        <f>IFERROR(VLOOKUP($F197,'Arr 2020'!$A:$N,9,0),0)</f>
        <v>0</v>
      </c>
      <c r="O197" s="24">
        <f>IFERROR(VLOOKUP($F197,'Arr 2020'!$A:$N,10,0),0)</f>
        <v>0</v>
      </c>
      <c r="P197" s="24">
        <f>IFERROR(VLOOKUP($F197,'Arr 2020'!$A:$N,11,0),0)</f>
        <v>0</v>
      </c>
      <c r="Q197" s="24">
        <f>IFERROR(VLOOKUP($F197,'Arr 2020'!$A:$N,12,0),0)</f>
        <v>0</v>
      </c>
      <c r="R197" s="24">
        <f>IFERROR(VLOOKUP($F197,'Arr 2020'!$A:$N,13,0),0)</f>
        <v>0</v>
      </c>
      <c r="S197" s="24">
        <f>IFERROR(VLOOKUP($F197,'Arr 2020'!$A:$N,14,0),0)</f>
        <v>0</v>
      </c>
    </row>
    <row r="198" spans="2:19" ht="15" customHeight="1" x14ac:dyDescent="0.2">
      <c r="B198" s="60"/>
      <c r="C198" s="61"/>
      <c r="D198" s="61"/>
      <c r="E198" s="61"/>
      <c r="F198" s="43" t="s">
        <v>374</v>
      </c>
      <c r="G198" s="53" t="s">
        <v>372</v>
      </c>
      <c r="H198" s="44">
        <f>IFERROR(VLOOKUP($F198,'Arr 2020'!$A$1:$C$1331,3,0),0)</f>
        <v>4021313.33</v>
      </c>
      <c r="I198" s="44">
        <f>IFERROR(VLOOKUP($F198,'Arr 2020'!$A:$N,4,0),0)</f>
        <v>21528919.359999999</v>
      </c>
      <c r="J198" s="44">
        <f>IFERROR(VLOOKUP($F198,'Arr 2020'!$A:$N,5,0),0)</f>
        <v>18633401.710000001</v>
      </c>
      <c r="K198" s="44">
        <f>IFERROR(VLOOKUP($F198,'Arr 2020'!$A:$N,6,0),0)</f>
        <v>18855646.449999999</v>
      </c>
      <c r="L198" s="44">
        <f>IFERROR(VLOOKUP($F198,'Arr 2020'!$A:$N,7,0),0)</f>
        <v>4551380.5199999996</v>
      </c>
      <c r="M198" s="44">
        <f>IFERROR(VLOOKUP($F198,'Arr 2020'!$A:$N,8,0),0)</f>
        <v>14648917.310000001</v>
      </c>
      <c r="N198" s="44">
        <f>IFERROR(VLOOKUP($F198,'Arr 2020'!$A:$N,9,0),0)</f>
        <v>11602273.880000001</v>
      </c>
      <c r="O198" s="44">
        <f>IFERROR(VLOOKUP($F198,'Arr 2020'!$A:$N,10,0),0)</f>
        <v>10263250.16</v>
      </c>
      <c r="P198" s="44">
        <f>IFERROR(VLOOKUP($F198,'Arr 2020'!$A:$N,11,0),0)</f>
        <v>11669415.859999999</v>
      </c>
      <c r="Q198" s="44">
        <f>IFERROR(VLOOKUP($F198,'Arr 2020'!$A:$N,12,0),0)</f>
        <v>91170462.029999852</v>
      </c>
      <c r="R198" s="44">
        <f>IFERROR(VLOOKUP($F198,'Arr 2020'!$A:$N,13,0),0)</f>
        <v>29487434.109999999</v>
      </c>
      <c r="S198" s="44">
        <f>IFERROR(VLOOKUP($F198,'Arr 2020'!$A:$N,14,0),0)</f>
        <v>29083015.93</v>
      </c>
    </row>
    <row r="199" spans="2:19" ht="15" customHeight="1" x14ac:dyDescent="0.2">
      <c r="B199" s="60"/>
      <c r="C199" s="61"/>
      <c r="D199" s="61"/>
      <c r="E199" s="61"/>
      <c r="F199" s="43" t="s">
        <v>375</v>
      </c>
      <c r="G199" s="53" t="s">
        <v>376</v>
      </c>
      <c r="H199" s="44">
        <f>IFERROR(VLOOKUP($F199,'Arr 2020'!$A$1:$C$1331,3,0),0)</f>
        <v>0</v>
      </c>
      <c r="I199" s="44">
        <f>IFERROR(VLOOKUP($F199,'Arr 2020'!$A:$N,4,0),0)</f>
        <v>0</v>
      </c>
      <c r="J199" s="44">
        <f>IFERROR(VLOOKUP($F199,'Arr 2020'!$A:$N,5,0),0)</f>
        <v>0</v>
      </c>
      <c r="K199" s="44">
        <f>IFERROR(VLOOKUP($F199,'Arr 2020'!$A:$N,6,0),0)</f>
        <v>0</v>
      </c>
      <c r="L199" s="44">
        <f>IFERROR(VLOOKUP($F199,'Arr 2020'!$A:$N,7,0),0)</f>
        <v>0</v>
      </c>
      <c r="M199" s="44">
        <f>IFERROR(VLOOKUP($F199,'Arr 2020'!$A:$N,8,0),0)</f>
        <v>0</v>
      </c>
      <c r="N199" s="44">
        <f>IFERROR(VLOOKUP($F199,'Arr 2020'!$A:$N,9,0),0)</f>
        <v>0</v>
      </c>
      <c r="O199" s="44">
        <f>IFERROR(VLOOKUP($F199,'Arr 2020'!$A:$N,10,0),0)</f>
        <v>0</v>
      </c>
      <c r="P199" s="44">
        <f>IFERROR(VLOOKUP($F199,'Arr 2020'!$A:$N,11,0),0)</f>
        <v>0</v>
      </c>
      <c r="Q199" s="44">
        <f>IFERROR(VLOOKUP($F199,'Arr 2020'!$A:$N,12,0),0)</f>
        <v>0</v>
      </c>
      <c r="R199" s="44">
        <f>IFERROR(VLOOKUP($F199,'Arr 2020'!$A:$N,13,0),0)</f>
        <v>0</v>
      </c>
      <c r="S199" s="44">
        <f>IFERROR(VLOOKUP($F199,'Arr 2020'!$A:$N,14,0),0)</f>
        <v>0</v>
      </c>
    </row>
    <row r="200" spans="2:19" ht="15" customHeight="1" x14ac:dyDescent="0.2">
      <c r="B200" s="60"/>
      <c r="C200" s="61"/>
      <c r="D200" s="61"/>
      <c r="E200" s="61"/>
      <c r="F200" s="43" t="s">
        <v>377</v>
      </c>
      <c r="G200" s="53" t="s">
        <v>378</v>
      </c>
      <c r="H200" s="44">
        <f>IFERROR(VLOOKUP($F200,'Arr 2020'!$A$1:$C$1331,3,0),0)</f>
        <v>0</v>
      </c>
      <c r="I200" s="44">
        <f>IFERROR(VLOOKUP($F200,'Arr 2020'!$A:$N,4,0),0)</f>
        <v>0</v>
      </c>
      <c r="J200" s="44">
        <f>IFERROR(VLOOKUP($F200,'Arr 2020'!$A:$N,5,0),0)</f>
        <v>0</v>
      </c>
      <c r="K200" s="44">
        <f>IFERROR(VLOOKUP($F200,'Arr 2020'!$A:$N,6,0),0)</f>
        <v>0</v>
      </c>
      <c r="L200" s="44">
        <f>IFERROR(VLOOKUP($F200,'Arr 2020'!$A:$N,7,0),0)</f>
        <v>0</v>
      </c>
      <c r="M200" s="44">
        <f>IFERROR(VLOOKUP($F200,'Arr 2020'!$A:$N,8,0),0)</f>
        <v>0</v>
      </c>
      <c r="N200" s="44">
        <f>IFERROR(VLOOKUP($F200,'Arr 2020'!$A:$N,9,0),0)</f>
        <v>0</v>
      </c>
      <c r="O200" s="44">
        <f>IFERROR(VLOOKUP($F200,'Arr 2020'!$A:$N,10,0),0)</f>
        <v>0</v>
      </c>
      <c r="P200" s="44">
        <f>IFERROR(VLOOKUP($F200,'Arr 2020'!$A:$N,11,0),0)</f>
        <v>0</v>
      </c>
      <c r="Q200" s="44">
        <f>IFERROR(VLOOKUP($F200,'Arr 2020'!$A:$N,12,0),0)</f>
        <v>0</v>
      </c>
      <c r="R200" s="44">
        <f>IFERROR(VLOOKUP($F200,'Arr 2020'!$A:$N,13,0),0)</f>
        <v>0</v>
      </c>
      <c r="S200" s="44">
        <f>IFERROR(VLOOKUP($F200,'Arr 2020'!$A:$N,14,0),0)</f>
        <v>0</v>
      </c>
    </row>
    <row r="201" spans="2:19" ht="15" customHeight="1" x14ac:dyDescent="0.2">
      <c r="B201" s="32"/>
      <c r="C201" s="33" t="s">
        <v>379</v>
      </c>
      <c r="D201" s="33"/>
      <c r="E201" s="33"/>
      <c r="F201" s="33"/>
      <c r="G201" s="50" t="s">
        <v>380</v>
      </c>
      <c r="H201" s="58">
        <f>IFERROR(VLOOKUP($F201,'Arr 2020'!$A$1:$C$1331,3,0),0)</f>
        <v>0</v>
      </c>
      <c r="I201" s="58">
        <f>IFERROR(VLOOKUP($F201,'Arr 2020'!$A:$N,4,0),0)</f>
        <v>0</v>
      </c>
      <c r="J201" s="58">
        <f>IFERROR(VLOOKUP($F201,'Arr 2020'!$A:$N,5,0),0)</f>
        <v>0</v>
      </c>
      <c r="K201" s="58">
        <f>IFERROR(VLOOKUP($F201,'Arr 2020'!$A:$N,6,0),0)</f>
        <v>0</v>
      </c>
      <c r="L201" s="58">
        <f>IFERROR(VLOOKUP($F201,'Arr 2020'!$A:$N,7,0),0)</f>
        <v>0</v>
      </c>
      <c r="M201" s="58">
        <f>IFERROR(VLOOKUP($F201,'Arr 2020'!$A:$N,8,0),0)</f>
        <v>0</v>
      </c>
      <c r="N201" s="58">
        <f>IFERROR(VLOOKUP($F201,'Arr 2020'!$A:$N,9,0),0)</f>
        <v>0</v>
      </c>
      <c r="O201" s="58">
        <f>IFERROR(VLOOKUP($F201,'Arr 2020'!$A:$N,10,0),0)</f>
        <v>0</v>
      </c>
      <c r="P201" s="58">
        <f>IFERROR(VLOOKUP($F201,'Arr 2020'!$A:$N,11,0),0)</f>
        <v>0</v>
      </c>
      <c r="Q201" s="58">
        <f>IFERROR(VLOOKUP($F201,'Arr 2020'!$A:$N,12,0),0)</f>
        <v>0</v>
      </c>
      <c r="R201" s="58">
        <f>IFERROR(VLOOKUP($F201,'Arr 2020'!$A:$N,13,0),0)</f>
        <v>0</v>
      </c>
      <c r="S201" s="58">
        <f>IFERROR(VLOOKUP($F201,'Arr 2020'!$A:$N,14,0),0)</f>
        <v>0</v>
      </c>
    </row>
    <row r="202" spans="2:19" ht="15" customHeight="1" x14ac:dyDescent="0.2">
      <c r="B202" s="64"/>
      <c r="C202" s="37"/>
      <c r="D202" s="37" t="s">
        <v>381</v>
      </c>
      <c r="E202" s="37"/>
      <c r="F202" s="37"/>
      <c r="G202" s="51" t="s">
        <v>382</v>
      </c>
      <c r="H202" s="38">
        <f>IFERROR(VLOOKUP($F202,'Arr 2020'!$A$1:$C$1331,3,0),0)</f>
        <v>0</v>
      </c>
      <c r="I202" s="38">
        <f>IFERROR(VLOOKUP($F202,'Arr 2020'!$A:$N,4,0),0)</f>
        <v>0</v>
      </c>
      <c r="J202" s="38">
        <f>IFERROR(VLOOKUP($F202,'Arr 2020'!$A:$N,5,0),0)</f>
        <v>0</v>
      </c>
      <c r="K202" s="38">
        <f>IFERROR(VLOOKUP($F202,'Arr 2020'!$A:$N,6,0),0)</f>
        <v>0</v>
      </c>
      <c r="L202" s="38">
        <f>IFERROR(VLOOKUP($F202,'Arr 2020'!$A:$N,7,0),0)</f>
        <v>0</v>
      </c>
      <c r="M202" s="38">
        <f>IFERROR(VLOOKUP($F202,'Arr 2020'!$A:$N,8,0),0)</f>
        <v>0</v>
      </c>
      <c r="N202" s="38">
        <f>IFERROR(VLOOKUP($F202,'Arr 2020'!$A:$N,9,0),0)</f>
        <v>0</v>
      </c>
      <c r="O202" s="38">
        <f>IFERROR(VLOOKUP($F202,'Arr 2020'!$A:$N,10,0),0)</f>
        <v>0</v>
      </c>
      <c r="P202" s="38">
        <f>IFERROR(VLOOKUP($F202,'Arr 2020'!$A:$N,11,0),0)</f>
        <v>0</v>
      </c>
      <c r="Q202" s="38">
        <f>IFERROR(VLOOKUP($F202,'Arr 2020'!$A:$N,12,0),0)</f>
        <v>0</v>
      </c>
      <c r="R202" s="38">
        <f>IFERROR(VLOOKUP($F202,'Arr 2020'!$A:$N,13,0),0)</f>
        <v>0</v>
      </c>
      <c r="S202" s="38">
        <f>IFERROR(VLOOKUP($F202,'Arr 2020'!$A:$N,14,0),0)</f>
        <v>0</v>
      </c>
    </row>
    <row r="203" spans="2:19" ht="15" customHeight="1" x14ac:dyDescent="0.2">
      <c r="B203" s="23"/>
      <c r="C203" s="22"/>
      <c r="D203" s="22"/>
      <c r="E203" s="22" t="s">
        <v>383</v>
      </c>
      <c r="F203" s="22"/>
      <c r="G203" s="55" t="s">
        <v>382</v>
      </c>
      <c r="H203" s="24">
        <f>IFERROR(VLOOKUP($F203,'Arr 2020'!$A$1:$C$1331,3,0),0)</f>
        <v>0</v>
      </c>
      <c r="I203" s="24">
        <f>IFERROR(VLOOKUP($F203,'Arr 2020'!$A:$N,4,0),0)</f>
        <v>0</v>
      </c>
      <c r="J203" s="24">
        <f>IFERROR(VLOOKUP($F203,'Arr 2020'!$A:$N,5,0),0)</f>
        <v>0</v>
      </c>
      <c r="K203" s="24">
        <f>IFERROR(VLOOKUP($F203,'Arr 2020'!$A:$N,6,0),0)</f>
        <v>0</v>
      </c>
      <c r="L203" s="24">
        <f>IFERROR(VLOOKUP($F203,'Arr 2020'!$A:$N,7,0),0)</f>
        <v>0</v>
      </c>
      <c r="M203" s="24">
        <f>IFERROR(VLOOKUP($F203,'Arr 2020'!$A:$N,8,0),0)</f>
        <v>0</v>
      </c>
      <c r="N203" s="24">
        <f>IFERROR(VLOOKUP($F203,'Arr 2020'!$A:$N,9,0),0)</f>
        <v>0</v>
      </c>
      <c r="O203" s="24">
        <f>IFERROR(VLOOKUP($F203,'Arr 2020'!$A:$N,10,0),0)</f>
        <v>0</v>
      </c>
      <c r="P203" s="24">
        <f>IFERROR(VLOOKUP($F203,'Arr 2020'!$A:$N,11,0),0)</f>
        <v>0</v>
      </c>
      <c r="Q203" s="24">
        <f>IFERROR(VLOOKUP($F203,'Arr 2020'!$A:$N,12,0),0)</f>
        <v>0</v>
      </c>
      <c r="R203" s="24">
        <f>IFERROR(VLOOKUP($F203,'Arr 2020'!$A:$N,13,0),0)</f>
        <v>0</v>
      </c>
      <c r="S203" s="24">
        <f>IFERROR(VLOOKUP($F203,'Arr 2020'!$A:$N,14,0),0)</f>
        <v>0</v>
      </c>
    </row>
    <row r="204" spans="2:19" ht="15" customHeight="1" x14ac:dyDescent="0.2">
      <c r="B204" s="60"/>
      <c r="C204" s="61"/>
      <c r="D204" s="61"/>
      <c r="E204" s="61"/>
      <c r="F204" s="43" t="s">
        <v>384</v>
      </c>
      <c r="G204" s="53" t="s">
        <v>382</v>
      </c>
      <c r="H204" s="44">
        <f>IFERROR(VLOOKUP($F204,'Arr 2020'!$A$1:$C$1331,3,0),0)</f>
        <v>248411.54999999996</v>
      </c>
      <c r="I204" s="44">
        <f>IFERROR(VLOOKUP($F204,'Arr 2020'!$A:$N,4,0),0)</f>
        <v>136897.06</v>
      </c>
      <c r="J204" s="44">
        <f>IFERROR(VLOOKUP($F204,'Arr 2020'!$A:$N,5,0),0)</f>
        <v>166853.64000000001</v>
      </c>
      <c r="K204" s="44">
        <f>IFERROR(VLOOKUP($F204,'Arr 2020'!$A:$N,6,0),0)</f>
        <v>2480180.2799999998</v>
      </c>
      <c r="L204" s="44">
        <f>IFERROR(VLOOKUP($F204,'Arr 2020'!$A:$N,7,0),0)</f>
        <v>2437589.21</v>
      </c>
      <c r="M204" s="44">
        <f>IFERROR(VLOOKUP($F204,'Arr 2020'!$A:$N,8,0),0)</f>
        <v>569413.64</v>
      </c>
      <c r="N204" s="44">
        <f>IFERROR(VLOOKUP($F204,'Arr 2020'!$A:$N,9,0),0)</f>
        <v>694595.12</v>
      </c>
      <c r="O204" s="44">
        <f>IFERROR(VLOOKUP($F204,'Arr 2020'!$A:$N,10,0),0)</f>
        <v>498930.37</v>
      </c>
      <c r="P204" s="44">
        <f>IFERROR(VLOOKUP($F204,'Arr 2020'!$A:$N,11,0),0)</f>
        <v>111235.62</v>
      </c>
      <c r="Q204" s="44">
        <f>IFERROR(VLOOKUP($F204,'Arr 2020'!$A:$N,12,0),0)</f>
        <v>209606.01000000004</v>
      </c>
      <c r="R204" s="44">
        <f>IFERROR(VLOOKUP($F204,'Arr 2020'!$A:$N,13,0),0)</f>
        <v>108876.18</v>
      </c>
      <c r="S204" s="44">
        <f>IFERROR(VLOOKUP($F204,'Arr 2020'!$A:$N,14,0),0)</f>
        <v>190046.66</v>
      </c>
    </row>
    <row r="205" spans="2:19" ht="15" customHeight="1" x14ac:dyDescent="0.2">
      <c r="B205" s="60"/>
      <c r="C205" s="61"/>
      <c r="D205" s="61"/>
      <c r="E205" s="61"/>
      <c r="F205" s="43" t="s">
        <v>385</v>
      </c>
      <c r="G205" s="53" t="s">
        <v>386</v>
      </c>
      <c r="H205" s="44">
        <f>IFERROR(VLOOKUP($F205,'Arr 2020'!$A$1:$C$1331,3,0),0)</f>
        <v>994.61999999999989</v>
      </c>
      <c r="I205" s="44">
        <f>IFERROR(VLOOKUP($F205,'Arr 2020'!$A:$N,4,0),0)</f>
        <v>0</v>
      </c>
      <c r="J205" s="44">
        <f>IFERROR(VLOOKUP($F205,'Arr 2020'!$A:$N,5,0),0)</f>
        <v>0</v>
      </c>
      <c r="K205" s="44">
        <f>IFERROR(VLOOKUP($F205,'Arr 2020'!$A:$N,6,0),0)</f>
        <v>0</v>
      </c>
      <c r="L205" s="44">
        <f>IFERROR(VLOOKUP($F205,'Arr 2020'!$A:$N,7,0),0)</f>
        <v>0</v>
      </c>
      <c r="M205" s="44">
        <f>IFERROR(VLOOKUP($F205,'Arr 2020'!$A:$N,8,0),0)</f>
        <v>0</v>
      </c>
      <c r="N205" s="44">
        <f>IFERROR(VLOOKUP($F205,'Arr 2020'!$A:$N,9,0),0)</f>
        <v>0</v>
      </c>
      <c r="O205" s="44">
        <f>IFERROR(VLOOKUP($F205,'Arr 2020'!$A:$N,10,0),0)</f>
        <v>0</v>
      </c>
      <c r="P205" s="44">
        <f>IFERROR(VLOOKUP($F205,'Arr 2020'!$A:$N,11,0),0)</f>
        <v>0</v>
      </c>
      <c r="Q205" s="44">
        <f>IFERROR(VLOOKUP($F205,'Arr 2020'!$A:$N,12,0),0)</f>
        <v>0</v>
      </c>
      <c r="R205" s="44">
        <f>IFERROR(VLOOKUP($F205,'Arr 2020'!$A:$N,13,0),0)</f>
        <v>0</v>
      </c>
      <c r="S205" s="44">
        <f>IFERROR(VLOOKUP($F205,'Arr 2020'!$A:$N,14,0),0)</f>
        <v>0</v>
      </c>
    </row>
    <row r="206" spans="2:19" ht="15" customHeight="1" x14ac:dyDescent="0.2">
      <c r="B206" s="64"/>
      <c r="C206" s="37"/>
      <c r="D206" s="37" t="s">
        <v>387</v>
      </c>
      <c r="E206" s="37"/>
      <c r="F206" s="37"/>
      <c r="G206" s="51" t="s">
        <v>4196</v>
      </c>
      <c r="H206" s="38">
        <f>IFERROR(VLOOKUP($F206,'Arr 2020'!$A$1:$C$1331,3,0),0)</f>
        <v>0</v>
      </c>
      <c r="I206" s="38">
        <f>IFERROR(VLOOKUP($F206,'Arr 2020'!$A:$N,4,0),0)</f>
        <v>0</v>
      </c>
      <c r="J206" s="38">
        <f>IFERROR(VLOOKUP($F206,'Arr 2020'!$A:$N,5,0),0)</f>
        <v>0</v>
      </c>
      <c r="K206" s="38">
        <f>IFERROR(VLOOKUP($F206,'Arr 2020'!$A:$N,6,0),0)</f>
        <v>0</v>
      </c>
      <c r="L206" s="38">
        <f>IFERROR(VLOOKUP($F206,'Arr 2020'!$A:$N,7,0),0)</f>
        <v>0</v>
      </c>
      <c r="M206" s="38">
        <f>IFERROR(VLOOKUP($F206,'Arr 2020'!$A:$N,8,0),0)</f>
        <v>0</v>
      </c>
      <c r="N206" s="38">
        <f>IFERROR(VLOOKUP($F206,'Arr 2020'!$A:$N,9,0),0)</f>
        <v>0</v>
      </c>
      <c r="O206" s="38">
        <f>IFERROR(VLOOKUP($F206,'Arr 2020'!$A:$N,10,0),0)</f>
        <v>0</v>
      </c>
      <c r="P206" s="38">
        <f>IFERROR(VLOOKUP($F206,'Arr 2020'!$A:$N,11,0),0)</f>
        <v>0</v>
      </c>
      <c r="Q206" s="38">
        <f>IFERROR(VLOOKUP($F206,'Arr 2020'!$A:$N,12,0),0)</f>
        <v>0</v>
      </c>
      <c r="R206" s="38">
        <f>IFERROR(VLOOKUP($F206,'Arr 2020'!$A:$N,13,0),0)</f>
        <v>0</v>
      </c>
      <c r="S206" s="38">
        <f>IFERROR(VLOOKUP($F206,'Arr 2020'!$A:$N,14,0),0)</f>
        <v>0</v>
      </c>
    </row>
    <row r="207" spans="2:19" ht="15" customHeight="1" x14ac:dyDescent="0.2">
      <c r="B207" s="23"/>
      <c r="C207" s="22"/>
      <c r="D207" s="22"/>
      <c r="E207" s="22" t="s">
        <v>388</v>
      </c>
      <c r="F207" s="22"/>
      <c r="G207" s="55" t="s">
        <v>389</v>
      </c>
      <c r="H207" s="24">
        <f>IFERROR(VLOOKUP($F207,'Arr 2020'!$A$1:$C$1331,3,0),0)</f>
        <v>0</v>
      </c>
      <c r="I207" s="24">
        <f>IFERROR(VLOOKUP($F207,'Arr 2020'!$A:$N,4,0),0)</f>
        <v>0</v>
      </c>
      <c r="J207" s="24">
        <f>IFERROR(VLOOKUP($F207,'Arr 2020'!$A:$N,5,0),0)</f>
        <v>0</v>
      </c>
      <c r="K207" s="24">
        <f>IFERROR(VLOOKUP($F207,'Arr 2020'!$A:$N,6,0),0)</f>
        <v>0</v>
      </c>
      <c r="L207" s="24">
        <f>IFERROR(VLOOKUP($F207,'Arr 2020'!$A:$N,7,0),0)</f>
        <v>0</v>
      </c>
      <c r="M207" s="24">
        <f>IFERROR(VLOOKUP($F207,'Arr 2020'!$A:$N,8,0),0)</f>
        <v>0</v>
      </c>
      <c r="N207" s="24">
        <f>IFERROR(VLOOKUP($F207,'Arr 2020'!$A:$N,9,0),0)</f>
        <v>0</v>
      </c>
      <c r="O207" s="24">
        <f>IFERROR(VLOOKUP($F207,'Arr 2020'!$A:$N,10,0),0)</f>
        <v>0</v>
      </c>
      <c r="P207" s="24">
        <f>IFERROR(VLOOKUP($F207,'Arr 2020'!$A:$N,11,0),0)</f>
        <v>0</v>
      </c>
      <c r="Q207" s="24">
        <f>IFERROR(VLOOKUP($F207,'Arr 2020'!$A:$N,12,0),0)</f>
        <v>0</v>
      </c>
      <c r="R207" s="24">
        <f>IFERROR(VLOOKUP($F207,'Arr 2020'!$A:$N,13,0),0)</f>
        <v>0</v>
      </c>
      <c r="S207" s="24">
        <f>IFERROR(VLOOKUP($F207,'Arr 2020'!$A:$N,14,0),0)</f>
        <v>0</v>
      </c>
    </row>
    <row r="208" spans="2:19" ht="15" customHeight="1" x14ac:dyDescent="0.2">
      <c r="B208" s="60"/>
      <c r="C208" s="61"/>
      <c r="D208" s="61"/>
      <c r="E208" s="61"/>
      <c r="F208" s="43" t="s">
        <v>390</v>
      </c>
      <c r="G208" s="53" t="s">
        <v>389</v>
      </c>
      <c r="H208" s="44">
        <f>IFERROR(VLOOKUP($F208,'Arr 2020'!$A$1:$C$1331,3,0),0)</f>
        <v>0</v>
      </c>
      <c r="I208" s="44">
        <f>IFERROR(VLOOKUP($F208,'Arr 2020'!$A:$N,4,0),0)</f>
        <v>0</v>
      </c>
      <c r="J208" s="44">
        <f>IFERROR(VLOOKUP($F208,'Arr 2020'!$A:$N,5,0),0)</f>
        <v>0</v>
      </c>
      <c r="K208" s="44">
        <f>IFERROR(VLOOKUP($F208,'Arr 2020'!$A:$N,6,0),0)</f>
        <v>0</v>
      </c>
      <c r="L208" s="44">
        <f>IFERROR(VLOOKUP($F208,'Arr 2020'!$A:$N,7,0),0)</f>
        <v>0</v>
      </c>
      <c r="M208" s="44">
        <f>IFERROR(VLOOKUP($F208,'Arr 2020'!$A:$N,8,0),0)</f>
        <v>0</v>
      </c>
      <c r="N208" s="44">
        <f>IFERROR(VLOOKUP($F208,'Arr 2020'!$A:$N,9,0),0)</f>
        <v>0</v>
      </c>
      <c r="O208" s="44">
        <f>IFERROR(VLOOKUP($F208,'Arr 2020'!$A:$N,10,0),0)</f>
        <v>0</v>
      </c>
      <c r="P208" s="44">
        <f>IFERROR(VLOOKUP($F208,'Arr 2020'!$A:$N,11,0),0)</f>
        <v>0</v>
      </c>
      <c r="Q208" s="44">
        <f>IFERROR(VLOOKUP($F208,'Arr 2020'!$A:$N,12,0),0)</f>
        <v>0</v>
      </c>
      <c r="R208" s="44">
        <f>IFERROR(VLOOKUP($F208,'Arr 2020'!$A:$N,13,0),0)</f>
        <v>0</v>
      </c>
      <c r="S208" s="44">
        <f>IFERROR(VLOOKUP($F208,'Arr 2020'!$A:$N,14,0),0)</f>
        <v>0</v>
      </c>
    </row>
    <row r="209" spans="2:19" ht="15" customHeight="1" x14ac:dyDescent="0.2">
      <c r="B209" s="60"/>
      <c r="C209" s="61"/>
      <c r="D209" s="61"/>
      <c r="E209" s="61"/>
      <c r="F209" s="43" t="s">
        <v>391</v>
      </c>
      <c r="G209" s="53" t="s">
        <v>392</v>
      </c>
      <c r="H209" s="44">
        <f>IFERROR(VLOOKUP($F209,'Arr 2020'!$A$1:$C$1331,3,0),0)</f>
        <v>0</v>
      </c>
      <c r="I209" s="44">
        <f>IFERROR(VLOOKUP($F209,'Arr 2020'!$A:$N,4,0),0)</f>
        <v>0</v>
      </c>
      <c r="J209" s="44">
        <f>IFERROR(VLOOKUP($F209,'Arr 2020'!$A:$N,5,0),0)</f>
        <v>0</v>
      </c>
      <c r="K209" s="44">
        <f>IFERROR(VLOOKUP($F209,'Arr 2020'!$A:$N,6,0),0)</f>
        <v>0</v>
      </c>
      <c r="L209" s="44">
        <f>IFERROR(VLOOKUP($F209,'Arr 2020'!$A:$N,7,0),0)</f>
        <v>0</v>
      </c>
      <c r="M209" s="44">
        <f>IFERROR(VLOOKUP($F209,'Arr 2020'!$A:$N,8,0),0)</f>
        <v>0</v>
      </c>
      <c r="N209" s="44">
        <f>IFERROR(VLOOKUP($F209,'Arr 2020'!$A:$N,9,0),0)</f>
        <v>0</v>
      </c>
      <c r="O209" s="44">
        <f>IFERROR(VLOOKUP($F209,'Arr 2020'!$A:$N,10,0),0)</f>
        <v>0</v>
      </c>
      <c r="P209" s="44">
        <f>IFERROR(VLOOKUP($F209,'Arr 2020'!$A:$N,11,0),0)</f>
        <v>0</v>
      </c>
      <c r="Q209" s="44">
        <f>IFERROR(VLOOKUP($F209,'Arr 2020'!$A:$N,12,0),0)</f>
        <v>0</v>
      </c>
      <c r="R209" s="44">
        <f>IFERROR(VLOOKUP($F209,'Arr 2020'!$A:$N,13,0),0)</f>
        <v>0</v>
      </c>
      <c r="S209" s="44">
        <f>IFERROR(VLOOKUP($F209,'Arr 2020'!$A:$N,14,0),0)</f>
        <v>0</v>
      </c>
    </row>
    <row r="210" spans="2:19" ht="15" customHeight="1" x14ac:dyDescent="0.2">
      <c r="B210" s="23"/>
      <c r="C210" s="22"/>
      <c r="D210" s="22"/>
      <c r="E210" s="22" t="s">
        <v>393</v>
      </c>
      <c r="F210" s="22"/>
      <c r="G210" s="55" t="s">
        <v>394</v>
      </c>
      <c r="H210" s="24">
        <f>IFERROR(VLOOKUP($F210,'Arr 2020'!$A$1:$C$1331,3,0),0)</f>
        <v>0</v>
      </c>
      <c r="I210" s="24">
        <f>IFERROR(VLOOKUP($F210,'Arr 2020'!$A:$N,4,0),0)</f>
        <v>0</v>
      </c>
      <c r="J210" s="24">
        <f>IFERROR(VLOOKUP($F210,'Arr 2020'!$A:$N,5,0),0)</f>
        <v>0</v>
      </c>
      <c r="K210" s="24">
        <f>IFERROR(VLOOKUP($F210,'Arr 2020'!$A:$N,6,0),0)</f>
        <v>0</v>
      </c>
      <c r="L210" s="24">
        <f>IFERROR(VLOOKUP($F210,'Arr 2020'!$A:$N,7,0),0)</f>
        <v>0</v>
      </c>
      <c r="M210" s="24">
        <f>IFERROR(VLOOKUP($F210,'Arr 2020'!$A:$N,8,0),0)</f>
        <v>0</v>
      </c>
      <c r="N210" s="24">
        <f>IFERROR(VLOOKUP($F210,'Arr 2020'!$A:$N,9,0),0)</f>
        <v>0</v>
      </c>
      <c r="O210" s="24">
        <f>IFERROR(VLOOKUP($F210,'Arr 2020'!$A:$N,10,0),0)</f>
        <v>0</v>
      </c>
      <c r="P210" s="24">
        <f>IFERROR(VLOOKUP($F210,'Arr 2020'!$A:$N,11,0),0)</f>
        <v>0</v>
      </c>
      <c r="Q210" s="24">
        <f>IFERROR(VLOOKUP($F210,'Arr 2020'!$A:$N,12,0),0)</f>
        <v>0</v>
      </c>
      <c r="R210" s="24">
        <f>IFERROR(VLOOKUP($F210,'Arr 2020'!$A:$N,13,0),0)</f>
        <v>0</v>
      </c>
      <c r="S210" s="24">
        <f>IFERROR(VLOOKUP($F210,'Arr 2020'!$A:$N,14,0),0)</f>
        <v>0</v>
      </c>
    </row>
    <row r="211" spans="2:19" ht="15" customHeight="1" x14ac:dyDescent="0.2">
      <c r="B211" s="60"/>
      <c r="C211" s="61"/>
      <c r="D211" s="61"/>
      <c r="E211" s="61"/>
      <c r="F211" s="43" t="s">
        <v>395</v>
      </c>
      <c r="G211" s="53" t="s">
        <v>394</v>
      </c>
      <c r="H211" s="44">
        <f>IFERROR(VLOOKUP($F211,'Arr 2020'!$A$1:$C$1331,3,0),0)</f>
        <v>0</v>
      </c>
      <c r="I211" s="44">
        <f>IFERROR(VLOOKUP($F211,'Arr 2020'!$A:$N,4,0),0)</f>
        <v>0</v>
      </c>
      <c r="J211" s="44">
        <f>IFERROR(VLOOKUP($F211,'Arr 2020'!$A:$N,5,0),0)</f>
        <v>0</v>
      </c>
      <c r="K211" s="44">
        <f>IFERROR(VLOOKUP($F211,'Arr 2020'!$A:$N,6,0),0)</f>
        <v>0</v>
      </c>
      <c r="L211" s="44">
        <f>IFERROR(VLOOKUP($F211,'Arr 2020'!$A:$N,7,0),0)</f>
        <v>0</v>
      </c>
      <c r="M211" s="44">
        <f>IFERROR(VLOOKUP($F211,'Arr 2020'!$A:$N,8,0),0)</f>
        <v>0</v>
      </c>
      <c r="N211" s="44">
        <f>IFERROR(VLOOKUP($F211,'Arr 2020'!$A:$N,9,0),0)</f>
        <v>0</v>
      </c>
      <c r="O211" s="44">
        <f>IFERROR(VLOOKUP($F211,'Arr 2020'!$A:$N,10,0),0)</f>
        <v>0</v>
      </c>
      <c r="P211" s="44">
        <f>IFERROR(VLOOKUP($F211,'Arr 2020'!$A:$N,11,0),0)</f>
        <v>0</v>
      </c>
      <c r="Q211" s="44">
        <f>IFERROR(VLOOKUP($F211,'Arr 2020'!$A:$N,12,0),0)</f>
        <v>0</v>
      </c>
      <c r="R211" s="44">
        <f>IFERROR(VLOOKUP($F211,'Arr 2020'!$A:$N,13,0),0)</f>
        <v>0</v>
      </c>
      <c r="S211" s="44">
        <f>IFERROR(VLOOKUP($F211,'Arr 2020'!$A:$N,14,0),0)</f>
        <v>0</v>
      </c>
    </row>
    <row r="212" spans="2:19" ht="15" customHeight="1" x14ac:dyDescent="0.2">
      <c r="B212" s="60"/>
      <c r="C212" s="61"/>
      <c r="D212" s="61"/>
      <c r="E212" s="61"/>
      <c r="F212" s="43" t="s">
        <v>396</v>
      </c>
      <c r="G212" s="53" t="s">
        <v>397</v>
      </c>
      <c r="H212" s="44">
        <f>IFERROR(VLOOKUP($F212,'Arr 2020'!$A$1:$C$1331,3,0),0)</f>
        <v>0</v>
      </c>
      <c r="I212" s="44">
        <f>IFERROR(VLOOKUP($F212,'Arr 2020'!$A:$N,4,0),0)</f>
        <v>0</v>
      </c>
      <c r="J212" s="44">
        <f>IFERROR(VLOOKUP($F212,'Arr 2020'!$A:$N,5,0),0)</f>
        <v>0</v>
      </c>
      <c r="K212" s="44">
        <f>IFERROR(VLOOKUP($F212,'Arr 2020'!$A:$N,6,0),0)</f>
        <v>0</v>
      </c>
      <c r="L212" s="44">
        <f>IFERROR(VLOOKUP($F212,'Arr 2020'!$A:$N,7,0),0)</f>
        <v>0</v>
      </c>
      <c r="M212" s="44">
        <f>IFERROR(VLOOKUP($F212,'Arr 2020'!$A:$N,8,0),0)</f>
        <v>0</v>
      </c>
      <c r="N212" s="44">
        <f>IFERROR(VLOOKUP($F212,'Arr 2020'!$A:$N,9,0),0)</f>
        <v>0</v>
      </c>
      <c r="O212" s="44">
        <f>IFERROR(VLOOKUP($F212,'Arr 2020'!$A:$N,10,0),0)</f>
        <v>0</v>
      </c>
      <c r="P212" s="44">
        <f>IFERROR(VLOOKUP($F212,'Arr 2020'!$A:$N,11,0),0)</f>
        <v>0</v>
      </c>
      <c r="Q212" s="44">
        <f>IFERROR(VLOOKUP($F212,'Arr 2020'!$A:$N,12,0),0)</f>
        <v>0</v>
      </c>
      <c r="R212" s="44">
        <f>IFERROR(VLOOKUP($F212,'Arr 2020'!$A:$N,13,0),0)</f>
        <v>0</v>
      </c>
      <c r="S212" s="44">
        <f>IFERROR(VLOOKUP($F212,'Arr 2020'!$A:$N,14,0),0)</f>
        <v>0</v>
      </c>
    </row>
    <row r="213" spans="2:19" ht="15" customHeight="1" x14ac:dyDescent="0.2">
      <c r="B213" s="23"/>
      <c r="C213" s="22"/>
      <c r="D213" s="22"/>
      <c r="E213" s="22" t="s">
        <v>398</v>
      </c>
      <c r="F213" s="22"/>
      <c r="G213" s="55" t="s">
        <v>399</v>
      </c>
      <c r="H213" s="24">
        <f>IFERROR(VLOOKUP($F213,'Arr 2020'!$A$1:$C$1331,3,0),0)</f>
        <v>0</v>
      </c>
      <c r="I213" s="24">
        <f>IFERROR(VLOOKUP($F213,'Arr 2020'!$A:$N,4,0),0)</f>
        <v>0</v>
      </c>
      <c r="J213" s="24">
        <f>IFERROR(VLOOKUP($F213,'Arr 2020'!$A:$N,5,0),0)</f>
        <v>0</v>
      </c>
      <c r="K213" s="24">
        <f>IFERROR(VLOOKUP($F213,'Arr 2020'!$A:$N,6,0),0)</f>
        <v>0</v>
      </c>
      <c r="L213" s="24">
        <f>IFERROR(VLOOKUP($F213,'Arr 2020'!$A:$N,7,0),0)</f>
        <v>0</v>
      </c>
      <c r="M213" s="24">
        <f>IFERROR(VLOOKUP($F213,'Arr 2020'!$A:$N,8,0),0)</f>
        <v>0</v>
      </c>
      <c r="N213" s="24">
        <f>IFERROR(VLOOKUP($F213,'Arr 2020'!$A:$N,9,0),0)</f>
        <v>0</v>
      </c>
      <c r="O213" s="24">
        <f>IFERROR(VLOOKUP($F213,'Arr 2020'!$A:$N,10,0),0)</f>
        <v>0</v>
      </c>
      <c r="P213" s="24">
        <f>IFERROR(VLOOKUP($F213,'Arr 2020'!$A:$N,11,0),0)</f>
        <v>0</v>
      </c>
      <c r="Q213" s="24">
        <f>IFERROR(VLOOKUP($F213,'Arr 2020'!$A:$N,12,0),0)</f>
        <v>0</v>
      </c>
      <c r="R213" s="24">
        <f>IFERROR(VLOOKUP($F213,'Arr 2020'!$A:$N,13,0),0)</f>
        <v>0</v>
      </c>
      <c r="S213" s="24">
        <f>IFERROR(VLOOKUP($F213,'Arr 2020'!$A:$N,14,0),0)</f>
        <v>0</v>
      </c>
    </row>
    <row r="214" spans="2:19" ht="15" customHeight="1" x14ac:dyDescent="0.2">
      <c r="B214" s="60"/>
      <c r="C214" s="61"/>
      <c r="D214" s="61"/>
      <c r="E214" s="61"/>
      <c r="F214" s="43" t="s">
        <v>400</v>
      </c>
      <c r="G214" s="53" t="s">
        <v>399</v>
      </c>
      <c r="H214" s="44">
        <f>IFERROR(VLOOKUP($F214,'Arr 2020'!$A$1:$C$1331,3,0),0)</f>
        <v>0</v>
      </c>
      <c r="I214" s="44">
        <f>IFERROR(VLOOKUP($F214,'Arr 2020'!$A:$N,4,0),0)</f>
        <v>0</v>
      </c>
      <c r="J214" s="44">
        <f>IFERROR(VLOOKUP($F214,'Arr 2020'!$A:$N,5,0),0)</f>
        <v>0</v>
      </c>
      <c r="K214" s="44">
        <f>IFERROR(VLOOKUP($F214,'Arr 2020'!$A:$N,6,0),0)</f>
        <v>0</v>
      </c>
      <c r="L214" s="44">
        <f>IFERROR(VLOOKUP($F214,'Arr 2020'!$A:$N,7,0),0)</f>
        <v>0</v>
      </c>
      <c r="M214" s="44">
        <f>IFERROR(VLOOKUP($F214,'Arr 2020'!$A:$N,8,0),0)</f>
        <v>0</v>
      </c>
      <c r="N214" s="44">
        <f>IFERROR(VLOOKUP($F214,'Arr 2020'!$A:$N,9,0),0)</f>
        <v>0</v>
      </c>
      <c r="O214" s="44">
        <f>IFERROR(VLOOKUP($F214,'Arr 2020'!$A:$N,10,0),0)</f>
        <v>0</v>
      </c>
      <c r="P214" s="44">
        <f>IFERROR(VLOOKUP($F214,'Arr 2020'!$A:$N,11,0),0)</f>
        <v>0</v>
      </c>
      <c r="Q214" s="44">
        <f>IFERROR(VLOOKUP($F214,'Arr 2020'!$A:$N,12,0),0)</f>
        <v>0</v>
      </c>
      <c r="R214" s="44">
        <f>IFERROR(VLOOKUP($F214,'Arr 2020'!$A:$N,13,0),0)</f>
        <v>0</v>
      </c>
      <c r="S214" s="44">
        <f>IFERROR(VLOOKUP($F214,'Arr 2020'!$A:$N,14,0),0)</f>
        <v>0</v>
      </c>
    </row>
    <row r="215" spans="2:19" ht="15" customHeight="1" x14ac:dyDescent="0.2">
      <c r="B215" s="60"/>
      <c r="C215" s="61"/>
      <c r="D215" s="61"/>
      <c r="E215" s="61"/>
      <c r="F215" s="43" t="s">
        <v>401</v>
      </c>
      <c r="G215" s="53" t="s">
        <v>402</v>
      </c>
      <c r="H215" s="44">
        <f>IFERROR(VLOOKUP($F215,'Arr 2020'!$A$1:$C$1331,3,0),0)</f>
        <v>0</v>
      </c>
      <c r="I215" s="44">
        <f>IFERROR(VLOOKUP($F215,'Arr 2020'!$A:$N,4,0),0)</f>
        <v>0</v>
      </c>
      <c r="J215" s="44">
        <f>IFERROR(VLOOKUP($F215,'Arr 2020'!$A:$N,5,0),0)</f>
        <v>0</v>
      </c>
      <c r="K215" s="44">
        <f>IFERROR(VLOOKUP($F215,'Arr 2020'!$A:$N,6,0),0)</f>
        <v>0</v>
      </c>
      <c r="L215" s="44">
        <f>IFERROR(VLOOKUP($F215,'Arr 2020'!$A:$N,7,0),0)</f>
        <v>0</v>
      </c>
      <c r="M215" s="44">
        <f>IFERROR(VLOOKUP($F215,'Arr 2020'!$A:$N,8,0),0)</f>
        <v>0</v>
      </c>
      <c r="N215" s="44">
        <f>IFERROR(VLOOKUP($F215,'Arr 2020'!$A:$N,9,0),0)</f>
        <v>0</v>
      </c>
      <c r="O215" s="44">
        <f>IFERROR(VLOOKUP($F215,'Arr 2020'!$A:$N,10,0),0)</f>
        <v>0</v>
      </c>
      <c r="P215" s="44">
        <f>IFERROR(VLOOKUP($F215,'Arr 2020'!$A:$N,11,0),0)</f>
        <v>0</v>
      </c>
      <c r="Q215" s="44">
        <f>IFERROR(VLOOKUP($F215,'Arr 2020'!$A:$N,12,0),0)</f>
        <v>0</v>
      </c>
      <c r="R215" s="44">
        <f>IFERROR(VLOOKUP($F215,'Arr 2020'!$A:$N,13,0),0)</f>
        <v>0</v>
      </c>
      <c r="S215" s="44">
        <f>IFERROR(VLOOKUP($F215,'Arr 2020'!$A:$N,14,0),0)</f>
        <v>0</v>
      </c>
    </row>
    <row r="216" spans="2:19" ht="15" customHeight="1" x14ac:dyDescent="0.2">
      <c r="B216" s="23"/>
      <c r="C216" s="22"/>
      <c r="D216" s="22"/>
      <c r="E216" s="22" t="s">
        <v>403</v>
      </c>
      <c r="F216" s="22"/>
      <c r="G216" s="55" t="s">
        <v>404</v>
      </c>
      <c r="H216" s="24">
        <f>IFERROR(VLOOKUP($F216,'Arr 2020'!$A$1:$C$1331,3,0),0)</f>
        <v>0</v>
      </c>
      <c r="I216" s="24">
        <f>IFERROR(VLOOKUP($F216,'Arr 2020'!$A:$N,4,0),0)</f>
        <v>0</v>
      </c>
      <c r="J216" s="24">
        <f>IFERROR(VLOOKUP($F216,'Arr 2020'!$A:$N,5,0),0)</f>
        <v>0</v>
      </c>
      <c r="K216" s="24">
        <f>IFERROR(VLOOKUP($F216,'Arr 2020'!$A:$N,6,0),0)</f>
        <v>0</v>
      </c>
      <c r="L216" s="24">
        <f>IFERROR(VLOOKUP($F216,'Arr 2020'!$A:$N,7,0),0)</f>
        <v>0</v>
      </c>
      <c r="M216" s="24">
        <f>IFERROR(VLOOKUP($F216,'Arr 2020'!$A:$N,8,0),0)</f>
        <v>0</v>
      </c>
      <c r="N216" s="24">
        <f>IFERROR(VLOOKUP($F216,'Arr 2020'!$A:$N,9,0),0)</f>
        <v>0</v>
      </c>
      <c r="O216" s="24">
        <f>IFERROR(VLOOKUP($F216,'Arr 2020'!$A:$N,10,0),0)</f>
        <v>0</v>
      </c>
      <c r="P216" s="24">
        <f>IFERROR(VLOOKUP($F216,'Arr 2020'!$A:$N,11,0),0)</f>
        <v>0</v>
      </c>
      <c r="Q216" s="24">
        <f>IFERROR(VLOOKUP($F216,'Arr 2020'!$A:$N,12,0),0)</f>
        <v>0</v>
      </c>
      <c r="R216" s="24">
        <f>IFERROR(VLOOKUP($F216,'Arr 2020'!$A:$N,13,0),0)</f>
        <v>0</v>
      </c>
      <c r="S216" s="24">
        <f>IFERROR(VLOOKUP($F216,'Arr 2020'!$A:$N,14,0),0)</f>
        <v>0</v>
      </c>
    </row>
    <row r="217" spans="2:19" ht="15" customHeight="1" x14ac:dyDescent="0.2">
      <c r="B217" s="60"/>
      <c r="C217" s="61"/>
      <c r="D217" s="61"/>
      <c r="E217" s="61"/>
      <c r="F217" s="43" t="s">
        <v>405</v>
      </c>
      <c r="G217" s="53" t="s">
        <v>404</v>
      </c>
      <c r="H217" s="44">
        <f>IFERROR(VLOOKUP($F217,'Arr 2020'!$A$1:$C$1331,3,0),0)</f>
        <v>0</v>
      </c>
      <c r="I217" s="44">
        <f>IFERROR(VLOOKUP($F217,'Arr 2020'!$A:$N,4,0),0)</f>
        <v>0</v>
      </c>
      <c r="J217" s="44">
        <f>IFERROR(VLOOKUP($F217,'Arr 2020'!$A:$N,5,0),0)</f>
        <v>494.93</v>
      </c>
      <c r="K217" s="44">
        <f>IFERROR(VLOOKUP($F217,'Arr 2020'!$A:$N,6,0),0)</f>
        <v>0</v>
      </c>
      <c r="L217" s="44">
        <f>IFERROR(VLOOKUP($F217,'Arr 2020'!$A:$N,7,0),0)</f>
        <v>0</v>
      </c>
      <c r="M217" s="44">
        <f>IFERROR(VLOOKUP($F217,'Arr 2020'!$A:$N,8,0),0)</f>
        <v>494.93</v>
      </c>
      <c r="N217" s="44">
        <f>IFERROR(VLOOKUP($F217,'Arr 2020'!$A:$N,9,0),0)</f>
        <v>44.350000000000009</v>
      </c>
      <c r="O217" s="44">
        <f>IFERROR(VLOOKUP($F217,'Arr 2020'!$A:$N,10,0),0)</f>
        <v>269.61</v>
      </c>
      <c r="P217" s="44">
        <f>IFERROR(VLOOKUP($F217,'Arr 2020'!$A:$N,11,0),0)</f>
        <v>225.31</v>
      </c>
      <c r="Q217" s="44">
        <f>IFERROR(VLOOKUP($F217,'Arr 2020'!$A:$N,12,0),0)</f>
        <v>494.58</v>
      </c>
      <c r="R217" s="44">
        <f>IFERROR(VLOOKUP($F217,'Arr 2020'!$A:$N,13,0),0)</f>
        <v>124.78</v>
      </c>
      <c r="S217" s="44">
        <f>IFERROR(VLOOKUP($F217,'Arr 2020'!$A:$N,14,0),0)</f>
        <v>0</v>
      </c>
    </row>
    <row r="218" spans="2:19" ht="15" customHeight="1" x14ac:dyDescent="0.2">
      <c r="B218" s="60"/>
      <c r="C218" s="61"/>
      <c r="D218" s="61"/>
      <c r="E218" s="61"/>
      <c r="F218" s="43" t="s">
        <v>406</v>
      </c>
      <c r="G218" s="53" t="s">
        <v>407</v>
      </c>
      <c r="H218" s="44">
        <f>IFERROR(VLOOKUP($F218,'Arr 2020'!$A$1:$C$1331,3,0),0)</f>
        <v>92.420000000000016</v>
      </c>
      <c r="I218" s="44">
        <f>IFERROR(VLOOKUP($F218,'Arr 2020'!$A:$N,4,0),0)</f>
        <v>21.48</v>
      </c>
      <c r="J218" s="44">
        <f>IFERROR(VLOOKUP($F218,'Arr 2020'!$A:$N,5,0),0)</f>
        <v>190.43</v>
      </c>
      <c r="K218" s="44">
        <f>IFERROR(VLOOKUP($F218,'Arr 2020'!$A:$N,6,0),0)</f>
        <v>7.58</v>
      </c>
      <c r="L218" s="44">
        <f>IFERROR(VLOOKUP($F218,'Arr 2020'!$A:$N,7,0),0)</f>
        <v>0</v>
      </c>
      <c r="M218" s="44">
        <f>IFERROR(VLOOKUP($F218,'Arr 2020'!$A:$N,8,0),0)</f>
        <v>85.1</v>
      </c>
      <c r="N218" s="44">
        <f>IFERROR(VLOOKUP($F218,'Arr 2020'!$A:$N,9,0),0)</f>
        <v>54.04999999999999</v>
      </c>
      <c r="O218" s="44">
        <f>IFERROR(VLOOKUP($F218,'Arr 2020'!$A:$N,10,0),0)</f>
        <v>51.11</v>
      </c>
      <c r="P218" s="44">
        <f>IFERROR(VLOOKUP($F218,'Arr 2020'!$A:$N,11,0),0)</f>
        <v>347.53</v>
      </c>
      <c r="Q218" s="44">
        <f>IFERROR(VLOOKUP($F218,'Arr 2020'!$A:$N,12,0),0)</f>
        <v>969.82</v>
      </c>
      <c r="R218" s="44">
        <f>IFERROR(VLOOKUP($F218,'Arr 2020'!$A:$N,13,0),0)</f>
        <v>93.88</v>
      </c>
      <c r="S218" s="44">
        <f>IFERROR(VLOOKUP($F218,'Arr 2020'!$A:$N,14,0),0)</f>
        <v>0</v>
      </c>
    </row>
    <row r="219" spans="2:19" ht="15" customHeight="1" x14ac:dyDescent="0.2">
      <c r="B219" s="23"/>
      <c r="C219" s="22"/>
      <c r="D219" s="22"/>
      <c r="E219" s="22" t="s">
        <v>408</v>
      </c>
      <c r="F219" s="22"/>
      <c r="G219" s="55" t="s">
        <v>409</v>
      </c>
      <c r="H219" s="24">
        <f>IFERROR(VLOOKUP($F219,'Arr 2020'!$A$1:$C$1331,3,0),0)</f>
        <v>0</v>
      </c>
      <c r="I219" s="24">
        <f>IFERROR(VLOOKUP($F219,'Arr 2020'!$A:$N,4,0),0)</f>
        <v>0</v>
      </c>
      <c r="J219" s="24">
        <f>IFERROR(VLOOKUP($F219,'Arr 2020'!$A:$N,5,0),0)</f>
        <v>0</v>
      </c>
      <c r="K219" s="24">
        <f>IFERROR(VLOOKUP($F219,'Arr 2020'!$A:$N,6,0),0)</f>
        <v>0</v>
      </c>
      <c r="L219" s="24">
        <f>IFERROR(VLOOKUP($F219,'Arr 2020'!$A:$N,7,0),0)</f>
        <v>0</v>
      </c>
      <c r="M219" s="24">
        <f>IFERROR(VLOOKUP($F219,'Arr 2020'!$A:$N,8,0),0)</f>
        <v>0</v>
      </c>
      <c r="N219" s="24">
        <f>IFERROR(VLOOKUP($F219,'Arr 2020'!$A:$N,9,0),0)</f>
        <v>0</v>
      </c>
      <c r="O219" s="24">
        <f>IFERROR(VLOOKUP($F219,'Arr 2020'!$A:$N,10,0),0)</f>
        <v>0</v>
      </c>
      <c r="P219" s="24">
        <f>IFERROR(VLOOKUP($F219,'Arr 2020'!$A:$N,11,0),0)</f>
        <v>0</v>
      </c>
      <c r="Q219" s="24">
        <f>IFERROR(VLOOKUP($F219,'Arr 2020'!$A:$N,12,0),0)</f>
        <v>0</v>
      </c>
      <c r="R219" s="24">
        <f>IFERROR(VLOOKUP($F219,'Arr 2020'!$A:$N,13,0),0)</f>
        <v>0</v>
      </c>
      <c r="S219" s="24">
        <f>IFERROR(VLOOKUP($F219,'Arr 2020'!$A:$N,14,0),0)</f>
        <v>0</v>
      </c>
    </row>
    <row r="220" spans="2:19" ht="15" customHeight="1" x14ac:dyDescent="0.2">
      <c r="B220" s="60"/>
      <c r="C220" s="61"/>
      <c r="D220" s="61"/>
      <c r="E220" s="61"/>
      <c r="F220" s="43" t="s">
        <v>410</v>
      </c>
      <c r="G220" s="53" t="s">
        <v>409</v>
      </c>
      <c r="H220" s="44">
        <f>IFERROR(VLOOKUP($F220,'Arr 2020'!$A$1:$C$1331,3,0),0)</f>
        <v>0</v>
      </c>
      <c r="I220" s="44">
        <f>IFERROR(VLOOKUP($F220,'Arr 2020'!$A:$N,4,0),0)</f>
        <v>0</v>
      </c>
      <c r="J220" s="44">
        <f>IFERROR(VLOOKUP($F220,'Arr 2020'!$A:$N,5,0),0)</f>
        <v>0</v>
      </c>
      <c r="K220" s="44">
        <f>IFERROR(VLOOKUP($F220,'Arr 2020'!$A:$N,6,0),0)</f>
        <v>37.74</v>
      </c>
      <c r="L220" s="44">
        <f>IFERROR(VLOOKUP($F220,'Arr 2020'!$A:$N,7,0),0)</f>
        <v>149.11000000000001</v>
      </c>
      <c r="M220" s="44">
        <f>IFERROR(VLOOKUP($F220,'Arr 2020'!$A:$N,8,0),0)</f>
        <v>0</v>
      </c>
      <c r="N220" s="44">
        <f>IFERROR(VLOOKUP($F220,'Arr 2020'!$A:$N,9,0),0)</f>
        <v>0</v>
      </c>
      <c r="O220" s="44">
        <f>IFERROR(VLOOKUP($F220,'Arr 2020'!$A:$N,10,0),0)</f>
        <v>0</v>
      </c>
      <c r="P220" s="44">
        <f>IFERROR(VLOOKUP($F220,'Arr 2020'!$A:$N,11,0),0)</f>
        <v>80.81</v>
      </c>
      <c r="Q220" s="44">
        <f>IFERROR(VLOOKUP($F220,'Arr 2020'!$A:$N,12,0),0)</f>
        <v>84.9</v>
      </c>
      <c r="R220" s="44">
        <f>IFERROR(VLOOKUP($F220,'Arr 2020'!$A:$N,13,0),0)</f>
        <v>162.01</v>
      </c>
      <c r="S220" s="44">
        <f>IFERROR(VLOOKUP($F220,'Arr 2020'!$A:$N,14,0),0)</f>
        <v>0</v>
      </c>
    </row>
    <row r="221" spans="2:19" ht="15" customHeight="1" x14ac:dyDescent="0.2">
      <c r="B221" s="23"/>
      <c r="C221" s="22"/>
      <c r="D221" s="22"/>
      <c r="E221" s="22" t="s">
        <v>411</v>
      </c>
      <c r="F221" s="22"/>
      <c r="G221" s="55" t="s">
        <v>4197</v>
      </c>
      <c r="H221" s="24">
        <f>IFERROR(VLOOKUP($F221,'Arr 2020'!$A$1:$C$1331,3,0),0)</f>
        <v>0</v>
      </c>
      <c r="I221" s="24">
        <f>IFERROR(VLOOKUP($F221,'Arr 2020'!$A:$N,4,0),0)</f>
        <v>0</v>
      </c>
      <c r="J221" s="24">
        <f>IFERROR(VLOOKUP($F221,'Arr 2020'!$A:$N,5,0),0)</f>
        <v>0</v>
      </c>
      <c r="K221" s="24">
        <f>IFERROR(VLOOKUP($F221,'Arr 2020'!$A:$N,6,0),0)</f>
        <v>0</v>
      </c>
      <c r="L221" s="24">
        <f>IFERROR(VLOOKUP($F221,'Arr 2020'!$A:$N,7,0),0)</f>
        <v>0</v>
      </c>
      <c r="M221" s="24">
        <f>IFERROR(VLOOKUP($F221,'Arr 2020'!$A:$N,8,0),0)</f>
        <v>0</v>
      </c>
      <c r="N221" s="24">
        <f>IFERROR(VLOOKUP($F221,'Arr 2020'!$A:$N,9,0),0)</f>
        <v>0</v>
      </c>
      <c r="O221" s="24">
        <f>IFERROR(VLOOKUP($F221,'Arr 2020'!$A:$N,10,0),0)</f>
        <v>0</v>
      </c>
      <c r="P221" s="24">
        <f>IFERROR(VLOOKUP($F221,'Arr 2020'!$A:$N,11,0),0)</f>
        <v>0</v>
      </c>
      <c r="Q221" s="24">
        <f>IFERROR(VLOOKUP($F221,'Arr 2020'!$A:$N,12,0),0)</f>
        <v>0</v>
      </c>
      <c r="R221" s="24">
        <f>IFERROR(VLOOKUP($F221,'Arr 2020'!$A:$N,13,0),0)</f>
        <v>0</v>
      </c>
      <c r="S221" s="24">
        <f>IFERROR(VLOOKUP($F221,'Arr 2020'!$A:$N,14,0),0)</f>
        <v>0</v>
      </c>
    </row>
    <row r="222" spans="2:19" ht="15" customHeight="1" x14ac:dyDescent="0.2">
      <c r="B222" s="60"/>
      <c r="C222" s="61"/>
      <c r="D222" s="61"/>
      <c r="E222" s="61"/>
      <c r="F222" s="43" t="s">
        <v>412</v>
      </c>
      <c r="G222" s="53" t="s">
        <v>413</v>
      </c>
      <c r="H222" s="44">
        <f>IFERROR(VLOOKUP($F222,'Arr 2020'!$A$1:$C$1331,3,0),0)</f>
        <v>0</v>
      </c>
      <c r="I222" s="44">
        <f>IFERROR(VLOOKUP($F222,'Arr 2020'!$A:$N,4,0),0)</f>
        <v>0</v>
      </c>
      <c r="J222" s="44">
        <f>IFERROR(VLOOKUP($F222,'Arr 2020'!$A:$N,5,0),0)</f>
        <v>0</v>
      </c>
      <c r="K222" s="44">
        <f>IFERROR(VLOOKUP($F222,'Arr 2020'!$A:$N,6,0),0)</f>
        <v>0</v>
      </c>
      <c r="L222" s="44">
        <f>IFERROR(VLOOKUP($F222,'Arr 2020'!$A:$N,7,0),0)</f>
        <v>0</v>
      </c>
      <c r="M222" s="44">
        <f>IFERROR(VLOOKUP($F222,'Arr 2020'!$A:$N,8,0),0)</f>
        <v>0</v>
      </c>
      <c r="N222" s="44">
        <f>IFERROR(VLOOKUP($F222,'Arr 2020'!$A:$N,9,0),0)</f>
        <v>0</v>
      </c>
      <c r="O222" s="44">
        <f>IFERROR(VLOOKUP($F222,'Arr 2020'!$A:$N,10,0),0)</f>
        <v>0</v>
      </c>
      <c r="P222" s="44">
        <f>IFERROR(VLOOKUP($F222,'Arr 2020'!$A:$N,11,0),0)</f>
        <v>0</v>
      </c>
      <c r="Q222" s="44">
        <f>IFERROR(VLOOKUP($F222,'Arr 2020'!$A:$N,12,0),0)</f>
        <v>0</v>
      </c>
      <c r="R222" s="44">
        <f>IFERROR(VLOOKUP($F222,'Arr 2020'!$A:$N,13,0),0)</f>
        <v>0</v>
      </c>
      <c r="S222" s="44">
        <f>IFERROR(VLOOKUP($F222,'Arr 2020'!$A:$N,14,0),0)</f>
        <v>0</v>
      </c>
    </row>
    <row r="223" spans="2:19" ht="15" customHeight="1" x14ac:dyDescent="0.2">
      <c r="B223" s="60"/>
      <c r="C223" s="61"/>
      <c r="D223" s="61"/>
      <c r="E223" s="61"/>
      <c r="F223" s="43" t="s">
        <v>414</v>
      </c>
      <c r="G223" s="53" t="s">
        <v>415</v>
      </c>
      <c r="H223" s="44">
        <f>IFERROR(VLOOKUP($F223,'Arr 2020'!$A$1:$C$1331,3,0),0)</f>
        <v>0</v>
      </c>
      <c r="I223" s="44">
        <f>IFERROR(VLOOKUP($F223,'Arr 2020'!$A:$N,4,0),0)</f>
        <v>0</v>
      </c>
      <c r="J223" s="44">
        <f>IFERROR(VLOOKUP($F223,'Arr 2020'!$A:$N,5,0),0)</f>
        <v>0</v>
      </c>
      <c r="K223" s="44">
        <f>IFERROR(VLOOKUP($F223,'Arr 2020'!$A:$N,6,0),0)</f>
        <v>0</v>
      </c>
      <c r="L223" s="44">
        <f>IFERROR(VLOOKUP($F223,'Arr 2020'!$A:$N,7,0),0)</f>
        <v>0</v>
      </c>
      <c r="M223" s="44">
        <f>IFERROR(VLOOKUP($F223,'Arr 2020'!$A:$N,8,0),0)</f>
        <v>0</v>
      </c>
      <c r="N223" s="44">
        <f>IFERROR(VLOOKUP($F223,'Arr 2020'!$A:$N,9,0),0)</f>
        <v>0</v>
      </c>
      <c r="O223" s="44">
        <f>IFERROR(VLOOKUP($F223,'Arr 2020'!$A:$N,10,0),0)</f>
        <v>0</v>
      </c>
      <c r="P223" s="44">
        <f>IFERROR(VLOOKUP($F223,'Arr 2020'!$A:$N,11,0),0)</f>
        <v>0</v>
      </c>
      <c r="Q223" s="44">
        <f>IFERROR(VLOOKUP($F223,'Arr 2020'!$A:$N,12,0),0)</f>
        <v>0</v>
      </c>
      <c r="R223" s="44">
        <f>IFERROR(VLOOKUP($F223,'Arr 2020'!$A:$N,13,0),0)</f>
        <v>0</v>
      </c>
      <c r="S223" s="44">
        <f>IFERROR(VLOOKUP($F223,'Arr 2020'!$A:$N,14,0),0)</f>
        <v>0</v>
      </c>
    </row>
    <row r="224" spans="2:19" ht="15" customHeight="1" x14ac:dyDescent="0.2">
      <c r="B224" s="60"/>
      <c r="C224" s="61"/>
      <c r="D224" s="61"/>
      <c r="E224" s="61"/>
      <c r="F224" s="43" t="s">
        <v>416</v>
      </c>
      <c r="G224" s="53" t="s">
        <v>417</v>
      </c>
      <c r="H224" s="44">
        <f>IFERROR(VLOOKUP($F224,'Arr 2020'!$A$1:$C$1331,3,0),0)</f>
        <v>0</v>
      </c>
      <c r="I224" s="44">
        <f>IFERROR(VLOOKUP($F224,'Arr 2020'!$A:$N,4,0),0)</f>
        <v>0</v>
      </c>
      <c r="J224" s="44">
        <f>IFERROR(VLOOKUP($F224,'Arr 2020'!$A:$N,5,0),0)</f>
        <v>0</v>
      </c>
      <c r="K224" s="44">
        <f>IFERROR(VLOOKUP($F224,'Arr 2020'!$A:$N,6,0),0)</f>
        <v>0</v>
      </c>
      <c r="L224" s="44">
        <f>IFERROR(VLOOKUP($F224,'Arr 2020'!$A:$N,7,0),0)</f>
        <v>0</v>
      </c>
      <c r="M224" s="44">
        <f>IFERROR(VLOOKUP($F224,'Arr 2020'!$A:$N,8,0),0)</f>
        <v>0</v>
      </c>
      <c r="N224" s="44">
        <f>IFERROR(VLOOKUP($F224,'Arr 2020'!$A:$N,9,0),0)</f>
        <v>0</v>
      </c>
      <c r="O224" s="44">
        <f>IFERROR(VLOOKUP($F224,'Arr 2020'!$A:$N,10,0),0)</f>
        <v>0</v>
      </c>
      <c r="P224" s="44">
        <f>IFERROR(VLOOKUP($F224,'Arr 2020'!$A:$N,11,0),0)</f>
        <v>0</v>
      </c>
      <c r="Q224" s="44">
        <f>IFERROR(VLOOKUP($F224,'Arr 2020'!$A:$N,12,0),0)</f>
        <v>0</v>
      </c>
      <c r="R224" s="44">
        <f>IFERROR(VLOOKUP($F224,'Arr 2020'!$A:$N,13,0),0)</f>
        <v>0</v>
      </c>
      <c r="S224" s="44">
        <f>IFERROR(VLOOKUP($F224,'Arr 2020'!$A:$N,14,0),0)</f>
        <v>0</v>
      </c>
    </row>
    <row r="225" spans="2:19" ht="30" customHeight="1" x14ac:dyDescent="0.2">
      <c r="B225" s="60"/>
      <c r="C225" s="61"/>
      <c r="D225" s="61"/>
      <c r="E225" s="61"/>
      <c r="F225" s="43" t="s">
        <v>418</v>
      </c>
      <c r="G225" s="53" t="s">
        <v>4198</v>
      </c>
      <c r="H225" s="44">
        <f>IFERROR(VLOOKUP($F225,'Arr 2020'!$A$1:$C$1331,3,0),0)</f>
        <v>298</v>
      </c>
      <c r="I225" s="44">
        <f>IFERROR(VLOOKUP($F225,'Arr 2020'!$A:$N,4,0),0)</f>
        <v>518.29</v>
      </c>
      <c r="J225" s="44">
        <f>IFERROR(VLOOKUP($F225,'Arr 2020'!$A:$N,5,0),0)</f>
        <v>51.8</v>
      </c>
      <c r="K225" s="44">
        <f>IFERROR(VLOOKUP($F225,'Arr 2020'!$A:$N,6,0),0)</f>
        <v>1363.99</v>
      </c>
      <c r="L225" s="44">
        <f>IFERROR(VLOOKUP($F225,'Arr 2020'!$A:$N,7,0),0)</f>
        <v>92.33</v>
      </c>
      <c r="M225" s="44">
        <f>IFERROR(VLOOKUP($F225,'Arr 2020'!$A:$N,8,0),0)</f>
        <v>19</v>
      </c>
      <c r="N225" s="44">
        <f>IFERROR(VLOOKUP($F225,'Arr 2020'!$A:$N,9,0),0)</f>
        <v>64.069999999999993</v>
      </c>
      <c r="O225" s="44">
        <f>IFERROR(VLOOKUP($F225,'Arr 2020'!$A:$N,10,0),0)</f>
        <v>0</v>
      </c>
      <c r="P225" s="44">
        <f>IFERROR(VLOOKUP($F225,'Arr 2020'!$A:$N,11,0),0)</f>
        <v>345.70999999999992</v>
      </c>
      <c r="Q225" s="44">
        <f>IFERROR(VLOOKUP($F225,'Arr 2020'!$A:$N,12,0),0)</f>
        <v>91</v>
      </c>
      <c r="R225" s="44">
        <f>IFERROR(VLOOKUP($F225,'Arr 2020'!$A:$N,13,0),0)</f>
        <v>157.68</v>
      </c>
      <c r="S225" s="44">
        <f>IFERROR(VLOOKUP($F225,'Arr 2020'!$A:$N,14,0),0)</f>
        <v>983.96</v>
      </c>
    </row>
    <row r="226" spans="2:19" ht="30" customHeight="1" x14ac:dyDescent="0.2">
      <c r="B226" s="60"/>
      <c r="C226" s="61"/>
      <c r="D226" s="61"/>
      <c r="E226" s="61"/>
      <c r="F226" s="43" t="s">
        <v>420</v>
      </c>
      <c r="G226" s="53" t="s">
        <v>4199</v>
      </c>
      <c r="H226" s="44">
        <f>IFERROR(VLOOKUP($F226,'Arr 2020'!$A$1:$C$1331,3,0),0)</f>
        <v>0</v>
      </c>
      <c r="I226" s="44">
        <f>IFERROR(VLOOKUP($F226,'Arr 2020'!$A:$N,4,0),0)</f>
        <v>0</v>
      </c>
      <c r="J226" s="44">
        <f>IFERROR(VLOOKUP($F226,'Arr 2020'!$A:$N,5,0),0)</f>
        <v>0</v>
      </c>
      <c r="K226" s="44">
        <f>IFERROR(VLOOKUP($F226,'Arr 2020'!$A:$N,6,0),0)</f>
        <v>0</v>
      </c>
      <c r="L226" s="44">
        <f>IFERROR(VLOOKUP($F226,'Arr 2020'!$A:$N,7,0),0)</f>
        <v>0</v>
      </c>
      <c r="M226" s="44">
        <f>IFERROR(VLOOKUP($F226,'Arr 2020'!$A:$N,8,0),0)</f>
        <v>0</v>
      </c>
      <c r="N226" s="44">
        <f>IFERROR(VLOOKUP($F226,'Arr 2020'!$A:$N,9,0),0)</f>
        <v>0</v>
      </c>
      <c r="O226" s="44">
        <f>IFERROR(VLOOKUP($F226,'Arr 2020'!$A:$N,10,0),0)</f>
        <v>0</v>
      </c>
      <c r="P226" s="44">
        <f>IFERROR(VLOOKUP($F226,'Arr 2020'!$A:$N,11,0),0)</f>
        <v>0</v>
      </c>
      <c r="Q226" s="44">
        <f>IFERROR(VLOOKUP($F226,'Arr 2020'!$A:$N,12,0),0)</f>
        <v>0</v>
      </c>
      <c r="R226" s="44">
        <f>IFERROR(VLOOKUP($F226,'Arr 2020'!$A:$N,13,0),0)</f>
        <v>0</v>
      </c>
      <c r="S226" s="44">
        <f>IFERROR(VLOOKUP($F226,'Arr 2020'!$A:$N,14,0),0)</f>
        <v>0</v>
      </c>
    </row>
    <row r="227" spans="2:19" ht="15" customHeight="1" x14ac:dyDescent="0.2">
      <c r="B227" s="32"/>
      <c r="C227" s="33" t="s">
        <v>422</v>
      </c>
      <c r="D227" s="33"/>
      <c r="E227" s="33"/>
      <c r="F227" s="33"/>
      <c r="G227" s="50" t="s">
        <v>4200</v>
      </c>
      <c r="H227" s="58">
        <f>IFERROR(VLOOKUP($F227,'Arr 2020'!$A$1:$C$1331,3,0),0)</f>
        <v>0</v>
      </c>
      <c r="I227" s="58">
        <f>IFERROR(VLOOKUP($F227,'Arr 2020'!$A:$N,4,0),0)</f>
        <v>0</v>
      </c>
      <c r="J227" s="58">
        <f>IFERROR(VLOOKUP($F227,'Arr 2020'!$A:$N,5,0),0)</f>
        <v>0</v>
      </c>
      <c r="K227" s="58">
        <f>IFERROR(VLOOKUP($F227,'Arr 2020'!$A:$N,6,0),0)</f>
        <v>0</v>
      </c>
      <c r="L227" s="58">
        <f>IFERROR(VLOOKUP($F227,'Arr 2020'!$A:$N,7,0),0)</f>
        <v>0</v>
      </c>
      <c r="M227" s="58">
        <f>IFERROR(VLOOKUP($F227,'Arr 2020'!$A:$N,8,0),0)</f>
        <v>0</v>
      </c>
      <c r="N227" s="58">
        <f>IFERROR(VLOOKUP($F227,'Arr 2020'!$A:$N,9,0),0)</f>
        <v>0</v>
      </c>
      <c r="O227" s="58">
        <f>IFERROR(VLOOKUP($F227,'Arr 2020'!$A:$N,10,0),0)</f>
        <v>0</v>
      </c>
      <c r="P227" s="58">
        <f>IFERROR(VLOOKUP($F227,'Arr 2020'!$A:$N,11,0),0)</f>
        <v>0</v>
      </c>
      <c r="Q227" s="58">
        <f>IFERROR(VLOOKUP($F227,'Arr 2020'!$A:$N,12,0),0)</f>
        <v>0</v>
      </c>
      <c r="R227" s="58">
        <f>IFERROR(VLOOKUP($F227,'Arr 2020'!$A:$N,13,0),0)</f>
        <v>0</v>
      </c>
      <c r="S227" s="58">
        <f>IFERROR(VLOOKUP($F227,'Arr 2020'!$A:$N,14,0),0)</f>
        <v>0</v>
      </c>
    </row>
    <row r="228" spans="2:19" ht="15" customHeight="1" x14ac:dyDescent="0.2">
      <c r="B228" s="64"/>
      <c r="C228" s="37"/>
      <c r="D228" s="37" t="s">
        <v>423</v>
      </c>
      <c r="E228" s="37"/>
      <c r="F228" s="37"/>
      <c r="G228" s="51" t="s">
        <v>424</v>
      </c>
      <c r="H228" s="38">
        <f>IFERROR(VLOOKUP($F228,'Arr 2020'!$A$1:$C$1331,3,0),0)</f>
        <v>0</v>
      </c>
      <c r="I228" s="38">
        <f>IFERROR(VLOOKUP($F228,'Arr 2020'!$A:$N,4,0),0)</f>
        <v>0</v>
      </c>
      <c r="J228" s="38">
        <f>IFERROR(VLOOKUP($F228,'Arr 2020'!$A:$N,5,0),0)</f>
        <v>0</v>
      </c>
      <c r="K228" s="38">
        <f>IFERROR(VLOOKUP($F228,'Arr 2020'!$A:$N,6,0),0)</f>
        <v>0</v>
      </c>
      <c r="L228" s="38">
        <f>IFERROR(VLOOKUP($F228,'Arr 2020'!$A:$N,7,0),0)</f>
        <v>0</v>
      </c>
      <c r="M228" s="38">
        <f>IFERROR(VLOOKUP($F228,'Arr 2020'!$A:$N,8,0),0)</f>
        <v>0</v>
      </c>
      <c r="N228" s="38">
        <f>IFERROR(VLOOKUP($F228,'Arr 2020'!$A:$N,9,0),0)</f>
        <v>0</v>
      </c>
      <c r="O228" s="38">
        <f>IFERROR(VLOOKUP($F228,'Arr 2020'!$A:$N,10,0),0)</f>
        <v>0</v>
      </c>
      <c r="P228" s="38">
        <f>IFERROR(VLOOKUP($F228,'Arr 2020'!$A:$N,11,0),0)</f>
        <v>0</v>
      </c>
      <c r="Q228" s="38">
        <f>IFERROR(VLOOKUP($F228,'Arr 2020'!$A:$N,12,0),0)</f>
        <v>0</v>
      </c>
      <c r="R228" s="38">
        <f>IFERROR(VLOOKUP($F228,'Arr 2020'!$A:$N,13,0),0)</f>
        <v>0</v>
      </c>
      <c r="S228" s="38">
        <f>IFERROR(VLOOKUP($F228,'Arr 2020'!$A:$N,14,0),0)</f>
        <v>0</v>
      </c>
    </row>
    <row r="229" spans="2:19" ht="15" customHeight="1" x14ac:dyDescent="0.2">
      <c r="B229" s="23"/>
      <c r="C229" s="22"/>
      <c r="D229" s="22"/>
      <c r="E229" s="22" t="s">
        <v>425</v>
      </c>
      <c r="F229" s="22"/>
      <c r="G229" s="55" t="s">
        <v>424</v>
      </c>
      <c r="H229" s="24">
        <f>IFERROR(VLOOKUP($F229,'Arr 2020'!$A$1:$C$1331,3,0),0)</f>
        <v>0</v>
      </c>
      <c r="I229" s="24">
        <f>IFERROR(VLOOKUP($F229,'Arr 2020'!$A:$N,4,0),0)</f>
        <v>0</v>
      </c>
      <c r="J229" s="24">
        <f>IFERROR(VLOOKUP($F229,'Arr 2020'!$A:$N,5,0),0)</f>
        <v>0</v>
      </c>
      <c r="K229" s="24">
        <f>IFERROR(VLOOKUP($F229,'Arr 2020'!$A:$N,6,0),0)</f>
        <v>0</v>
      </c>
      <c r="L229" s="24">
        <f>IFERROR(VLOOKUP($F229,'Arr 2020'!$A:$N,7,0),0)</f>
        <v>0</v>
      </c>
      <c r="M229" s="24">
        <f>IFERROR(VLOOKUP($F229,'Arr 2020'!$A:$N,8,0),0)</f>
        <v>0</v>
      </c>
      <c r="N229" s="24">
        <f>IFERROR(VLOOKUP($F229,'Arr 2020'!$A:$N,9,0),0)</f>
        <v>0</v>
      </c>
      <c r="O229" s="24">
        <f>IFERROR(VLOOKUP($F229,'Arr 2020'!$A:$N,10,0),0)</f>
        <v>0</v>
      </c>
      <c r="P229" s="24">
        <f>IFERROR(VLOOKUP($F229,'Arr 2020'!$A:$N,11,0),0)</f>
        <v>0</v>
      </c>
      <c r="Q229" s="24">
        <f>IFERROR(VLOOKUP($F229,'Arr 2020'!$A:$N,12,0),0)</f>
        <v>0</v>
      </c>
      <c r="R229" s="24">
        <f>IFERROR(VLOOKUP($F229,'Arr 2020'!$A:$N,13,0),0)</f>
        <v>0</v>
      </c>
      <c r="S229" s="24">
        <f>IFERROR(VLOOKUP($F229,'Arr 2020'!$A:$N,14,0),0)</f>
        <v>0</v>
      </c>
    </row>
    <row r="230" spans="2:19" ht="15" customHeight="1" x14ac:dyDescent="0.2">
      <c r="B230" s="60"/>
      <c r="C230" s="61"/>
      <c r="D230" s="61"/>
      <c r="E230" s="61"/>
      <c r="F230" s="43" t="s">
        <v>426</v>
      </c>
      <c r="G230" s="53" t="s">
        <v>427</v>
      </c>
      <c r="H230" s="44">
        <f>IFERROR(VLOOKUP($F230,'Arr 2020'!$A$1:$C$1331,3,0),0)</f>
        <v>0</v>
      </c>
      <c r="I230" s="44">
        <f>IFERROR(VLOOKUP($F230,'Arr 2020'!$A:$N,4,0),0)</f>
        <v>0</v>
      </c>
      <c r="J230" s="44">
        <f>IFERROR(VLOOKUP($F230,'Arr 2020'!$A:$N,5,0),0)</f>
        <v>0</v>
      </c>
      <c r="K230" s="44">
        <f>IFERROR(VLOOKUP($F230,'Arr 2020'!$A:$N,6,0),0)</f>
        <v>21.350000000000005</v>
      </c>
      <c r="L230" s="44">
        <f>IFERROR(VLOOKUP($F230,'Arr 2020'!$A:$N,7,0),0)</f>
        <v>106.01000000000002</v>
      </c>
      <c r="M230" s="44">
        <f>IFERROR(VLOOKUP($F230,'Arr 2020'!$A:$N,8,0),0)</f>
        <v>76.48</v>
      </c>
      <c r="N230" s="44">
        <f>IFERROR(VLOOKUP($F230,'Arr 2020'!$A:$N,9,0),0)</f>
        <v>41.09</v>
      </c>
      <c r="O230" s="44">
        <f>IFERROR(VLOOKUP($F230,'Arr 2020'!$A:$N,10,0),0)</f>
        <v>73.540000000000006</v>
      </c>
      <c r="P230" s="44">
        <f>IFERROR(VLOOKUP($F230,'Arr 2020'!$A:$N,11,0),0)</f>
        <v>75.489999999999995</v>
      </c>
      <c r="Q230" s="44">
        <f>IFERROR(VLOOKUP($F230,'Arr 2020'!$A:$N,12,0),0)</f>
        <v>60.19</v>
      </c>
      <c r="R230" s="44">
        <f>IFERROR(VLOOKUP($F230,'Arr 2020'!$A:$N,13,0),0)</f>
        <v>11.69</v>
      </c>
      <c r="S230" s="44">
        <f>IFERROR(VLOOKUP($F230,'Arr 2020'!$A:$N,14,0),0)</f>
        <v>90.92</v>
      </c>
    </row>
    <row r="231" spans="2:19" ht="15" customHeight="1" x14ac:dyDescent="0.2">
      <c r="B231" s="60"/>
      <c r="C231" s="61"/>
      <c r="D231" s="61"/>
      <c r="E231" s="61"/>
      <c r="F231" s="43" t="s">
        <v>428</v>
      </c>
      <c r="G231" s="53" t="s">
        <v>429</v>
      </c>
      <c r="H231" s="44">
        <f>IFERROR(VLOOKUP($F231,'Arr 2020'!$A$1:$C$1331,3,0),0)</f>
        <v>16048.62</v>
      </c>
      <c r="I231" s="44">
        <f>IFERROR(VLOOKUP($F231,'Arr 2020'!$A:$N,4,0),0)</f>
        <v>12394.96</v>
      </c>
      <c r="J231" s="44">
        <f>IFERROR(VLOOKUP($F231,'Arr 2020'!$A:$N,5,0),0)</f>
        <v>25094.19</v>
      </c>
      <c r="K231" s="44">
        <f>IFERROR(VLOOKUP($F231,'Arr 2020'!$A:$N,6,0),0)</f>
        <v>8378.0699999999979</v>
      </c>
      <c r="L231" s="44">
        <f>IFERROR(VLOOKUP($F231,'Arr 2020'!$A:$N,7,0),0)</f>
        <v>14048.27</v>
      </c>
      <c r="M231" s="44">
        <f>IFERROR(VLOOKUP($F231,'Arr 2020'!$A:$N,8,0),0)</f>
        <v>12961.81</v>
      </c>
      <c r="N231" s="44">
        <f>IFERROR(VLOOKUP($F231,'Arr 2020'!$A:$N,9,0),0)</f>
        <v>18853.240000000002</v>
      </c>
      <c r="O231" s="44">
        <f>IFERROR(VLOOKUP($F231,'Arr 2020'!$A:$N,10,0),0)</f>
        <v>24006.17</v>
      </c>
      <c r="P231" s="44">
        <f>IFERROR(VLOOKUP($F231,'Arr 2020'!$A:$N,11,0),0)</f>
        <v>31336.99</v>
      </c>
      <c r="Q231" s="44">
        <f>IFERROR(VLOOKUP($F231,'Arr 2020'!$A:$N,12,0),0)</f>
        <v>24817.93</v>
      </c>
      <c r="R231" s="44">
        <f>IFERROR(VLOOKUP($F231,'Arr 2020'!$A:$N,13,0),0)</f>
        <v>25974.07</v>
      </c>
      <c r="S231" s="44">
        <f>IFERROR(VLOOKUP($F231,'Arr 2020'!$A:$N,14,0),0)</f>
        <v>23199.78</v>
      </c>
    </row>
    <row r="232" spans="2:19" ht="15" customHeight="1" x14ac:dyDescent="0.2">
      <c r="B232" s="60"/>
      <c r="C232" s="61"/>
      <c r="D232" s="61"/>
      <c r="E232" s="61"/>
      <c r="F232" s="43" t="s">
        <v>430</v>
      </c>
      <c r="G232" s="53" t="s">
        <v>431</v>
      </c>
      <c r="H232" s="44">
        <f>IFERROR(VLOOKUP($F232,'Arr 2020'!$A$1:$C$1331,3,0),0)</f>
        <v>0</v>
      </c>
      <c r="I232" s="44">
        <f>IFERROR(VLOOKUP($F232,'Arr 2020'!$A:$N,4,0),0)</f>
        <v>0</v>
      </c>
      <c r="J232" s="44">
        <f>IFERROR(VLOOKUP($F232,'Arr 2020'!$A:$N,5,0),0)</f>
        <v>0</v>
      </c>
      <c r="K232" s="44">
        <f>IFERROR(VLOOKUP($F232,'Arr 2020'!$A:$N,6,0),0)</f>
        <v>0</v>
      </c>
      <c r="L232" s="44">
        <f>IFERROR(VLOOKUP($F232,'Arr 2020'!$A:$N,7,0),0)</f>
        <v>0</v>
      </c>
      <c r="M232" s="44">
        <f>IFERROR(VLOOKUP($F232,'Arr 2020'!$A:$N,8,0),0)</f>
        <v>0</v>
      </c>
      <c r="N232" s="44">
        <f>IFERROR(VLOOKUP($F232,'Arr 2020'!$A:$N,9,0),0)</f>
        <v>0</v>
      </c>
      <c r="O232" s="44">
        <f>IFERROR(VLOOKUP($F232,'Arr 2020'!$A:$N,10,0),0)</f>
        <v>0</v>
      </c>
      <c r="P232" s="44">
        <f>IFERROR(VLOOKUP($F232,'Arr 2020'!$A:$N,11,0),0)</f>
        <v>0</v>
      </c>
      <c r="Q232" s="44">
        <f>IFERROR(VLOOKUP($F232,'Arr 2020'!$A:$N,12,0),0)</f>
        <v>0</v>
      </c>
      <c r="R232" s="44">
        <f>IFERROR(VLOOKUP($F232,'Arr 2020'!$A:$N,13,0),0)</f>
        <v>0</v>
      </c>
      <c r="S232" s="44">
        <f>IFERROR(VLOOKUP($F232,'Arr 2020'!$A:$N,14,0),0)</f>
        <v>0</v>
      </c>
    </row>
    <row r="233" spans="2:19" ht="15" customHeight="1" x14ac:dyDescent="0.2">
      <c r="B233" s="60"/>
      <c r="C233" s="61"/>
      <c r="D233" s="61"/>
      <c r="E233" s="61"/>
      <c r="F233" s="43" t="s">
        <v>432</v>
      </c>
      <c r="G233" s="53" t="s">
        <v>433</v>
      </c>
      <c r="H233" s="44">
        <f>IFERROR(VLOOKUP($F233,'Arr 2020'!$A$1:$C$1331,3,0),0)</f>
        <v>22551.57</v>
      </c>
      <c r="I233" s="44">
        <f>IFERROR(VLOOKUP($F233,'Arr 2020'!$A:$N,4,0),0)</f>
        <v>18774.05</v>
      </c>
      <c r="J233" s="44">
        <f>IFERROR(VLOOKUP($F233,'Arr 2020'!$A:$N,5,0),0)</f>
        <v>62.35</v>
      </c>
      <c r="K233" s="44">
        <f>IFERROR(VLOOKUP($F233,'Arr 2020'!$A:$N,6,0),0)</f>
        <v>30.16</v>
      </c>
      <c r="L233" s="44">
        <f>IFERROR(VLOOKUP($F233,'Arr 2020'!$A:$N,7,0),0)</f>
        <v>308.18</v>
      </c>
      <c r="M233" s="44">
        <f>IFERROR(VLOOKUP($F233,'Arr 2020'!$A:$N,8,0),0)</f>
        <v>179.63999999999996</v>
      </c>
      <c r="N233" s="44">
        <f>IFERROR(VLOOKUP($F233,'Arr 2020'!$A:$N,9,0),0)</f>
        <v>15820.57</v>
      </c>
      <c r="O233" s="44">
        <f>IFERROR(VLOOKUP($F233,'Arr 2020'!$A:$N,10,0),0)</f>
        <v>14939.69</v>
      </c>
      <c r="P233" s="44">
        <f>IFERROR(VLOOKUP($F233,'Arr 2020'!$A:$N,11,0),0)</f>
        <v>23066.93</v>
      </c>
      <c r="Q233" s="44">
        <f>IFERROR(VLOOKUP($F233,'Arr 2020'!$A:$N,12,0),0)</f>
        <v>22880.04</v>
      </c>
      <c r="R233" s="44">
        <f>IFERROR(VLOOKUP($F233,'Arr 2020'!$A:$N,13,0),0)</f>
        <v>13985.21</v>
      </c>
      <c r="S233" s="44">
        <f>IFERROR(VLOOKUP($F233,'Arr 2020'!$A:$N,14,0),0)</f>
        <v>23681.08</v>
      </c>
    </row>
    <row r="234" spans="2:19" ht="15" customHeight="1" x14ac:dyDescent="0.2">
      <c r="B234" s="60"/>
      <c r="C234" s="61"/>
      <c r="D234" s="61"/>
      <c r="E234" s="61"/>
      <c r="F234" s="43" t="s">
        <v>434</v>
      </c>
      <c r="G234" s="53" t="s">
        <v>435</v>
      </c>
      <c r="H234" s="44">
        <f>IFERROR(VLOOKUP($F234,'Arr 2020'!$A$1:$C$1331,3,0),0)</f>
        <v>0</v>
      </c>
      <c r="I234" s="44">
        <f>IFERROR(VLOOKUP($F234,'Arr 2020'!$A:$N,4,0),0)</f>
        <v>0</v>
      </c>
      <c r="J234" s="44">
        <f>IFERROR(VLOOKUP($F234,'Arr 2020'!$A:$N,5,0),0)</f>
        <v>0</v>
      </c>
      <c r="K234" s="44">
        <f>IFERROR(VLOOKUP($F234,'Arr 2020'!$A:$N,6,0),0)</f>
        <v>0</v>
      </c>
      <c r="L234" s="44">
        <f>IFERROR(VLOOKUP($F234,'Arr 2020'!$A:$N,7,0),0)</f>
        <v>0</v>
      </c>
      <c r="M234" s="44">
        <f>IFERROR(VLOOKUP($F234,'Arr 2020'!$A:$N,8,0),0)</f>
        <v>0</v>
      </c>
      <c r="N234" s="44">
        <f>IFERROR(VLOOKUP($F234,'Arr 2020'!$A:$N,9,0),0)</f>
        <v>0</v>
      </c>
      <c r="O234" s="44">
        <f>IFERROR(VLOOKUP($F234,'Arr 2020'!$A:$N,10,0),0)</f>
        <v>0</v>
      </c>
      <c r="P234" s="44">
        <f>IFERROR(VLOOKUP($F234,'Arr 2020'!$A:$N,11,0),0)</f>
        <v>0</v>
      </c>
      <c r="Q234" s="44">
        <f>IFERROR(VLOOKUP($F234,'Arr 2020'!$A:$N,12,0),0)</f>
        <v>0</v>
      </c>
      <c r="R234" s="44">
        <f>IFERROR(VLOOKUP($F234,'Arr 2020'!$A:$N,13,0),0)</f>
        <v>0</v>
      </c>
      <c r="S234" s="44">
        <f>IFERROR(VLOOKUP($F234,'Arr 2020'!$A:$N,14,0),0)</f>
        <v>0</v>
      </c>
    </row>
    <row r="235" spans="2:19" ht="15" customHeight="1" x14ac:dyDescent="0.2">
      <c r="B235" s="60"/>
      <c r="C235" s="61"/>
      <c r="D235" s="61"/>
      <c r="E235" s="61"/>
      <c r="F235" s="43" t="s">
        <v>436</v>
      </c>
      <c r="G235" s="53" t="s">
        <v>437</v>
      </c>
      <c r="H235" s="44">
        <f>IFERROR(VLOOKUP($F235,'Arr 2020'!$A$1:$C$1331,3,0),0)</f>
        <v>14233.65</v>
      </c>
      <c r="I235" s="44">
        <f>IFERROR(VLOOKUP($F235,'Arr 2020'!$A:$N,4,0),0)</f>
        <v>19846.3</v>
      </c>
      <c r="J235" s="44">
        <f>IFERROR(VLOOKUP($F235,'Arr 2020'!$A:$N,5,0),0)</f>
        <v>13546.62</v>
      </c>
      <c r="K235" s="44">
        <f>IFERROR(VLOOKUP($F235,'Arr 2020'!$A:$N,6,0),0)</f>
        <v>18497.78</v>
      </c>
      <c r="L235" s="44">
        <f>IFERROR(VLOOKUP($F235,'Arr 2020'!$A:$N,7,0),0)</f>
        <v>15321.79</v>
      </c>
      <c r="M235" s="44">
        <f>IFERROR(VLOOKUP($F235,'Arr 2020'!$A:$N,8,0),0)</f>
        <v>17045.580000000002</v>
      </c>
      <c r="N235" s="44">
        <f>IFERROR(VLOOKUP($F235,'Arr 2020'!$A:$N,9,0),0)</f>
        <v>19967.61</v>
      </c>
      <c r="O235" s="44">
        <f>IFERROR(VLOOKUP($F235,'Arr 2020'!$A:$N,10,0),0)</f>
        <v>31972.2</v>
      </c>
      <c r="P235" s="44">
        <f>IFERROR(VLOOKUP($F235,'Arr 2020'!$A:$N,11,0),0)</f>
        <v>19187.099999999999</v>
      </c>
      <c r="Q235" s="44">
        <f>IFERROR(VLOOKUP($F235,'Arr 2020'!$A:$N,12,0),0)</f>
        <v>22150.819999999996</v>
      </c>
      <c r="R235" s="44">
        <f>IFERROR(VLOOKUP($F235,'Arr 2020'!$A:$N,13,0),0)</f>
        <v>20529.53</v>
      </c>
      <c r="S235" s="44">
        <f>IFERROR(VLOOKUP($F235,'Arr 2020'!$A:$N,14,0),0)</f>
        <v>19882.62</v>
      </c>
    </row>
    <row r="236" spans="2:19" ht="15" customHeight="1" x14ac:dyDescent="0.2">
      <c r="B236" s="60"/>
      <c r="C236" s="61"/>
      <c r="D236" s="61"/>
      <c r="E236" s="61"/>
      <c r="F236" s="43" t="s">
        <v>438</v>
      </c>
      <c r="G236" s="53" t="s">
        <v>439</v>
      </c>
      <c r="H236" s="44">
        <f>IFERROR(VLOOKUP($F236,'Arr 2020'!$A$1:$C$1331,3,0),0)</f>
        <v>558.17999999999995</v>
      </c>
      <c r="I236" s="44">
        <f>IFERROR(VLOOKUP($F236,'Arr 2020'!$A:$N,4,0),0)</f>
        <v>6.78</v>
      </c>
      <c r="J236" s="44">
        <f>IFERROR(VLOOKUP($F236,'Arr 2020'!$A:$N,5,0),0)</f>
        <v>674.66</v>
      </c>
      <c r="K236" s="44">
        <f>IFERROR(VLOOKUP($F236,'Arr 2020'!$A:$N,6,0),0)</f>
        <v>493.64</v>
      </c>
      <c r="L236" s="44">
        <f>IFERROR(VLOOKUP($F236,'Arr 2020'!$A:$N,7,0),0)</f>
        <v>688.06</v>
      </c>
      <c r="M236" s="44">
        <f>IFERROR(VLOOKUP($F236,'Arr 2020'!$A:$N,8,0),0)</f>
        <v>939.84</v>
      </c>
      <c r="N236" s="44">
        <f>IFERROR(VLOOKUP($F236,'Arr 2020'!$A:$N,9,0),0)</f>
        <v>736.52</v>
      </c>
      <c r="O236" s="44">
        <f>IFERROR(VLOOKUP($F236,'Arr 2020'!$A:$N,10,0),0)</f>
        <v>2209.62</v>
      </c>
      <c r="P236" s="44">
        <f>IFERROR(VLOOKUP($F236,'Arr 2020'!$A:$N,11,0),0)</f>
        <v>1935.0999999999997</v>
      </c>
      <c r="Q236" s="44">
        <f>IFERROR(VLOOKUP($F236,'Arr 2020'!$A:$N,12,0),0)</f>
        <v>1352.18</v>
      </c>
      <c r="R236" s="44">
        <f>IFERROR(VLOOKUP($F236,'Arr 2020'!$A:$N,13,0),0)</f>
        <v>3663.58</v>
      </c>
      <c r="S236" s="44">
        <f>IFERROR(VLOOKUP($F236,'Arr 2020'!$A:$N,14,0),0)</f>
        <v>1648.1</v>
      </c>
    </row>
    <row r="237" spans="2:19" ht="15" customHeight="1" x14ac:dyDescent="0.2">
      <c r="B237" s="60"/>
      <c r="C237" s="61"/>
      <c r="D237" s="61"/>
      <c r="E237" s="61"/>
      <c r="F237" s="43" t="s">
        <v>440</v>
      </c>
      <c r="G237" s="53" t="s">
        <v>441</v>
      </c>
      <c r="H237" s="44">
        <f>IFERROR(VLOOKUP($F237,'Arr 2020'!$A$1:$C$1331,3,0),0)</f>
        <v>1.58</v>
      </c>
      <c r="I237" s="44">
        <f>IFERROR(VLOOKUP($F237,'Arr 2020'!$A:$N,4,0),0)</f>
        <v>0</v>
      </c>
      <c r="J237" s="44">
        <f>IFERROR(VLOOKUP($F237,'Arr 2020'!$A:$N,5,0),0)</f>
        <v>0</v>
      </c>
      <c r="K237" s="44">
        <f>IFERROR(VLOOKUP($F237,'Arr 2020'!$A:$N,6,0),0)</f>
        <v>181.33</v>
      </c>
      <c r="L237" s="44">
        <f>IFERROR(VLOOKUP($F237,'Arr 2020'!$A:$N,7,0),0)</f>
        <v>452.64999999999992</v>
      </c>
      <c r="M237" s="44">
        <f>IFERROR(VLOOKUP($F237,'Arr 2020'!$A:$N,8,0),0)</f>
        <v>878.3</v>
      </c>
      <c r="N237" s="44">
        <f>IFERROR(VLOOKUP($F237,'Arr 2020'!$A:$N,9,0),0)</f>
        <v>447.35000000000008</v>
      </c>
      <c r="O237" s="44">
        <f>IFERROR(VLOOKUP($F237,'Arr 2020'!$A:$N,10,0),0)</f>
        <v>712.74</v>
      </c>
      <c r="P237" s="44">
        <f>IFERROR(VLOOKUP($F237,'Arr 2020'!$A:$N,11,0),0)</f>
        <v>754.52</v>
      </c>
      <c r="Q237" s="44">
        <f>IFERROR(VLOOKUP($F237,'Arr 2020'!$A:$N,12,0),0)</f>
        <v>282.89</v>
      </c>
      <c r="R237" s="44">
        <f>IFERROR(VLOOKUP($F237,'Arr 2020'!$A:$N,13,0),0)</f>
        <v>687.91</v>
      </c>
      <c r="S237" s="44">
        <f>IFERROR(VLOOKUP($F237,'Arr 2020'!$A:$N,14,0),0)</f>
        <v>420.85</v>
      </c>
    </row>
    <row r="238" spans="2:19" ht="15" customHeight="1" x14ac:dyDescent="0.2">
      <c r="B238" s="60"/>
      <c r="C238" s="61"/>
      <c r="D238" s="61"/>
      <c r="E238" s="61"/>
      <c r="F238" s="43" t="s">
        <v>442</v>
      </c>
      <c r="G238" s="53" t="s">
        <v>443</v>
      </c>
      <c r="H238" s="44">
        <f>IFERROR(VLOOKUP($F238,'Arr 2020'!$A$1:$C$1331,3,0),0)</f>
        <v>0</v>
      </c>
      <c r="I238" s="44">
        <f>IFERROR(VLOOKUP($F238,'Arr 2020'!$A:$N,4,0),0)</f>
        <v>0</v>
      </c>
      <c r="J238" s="44">
        <f>IFERROR(VLOOKUP($F238,'Arr 2020'!$A:$N,5,0),0)</f>
        <v>0</v>
      </c>
      <c r="K238" s="44">
        <f>IFERROR(VLOOKUP($F238,'Arr 2020'!$A:$N,6,0),0)</f>
        <v>0</v>
      </c>
      <c r="L238" s="44">
        <f>IFERROR(VLOOKUP($F238,'Arr 2020'!$A:$N,7,0),0)</f>
        <v>0</v>
      </c>
      <c r="M238" s="44">
        <f>IFERROR(VLOOKUP($F238,'Arr 2020'!$A:$N,8,0),0)</f>
        <v>0</v>
      </c>
      <c r="N238" s="44">
        <f>IFERROR(VLOOKUP($F238,'Arr 2020'!$A:$N,9,0),0)</f>
        <v>0</v>
      </c>
      <c r="O238" s="44">
        <f>IFERROR(VLOOKUP($F238,'Arr 2020'!$A:$N,10,0),0)</f>
        <v>0</v>
      </c>
      <c r="P238" s="44">
        <f>IFERROR(VLOOKUP($F238,'Arr 2020'!$A:$N,11,0),0)</f>
        <v>0</v>
      </c>
      <c r="Q238" s="44">
        <f>IFERROR(VLOOKUP($F238,'Arr 2020'!$A:$N,12,0),0)</f>
        <v>0</v>
      </c>
      <c r="R238" s="44">
        <f>IFERROR(VLOOKUP($F238,'Arr 2020'!$A:$N,13,0),0)</f>
        <v>0</v>
      </c>
      <c r="S238" s="44">
        <f>IFERROR(VLOOKUP($F238,'Arr 2020'!$A:$N,14,0),0)</f>
        <v>0</v>
      </c>
    </row>
    <row r="239" spans="2:19" ht="15" customHeight="1" x14ac:dyDescent="0.2">
      <c r="B239" s="60"/>
      <c r="C239" s="61"/>
      <c r="D239" s="61"/>
      <c r="E239" s="61"/>
      <c r="F239" s="43" t="s">
        <v>444</v>
      </c>
      <c r="G239" s="53" t="s">
        <v>445</v>
      </c>
      <c r="H239" s="44">
        <f>IFERROR(VLOOKUP($F239,'Arr 2020'!$A$1:$C$1331,3,0),0)</f>
        <v>0</v>
      </c>
      <c r="I239" s="44">
        <f>IFERROR(VLOOKUP($F239,'Arr 2020'!$A:$N,4,0),0)</f>
        <v>0</v>
      </c>
      <c r="J239" s="44">
        <f>IFERROR(VLOOKUP($F239,'Arr 2020'!$A:$N,5,0),0)</f>
        <v>0</v>
      </c>
      <c r="K239" s="44">
        <f>IFERROR(VLOOKUP($F239,'Arr 2020'!$A:$N,6,0),0)</f>
        <v>0</v>
      </c>
      <c r="L239" s="44">
        <f>IFERROR(VLOOKUP($F239,'Arr 2020'!$A:$N,7,0),0)</f>
        <v>0</v>
      </c>
      <c r="M239" s="44">
        <f>IFERROR(VLOOKUP($F239,'Arr 2020'!$A:$N,8,0),0)</f>
        <v>0</v>
      </c>
      <c r="N239" s="44">
        <f>IFERROR(VLOOKUP($F239,'Arr 2020'!$A:$N,9,0),0)</f>
        <v>0</v>
      </c>
      <c r="O239" s="44">
        <f>IFERROR(VLOOKUP($F239,'Arr 2020'!$A:$N,10,0),0)</f>
        <v>0</v>
      </c>
      <c r="P239" s="44">
        <f>IFERROR(VLOOKUP($F239,'Arr 2020'!$A:$N,11,0),0)</f>
        <v>0</v>
      </c>
      <c r="Q239" s="44">
        <f>IFERROR(VLOOKUP($F239,'Arr 2020'!$A:$N,12,0),0)</f>
        <v>0</v>
      </c>
      <c r="R239" s="44">
        <f>IFERROR(VLOOKUP($F239,'Arr 2020'!$A:$N,13,0),0)</f>
        <v>0</v>
      </c>
      <c r="S239" s="44">
        <f>IFERROR(VLOOKUP($F239,'Arr 2020'!$A:$N,14,0),0)</f>
        <v>0</v>
      </c>
    </row>
    <row r="240" spans="2:19" ht="30" customHeight="1" x14ac:dyDescent="0.2">
      <c r="B240" s="60"/>
      <c r="C240" s="61"/>
      <c r="D240" s="61"/>
      <c r="E240" s="61"/>
      <c r="F240" s="43" t="s">
        <v>446</v>
      </c>
      <c r="G240" s="53" t="s">
        <v>447</v>
      </c>
      <c r="H240" s="44">
        <f>IFERROR(VLOOKUP($F240,'Arr 2020'!$A$1:$C$1331,3,0),0)</f>
        <v>488306.19000000006</v>
      </c>
      <c r="I240" s="44">
        <f>IFERROR(VLOOKUP($F240,'Arr 2020'!$A:$N,4,0),0)</f>
        <v>494609.6</v>
      </c>
      <c r="J240" s="44">
        <f>IFERROR(VLOOKUP($F240,'Arr 2020'!$A:$N,5,0),0)</f>
        <v>387228.3</v>
      </c>
      <c r="K240" s="44">
        <f>IFERROR(VLOOKUP($F240,'Arr 2020'!$A:$N,6,0),0)</f>
        <v>480841.52</v>
      </c>
      <c r="L240" s="44">
        <f>IFERROR(VLOOKUP($F240,'Arr 2020'!$A:$N,7,0),0)</f>
        <v>514800.39</v>
      </c>
      <c r="M240" s="44">
        <f>IFERROR(VLOOKUP($F240,'Arr 2020'!$A:$N,8,0),0)</f>
        <v>600870.30000000005</v>
      </c>
      <c r="N240" s="44">
        <f>IFERROR(VLOOKUP($F240,'Arr 2020'!$A:$N,9,0),0)</f>
        <v>744744.08</v>
      </c>
      <c r="O240" s="44">
        <f>IFERROR(VLOOKUP($F240,'Arr 2020'!$A:$N,10,0),0)</f>
        <v>812216.67000000016</v>
      </c>
      <c r="P240" s="44">
        <f>IFERROR(VLOOKUP($F240,'Arr 2020'!$A:$N,11,0),0)</f>
        <v>764348.05000000016</v>
      </c>
      <c r="Q240" s="44">
        <f>IFERROR(VLOOKUP($F240,'Arr 2020'!$A:$N,12,0),0)</f>
        <v>714376.24</v>
      </c>
      <c r="R240" s="44">
        <f>IFERROR(VLOOKUP($F240,'Arr 2020'!$A:$N,13,0),0)</f>
        <v>720081.7</v>
      </c>
      <c r="S240" s="44">
        <f>IFERROR(VLOOKUP($F240,'Arr 2020'!$A:$N,14,0),0)</f>
        <v>690116.31</v>
      </c>
    </row>
    <row r="241" spans="2:19" ht="15" customHeight="1" x14ac:dyDescent="0.2">
      <c r="B241" s="64"/>
      <c r="C241" s="37"/>
      <c r="D241" s="37" t="s">
        <v>448</v>
      </c>
      <c r="E241" s="37"/>
      <c r="F241" s="37"/>
      <c r="G241" s="51" t="s">
        <v>4201</v>
      </c>
      <c r="H241" s="38">
        <f>IFERROR(VLOOKUP($F241,'Arr 2020'!$A$1:$C$1331,3,0),0)</f>
        <v>0</v>
      </c>
      <c r="I241" s="38">
        <f>IFERROR(VLOOKUP($F241,'Arr 2020'!$A:$N,4,0),0)</f>
        <v>0</v>
      </c>
      <c r="J241" s="38">
        <f>IFERROR(VLOOKUP($F241,'Arr 2020'!$A:$N,5,0),0)</f>
        <v>0</v>
      </c>
      <c r="K241" s="38">
        <f>IFERROR(VLOOKUP($F241,'Arr 2020'!$A:$N,6,0),0)</f>
        <v>0</v>
      </c>
      <c r="L241" s="38">
        <f>IFERROR(VLOOKUP($F241,'Arr 2020'!$A:$N,7,0),0)</f>
        <v>0</v>
      </c>
      <c r="M241" s="38">
        <f>IFERROR(VLOOKUP($F241,'Arr 2020'!$A:$N,8,0),0)</f>
        <v>0</v>
      </c>
      <c r="N241" s="38">
        <f>IFERROR(VLOOKUP($F241,'Arr 2020'!$A:$N,9,0),0)</f>
        <v>0</v>
      </c>
      <c r="O241" s="38">
        <f>IFERROR(VLOOKUP($F241,'Arr 2020'!$A:$N,10,0),0)</f>
        <v>0</v>
      </c>
      <c r="P241" s="38">
        <f>IFERROR(VLOOKUP($F241,'Arr 2020'!$A:$N,11,0),0)</f>
        <v>0</v>
      </c>
      <c r="Q241" s="38">
        <f>IFERROR(VLOOKUP($F241,'Arr 2020'!$A:$N,12,0),0)</f>
        <v>0</v>
      </c>
      <c r="R241" s="38">
        <f>IFERROR(VLOOKUP($F241,'Arr 2020'!$A:$N,13,0),0)</f>
        <v>0</v>
      </c>
      <c r="S241" s="38">
        <f>IFERROR(VLOOKUP($F241,'Arr 2020'!$A:$N,14,0),0)</f>
        <v>0</v>
      </c>
    </row>
    <row r="242" spans="2:19" ht="15" customHeight="1" x14ac:dyDescent="0.2">
      <c r="B242" s="23"/>
      <c r="C242" s="22"/>
      <c r="D242" s="22"/>
      <c r="E242" s="22" t="s">
        <v>449</v>
      </c>
      <c r="F242" s="22"/>
      <c r="G242" s="55" t="s">
        <v>450</v>
      </c>
      <c r="H242" s="24">
        <f>IFERROR(VLOOKUP($F242,'Arr 2020'!$A$1:$C$1331,3,0),0)</f>
        <v>0</v>
      </c>
      <c r="I242" s="24">
        <f>IFERROR(VLOOKUP($F242,'Arr 2020'!$A:$N,4,0),0)</f>
        <v>0</v>
      </c>
      <c r="J242" s="24">
        <f>IFERROR(VLOOKUP($F242,'Arr 2020'!$A:$N,5,0),0)</f>
        <v>0</v>
      </c>
      <c r="K242" s="24">
        <f>IFERROR(VLOOKUP($F242,'Arr 2020'!$A:$N,6,0),0)</f>
        <v>0</v>
      </c>
      <c r="L242" s="24">
        <f>IFERROR(VLOOKUP($F242,'Arr 2020'!$A:$N,7,0),0)</f>
        <v>0</v>
      </c>
      <c r="M242" s="24">
        <f>IFERROR(VLOOKUP($F242,'Arr 2020'!$A:$N,8,0),0)</f>
        <v>0</v>
      </c>
      <c r="N242" s="24">
        <f>IFERROR(VLOOKUP($F242,'Arr 2020'!$A:$N,9,0),0)</f>
        <v>0</v>
      </c>
      <c r="O242" s="24">
        <f>IFERROR(VLOOKUP($F242,'Arr 2020'!$A:$N,10,0),0)</f>
        <v>0</v>
      </c>
      <c r="P242" s="24">
        <f>IFERROR(VLOOKUP($F242,'Arr 2020'!$A:$N,11,0),0)</f>
        <v>0</v>
      </c>
      <c r="Q242" s="24">
        <f>IFERROR(VLOOKUP($F242,'Arr 2020'!$A:$N,12,0),0)</f>
        <v>0</v>
      </c>
      <c r="R242" s="24">
        <f>IFERROR(VLOOKUP($F242,'Arr 2020'!$A:$N,13,0),0)</f>
        <v>0</v>
      </c>
      <c r="S242" s="24">
        <f>IFERROR(VLOOKUP($F242,'Arr 2020'!$A:$N,14,0),0)</f>
        <v>0</v>
      </c>
    </row>
    <row r="243" spans="2:19" ht="15" customHeight="1" x14ac:dyDescent="0.2">
      <c r="B243" s="60"/>
      <c r="C243" s="61"/>
      <c r="D243" s="61"/>
      <c r="E243" s="61"/>
      <c r="F243" s="43" t="s">
        <v>451</v>
      </c>
      <c r="G243" s="53" t="s">
        <v>450</v>
      </c>
      <c r="H243" s="44">
        <f>IFERROR(VLOOKUP($F243,'Arr 2020'!$A$1:$C$1331,3,0),0)</f>
        <v>0</v>
      </c>
      <c r="I243" s="44">
        <f>IFERROR(VLOOKUP($F243,'Arr 2020'!$A:$N,4,0),0)</f>
        <v>0</v>
      </c>
      <c r="J243" s="44">
        <f>IFERROR(VLOOKUP($F243,'Arr 2020'!$A:$N,5,0),0)</f>
        <v>0</v>
      </c>
      <c r="K243" s="44">
        <f>IFERROR(VLOOKUP($F243,'Arr 2020'!$A:$N,6,0),0)</f>
        <v>0</v>
      </c>
      <c r="L243" s="44">
        <f>IFERROR(VLOOKUP($F243,'Arr 2020'!$A:$N,7,0),0)</f>
        <v>0</v>
      </c>
      <c r="M243" s="44">
        <f>IFERROR(VLOOKUP($F243,'Arr 2020'!$A:$N,8,0),0)</f>
        <v>0</v>
      </c>
      <c r="N243" s="44">
        <f>IFERROR(VLOOKUP($F243,'Arr 2020'!$A:$N,9,0),0)</f>
        <v>0</v>
      </c>
      <c r="O243" s="44">
        <f>IFERROR(VLOOKUP($F243,'Arr 2020'!$A:$N,10,0),0)</f>
        <v>0</v>
      </c>
      <c r="P243" s="44">
        <f>IFERROR(VLOOKUP($F243,'Arr 2020'!$A:$N,11,0),0)</f>
        <v>0</v>
      </c>
      <c r="Q243" s="44">
        <f>IFERROR(VLOOKUP($F243,'Arr 2020'!$A:$N,12,0),0)</f>
        <v>0</v>
      </c>
      <c r="R243" s="44">
        <f>IFERROR(VLOOKUP($F243,'Arr 2020'!$A:$N,13,0),0)</f>
        <v>0</v>
      </c>
      <c r="S243" s="44">
        <f>IFERROR(VLOOKUP($F243,'Arr 2020'!$A:$N,14,0),0)</f>
        <v>0</v>
      </c>
    </row>
    <row r="244" spans="2:19" ht="15" customHeight="1" x14ac:dyDescent="0.2">
      <c r="B244" s="23"/>
      <c r="C244" s="22"/>
      <c r="D244" s="22"/>
      <c r="E244" s="22" t="s">
        <v>452</v>
      </c>
      <c r="F244" s="22"/>
      <c r="G244" s="55" t="s">
        <v>4202</v>
      </c>
      <c r="H244" s="24">
        <f>IFERROR(VLOOKUP($F244,'Arr 2020'!$A$1:$C$1331,3,0),0)</f>
        <v>0</v>
      </c>
      <c r="I244" s="24">
        <f>IFERROR(VLOOKUP($F244,'Arr 2020'!$A:$N,4,0),0)</f>
        <v>0</v>
      </c>
      <c r="J244" s="24">
        <f>IFERROR(VLOOKUP($F244,'Arr 2020'!$A:$N,5,0),0)</f>
        <v>0</v>
      </c>
      <c r="K244" s="24">
        <f>IFERROR(VLOOKUP($F244,'Arr 2020'!$A:$N,6,0),0)</f>
        <v>0</v>
      </c>
      <c r="L244" s="24">
        <f>IFERROR(VLOOKUP($F244,'Arr 2020'!$A:$N,7,0),0)</f>
        <v>0</v>
      </c>
      <c r="M244" s="24">
        <f>IFERROR(VLOOKUP($F244,'Arr 2020'!$A:$N,8,0),0)</f>
        <v>0</v>
      </c>
      <c r="N244" s="24">
        <f>IFERROR(VLOOKUP($F244,'Arr 2020'!$A:$N,9,0),0)</f>
        <v>0</v>
      </c>
      <c r="O244" s="24">
        <f>IFERROR(VLOOKUP($F244,'Arr 2020'!$A:$N,10,0),0)</f>
        <v>0</v>
      </c>
      <c r="P244" s="24">
        <f>IFERROR(VLOOKUP($F244,'Arr 2020'!$A:$N,11,0),0)</f>
        <v>0</v>
      </c>
      <c r="Q244" s="24">
        <f>IFERROR(VLOOKUP($F244,'Arr 2020'!$A:$N,12,0),0)</f>
        <v>0</v>
      </c>
      <c r="R244" s="24">
        <f>IFERROR(VLOOKUP($F244,'Arr 2020'!$A:$N,13,0),0)</f>
        <v>0</v>
      </c>
      <c r="S244" s="24">
        <f>IFERROR(VLOOKUP($F244,'Arr 2020'!$A:$N,14,0),0)</f>
        <v>0</v>
      </c>
    </row>
    <row r="245" spans="2:19" ht="15" customHeight="1" x14ac:dyDescent="0.2">
      <c r="B245" s="60"/>
      <c r="C245" s="61"/>
      <c r="D245" s="61"/>
      <c r="E245" s="61"/>
      <c r="F245" s="43" t="s">
        <v>453</v>
      </c>
      <c r="G245" s="53" t="s">
        <v>454</v>
      </c>
      <c r="H245" s="44">
        <f>IFERROR(VLOOKUP($F245,'Arr 2020'!$A$1:$C$1331,3,0),0)</f>
        <v>0</v>
      </c>
      <c r="I245" s="44">
        <f>IFERROR(VLOOKUP($F245,'Arr 2020'!$A:$N,4,0),0)</f>
        <v>0</v>
      </c>
      <c r="J245" s="44">
        <f>IFERROR(VLOOKUP($F245,'Arr 2020'!$A:$N,5,0),0)</f>
        <v>0</v>
      </c>
      <c r="K245" s="44">
        <f>IFERROR(VLOOKUP($F245,'Arr 2020'!$A:$N,6,0),0)</f>
        <v>0</v>
      </c>
      <c r="L245" s="44">
        <f>IFERROR(VLOOKUP($F245,'Arr 2020'!$A:$N,7,0),0)</f>
        <v>0</v>
      </c>
      <c r="M245" s="44">
        <f>IFERROR(VLOOKUP($F245,'Arr 2020'!$A:$N,8,0),0)</f>
        <v>0</v>
      </c>
      <c r="N245" s="44">
        <f>IFERROR(VLOOKUP($F245,'Arr 2020'!$A:$N,9,0),0)</f>
        <v>0</v>
      </c>
      <c r="O245" s="44">
        <f>IFERROR(VLOOKUP($F245,'Arr 2020'!$A:$N,10,0),0)</f>
        <v>0</v>
      </c>
      <c r="P245" s="44">
        <f>IFERROR(VLOOKUP($F245,'Arr 2020'!$A:$N,11,0),0)</f>
        <v>8874.67</v>
      </c>
      <c r="Q245" s="44">
        <f>IFERROR(VLOOKUP($F245,'Arr 2020'!$A:$N,12,0),0)</f>
        <v>11905.44</v>
      </c>
      <c r="R245" s="44">
        <f>IFERROR(VLOOKUP($F245,'Arr 2020'!$A:$N,13,0),0)</f>
        <v>4020.28</v>
      </c>
      <c r="S245" s="44">
        <f>IFERROR(VLOOKUP($F245,'Arr 2020'!$A:$N,14,0),0)</f>
        <v>3214.26</v>
      </c>
    </row>
    <row r="246" spans="2:19" ht="15" customHeight="1" x14ac:dyDescent="0.2">
      <c r="B246" s="60"/>
      <c r="C246" s="61"/>
      <c r="D246" s="61"/>
      <c r="E246" s="61"/>
      <c r="F246" s="43" t="s">
        <v>455</v>
      </c>
      <c r="G246" s="53" t="s">
        <v>4203</v>
      </c>
      <c r="H246" s="44">
        <f>IFERROR(VLOOKUP($F246,'Arr 2020'!$A$1:$C$1331,3,0),0)</f>
        <v>0</v>
      </c>
      <c r="I246" s="44">
        <f>IFERROR(VLOOKUP($F246,'Arr 2020'!$A:$N,4,0),0)</f>
        <v>0</v>
      </c>
      <c r="J246" s="44">
        <f>IFERROR(VLOOKUP($F246,'Arr 2020'!$A:$N,5,0),0)</f>
        <v>0</v>
      </c>
      <c r="K246" s="44">
        <f>IFERROR(VLOOKUP($F246,'Arr 2020'!$A:$N,6,0),0)</f>
        <v>0</v>
      </c>
      <c r="L246" s="44">
        <f>IFERROR(VLOOKUP($F246,'Arr 2020'!$A:$N,7,0),0)</f>
        <v>0</v>
      </c>
      <c r="M246" s="44">
        <f>IFERROR(VLOOKUP($F246,'Arr 2020'!$A:$N,8,0),0)</f>
        <v>0</v>
      </c>
      <c r="N246" s="44">
        <f>IFERROR(VLOOKUP($F246,'Arr 2020'!$A:$N,9,0),0)</f>
        <v>0</v>
      </c>
      <c r="O246" s="44">
        <f>IFERROR(VLOOKUP($F246,'Arr 2020'!$A:$N,10,0),0)</f>
        <v>0</v>
      </c>
      <c r="P246" s="44">
        <f>IFERROR(VLOOKUP($F246,'Arr 2020'!$A:$N,11,0),0)</f>
        <v>0</v>
      </c>
      <c r="Q246" s="44">
        <f>IFERROR(VLOOKUP($F246,'Arr 2020'!$A:$N,12,0),0)</f>
        <v>0</v>
      </c>
      <c r="R246" s="44">
        <f>IFERROR(VLOOKUP($F246,'Arr 2020'!$A:$N,13,0),0)</f>
        <v>0</v>
      </c>
      <c r="S246" s="44">
        <f>IFERROR(VLOOKUP($F246,'Arr 2020'!$A:$N,14,0),0)</f>
        <v>0</v>
      </c>
    </row>
    <row r="247" spans="2:19" ht="15" customHeight="1" x14ac:dyDescent="0.2">
      <c r="B247" s="60"/>
      <c r="C247" s="61"/>
      <c r="D247" s="61"/>
      <c r="E247" s="61"/>
      <c r="F247" s="43" t="s">
        <v>457</v>
      </c>
      <c r="G247" s="53" t="s">
        <v>458</v>
      </c>
      <c r="H247" s="44">
        <f>IFERROR(VLOOKUP($F247,'Arr 2020'!$A$1:$C$1331,3,0),0)</f>
        <v>3334.55</v>
      </c>
      <c r="I247" s="44">
        <f>IFERROR(VLOOKUP($F247,'Arr 2020'!$A:$N,4,0),0)</f>
        <v>2712.5400000000004</v>
      </c>
      <c r="J247" s="44">
        <f>IFERROR(VLOOKUP($F247,'Arr 2020'!$A:$N,5,0),0)</f>
        <v>3999.67</v>
      </c>
      <c r="K247" s="44">
        <f>IFERROR(VLOOKUP($F247,'Arr 2020'!$A:$N,6,0),0)</f>
        <v>6740</v>
      </c>
      <c r="L247" s="44">
        <f>IFERROR(VLOOKUP($F247,'Arr 2020'!$A:$N,7,0),0)</f>
        <v>8355.33</v>
      </c>
      <c r="M247" s="44">
        <f>IFERROR(VLOOKUP($F247,'Arr 2020'!$A:$N,8,0),0)</f>
        <v>2265.0300000000002</v>
      </c>
      <c r="N247" s="44">
        <f>IFERROR(VLOOKUP($F247,'Arr 2020'!$A:$N,9,0),0)</f>
        <v>6271.83</v>
      </c>
      <c r="O247" s="44">
        <f>IFERROR(VLOOKUP($F247,'Arr 2020'!$A:$N,10,0),0)</f>
        <v>4072.71</v>
      </c>
      <c r="P247" s="44">
        <f>IFERROR(VLOOKUP($F247,'Arr 2020'!$A:$N,11,0),0)</f>
        <v>0</v>
      </c>
      <c r="Q247" s="44">
        <f>IFERROR(VLOOKUP($F247,'Arr 2020'!$A:$N,12,0),0)</f>
        <v>0</v>
      </c>
      <c r="R247" s="44">
        <f>IFERROR(VLOOKUP($F247,'Arr 2020'!$A:$N,13,0),0)</f>
        <v>0</v>
      </c>
      <c r="S247" s="44">
        <f>IFERROR(VLOOKUP($F247,'Arr 2020'!$A:$N,14,0),0)</f>
        <v>0</v>
      </c>
    </row>
    <row r="248" spans="2:19" ht="15" customHeight="1" x14ac:dyDescent="0.2">
      <c r="B248" s="23"/>
      <c r="C248" s="22"/>
      <c r="D248" s="22"/>
      <c r="E248" s="22" t="s">
        <v>459</v>
      </c>
      <c r="F248" s="22"/>
      <c r="G248" s="55" t="s">
        <v>460</v>
      </c>
      <c r="H248" s="24">
        <f>IFERROR(VLOOKUP($F248,'Arr 2020'!$A$1:$C$1331,3,0),0)</f>
        <v>0</v>
      </c>
      <c r="I248" s="24">
        <f>IFERROR(VLOOKUP($F248,'Arr 2020'!$A:$N,4,0),0)</f>
        <v>0</v>
      </c>
      <c r="J248" s="24">
        <f>IFERROR(VLOOKUP($F248,'Arr 2020'!$A:$N,5,0),0)</f>
        <v>0</v>
      </c>
      <c r="K248" s="24">
        <f>IFERROR(VLOOKUP($F248,'Arr 2020'!$A:$N,6,0),0)</f>
        <v>0</v>
      </c>
      <c r="L248" s="24">
        <f>IFERROR(VLOOKUP($F248,'Arr 2020'!$A:$N,7,0),0)</f>
        <v>0</v>
      </c>
      <c r="M248" s="24">
        <f>IFERROR(VLOOKUP($F248,'Arr 2020'!$A:$N,8,0),0)</f>
        <v>0</v>
      </c>
      <c r="N248" s="24">
        <f>IFERROR(VLOOKUP($F248,'Arr 2020'!$A:$N,9,0),0)</f>
        <v>0</v>
      </c>
      <c r="O248" s="24">
        <f>IFERROR(VLOOKUP($F248,'Arr 2020'!$A:$N,10,0),0)</f>
        <v>0</v>
      </c>
      <c r="P248" s="24">
        <f>IFERROR(VLOOKUP($F248,'Arr 2020'!$A:$N,11,0),0)</f>
        <v>0</v>
      </c>
      <c r="Q248" s="24">
        <f>IFERROR(VLOOKUP($F248,'Arr 2020'!$A:$N,12,0),0)</f>
        <v>0</v>
      </c>
      <c r="R248" s="24">
        <f>IFERROR(VLOOKUP($F248,'Arr 2020'!$A:$N,13,0),0)</f>
        <v>0</v>
      </c>
      <c r="S248" s="24">
        <f>IFERROR(VLOOKUP($F248,'Arr 2020'!$A:$N,14,0),0)</f>
        <v>0</v>
      </c>
    </row>
    <row r="249" spans="2:19" ht="15" customHeight="1" x14ac:dyDescent="0.2">
      <c r="B249" s="60"/>
      <c r="C249" s="61"/>
      <c r="D249" s="61"/>
      <c r="E249" s="61"/>
      <c r="F249" s="43" t="s">
        <v>461</v>
      </c>
      <c r="G249" s="53" t="s">
        <v>460</v>
      </c>
      <c r="H249" s="44">
        <f>IFERROR(VLOOKUP($F249,'Arr 2020'!$A$1:$C$1331,3,0),0)</f>
        <v>0</v>
      </c>
      <c r="I249" s="44">
        <f>IFERROR(VLOOKUP($F249,'Arr 2020'!$A:$N,4,0),0)</f>
        <v>0</v>
      </c>
      <c r="J249" s="44">
        <f>IFERROR(VLOOKUP($F249,'Arr 2020'!$A:$N,5,0),0)</f>
        <v>0</v>
      </c>
      <c r="K249" s="44">
        <f>IFERROR(VLOOKUP($F249,'Arr 2020'!$A:$N,6,0),0)</f>
        <v>0</v>
      </c>
      <c r="L249" s="44">
        <f>IFERROR(VLOOKUP($F249,'Arr 2020'!$A:$N,7,0),0)</f>
        <v>0</v>
      </c>
      <c r="M249" s="44">
        <f>IFERROR(VLOOKUP($F249,'Arr 2020'!$A:$N,8,0),0)</f>
        <v>0</v>
      </c>
      <c r="N249" s="44">
        <f>IFERROR(VLOOKUP($F249,'Arr 2020'!$A:$N,9,0),0)</f>
        <v>0</v>
      </c>
      <c r="O249" s="44">
        <f>IFERROR(VLOOKUP($F249,'Arr 2020'!$A:$N,10,0),0)</f>
        <v>0</v>
      </c>
      <c r="P249" s="44">
        <f>IFERROR(VLOOKUP($F249,'Arr 2020'!$A:$N,11,0),0)</f>
        <v>0</v>
      </c>
      <c r="Q249" s="44">
        <f>IFERROR(VLOOKUP($F249,'Arr 2020'!$A:$N,12,0),0)</f>
        <v>0</v>
      </c>
      <c r="R249" s="44">
        <f>IFERROR(VLOOKUP($F249,'Arr 2020'!$A:$N,13,0),0)</f>
        <v>0</v>
      </c>
      <c r="S249" s="44">
        <f>IFERROR(VLOOKUP($F249,'Arr 2020'!$A:$N,14,0),0)</f>
        <v>0</v>
      </c>
    </row>
    <row r="250" spans="2:19" ht="15" customHeight="1" x14ac:dyDescent="0.2">
      <c r="B250" s="23"/>
      <c r="C250" s="22"/>
      <c r="D250" s="22"/>
      <c r="E250" s="22" t="s">
        <v>462</v>
      </c>
      <c r="F250" s="22"/>
      <c r="G250" s="55" t="s">
        <v>4204</v>
      </c>
      <c r="H250" s="24">
        <f>IFERROR(VLOOKUP($F250,'Arr 2020'!$A$1:$C$1331,3,0),0)</f>
        <v>0</v>
      </c>
      <c r="I250" s="24">
        <f>IFERROR(VLOOKUP($F250,'Arr 2020'!$A:$N,4,0),0)</f>
        <v>0</v>
      </c>
      <c r="J250" s="24">
        <f>IFERROR(VLOOKUP($F250,'Arr 2020'!$A:$N,5,0),0)</f>
        <v>0</v>
      </c>
      <c r="K250" s="24">
        <f>IFERROR(VLOOKUP($F250,'Arr 2020'!$A:$N,6,0),0)</f>
        <v>0</v>
      </c>
      <c r="L250" s="24">
        <f>IFERROR(VLOOKUP($F250,'Arr 2020'!$A:$N,7,0),0)</f>
        <v>0</v>
      </c>
      <c r="M250" s="24">
        <f>IFERROR(VLOOKUP($F250,'Arr 2020'!$A:$N,8,0),0)</f>
        <v>0</v>
      </c>
      <c r="N250" s="24">
        <f>IFERROR(VLOOKUP($F250,'Arr 2020'!$A:$N,9,0),0)</f>
        <v>0</v>
      </c>
      <c r="O250" s="24">
        <f>IFERROR(VLOOKUP($F250,'Arr 2020'!$A:$N,10,0),0)</f>
        <v>0</v>
      </c>
      <c r="P250" s="24">
        <f>IFERROR(VLOOKUP($F250,'Arr 2020'!$A:$N,11,0),0)</f>
        <v>0</v>
      </c>
      <c r="Q250" s="24">
        <f>IFERROR(VLOOKUP($F250,'Arr 2020'!$A:$N,12,0),0)</f>
        <v>0</v>
      </c>
      <c r="R250" s="24">
        <f>IFERROR(VLOOKUP($F250,'Arr 2020'!$A:$N,13,0),0)</f>
        <v>0</v>
      </c>
      <c r="S250" s="24">
        <f>IFERROR(VLOOKUP($F250,'Arr 2020'!$A:$N,14,0),0)</f>
        <v>0</v>
      </c>
    </row>
    <row r="251" spans="2:19" ht="15" customHeight="1" x14ac:dyDescent="0.2">
      <c r="B251" s="60"/>
      <c r="C251" s="61"/>
      <c r="D251" s="61"/>
      <c r="E251" s="61"/>
      <c r="F251" s="43" t="s">
        <v>463</v>
      </c>
      <c r="G251" s="53" t="s">
        <v>464</v>
      </c>
      <c r="H251" s="44">
        <f>IFERROR(VLOOKUP($F251,'Arr 2020'!$A$1:$C$1331,3,0),0)</f>
        <v>0</v>
      </c>
      <c r="I251" s="44">
        <f>IFERROR(VLOOKUP($F251,'Arr 2020'!$A:$N,4,0),0)</f>
        <v>0</v>
      </c>
      <c r="J251" s="44">
        <f>IFERROR(VLOOKUP($F251,'Arr 2020'!$A:$N,5,0),0)</f>
        <v>0</v>
      </c>
      <c r="K251" s="44">
        <f>IFERROR(VLOOKUP($F251,'Arr 2020'!$A:$N,6,0),0)</f>
        <v>0</v>
      </c>
      <c r="L251" s="44">
        <f>IFERROR(VLOOKUP($F251,'Arr 2020'!$A:$N,7,0),0)</f>
        <v>0</v>
      </c>
      <c r="M251" s="44">
        <f>IFERROR(VLOOKUP($F251,'Arr 2020'!$A:$N,8,0),0)</f>
        <v>0</v>
      </c>
      <c r="N251" s="44">
        <f>IFERROR(VLOOKUP($F251,'Arr 2020'!$A:$N,9,0),0)</f>
        <v>0</v>
      </c>
      <c r="O251" s="44">
        <f>IFERROR(VLOOKUP($F251,'Arr 2020'!$A:$N,10,0),0)</f>
        <v>0</v>
      </c>
      <c r="P251" s="44">
        <f>IFERROR(VLOOKUP($F251,'Arr 2020'!$A:$N,11,0),0)</f>
        <v>0</v>
      </c>
      <c r="Q251" s="44">
        <f>IFERROR(VLOOKUP($F251,'Arr 2020'!$A:$N,12,0),0)</f>
        <v>0</v>
      </c>
      <c r="R251" s="44">
        <f>IFERROR(VLOOKUP($F251,'Arr 2020'!$A:$N,13,0),0)</f>
        <v>0</v>
      </c>
      <c r="S251" s="44">
        <f>IFERROR(VLOOKUP($F251,'Arr 2020'!$A:$N,14,0),0)</f>
        <v>0</v>
      </c>
    </row>
    <row r="252" spans="2:19" ht="15" customHeight="1" x14ac:dyDescent="0.2">
      <c r="B252" s="60"/>
      <c r="C252" s="61"/>
      <c r="D252" s="61"/>
      <c r="E252" s="61"/>
      <c r="F252" s="43" t="s">
        <v>465</v>
      </c>
      <c r="G252" s="53" t="s">
        <v>466</v>
      </c>
      <c r="H252" s="44">
        <f>IFERROR(VLOOKUP($F252,'Arr 2020'!$A$1:$C$1331,3,0),0)</f>
        <v>0</v>
      </c>
      <c r="I252" s="44">
        <f>IFERROR(VLOOKUP($F252,'Arr 2020'!$A:$N,4,0),0)</f>
        <v>0</v>
      </c>
      <c r="J252" s="44">
        <f>IFERROR(VLOOKUP($F252,'Arr 2020'!$A:$N,5,0),0)</f>
        <v>0</v>
      </c>
      <c r="K252" s="44">
        <f>IFERROR(VLOOKUP($F252,'Arr 2020'!$A:$N,6,0),0)</f>
        <v>0</v>
      </c>
      <c r="L252" s="44">
        <f>IFERROR(VLOOKUP($F252,'Arr 2020'!$A:$N,7,0),0)</f>
        <v>0</v>
      </c>
      <c r="M252" s="44">
        <f>IFERROR(VLOOKUP($F252,'Arr 2020'!$A:$N,8,0),0)</f>
        <v>0</v>
      </c>
      <c r="N252" s="44">
        <f>IFERROR(VLOOKUP($F252,'Arr 2020'!$A:$N,9,0),0)</f>
        <v>0</v>
      </c>
      <c r="O252" s="44">
        <f>IFERROR(VLOOKUP($F252,'Arr 2020'!$A:$N,10,0),0)</f>
        <v>0</v>
      </c>
      <c r="P252" s="44">
        <f>IFERROR(VLOOKUP($F252,'Arr 2020'!$A:$N,11,0),0)</f>
        <v>0</v>
      </c>
      <c r="Q252" s="44">
        <f>IFERROR(VLOOKUP($F252,'Arr 2020'!$A:$N,12,0),0)</f>
        <v>0</v>
      </c>
      <c r="R252" s="44">
        <f>IFERROR(VLOOKUP($F252,'Arr 2020'!$A:$N,13,0),0)</f>
        <v>0</v>
      </c>
      <c r="S252" s="44">
        <f>IFERROR(VLOOKUP($F252,'Arr 2020'!$A:$N,14,0),0)</f>
        <v>0</v>
      </c>
    </row>
    <row r="253" spans="2:19" ht="15" customHeight="1" x14ac:dyDescent="0.2">
      <c r="B253" s="60"/>
      <c r="C253" s="61"/>
      <c r="D253" s="61"/>
      <c r="E253" s="61"/>
      <c r="F253" s="43" t="s">
        <v>467</v>
      </c>
      <c r="G253" s="53" t="s">
        <v>468</v>
      </c>
      <c r="H253" s="44">
        <f>IFERROR(VLOOKUP($F253,'Arr 2020'!$A$1:$C$1331,3,0),0)</f>
        <v>0</v>
      </c>
      <c r="I253" s="44">
        <f>IFERROR(VLOOKUP($F253,'Arr 2020'!$A:$N,4,0),0)</f>
        <v>0</v>
      </c>
      <c r="J253" s="44">
        <f>IFERROR(VLOOKUP($F253,'Arr 2020'!$A:$N,5,0),0)</f>
        <v>0</v>
      </c>
      <c r="K253" s="44">
        <f>IFERROR(VLOOKUP($F253,'Arr 2020'!$A:$N,6,0),0)</f>
        <v>0</v>
      </c>
      <c r="L253" s="44">
        <f>IFERROR(VLOOKUP($F253,'Arr 2020'!$A:$N,7,0),0)</f>
        <v>0</v>
      </c>
      <c r="M253" s="44">
        <f>IFERROR(VLOOKUP($F253,'Arr 2020'!$A:$N,8,0),0)</f>
        <v>0</v>
      </c>
      <c r="N253" s="44">
        <f>IFERROR(VLOOKUP($F253,'Arr 2020'!$A:$N,9,0),0)</f>
        <v>0</v>
      </c>
      <c r="O253" s="44">
        <f>IFERROR(VLOOKUP($F253,'Arr 2020'!$A:$N,10,0),0)</f>
        <v>0</v>
      </c>
      <c r="P253" s="44">
        <f>IFERROR(VLOOKUP($F253,'Arr 2020'!$A:$N,11,0),0)</f>
        <v>0</v>
      </c>
      <c r="Q253" s="44">
        <f>IFERROR(VLOOKUP($F253,'Arr 2020'!$A:$N,12,0),0)</f>
        <v>0</v>
      </c>
      <c r="R253" s="44">
        <f>IFERROR(VLOOKUP($F253,'Arr 2020'!$A:$N,13,0),0)</f>
        <v>0</v>
      </c>
      <c r="S253" s="44">
        <f>IFERROR(VLOOKUP($F253,'Arr 2020'!$A:$N,14,0),0)</f>
        <v>0</v>
      </c>
    </row>
    <row r="254" spans="2:19" ht="15" customHeight="1" x14ac:dyDescent="0.2">
      <c r="B254" s="60"/>
      <c r="C254" s="61"/>
      <c r="D254" s="61"/>
      <c r="E254" s="61"/>
      <c r="F254" s="43" t="s">
        <v>469</v>
      </c>
      <c r="G254" s="53" t="s">
        <v>4205</v>
      </c>
      <c r="H254" s="44">
        <f>IFERROR(VLOOKUP($F254,'Arr 2020'!$A$1:$C$1331,3,0),0)</f>
        <v>4</v>
      </c>
      <c r="I254" s="44">
        <f>IFERROR(VLOOKUP($F254,'Arr 2020'!$A:$N,4,0),0)</f>
        <v>0</v>
      </c>
      <c r="J254" s="44">
        <f>IFERROR(VLOOKUP($F254,'Arr 2020'!$A:$N,5,0),0)</f>
        <v>204.65999999999997</v>
      </c>
      <c r="K254" s="44">
        <f>IFERROR(VLOOKUP($F254,'Arr 2020'!$A:$N,6,0),0)</f>
        <v>0</v>
      </c>
      <c r="L254" s="44">
        <f>IFERROR(VLOOKUP($F254,'Arr 2020'!$A:$N,7,0),0)</f>
        <v>2464.11</v>
      </c>
      <c r="M254" s="44">
        <f>IFERROR(VLOOKUP($F254,'Arr 2020'!$A:$N,8,0),0)</f>
        <v>0</v>
      </c>
      <c r="N254" s="44">
        <f>IFERROR(VLOOKUP($F254,'Arr 2020'!$A:$N,9,0),0)</f>
        <v>6769.01</v>
      </c>
      <c r="O254" s="44">
        <f>IFERROR(VLOOKUP($F254,'Arr 2020'!$A:$N,10,0),0)</f>
        <v>6538.85</v>
      </c>
      <c r="P254" s="44">
        <f>IFERROR(VLOOKUP($F254,'Arr 2020'!$A:$N,11,0),0)</f>
        <v>7515.6</v>
      </c>
      <c r="Q254" s="44">
        <f>IFERROR(VLOOKUP($F254,'Arr 2020'!$A:$N,12,0),0)</f>
        <v>10371.739999999998</v>
      </c>
      <c r="R254" s="44">
        <f>IFERROR(VLOOKUP($F254,'Arr 2020'!$A:$N,13,0),0)</f>
        <v>13119.08</v>
      </c>
      <c r="S254" s="44">
        <f>IFERROR(VLOOKUP($F254,'Arr 2020'!$A:$N,14,0),0)</f>
        <v>9526.5499999999993</v>
      </c>
    </row>
    <row r="255" spans="2:19" ht="15" customHeight="1" x14ac:dyDescent="0.2">
      <c r="B255" s="32"/>
      <c r="C255" s="33" t="s">
        <v>471</v>
      </c>
      <c r="D255" s="33"/>
      <c r="E255" s="33"/>
      <c r="F255" s="33"/>
      <c r="G255" s="50" t="s">
        <v>472</v>
      </c>
      <c r="H255" s="58">
        <f>IFERROR(VLOOKUP($F255,'Arr 2020'!$A$1:$C$1331,3,0),0)</f>
        <v>0</v>
      </c>
      <c r="I255" s="58">
        <f>IFERROR(VLOOKUP($F255,'Arr 2020'!$A:$N,4,0),0)</f>
        <v>0</v>
      </c>
      <c r="J255" s="58">
        <f>IFERROR(VLOOKUP($F255,'Arr 2020'!$A:$N,5,0),0)</f>
        <v>0</v>
      </c>
      <c r="K255" s="58">
        <f>IFERROR(VLOOKUP($F255,'Arr 2020'!$A:$N,6,0),0)</f>
        <v>0</v>
      </c>
      <c r="L255" s="58">
        <f>IFERROR(VLOOKUP($F255,'Arr 2020'!$A:$N,7,0),0)</f>
        <v>0</v>
      </c>
      <c r="M255" s="58">
        <f>IFERROR(VLOOKUP($F255,'Arr 2020'!$A:$N,8,0),0)</f>
        <v>0</v>
      </c>
      <c r="N255" s="58">
        <f>IFERROR(VLOOKUP($F255,'Arr 2020'!$A:$N,9,0),0)</f>
        <v>0</v>
      </c>
      <c r="O255" s="58">
        <f>IFERROR(VLOOKUP($F255,'Arr 2020'!$A:$N,10,0),0)</f>
        <v>0</v>
      </c>
      <c r="P255" s="58">
        <f>IFERROR(VLOOKUP($F255,'Arr 2020'!$A:$N,11,0),0)</f>
        <v>0</v>
      </c>
      <c r="Q255" s="58">
        <f>IFERROR(VLOOKUP($F255,'Arr 2020'!$A:$N,12,0),0)</f>
        <v>0</v>
      </c>
      <c r="R255" s="58">
        <f>IFERROR(VLOOKUP($F255,'Arr 2020'!$A:$N,13,0),0)</f>
        <v>0</v>
      </c>
      <c r="S255" s="58">
        <f>IFERROR(VLOOKUP($F255,'Arr 2020'!$A:$N,14,0),0)</f>
        <v>0</v>
      </c>
    </row>
    <row r="256" spans="2:19" ht="15" customHeight="1" x14ac:dyDescent="0.2">
      <c r="B256" s="64"/>
      <c r="C256" s="37"/>
      <c r="D256" s="37" t="s">
        <v>473</v>
      </c>
      <c r="E256" s="37"/>
      <c r="F256" s="37"/>
      <c r="G256" s="51" t="s">
        <v>474</v>
      </c>
      <c r="H256" s="38">
        <f>IFERROR(VLOOKUP($F256,'Arr 2020'!$A$1:$C$1331,3,0),0)</f>
        <v>0</v>
      </c>
      <c r="I256" s="38">
        <f>IFERROR(VLOOKUP($F256,'Arr 2020'!$A:$N,4,0),0)</f>
        <v>0</v>
      </c>
      <c r="J256" s="38">
        <f>IFERROR(VLOOKUP($F256,'Arr 2020'!$A:$N,5,0),0)</f>
        <v>0</v>
      </c>
      <c r="K256" s="38">
        <f>IFERROR(VLOOKUP($F256,'Arr 2020'!$A:$N,6,0),0)</f>
        <v>0</v>
      </c>
      <c r="L256" s="38">
        <f>IFERROR(VLOOKUP($F256,'Arr 2020'!$A:$N,7,0),0)</f>
        <v>0</v>
      </c>
      <c r="M256" s="38">
        <f>IFERROR(VLOOKUP($F256,'Arr 2020'!$A:$N,8,0),0)</f>
        <v>0</v>
      </c>
      <c r="N256" s="38">
        <f>IFERROR(VLOOKUP($F256,'Arr 2020'!$A:$N,9,0),0)</f>
        <v>0</v>
      </c>
      <c r="O256" s="38">
        <f>IFERROR(VLOOKUP($F256,'Arr 2020'!$A:$N,10,0),0)</f>
        <v>0</v>
      </c>
      <c r="P256" s="38">
        <f>IFERROR(VLOOKUP($F256,'Arr 2020'!$A:$N,11,0),0)</f>
        <v>0</v>
      </c>
      <c r="Q256" s="38">
        <f>IFERROR(VLOOKUP($F256,'Arr 2020'!$A:$N,12,0),0)</f>
        <v>0</v>
      </c>
      <c r="R256" s="38">
        <f>IFERROR(VLOOKUP($F256,'Arr 2020'!$A:$N,13,0),0)</f>
        <v>0</v>
      </c>
      <c r="S256" s="38">
        <f>IFERROR(VLOOKUP($F256,'Arr 2020'!$A:$N,14,0),0)</f>
        <v>0</v>
      </c>
    </row>
    <row r="257" spans="1:19" ht="15" customHeight="1" x14ac:dyDescent="0.2">
      <c r="B257" s="23"/>
      <c r="C257" s="22"/>
      <c r="D257" s="22"/>
      <c r="E257" s="22" t="s">
        <v>475</v>
      </c>
      <c r="F257" s="22"/>
      <c r="G257" s="55" t="s">
        <v>474</v>
      </c>
      <c r="H257" s="24">
        <f>IFERROR(VLOOKUP($F257,'Arr 2020'!$A$1:$C$1331,3,0),0)</f>
        <v>0</v>
      </c>
      <c r="I257" s="24">
        <f>IFERROR(VLOOKUP($F257,'Arr 2020'!$A:$N,4,0),0)</f>
        <v>0</v>
      </c>
      <c r="J257" s="24">
        <f>IFERROR(VLOOKUP($F257,'Arr 2020'!$A:$N,5,0),0)</f>
        <v>0</v>
      </c>
      <c r="K257" s="24">
        <f>IFERROR(VLOOKUP($F257,'Arr 2020'!$A:$N,6,0),0)</f>
        <v>0</v>
      </c>
      <c r="L257" s="24">
        <f>IFERROR(VLOOKUP($F257,'Arr 2020'!$A:$N,7,0),0)</f>
        <v>0</v>
      </c>
      <c r="M257" s="24">
        <f>IFERROR(VLOOKUP($F257,'Arr 2020'!$A:$N,8,0),0)</f>
        <v>0</v>
      </c>
      <c r="N257" s="24">
        <f>IFERROR(VLOOKUP($F257,'Arr 2020'!$A:$N,9,0),0)</f>
        <v>0</v>
      </c>
      <c r="O257" s="24">
        <f>IFERROR(VLOOKUP($F257,'Arr 2020'!$A:$N,10,0),0)</f>
        <v>0</v>
      </c>
      <c r="P257" s="24">
        <f>IFERROR(VLOOKUP($F257,'Arr 2020'!$A:$N,11,0),0)</f>
        <v>0</v>
      </c>
      <c r="Q257" s="24">
        <f>IFERROR(VLOOKUP($F257,'Arr 2020'!$A:$N,12,0),0)</f>
        <v>0</v>
      </c>
      <c r="R257" s="24">
        <f>IFERROR(VLOOKUP($F257,'Arr 2020'!$A:$N,13,0),0)</f>
        <v>0</v>
      </c>
      <c r="S257" s="24">
        <f>IFERROR(VLOOKUP($F257,'Arr 2020'!$A:$N,14,0),0)</f>
        <v>0</v>
      </c>
    </row>
    <row r="258" spans="1:19" ht="15" customHeight="1" x14ac:dyDescent="0.2">
      <c r="B258" s="60"/>
      <c r="C258" s="61"/>
      <c r="D258" s="61"/>
      <c r="E258" s="61"/>
      <c r="F258" s="43" t="s">
        <v>476</v>
      </c>
      <c r="G258" s="53" t="s">
        <v>474</v>
      </c>
      <c r="H258" s="44">
        <f>IFERROR(VLOOKUP($F258,'Arr 2020'!$A$1:$C$1331,3,0),0)</f>
        <v>8805325.3100000005</v>
      </c>
      <c r="I258" s="44">
        <f>IFERROR(VLOOKUP($F258,'Arr 2020'!$A:$N,4,0),0)</f>
        <v>4990669.4600000009</v>
      </c>
      <c r="J258" s="44">
        <f>IFERROR(VLOOKUP($F258,'Arr 2020'!$A:$N,5,0),0)</f>
        <v>6827621.2300000004</v>
      </c>
      <c r="K258" s="44">
        <f>IFERROR(VLOOKUP($F258,'Arr 2020'!$A:$N,6,0),0)</f>
        <v>6314651.8099999996</v>
      </c>
      <c r="L258" s="44">
        <f>IFERROR(VLOOKUP($F258,'Arr 2020'!$A:$N,7,0),0)</f>
        <v>8960129.4499999993</v>
      </c>
      <c r="M258" s="44">
        <f>IFERROR(VLOOKUP($F258,'Arr 2020'!$A:$N,8,0),0)</f>
        <v>5695158.3399999999</v>
      </c>
      <c r="N258" s="44">
        <f>IFERROR(VLOOKUP($F258,'Arr 2020'!$A:$N,9,0),0)</f>
        <v>6170569.2699999996</v>
      </c>
      <c r="O258" s="44">
        <f>IFERROR(VLOOKUP($F258,'Arr 2020'!$A:$N,10,0),0)</f>
        <v>4776041.72</v>
      </c>
      <c r="P258" s="44">
        <f>IFERROR(VLOOKUP($F258,'Arr 2020'!$A:$N,11,0),0)</f>
        <v>5842442.96</v>
      </c>
      <c r="Q258" s="44">
        <f>IFERROR(VLOOKUP($F258,'Arr 2020'!$A:$N,12,0),0)</f>
        <v>6156770.9900000002</v>
      </c>
      <c r="R258" s="44">
        <f>IFERROR(VLOOKUP($F258,'Arr 2020'!$A:$N,13,0),0)</f>
        <v>5931147.8600000003</v>
      </c>
      <c r="S258" s="44">
        <f>IFERROR(VLOOKUP($F258,'Arr 2020'!$A:$N,14,0),0)</f>
        <v>6065085.6100000003</v>
      </c>
    </row>
    <row r="259" spans="1:19" ht="15" customHeight="1" x14ac:dyDescent="0.2">
      <c r="B259" s="64"/>
      <c r="C259" s="37"/>
      <c r="D259" s="37" t="s">
        <v>477</v>
      </c>
      <c r="E259" s="37"/>
      <c r="F259" s="37"/>
      <c r="G259" s="51" t="s">
        <v>478</v>
      </c>
      <c r="H259" s="38">
        <f>IFERROR(VLOOKUP($F259,'Arr 2020'!$A$1:$C$1331,3,0),0)</f>
        <v>0</v>
      </c>
      <c r="I259" s="38">
        <f>IFERROR(VLOOKUP($F259,'Arr 2020'!$A:$N,4,0),0)</f>
        <v>0</v>
      </c>
      <c r="J259" s="38">
        <f>IFERROR(VLOOKUP($F259,'Arr 2020'!$A:$N,5,0),0)</f>
        <v>0</v>
      </c>
      <c r="K259" s="38">
        <f>IFERROR(VLOOKUP($F259,'Arr 2020'!$A:$N,6,0),0)</f>
        <v>0</v>
      </c>
      <c r="L259" s="38">
        <f>IFERROR(VLOOKUP($F259,'Arr 2020'!$A:$N,7,0),0)</f>
        <v>0</v>
      </c>
      <c r="M259" s="38">
        <f>IFERROR(VLOOKUP($F259,'Arr 2020'!$A:$N,8,0),0)</f>
        <v>0</v>
      </c>
      <c r="N259" s="38">
        <f>IFERROR(VLOOKUP($F259,'Arr 2020'!$A:$N,9,0),0)</f>
        <v>0</v>
      </c>
      <c r="O259" s="38">
        <f>IFERROR(VLOOKUP($F259,'Arr 2020'!$A:$N,10,0),0)</f>
        <v>0</v>
      </c>
      <c r="P259" s="38">
        <f>IFERROR(VLOOKUP($F259,'Arr 2020'!$A:$N,11,0),0)</f>
        <v>0</v>
      </c>
      <c r="Q259" s="38">
        <f>IFERROR(VLOOKUP($F259,'Arr 2020'!$A:$N,12,0),0)</f>
        <v>0</v>
      </c>
      <c r="R259" s="38">
        <f>IFERROR(VLOOKUP($F259,'Arr 2020'!$A:$N,13,0),0)</f>
        <v>0</v>
      </c>
      <c r="S259" s="38">
        <f>IFERROR(VLOOKUP($F259,'Arr 2020'!$A:$N,14,0),0)</f>
        <v>0</v>
      </c>
    </row>
    <row r="260" spans="1:19" ht="15" customHeight="1" x14ac:dyDescent="0.2">
      <c r="B260" s="23"/>
      <c r="C260" s="22"/>
      <c r="D260" s="22"/>
      <c r="E260" s="22" t="s">
        <v>479</v>
      </c>
      <c r="F260" s="22"/>
      <c r="G260" s="55" t="s">
        <v>478</v>
      </c>
      <c r="H260" s="24">
        <f>IFERROR(VLOOKUP($F260,'Arr 2020'!$A$1:$C$1331,3,0),0)</f>
        <v>0</v>
      </c>
      <c r="I260" s="24">
        <f>IFERROR(VLOOKUP($F260,'Arr 2020'!$A:$N,4,0),0)</f>
        <v>0</v>
      </c>
      <c r="J260" s="24">
        <f>IFERROR(VLOOKUP($F260,'Arr 2020'!$A:$N,5,0),0)</f>
        <v>0</v>
      </c>
      <c r="K260" s="24">
        <f>IFERROR(VLOOKUP($F260,'Arr 2020'!$A:$N,6,0),0)</f>
        <v>0</v>
      </c>
      <c r="L260" s="24">
        <f>IFERROR(VLOOKUP($F260,'Arr 2020'!$A:$N,7,0),0)</f>
        <v>0</v>
      </c>
      <c r="M260" s="24">
        <f>IFERROR(VLOOKUP($F260,'Arr 2020'!$A:$N,8,0),0)</f>
        <v>0</v>
      </c>
      <c r="N260" s="24">
        <f>IFERROR(VLOOKUP($F260,'Arr 2020'!$A:$N,9,0),0)</f>
        <v>0</v>
      </c>
      <c r="O260" s="24">
        <f>IFERROR(VLOOKUP($F260,'Arr 2020'!$A:$N,10,0),0)</f>
        <v>0</v>
      </c>
      <c r="P260" s="24">
        <f>IFERROR(VLOOKUP($F260,'Arr 2020'!$A:$N,11,0),0)</f>
        <v>0</v>
      </c>
      <c r="Q260" s="24">
        <f>IFERROR(VLOOKUP($F260,'Arr 2020'!$A:$N,12,0),0)</f>
        <v>0</v>
      </c>
      <c r="R260" s="24">
        <f>IFERROR(VLOOKUP($F260,'Arr 2020'!$A:$N,13,0),0)</f>
        <v>0</v>
      </c>
      <c r="S260" s="24">
        <f>IFERROR(VLOOKUP($F260,'Arr 2020'!$A:$N,14,0),0)</f>
        <v>0</v>
      </c>
    </row>
    <row r="261" spans="1:19" ht="15" customHeight="1" x14ac:dyDescent="0.2">
      <c r="B261" s="60"/>
      <c r="C261" s="61"/>
      <c r="D261" s="61"/>
      <c r="E261" s="61"/>
      <c r="F261" s="43" t="s">
        <v>480</v>
      </c>
      <c r="G261" s="53" t="s">
        <v>481</v>
      </c>
      <c r="H261" s="44">
        <f>IFERROR(VLOOKUP($F261,'Arr 2020'!$A$1:$C$1331,3,0),0)</f>
        <v>0</v>
      </c>
      <c r="I261" s="44">
        <f>IFERROR(VLOOKUP($F261,'Arr 2020'!$A:$N,4,0),0)</f>
        <v>0</v>
      </c>
      <c r="J261" s="44">
        <f>IFERROR(VLOOKUP($F261,'Arr 2020'!$A:$N,5,0),0)</f>
        <v>0</v>
      </c>
      <c r="K261" s="44">
        <f>IFERROR(VLOOKUP($F261,'Arr 2020'!$A:$N,6,0),0)</f>
        <v>0</v>
      </c>
      <c r="L261" s="44">
        <f>IFERROR(VLOOKUP($F261,'Arr 2020'!$A:$N,7,0),0)</f>
        <v>0</v>
      </c>
      <c r="M261" s="44">
        <f>IFERROR(VLOOKUP($F261,'Arr 2020'!$A:$N,8,0),0)</f>
        <v>0</v>
      </c>
      <c r="N261" s="44">
        <f>IFERROR(VLOOKUP($F261,'Arr 2020'!$A:$N,9,0),0)</f>
        <v>0</v>
      </c>
      <c r="O261" s="44">
        <f>IFERROR(VLOOKUP($F261,'Arr 2020'!$A:$N,10,0),0)</f>
        <v>0</v>
      </c>
      <c r="P261" s="44">
        <f>IFERROR(VLOOKUP($F261,'Arr 2020'!$A:$N,11,0),0)</f>
        <v>0</v>
      </c>
      <c r="Q261" s="44">
        <f>IFERROR(VLOOKUP($F261,'Arr 2020'!$A:$N,12,0),0)</f>
        <v>0</v>
      </c>
      <c r="R261" s="44">
        <f>IFERROR(VLOOKUP($F261,'Arr 2020'!$A:$N,13,0),0)</f>
        <v>0</v>
      </c>
      <c r="S261" s="44">
        <f>IFERROR(VLOOKUP($F261,'Arr 2020'!$A:$N,14,0),0)</f>
        <v>0</v>
      </c>
    </row>
    <row r="262" spans="1:19" ht="15" customHeight="1" x14ac:dyDescent="0.2">
      <c r="B262" s="60"/>
      <c r="C262" s="61"/>
      <c r="D262" s="61"/>
      <c r="E262" s="61"/>
      <c r="F262" s="43" t="s">
        <v>482</v>
      </c>
      <c r="G262" s="53" t="s">
        <v>4206</v>
      </c>
      <c r="H262" s="44">
        <f>IFERROR(VLOOKUP($F262,'Arr 2020'!$A$1:$C$1331,3,0),0)</f>
        <v>65.260000000000019</v>
      </c>
      <c r="I262" s="44">
        <f>IFERROR(VLOOKUP($F262,'Arr 2020'!$A:$N,4,0),0)</f>
        <v>102.7</v>
      </c>
      <c r="J262" s="44">
        <f>IFERROR(VLOOKUP($F262,'Arr 2020'!$A:$N,5,0),0)</f>
        <v>82.37</v>
      </c>
      <c r="K262" s="44">
        <f>IFERROR(VLOOKUP($F262,'Arr 2020'!$A:$N,6,0),0)</f>
        <v>0</v>
      </c>
      <c r="L262" s="44">
        <f>IFERROR(VLOOKUP($F262,'Arr 2020'!$A:$N,7,0),0)</f>
        <v>319.72000000000008</v>
      </c>
      <c r="M262" s="44">
        <f>IFERROR(VLOOKUP($F262,'Arr 2020'!$A:$N,8,0),0)</f>
        <v>0</v>
      </c>
      <c r="N262" s="44">
        <f>IFERROR(VLOOKUP($F262,'Arr 2020'!$A:$N,9,0),0)</f>
        <v>0</v>
      </c>
      <c r="O262" s="44">
        <f>IFERROR(VLOOKUP($F262,'Arr 2020'!$A:$N,10,0),0)</f>
        <v>0</v>
      </c>
      <c r="P262" s="44">
        <f>IFERROR(VLOOKUP($F262,'Arr 2020'!$A:$N,11,0),0)</f>
        <v>4.99</v>
      </c>
      <c r="Q262" s="44">
        <f>IFERROR(VLOOKUP($F262,'Arr 2020'!$A:$N,12,0),0)</f>
        <v>0</v>
      </c>
      <c r="R262" s="44">
        <f>IFERROR(VLOOKUP($F262,'Arr 2020'!$A:$N,13,0),0)</f>
        <v>0</v>
      </c>
      <c r="S262" s="44">
        <f>IFERROR(VLOOKUP($F262,'Arr 2020'!$A:$N,14,0),0)</f>
        <v>6.27</v>
      </c>
    </row>
    <row r="263" spans="1:19" ht="15" customHeight="1" x14ac:dyDescent="0.2">
      <c r="B263" s="60"/>
      <c r="C263" s="61"/>
      <c r="D263" s="61"/>
      <c r="E263" s="61"/>
      <c r="F263" s="43" t="s">
        <v>484</v>
      </c>
      <c r="G263" s="53" t="s">
        <v>4207</v>
      </c>
      <c r="H263" s="44">
        <f>IFERROR(VLOOKUP($F263,'Arr 2020'!$A$1:$C$1331,3,0),0)</f>
        <v>2621.13</v>
      </c>
      <c r="I263" s="44">
        <f>IFERROR(VLOOKUP($F263,'Arr 2020'!$A:$N,4,0),0)</f>
        <v>2033.74</v>
      </c>
      <c r="J263" s="44">
        <f>IFERROR(VLOOKUP($F263,'Arr 2020'!$A:$N,5,0),0)</f>
        <v>1605.9</v>
      </c>
      <c r="K263" s="44">
        <f>IFERROR(VLOOKUP($F263,'Arr 2020'!$A:$N,6,0),0)</f>
        <v>69.95</v>
      </c>
      <c r="L263" s="44">
        <f>IFERROR(VLOOKUP($F263,'Arr 2020'!$A:$N,7,0),0)</f>
        <v>734.99</v>
      </c>
      <c r="M263" s="44">
        <f>IFERROR(VLOOKUP($F263,'Arr 2020'!$A:$N,8,0),0)</f>
        <v>2316.23</v>
      </c>
      <c r="N263" s="44">
        <f>IFERROR(VLOOKUP($F263,'Arr 2020'!$A:$N,9,0),0)</f>
        <v>5806.2</v>
      </c>
      <c r="O263" s="44">
        <f>IFERROR(VLOOKUP($F263,'Arr 2020'!$A:$N,10,0),0)</f>
        <v>2052.09</v>
      </c>
      <c r="P263" s="44">
        <f>IFERROR(VLOOKUP($F263,'Arr 2020'!$A:$N,11,0),0)</f>
        <v>2984.2600000000007</v>
      </c>
      <c r="Q263" s="44">
        <f>IFERROR(VLOOKUP($F263,'Arr 2020'!$A:$N,12,0),0)</f>
        <v>1711.62</v>
      </c>
      <c r="R263" s="44">
        <f>IFERROR(VLOOKUP($F263,'Arr 2020'!$A:$N,13,0),0)</f>
        <v>2596.6999999999998</v>
      </c>
      <c r="S263" s="44">
        <f>IFERROR(VLOOKUP($F263,'Arr 2020'!$A:$N,14,0),0)</f>
        <v>2137.1999999999998</v>
      </c>
    </row>
    <row r="264" spans="1:19" ht="13.5" thickBot="1" x14ac:dyDescent="0.25">
      <c r="A264" s="63"/>
      <c r="B264" s="69"/>
      <c r="C264" s="70"/>
      <c r="D264" s="70"/>
      <c r="E264" s="70"/>
      <c r="F264" s="70"/>
      <c r="G264" s="71"/>
      <c r="H264" s="21">
        <f>IFERROR(VLOOKUP($F264,'Arr 2020'!$A$1:$C$1331,3,0),0)</f>
        <v>0</v>
      </c>
      <c r="I264" s="21">
        <f>IFERROR(VLOOKUP($F264,'Arr 2020'!$A:$N,4,0),0)</f>
        <v>0</v>
      </c>
      <c r="J264" s="21">
        <f>IFERROR(VLOOKUP($F264,'Arr 2020'!$A:$N,5,0),0)</f>
        <v>0</v>
      </c>
      <c r="K264" s="21">
        <f>IFERROR(VLOOKUP($F264,'Arr 2020'!$A:$N,6,0),0)</f>
        <v>0</v>
      </c>
      <c r="L264" s="21">
        <f>IFERROR(VLOOKUP($F264,'Arr 2020'!$A:$N,7,0),0)</f>
        <v>0</v>
      </c>
      <c r="M264" s="21">
        <f>IFERROR(VLOOKUP($F264,'Arr 2020'!$A:$N,8,0),0)</f>
        <v>0</v>
      </c>
      <c r="N264" s="21">
        <f>IFERROR(VLOOKUP($F264,'Arr 2020'!$A:$N,9,0),0)</f>
        <v>0</v>
      </c>
      <c r="O264" s="21">
        <f>IFERROR(VLOOKUP($F264,'Arr 2020'!$A:$N,10,0),0)</f>
        <v>0</v>
      </c>
      <c r="P264" s="21">
        <f>IFERROR(VLOOKUP($F264,'Arr 2020'!$A:$N,11,0),0)</f>
        <v>0</v>
      </c>
      <c r="Q264" s="21">
        <f>IFERROR(VLOOKUP($F264,'Arr 2020'!$A:$N,12,0),0)</f>
        <v>0</v>
      </c>
      <c r="R264" s="21">
        <f>IFERROR(VLOOKUP($F264,'Arr 2020'!$A:$N,13,0),0)</f>
        <v>0</v>
      </c>
      <c r="S264" s="21">
        <f>IFERROR(VLOOKUP($F264,'Arr 2020'!$A:$N,14,0),0)</f>
        <v>0</v>
      </c>
    </row>
    <row r="265" spans="1:19" ht="30" customHeight="1" thickBot="1" x14ac:dyDescent="0.25">
      <c r="B265" s="48" t="s">
        <v>8</v>
      </c>
      <c r="C265" s="25"/>
      <c r="D265" s="26"/>
      <c r="E265" s="25"/>
      <c r="F265" s="27"/>
      <c r="G265" s="49" t="s">
        <v>486</v>
      </c>
      <c r="H265" s="93">
        <f>IFERROR(VLOOKUP($F265,'Arr 2020'!$A$1:$C$1331,3,0),0)</f>
        <v>0</v>
      </c>
      <c r="I265" s="93">
        <f>IFERROR(VLOOKUP($F265,'Arr 2020'!$A:$N,4,0),0)</f>
        <v>0</v>
      </c>
      <c r="J265" s="93">
        <f>IFERROR(VLOOKUP($F265,'Arr 2020'!$A:$N,5,0),0)</f>
        <v>0</v>
      </c>
      <c r="K265" s="93">
        <f>IFERROR(VLOOKUP($F265,'Arr 2020'!$A:$N,6,0),0)</f>
        <v>0</v>
      </c>
      <c r="L265" s="93">
        <f>IFERROR(VLOOKUP($F265,'Arr 2020'!$A:$N,7,0),0)</f>
        <v>0</v>
      </c>
      <c r="M265" s="93">
        <f>IFERROR(VLOOKUP($F265,'Arr 2020'!$A:$N,8,0),0)</f>
        <v>0</v>
      </c>
      <c r="N265" s="93">
        <f>IFERROR(VLOOKUP($F265,'Arr 2020'!$A:$N,9,0),0)</f>
        <v>0</v>
      </c>
      <c r="O265" s="93">
        <f>IFERROR(VLOOKUP($F265,'Arr 2020'!$A:$N,10,0),0)</f>
        <v>0</v>
      </c>
      <c r="P265" s="93">
        <f>IFERROR(VLOOKUP($F265,'Arr 2020'!$A:$N,11,0),0)</f>
        <v>0</v>
      </c>
      <c r="Q265" s="93">
        <f>IFERROR(VLOOKUP($F265,'Arr 2020'!$A:$N,12,0),0)</f>
        <v>0</v>
      </c>
      <c r="R265" s="93">
        <f>IFERROR(VLOOKUP($F265,'Arr 2020'!$A:$N,13,0),0)</f>
        <v>0</v>
      </c>
      <c r="S265" s="93">
        <f>IFERROR(VLOOKUP($F265,'Arr 2020'!$A:$N,14,0),0)</f>
        <v>0</v>
      </c>
    </row>
    <row r="266" spans="1:19" ht="15" customHeight="1" x14ac:dyDescent="0.2">
      <c r="B266" s="32"/>
      <c r="C266" s="33" t="s">
        <v>487</v>
      </c>
      <c r="D266" s="33"/>
      <c r="E266" s="33"/>
      <c r="F266" s="33"/>
      <c r="G266" s="50" t="s">
        <v>488</v>
      </c>
      <c r="H266" s="34">
        <f>IFERROR(VLOOKUP($F266,'Arr 2020'!$A$1:$C$1331,3,0),0)</f>
        <v>0</v>
      </c>
      <c r="I266" s="34">
        <f>IFERROR(VLOOKUP($F266,'Arr 2020'!$A:$N,4,0),0)</f>
        <v>0</v>
      </c>
      <c r="J266" s="34">
        <f>IFERROR(VLOOKUP($F266,'Arr 2020'!$A:$N,5,0),0)</f>
        <v>0</v>
      </c>
      <c r="K266" s="34">
        <f>IFERROR(VLOOKUP($F266,'Arr 2020'!$A:$N,6,0),0)</f>
        <v>0</v>
      </c>
      <c r="L266" s="34">
        <f>IFERROR(VLOOKUP($F266,'Arr 2020'!$A:$N,7,0),0)</f>
        <v>0</v>
      </c>
      <c r="M266" s="34">
        <f>IFERROR(VLOOKUP($F266,'Arr 2020'!$A:$N,8,0),0)</f>
        <v>0</v>
      </c>
      <c r="N266" s="34">
        <f>IFERROR(VLOOKUP($F266,'Arr 2020'!$A:$N,9,0),0)</f>
        <v>0</v>
      </c>
      <c r="O266" s="34">
        <f>IFERROR(VLOOKUP($F266,'Arr 2020'!$A:$N,10,0),0)</f>
        <v>0</v>
      </c>
      <c r="P266" s="34">
        <f>IFERROR(VLOOKUP($F266,'Arr 2020'!$A:$N,11,0),0)</f>
        <v>0</v>
      </c>
      <c r="Q266" s="34">
        <f>IFERROR(VLOOKUP($F266,'Arr 2020'!$A:$N,12,0),0)</f>
        <v>0</v>
      </c>
      <c r="R266" s="34">
        <f>IFERROR(VLOOKUP($F266,'Arr 2020'!$A:$N,13,0),0)</f>
        <v>0</v>
      </c>
      <c r="S266" s="34">
        <f>IFERROR(VLOOKUP($F266,'Arr 2020'!$A:$N,14,0),0)</f>
        <v>0</v>
      </c>
    </row>
    <row r="267" spans="1:19" ht="15" customHeight="1" x14ac:dyDescent="0.2">
      <c r="B267" s="64"/>
      <c r="C267" s="37"/>
      <c r="D267" s="37" t="s">
        <v>489</v>
      </c>
      <c r="E267" s="37"/>
      <c r="F267" s="37"/>
      <c r="G267" s="51" t="s">
        <v>490</v>
      </c>
      <c r="H267" s="38">
        <f>IFERROR(VLOOKUP($F267,'Arr 2020'!$A$1:$C$1331,3,0),0)</f>
        <v>0</v>
      </c>
      <c r="I267" s="38">
        <f>IFERROR(VLOOKUP($F267,'Arr 2020'!$A:$N,4,0),0)</f>
        <v>0</v>
      </c>
      <c r="J267" s="38">
        <f>IFERROR(VLOOKUP($F267,'Arr 2020'!$A:$N,5,0),0)</f>
        <v>0</v>
      </c>
      <c r="K267" s="38">
        <f>IFERROR(VLOOKUP($F267,'Arr 2020'!$A:$N,6,0),0)</f>
        <v>0</v>
      </c>
      <c r="L267" s="38">
        <f>IFERROR(VLOOKUP($F267,'Arr 2020'!$A:$N,7,0),0)</f>
        <v>0</v>
      </c>
      <c r="M267" s="38">
        <f>IFERROR(VLOOKUP($F267,'Arr 2020'!$A:$N,8,0),0)</f>
        <v>0</v>
      </c>
      <c r="N267" s="38">
        <f>IFERROR(VLOOKUP($F267,'Arr 2020'!$A:$N,9,0),0)</f>
        <v>0</v>
      </c>
      <c r="O267" s="38">
        <f>IFERROR(VLOOKUP($F267,'Arr 2020'!$A:$N,10,0),0)</f>
        <v>0</v>
      </c>
      <c r="P267" s="38">
        <f>IFERROR(VLOOKUP($F267,'Arr 2020'!$A:$N,11,0),0)</f>
        <v>0</v>
      </c>
      <c r="Q267" s="38">
        <f>IFERROR(VLOOKUP($F267,'Arr 2020'!$A:$N,12,0),0)</f>
        <v>0</v>
      </c>
      <c r="R267" s="38">
        <f>IFERROR(VLOOKUP($F267,'Arr 2020'!$A:$N,13,0),0)</f>
        <v>0</v>
      </c>
      <c r="S267" s="38">
        <f>IFERROR(VLOOKUP($F267,'Arr 2020'!$A:$N,14,0),0)</f>
        <v>0</v>
      </c>
    </row>
    <row r="268" spans="1:19" ht="15" customHeight="1" x14ac:dyDescent="0.2">
      <c r="B268" s="23"/>
      <c r="C268" s="22"/>
      <c r="D268" s="22"/>
      <c r="E268" s="22" t="s">
        <v>491</v>
      </c>
      <c r="F268" s="22"/>
      <c r="G268" s="55" t="s">
        <v>492</v>
      </c>
      <c r="H268" s="24">
        <f>IFERROR(VLOOKUP($F268,'Arr 2020'!$A$1:$C$1331,3,0),0)</f>
        <v>0</v>
      </c>
      <c r="I268" s="24">
        <f>IFERROR(VLOOKUP($F268,'Arr 2020'!$A:$N,4,0),0)</f>
        <v>0</v>
      </c>
      <c r="J268" s="24">
        <f>IFERROR(VLOOKUP($F268,'Arr 2020'!$A:$N,5,0),0)</f>
        <v>0</v>
      </c>
      <c r="K268" s="24">
        <f>IFERROR(VLOOKUP($F268,'Arr 2020'!$A:$N,6,0),0)</f>
        <v>0</v>
      </c>
      <c r="L268" s="24">
        <f>IFERROR(VLOOKUP($F268,'Arr 2020'!$A:$N,7,0),0)</f>
        <v>0</v>
      </c>
      <c r="M268" s="24">
        <f>IFERROR(VLOOKUP($F268,'Arr 2020'!$A:$N,8,0),0)</f>
        <v>0</v>
      </c>
      <c r="N268" s="24">
        <f>IFERROR(VLOOKUP($F268,'Arr 2020'!$A:$N,9,0),0)</f>
        <v>0</v>
      </c>
      <c r="O268" s="24">
        <f>IFERROR(VLOOKUP($F268,'Arr 2020'!$A:$N,10,0),0)</f>
        <v>0</v>
      </c>
      <c r="P268" s="24">
        <f>IFERROR(VLOOKUP($F268,'Arr 2020'!$A:$N,11,0),0)</f>
        <v>0</v>
      </c>
      <c r="Q268" s="24">
        <f>IFERROR(VLOOKUP($F268,'Arr 2020'!$A:$N,12,0),0)</f>
        <v>0</v>
      </c>
      <c r="R268" s="24">
        <f>IFERROR(VLOOKUP($F268,'Arr 2020'!$A:$N,13,0),0)</f>
        <v>0</v>
      </c>
      <c r="S268" s="24">
        <f>IFERROR(VLOOKUP($F268,'Arr 2020'!$A:$N,14,0),0)</f>
        <v>0</v>
      </c>
    </row>
    <row r="269" spans="1:19" ht="15" customHeight="1" x14ac:dyDescent="0.2">
      <c r="B269" s="60"/>
      <c r="C269" s="61"/>
      <c r="D269" s="61"/>
      <c r="E269" s="61"/>
      <c r="F269" s="43" t="s">
        <v>493</v>
      </c>
      <c r="G269" s="53" t="s">
        <v>4208</v>
      </c>
      <c r="H269" s="44">
        <f>IFERROR(VLOOKUP($F269,'Arr 2020'!$A$1:$C$1331,3,0),0)</f>
        <v>4152.01</v>
      </c>
      <c r="I269" s="44">
        <f>IFERROR(VLOOKUP($F269,'Arr 2020'!$A:$N,4,0),0)</f>
        <v>3891.71</v>
      </c>
      <c r="J269" s="44">
        <f>IFERROR(VLOOKUP($F269,'Arr 2020'!$A:$N,5,0),0)</f>
        <v>3146.78</v>
      </c>
      <c r="K269" s="44">
        <f>IFERROR(VLOOKUP($F269,'Arr 2020'!$A:$N,6,0),0)</f>
        <v>3328.91</v>
      </c>
      <c r="L269" s="44">
        <f>IFERROR(VLOOKUP($F269,'Arr 2020'!$A:$N,7,0),0)</f>
        <v>3487.79</v>
      </c>
      <c r="M269" s="44">
        <f>IFERROR(VLOOKUP($F269,'Arr 2020'!$A:$N,8,0),0)</f>
        <v>3319.2199999999993</v>
      </c>
      <c r="N269" s="44">
        <f>IFERROR(VLOOKUP($F269,'Arr 2020'!$A:$N,9,0),0)</f>
        <v>5972.61</v>
      </c>
      <c r="O269" s="44">
        <f>IFERROR(VLOOKUP($F269,'Arr 2020'!$A:$N,10,0),0)</f>
        <v>2807.66</v>
      </c>
      <c r="P269" s="44">
        <f>IFERROR(VLOOKUP($F269,'Arr 2020'!$A:$N,11,0),0)</f>
        <v>5588.53</v>
      </c>
      <c r="Q269" s="44">
        <f>IFERROR(VLOOKUP($F269,'Arr 2020'!$A:$N,12,0),0)</f>
        <v>6112.68</v>
      </c>
      <c r="R269" s="44">
        <f>IFERROR(VLOOKUP($F269,'Arr 2020'!$A:$N,13,0),0)</f>
        <v>9526.92</v>
      </c>
      <c r="S269" s="44">
        <f>IFERROR(VLOOKUP($F269,'Arr 2020'!$A:$N,14,0),0)</f>
        <v>5754.16</v>
      </c>
    </row>
    <row r="270" spans="1:19" ht="15" customHeight="1" x14ac:dyDescent="0.2">
      <c r="B270" s="60"/>
      <c r="C270" s="61"/>
      <c r="D270" s="61"/>
      <c r="E270" s="61"/>
      <c r="F270" s="43" t="s">
        <v>495</v>
      </c>
      <c r="G270" s="53" t="s">
        <v>4209</v>
      </c>
      <c r="H270" s="44">
        <f>IFERROR(VLOOKUP($F270,'Arr 2020'!$A$1:$C$1331,3,0),0)</f>
        <v>0</v>
      </c>
      <c r="I270" s="44">
        <f>IFERROR(VLOOKUP($F270,'Arr 2020'!$A:$N,4,0),0)</f>
        <v>0</v>
      </c>
      <c r="J270" s="44">
        <f>IFERROR(VLOOKUP($F270,'Arr 2020'!$A:$N,5,0),0)</f>
        <v>0</v>
      </c>
      <c r="K270" s="44">
        <f>IFERROR(VLOOKUP($F270,'Arr 2020'!$A:$N,6,0),0)</f>
        <v>0</v>
      </c>
      <c r="L270" s="44">
        <f>IFERROR(VLOOKUP($F270,'Arr 2020'!$A:$N,7,0),0)</f>
        <v>0</v>
      </c>
      <c r="M270" s="44">
        <f>IFERROR(VLOOKUP($F270,'Arr 2020'!$A:$N,8,0),0)</f>
        <v>0</v>
      </c>
      <c r="N270" s="44">
        <f>IFERROR(VLOOKUP($F270,'Arr 2020'!$A:$N,9,0),0)</f>
        <v>0</v>
      </c>
      <c r="O270" s="44">
        <f>IFERROR(VLOOKUP($F270,'Arr 2020'!$A:$N,10,0),0)</f>
        <v>0</v>
      </c>
      <c r="P270" s="44">
        <f>IFERROR(VLOOKUP($F270,'Arr 2020'!$A:$N,11,0),0)</f>
        <v>0</v>
      </c>
      <c r="Q270" s="44">
        <f>IFERROR(VLOOKUP($F270,'Arr 2020'!$A:$N,12,0),0)</f>
        <v>0</v>
      </c>
      <c r="R270" s="44">
        <f>IFERROR(VLOOKUP($F270,'Arr 2020'!$A:$N,13,0),0)</f>
        <v>0</v>
      </c>
      <c r="S270" s="44">
        <f>IFERROR(VLOOKUP($F270,'Arr 2020'!$A:$N,14,0),0)</f>
        <v>0</v>
      </c>
    </row>
    <row r="271" spans="1:19" ht="15" customHeight="1" x14ac:dyDescent="0.2">
      <c r="B271" s="60"/>
      <c r="C271" s="61"/>
      <c r="D271" s="61"/>
      <c r="E271" s="61"/>
      <c r="F271" s="43" t="s">
        <v>497</v>
      </c>
      <c r="G271" s="53" t="s">
        <v>4210</v>
      </c>
      <c r="H271" s="44">
        <f>IFERROR(VLOOKUP($F271,'Arr 2020'!$A$1:$C$1331,3,0),0)</f>
        <v>0</v>
      </c>
      <c r="I271" s="44">
        <f>IFERROR(VLOOKUP($F271,'Arr 2020'!$A:$N,4,0),0)</f>
        <v>0</v>
      </c>
      <c r="J271" s="44">
        <f>IFERROR(VLOOKUP($F271,'Arr 2020'!$A:$N,5,0),0)</f>
        <v>0</v>
      </c>
      <c r="K271" s="44">
        <f>IFERROR(VLOOKUP($F271,'Arr 2020'!$A:$N,6,0),0)</f>
        <v>0</v>
      </c>
      <c r="L271" s="44">
        <f>IFERROR(VLOOKUP($F271,'Arr 2020'!$A:$N,7,0),0)</f>
        <v>0</v>
      </c>
      <c r="M271" s="44">
        <f>IFERROR(VLOOKUP($F271,'Arr 2020'!$A:$N,8,0),0)</f>
        <v>0</v>
      </c>
      <c r="N271" s="44">
        <f>IFERROR(VLOOKUP($F271,'Arr 2020'!$A:$N,9,0),0)</f>
        <v>0</v>
      </c>
      <c r="O271" s="44">
        <f>IFERROR(VLOOKUP($F271,'Arr 2020'!$A:$N,10,0),0)</f>
        <v>0</v>
      </c>
      <c r="P271" s="44">
        <f>IFERROR(VLOOKUP($F271,'Arr 2020'!$A:$N,11,0),0)</f>
        <v>0</v>
      </c>
      <c r="Q271" s="44">
        <f>IFERROR(VLOOKUP($F271,'Arr 2020'!$A:$N,12,0),0)</f>
        <v>0</v>
      </c>
      <c r="R271" s="44">
        <f>IFERROR(VLOOKUP($F271,'Arr 2020'!$A:$N,13,0),0)</f>
        <v>0</v>
      </c>
      <c r="S271" s="44">
        <f>IFERROR(VLOOKUP($F271,'Arr 2020'!$A:$N,14,0),0)</f>
        <v>0</v>
      </c>
    </row>
    <row r="272" spans="1:19" ht="15" customHeight="1" x14ac:dyDescent="0.2">
      <c r="B272" s="60"/>
      <c r="C272" s="61"/>
      <c r="D272" s="61"/>
      <c r="E272" s="61"/>
      <c r="F272" s="43" t="s">
        <v>499</v>
      </c>
      <c r="G272" s="53" t="s">
        <v>4211</v>
      </c>
      <c r="H272" s="44">
        <f>IFERROR(VLOOKUP($F272,'Arr 2020'!$A$1:$C$1331,3,0),0)</f>
        <v>0</v>
      </c>
      <c r="I272" s="44">
        <f>IFERROR(VLOOKUP($F272,'Arr 2020'!$A:$N,4,0),0)</f>
        <v>0</v>
      </c>
      <c r="J272" s="44">
        <f>IFERROR(VLOOKUP($F272,'Arr 2020'!$A:$N,5,0),0)</f>
        <v>0</v>
      </c>
      <c r="K272" s="44">
        <f>IFERROR(VLOOKUP($F272,'Arr 2020'!$A:$N,6,0),0)</f>
        <v>0</v>
      </c>
      <c r="L272" s="44">
        <f>IFERROR(VLOOKUP($F272,'Arr 2020'!$A:$N,7,0),0)</f>
        <v>0</v>
      </c>
      <c r="M272" s="44">
        <f>IFERROR(VLOOKUP($F272,'Arr 2020'!$A:$N,8,0),0)</f>
        <v>0</v>
      </c>
      <c r="N272" s="44">
        <f>IFERROR(VLOOKUP($F272,'Arr 2020'!$A:$N,9,0),0)</f>
        <v>0</v>
      </c>
      <c r="O272" s="44">
        <f>IFERROR(VLOOKUP($F272,'Arr 2020'!$A:$N,10,0),0)</f>
        <v>0</v>
      </c>
      <c r="P272" s="44">
        <f>IFERROR(VLOOKUP($F272,'Arr 2020'!$A:$N,11,0),0)</f>
        <v>0</v>
      </c>
      <c r="Q272" s="44">
        <f>IFERROR(VLOOKUP($F272,'Arr 2020'!$A:$N,12,0),0)</f>
        <v>0</v>
      </c>
      <c r="R272" s="44">
        <f>IFERROR(VLOOKUP($F272,'Arr 2020'!$A:$N,13,0),0)</f>
        <v>0</v>
      </c>
      <c r="S272" s="44">
        <f>IFERROR(VLOOKUP($F272,'Arr 2020'!$A:$N,14,0),0)</f>
        <v>0</v>
      </c>
    </row>
    <row r="273" spans="2:19" ht="15" customHeight="1" x14ac:dyDescent="0.2">
      <c r="B273" s="60"/>
      <c r="C273" s="61"/>
      <c r="D273" s="61"/>
      <c r="E273" s="61"/>
      <c r="F273" s="43" t="s">
        <v>501</v>
      </c>
      <c r="G273" s="53" t="s">
        <v>4212</v>
      </c>
      <c r="H273" s="44">
        <f>IFERROR(VLOOKUP($F273,'Arr 2020'!$A$1:$C$1331,3,0),0)</f>
        <v>400.29000000000008</v>
      </c>
      <c r="I273" s="44">
        <f>IFERROR(VLOOKUP($F273,'Arr 2020'!$A:$N,4,0),0)</f>
        <v>318.31</v>
      </c>
      <c r="J273" s="44">
        <f>IFERROR(VLOOKUP($F273,'Arr 2020'!$A:$N,5,0),0)</f>
        <v>231.36</v>
      </c>
      <c r="K273" s="44">
        <f>IFERROR(VLOOKUP($F273,'Arr 2020'!$A:$N,6,0),0)</f>
        <v>455.50999999999993</v>
      </c>
      <c r="L273" s="44">
        <f>IFERROR(VLOOKUP($F273,'Arr 2020'!$A:$N,7,0),0)</f>
        <v>149.55000000000001</v>
      </c>
      <c r="M273" s="44">
        <f>IFERROR(VLOOKUP($F273,'Arr 2020'!$A:$N,8,0),0)</f>
        <v>157.75</v>
      </c>
      <c r="N273" s="44">
        <f>IFERROR(VLOOKUP($F273,'Arr 2020'!$A:$N,9,0),0)</f>
        <v>600.17999999999984</v>
      </c>
      <c r="O273" s="44">
        <f>IFERROR(VLOOKUP($F273,'Arr 2020'!$A:$N,10,0),0)</f>
        <v>400.32999999999993</v>
      </c>
      <c r="P273" s="44">
        <f>IFERROR(VLOOKUP($F273,'Arr 2020'!$A:$N,11,0),0)</f>
        <v>431.64999999999992</v>
      </c>
      <c r="Q273" s="44">
        <f>IFERROR(VLOOKUP($F273,'Arr 2020'!$A:$N,12,0),0)</f>
        <v>163.49</v>
      </c>
      <c r="R273" s="44">
        <f>IFERROR(VLOOKUP($F273,'Arr 2020'!$A:$N,13,0),0)</f>
        <v>780.65</v>
      </c>
      <c r="S273" s="44">
        <f>IFERROR(VLOOKUP($F273,'Arr 2020'!$A:$N,14,0),0)</f>
        <v>251.15</v>
      </c>
    </row>
    <row r="274" spans="2:19" ht="15" customHeight="1" x14ac:dyDescent="0.2">
      <c r="B274" s="23"/>
      <c r="C274" s="22"/>
      <c r="D274" s="22"/>
      <c r="E274" s="22" t="s">
        <v>503</v>
      </c>
      <c r="F274" s="22"/>
      <c r="G274" s="55" t="s">
        <v>504</v>
      </c>
      <c r="H274" s="24">
        <f>IFERROR(VLOOKUP($F274,'Arr 2020'!$A$1:$C$1331,3,0),0)</f>
        <v>0</v>
      </c>
      <c r="I274" s="24">
        <f>IFERROR(VLOOKUP($F274,'Arr 2020'!$A:$N,4,0),0)</f>
        <v>0</v>
      </c>
      <c r="J274" s="24">
        <f>IFERROR(VLOOKUP($F274,'Arr 2020'!$A:$N,5,0),0)</f>
        <v>0</v>
      </c>
      <c r="K274" s="24">
        <f>IFERROR(VLOOKUP($F274,'Arr 2020'!$A:$N,6,0),0)</f>
        <v>0</v>
      </c>
      <c r="L274" s="24">
        <f>IFERROR(VLOOKUP($F274,'Arr 2020'!$A:$N,7,0),0)</f>
        <v>0</v>
      </c>
      <c r="M274" s="24">
        <f>IFERROR(VLOOKUP($F274,'Arr 2020'!$A:$N,8,0),0)</f>
        <v>0</v>
      </c>
      <c r="N274" s="24">
        <f>IFERROR(VLOOKUP($F274,'Arr 2020'!$A:$N,9,0),0)</f>
        <v>0</v>
      </c>
      <c r="O274" s="24">
        <f>IFERROR(VLOOKUP($F274,'Arr 2020'!$A:$N,10,0),0)</f>
        <v>0</v>
      </c>
      <c r="P274" s="24">
        <f>IFERROR(VLOOKUP($F274,'Arr 2020'!$A:$N,11,0),0)</f>
        <v>0</v>
      </c>
      <c r="Q274" s="24">
        <f>IFERROR(VLOOKUP($F274,'Arr 2020'!$A:$N,12,0),0)</f>
        <v>0</v>
      </c>
      <c r="R274" s="24">
        <f>IFERROR(VLOOKUP($F274,'Arr 2020'!$A:$N,13,0),0)</f>
        <v>0</v>
      </c>
      <c r="S274" s="24">
        <f>IFERROR(VLOOKUP($F274,'Arr 2020'!$A:$N,14,0),0)</f>
        <v>0</v>
      </c>
    </row>
    <row r="275" spans="2:19" ht="15" customHeight="1" x14ac:dyDescent="0.2">
      <c r="B275" s="60"/>
      <c r="C275" s="61"/>
      <c r="D275" s="61"/>
      <c r="E275" s="61"/>
      <c r="F275" s="43" t="s">
        <v>505</v>
      </c>
      <c r="G275" s="53" t="s">
        <v>506</v>
      </c>
      <c r="H275" s="44">
        <f>IFERROR(VLOOKUP($F275,'Arr 2020'!$A$1:$C$1331,3,0),0)</f>
        <v>28200.939999999995</v>
      </c>
      <c r="I275" s="44">
        <f>IFERROR(VLOOKUP($F275,'Arr 2020'!$A:$N,4,0),0)</f>
        <v>18018.95</v>
      </c>
      <c r="J275" s="44">
        <f>IFERROR(VLOOKUP($F275,'Arr 2020'!$A:$N,5,0),0)</f>
        <v>42972.41</v>
      </c>
      <c r="K275" s="44">
        <f>IFERROR(VLOOKUP($F275,'Arr 2020'!$A:$N,6,0),0)</f>
        <v>54021.56</v>
      </c>
      <c r="L275" s="44">
        <f>IFERROR(VLOOKUP($F275,'Arr 2020'!$A:$N,7,0),0)</f>
        <v>28830.66</v>
      </c>
      <c r="M275" s="44">
        <f>IFERROR(VLOOKUP($F275,'Arr 2020'!$A:$N,8,0),0)</f>
        <v>37970.089999999997</v>
      </c>
      <c r="N275" s="44">
        <f>IFERROR(VLOOKUP($F275,'Arr 2020'!$A:$N,9,0),0)</f>
        <v>34536.949999999997</v>
      </c>
      <c r="O275" s="44">
        <f>IFERROR(VLOOKUP($F275,'Arr 2020'!$A:$N,10,0),0)</f>
        <v>40394.699999999997</v>
      </c>
      <c r="P275" s="44">
        <f>IFERROR(VLOOKUP($F275,'Arr 2020'!$A:$N,11,0),0)</f>
        <v>37487.550000000003</v>
      </c>
      <c r="Q275" s="44">
        <f>IFERROR(VLOOKUP($F275,'Arr 2020'!$A:$N,12,0),0)</f>
        <v>41276.04</v>
      </c>
      <c r="R275" s="44">
        <f>IFERROR(VLOOKUP($F275,'Arr 2020'!$A:$N,13,0),0)</f>
        <v>59752.51</v>
      </c>
      <c r="S275" s="44">
        <f>IFERROR(VLOOKUP($F275,'Arr 2020'!$A:$N,14,0),0)</f>
        <v>50070.59</v>
      </c>
    </row>
    <row r="276" spans="2:19" ht="15" customHeight="1" x14ac:dyDescent="0.2">
      <c r="B276" s="60"/>
      <c r="C276" s="61"/>
      <c r="D276" s="61"/>
      <c r="E276" s="61"/>
      <c r="F276" s="43" t="s">
        <v>507</v>
      </c>
      <c r="G276" s="53" t="s">
        <v>508</v>
      </c>
      <c r="H276" s="44">
        <f>IFERROR(VLOOKUP($F276,'Arr 2020'!$A$1:$C$1331,3,0),0)</f>
        <v>0</v>
      </c>
      <c r="I276" s="44">
        <f>IFERROR(VLOOKUP($F276,'Arr 2020'!$A:$N,4,0),0)</f>
        <v>0</v>
      </c>
      <c r="J276" s="44">
        <f>IFERROR(VLOOKUP($F276,'Arr 2020'!$A:$N,5,0),0)</f>
        <v>0</v>
      </c>
      <c r="K276" s="44">
        <f>IFERROR(VLOOKUP($F276,'Arr 2020'!$A:$N,6,0),0)</f>
        <v>0</v>
      </c>
      <c r="L276" s="44">
        <f>IFERROR(VLOOKUP($F276,'Arr 2020'!$A:$N,7,0),0)</f>
        <v>0</v>
      </c>
      <c r="M276" s="44">
        <f>IFERROR(VLOOKUP($F276,'Arr 2020'!$A:$N,8,0),0)</f>
        <v>0</v>
      </c>
      <c r="N276" s="44">
        <f>IFERROR(VLOOKUP($F276,'Arr 2020'!$A:$N,9,0),0)</f>
        <v>0</v>
      </c>
      <c r="O276" s="44">
        <f>IFERROR(VLOOKUP($F276,'Arr 2020'!$A:$N,10,0),0)</f>
        <v>0</v>
      </c>
      <c r="P276" s="44">
        <f>IFERROR(VLOOKUP($F276,'Arr 2020'!$A:$N,11,0),0)</f>
        <v>0</v>
      </c>
      <c r="Q276" s="44">
        <f>IFERROR(VLOOKUP($F276,'Arr 2020'!$A:$N,12,0),0)</f>
        <v>0</v>
      </c>
      <c r="R276" s="44">
        <f>IFERROR(VLOOKUP($F276,'Arr 2020'!$A:$N,13,0),0)</f>
        <v>0</v>
      </c>
      <c r="S276" s="44">
        <f>IFERROR(VLOOKUP($F276,'Arr 2020'!$A:$N,14,0),0)</f>
        <v>0</v>
      </c>
    </row>
    <row r="277" spans="2:19" ht="15" customHeight="1" x14ac:dyDescent="0.2">
      <c r="B277" s="60"/>
      <c r="C277" s="61"/>
      <c r="D277" s="61"/>
      <c r="E277" s="61"/>
      <c r="F277" s="43" t="s">
        <v>509</v>
      </c>
      <c r="G277" s="53" t="s">
        <v>4213</v>
      </c>
      <c r="H277" s="44">
        <f>IFERROR(VLOOKUP($F277,'Arr 2020'!$A$1:$C$1331,3,0),0)</f>
        <v>6819.48</v>
      </c>
      <c r="I277" s="44">
        <f>IFERROR(VLOOKUP($F277,'Arr 2020'!$A:$N,4,0),0)</f>
        <v>13634.58</v>
      </c>
      <c r="J277" s="44">
        <f>IFERROR(VLOOKUP($F277,'Arr 2020'!$A:$N,5,0),0)</f>
        <v>11618.82</v>
      </c>
      <c r="K277" s="44">
        <f>IFERROR(VLOOKUP($F277,'Arr 2020'!$A:$N,6,0),0)</f>
        <v>14899.07</v>
      </c>
      <c r="L277" s="44">
        <f>IFERROR(VLOOKUP($F277,'Arr 2020'!$A:$N,7,0),0)</f>
        <v>9513.74</v>
      </c>
      <c r="M277" s="44">
        <f>IFERROR(VLOOKUP($F277,'Arr 2020'!$A:$N,8,0),0)</f>
        <v>10413.42</v>
      </c>
      <c r="N277" s="44">
        <f>IFERROR(VLOOKUP($F277,'Arr 2020'!$A:$N,9,0),0)</f>
        <v>17629.740000000002</v>
      </c>
      <c r="O277" s="44">
        <f>IFERROR(VLOOKUP($F277,'Arr 2020'!$A:$N,10,0),0)</f>
        <v>16798.89</v>
      </c>
      <c r="P277" s="44">
        <f>IFERROR(VLOOKUP($F277,'Arr 2020'!$A:$N,11,0),0)</f>
        <v>12641.47</v>
      </c>
      <c r="Q277" s="44">
        <f>IFERROR(VLOOKUP($F277,'Arr 2020'!$A:$N,12,0),0)</f>
        <v>6821.3500000000013</v>
      </c>
      <c r="R277" s="44">
        <f>IFERROR(VLOOKUP($F277,'Arr 2020'!$A:$N,13,0),0)</f>
        <v>13343.3</v>
      </c>
      <c r="S277" s="44">
        <f>IFERROR(VLOOKUP($F277,'Arr 2020'!$A:$N,14,0),0)</f>
        <v>31510.18</v>
      </c>
    </row>
    <row r="278" spans="2:19" ht="15" customHeight="1" x14ac:dyDescent="0.2">
      <c r="B278" s="60"/>
      <c r="C278" s="61"/>
      <c r="D278" s="61"/>
      <c r="E278" s="61"/>
      <c r="F278" s="43" t="s">
        <v>511</v>
      </c>
      <c r="G278" s="53" t="s">
        <v>4214</v>
      </c>
      <c r="H278" s="44">
        <f>IFERROR(VLOOKUP($F278,'Arr 2020'!$A$1:$C$1331,3,0),0)</f>
        <v>0</v>
      </c>
      <c r="I278" s="44">
        <f>IFERROR(VLOOKUP($F278,'Arr 2020'!$A:$N,4,0),0)</f>
        <v>0</v>
      </c>
      <c r="J278" s="44">
        <f>IFERROR(VLOOKUP($F278,'Arr 2020'!$A:$N,5,0),0)</f>
        <v>0</v>
      </c>
      <c r="K278" s="44">
        <f>IFERROR(VLOOKUP($F278,'Arr 2020'!$A:$N,6,0),0)</f>
        <v>0</v>
      </c>
      <c r="L278" s="44">
        <f>IFERROR(VLOOKUP($F278,'Arr 2020'!$A:$N,7,0),0)</f>
        <v>0</v>
      </c>
      <c r="M278" s="44">
        <f>IFERROR(VLOOKUP($F278,'Arr 2020'!$A:$N,8,0),0)</f>
        <v>0</v>
      </c>
      <c r="N278" s="44">
        <f>IFERROR(VLOOKUP($F278,'Arr 2020'!$A:$N,9,0),0)</f>
        <v>0</v>
      </c>
      <c r="O278" s="44">
        <f>IFERROR(VLOOKUP($F278,'Arr 2020'!$A:$N,10,0),0)</f>
        <v>0</v>
      </c>
      <c r="P278" s="44">
        <f>IFERROR(VLOOKUP($F278,'Arr 2020'!$A:$N,11,0),0)</f>
        <v>0</v>
      </c>
      <c r="Q278" s="44">
        <f>IFERROR(VLOOKUP($F278,'Arr 2020'!$A:$N,12,0),0)</f>
        <v>0</v>
      </c>
      <c r="R278" s="44">
        <f>IFERROR(VLOOKUP($F278,'Arr 2020'!$A:$N,13,0),0)</f>
        <v>0</v>
      </c>
      <c r="S278" s="44">
        <f>IFERROR(VLOOKUP($F278,'Arr 2020'!$A:$N,14,0),0)</f>
        <v>0</v>
      </c>
    </row>
    <row r="279" spans="2:19" ht="15" customHeight="1" x14ac:dyDescent="0.2">
      <c r="B279" s="23"/>
      <c r="C279" s="22"/>
      <c r="D279" s="22"/>
      <c r="E279" s="22" t="s">
        <v>513</v>
      </c>
      <c r="F279" s="22"/>
      <c r="G279" s="55" t="s">
        <v>514</v>
      </c>
      <c r="H279" s="24">
        <f>IFERROR(VLOOKUP($F279,'Arr 2020'!$A$1:$C$1331,3,0),0)</f>
        <v>0</v>
      </c>
      <c r="I279" s="24">
        <f>IFERROR(VLOOKUP($F279,'Arr 2020'!$A:$N,4,0),0)</f>
        <v>0</v>
      </c>
      <c r="J279" s="24">
        <f>IFERROR(VLOOKUP($F279,'Arr 2020'!$A:$N,5,0),0)</f>
        <v>0</v>
      </c>
      <c r="K279" s="24">
        <f>IFERROR(VLOOKUP($F279,'Arr 2020'!$A:$N,6,0),0)</f>
        <v>0</v>
      </c>
      <c r="L279" s="24">
        <f>IFERROR(VLOOKUP($F279,'Arr 2020'!$A:$N,7,0),0)</f>
        <v>0</v>
      </c>
      <c r="M279" s="24">
        <f>IFERROR(VLOOKUP($F279,'Arr 2020'!$A:$N,8,0),0)</f>
        <v>0</v>
      </c>
      <c r="N279" s="24">
        <f>IFERROR(VLOOKUP($F279,'Arr 2020'!$A:$N,9,0),0)</f>
        <v>0</v>
      </c>
      <c r="O279" s="24">
        <f>IFERROR(VLOOKUP($F279,'Arr 2020'!$A:$N,10,0),0)</f>
        <v>0</v>
      </c>
      <c r="P279" s="24">
        <f>IFERROR(VLOOKUP($F279,'Arr 2020'!$A:$N,11,0),0)</f>
        <v>0</v>
      </c>
      <c r="Q279" s="24">
        <f>IFERROR(VLOOKUP($F279,'Arr 2020'!$A:$N,12,0),0)</f>
        <v>0</v>
      </c>
      <c r="R279" s="24">
        <f>IFERROR(VLOOKUP($F279,'Arr 2020'!$A:$N,13,0),0)</f>
        <v>0</v>
      </c>
      <c r="S279" s="24">
        <f>IFERROR(VLOOKUP($F279,'Arr 2020'!$A:$N,14,0),0)</f>
        <v>0</v>
      </c>
    </row>
    <row r="280" spans="2:19" ht="15" customHeight="1" x14ac:dyDescent="0.2">
      <c r="B280" s="60"/>
      <c r="C280" s="61"/>
      <c r="D280" s="61"/>
      <c r="E280" s="61"/>
      <c r="F280" s="43" t="s">
        <v>515</v>
      </c>
      <c r="G280" s="53" t="s">
        <v>514</v>
      </c>
      <c r="H280" s="44">
        <f>IFERROR(VLOOKUP($F280,'Arr 2020'!$A$1:$C$1331,3,0),0)</f>
        <v>346512.45</v>
      </c>
      <c r="I280" s="44">
        <f>IFERROR(VLOOKUP($F280,'Arr 2020'!$A:$N,4,0),0)</f>
        <v>247938.32</v>
      </c>
      <c r="J280" s="44">
        <f>IFERROR(VLOOKUP($F280,'Arr 2020'!$A:$N,5,0),0)</f>
        <v>320092.84999999998</v>
      </c>
      <c r="K280" s="44">
        <f>IFERROR(VLOOKUP($F280,'Arr 2020'!$A:$N,6,0),0)</f>
        <v>420091.44</v>
      </c>
      <c r="L280" s="44">
        <f>IFERROR(VLOOKUP($F280,'Arr 2020'!$A:$N,7,0),0)</f>
        <v>365961.57</v>
      </c>
      <c r="M280" s="44">
        <f>IFERROR(VLOOKUP($F280,'Arr 2020'!$A:$N,8,0),0)</f>
        <v>450505.56000000006</v>
      </c>
      <c r="N280" s="44">
        <f>IFERROR(VLOOKUP($F280,'Arr 2020'!$A:$N,9,0),0)</f>
        <v>277676.46999999997</v>
      </c>
      <c r="O280" s="44">
        <f>IFERROR(VLOOKUP($F280,'Arr 2020'!$A:$N,10,0),0)</f>
        <v>376437.09</v>
      </c>
      <c r="P280" s="44">
        <f>IFERROR(VLOOKUP($F280,'Arr 2020'!$A:$N,11,0),0)</f>
        <v>641487.81999999995</v>
      </c>
      <c r="Q280" s="44">
        <f>IFERROR(VLOOKUP($F280,'Arr 2020'!$A:$N,12,0),0)</f>
        <v>219216.87</v>
      </c>
      <c r="R280" s="44">
        <f>IFERROR(VLOOKUP($F280,'Arr 2020'!$A:$N,13,0),0)</f>
        <v>206072.34</v>
      </c>
      <c r="S280" s="44">
        <f>IFERROR(VLOOKUP($F280,'Arr 2020'!$A:$N,14,0),0)</f>
        <v>293094.23</v>
      </c>
    </row>
    <row r="281" spans="2:19" ht="15" customHeight="1" x14ac:dyDescent="0.2">
      <c r="B281" s="60"/>
      <c r="C281" s="61"/>
      <c r="D281" s="61"/>
      <c r="E281" s="61"/>
      <c r="F281" s="43" t="s">
        <v>516</v>
      </c>
      <c r="G281" s="53" t="s">
        <v>517</v>
      </c>
      <c r="H281" s="44">
        <f>IFERROR(VLOOKUP($F281,'Arr 2020'!$A$1:$C$1331,3,0),0)</f>
        <v>2188.54</v>
      </c>
      <c r="I281" s="44">
        <f>IFERROR(VLOOKUP($F281,'Arr 2020'!$A:$N,4,0),0)</f>
        <v>2271.27</v>
      </c>
      <c r="J281" s="44">
        <f>IFERROR(VLOOKUP($F281,'Arr 2020'!$A:$N,5,0),0)</f>
        <v>2229.0300000000002</v>
      </c>
      <c r="K281" s="44">
        <f>IFERROR(VLOOKUP($F281,'Arr 2020'!$A:$N,6,0),0)</f>
        <v>321.14999999999992</v>
      </c>
      <c r="L281" s="44">
        <f>IFERROR(VLOOKUP($F281,'Arr 2020'!$A:$N,7,0),0)</f>
        <v>1289.7700000000002</v>
      </c>
      <c r="M281" s="44">
        <f>IFERROR(VLOOKUP($F281,'Arr 2020'!$A:$N,8,0),0)</f>
        <v>827.75</v>
      </c>
      <c r="N281" s="44">
        <f>IFERROR(VLOOKUP($F281,'Arr 2020'!$A:$N,9,0),0)</f>
        <v>894.36</v>
      </c>
      <c r="O281" s="44">
        <f>IFERROR(VLOOKUP($F281,'Arr 2020'!$A:$N,10,0),0)</f>
        <v>3015.86</v>
      </c>
      <c r="P281" s="44">
        <f>IFERROR(VLOOKUP($F281,'Arr 2020'!$A:$N,11,0),0)</f>
        <v>6488.76</v>
      </c>
      <c r="Q281" s="44">
        <f>IFERROR(VLOOKUP($F281,'Arr 2020'!$A:$N,12,0),0)</f>
        <v>10611.22</v>
      </c>
      <c r="R281" s="44">
        <f>IFERROR(VLOOKUP($F281,'Arr 2020'!$A:$N,13,0),0)</f>
        <v>36047.629999999997</v>
      </c>
      <c r="S281" s="44">
        <f>IFERROR(VLOOKUP($F281,'Arr 2020'!$A:$N,14,0),0)</f>
        <v>20686.34</v>
      </c>
    </row>
    <row r="282" spans="2:19" ht="15" customHeight="1" x14ac:dyDescent="0.2">
      <c r="B282" s="64"/>
      <c r="C282" s="37"/>
      <c r="D282" s="37" t="s">
        <v>518</v>
      </c>
      <c r="E282" s="37"/>
      <c r="F282" s="37"/>
      <c r="G282" s="51" t="s">
        <v>519</v>
      </c>
      <c r="H282" s="38">
        <f>IFERROR(VLOOKUP($F282,'Arr 2020'!$A$1:$C$1331,3,0),0)</f>
        <v>0</v>
      </c>
      <c r="I282" s="38">
        <f>IFERROR(VLOOKUP($F282,'Arr 2020'!$A:$N,4,0),0)</f>
        <v>0</v>
      </c>
      <c r="J282" s="38">
        <f>IFERROR(VLOOKUP($F282,'Arr 2020'!$A:$N,5,0),0)</f>
        <v>0</v>
      </c>
      <c r="K282" s="38">
        <f>IFERROR(VLOOKUP($F282,'Arr 2020'!$A:$N,6,0),0)</f>
        <v>0</v>
      </c>
      <c r="L282" s="38">
        <f>IFERROR(VLOOKUP($F282,'Arr 2020'!$A:$N,7,0),0)</f>
        <v>0</v>
      </c>
      <c r="M282" s="38">
        <f>IFERROR(VLOOKUP($F282,'Arr 2020'!$A:$N,8,0),0)</f>
        <v>0</v>
      </c>
      <c r="N282" s="38">
        <f>IFERROR(VLOOKUP($F282,'Arr 2020'!$A:$N,9,0),0)</f>
        <v>0</v>
      </c>
      <c r="O282" s="38">
        <f>IFERROR(VLOOKUP($F282,'Arr 2020'!$A:$N,10,0),0)</f>
        <v>0</v>
      </c>
      <c r="P282" s="38">
        <f>IFERROR(VLOOKUP($F282,'Arr 2020'!$A:$N,11,0),0)</f>
        <v>0</v>
      </c>
      <c r="Q282" s="38">
        <f>IFERROR(VLOOKUP($F282,'Arr 2020'!$A:$N,12,0),0)</f>
        <v>0</v>
      </c>
      <c r="R282" s="38">
        <f>IFERROR(VLOOKUP($F282,'Arr 2020'!$A:$N,13,0),0)</f>
        <v>0</v>
      </c>
      <c r="S282" s="38">
        <f>IFERROR(VLOOKUP($F282,'Arr 2020'!$A:$N,14,0),0)</f>
        <v>0</v>
      </c>
    </row>
    <row r="283" spans="2:19" ht="15" customHeight="1" x14ac:dyDescent="0.2">
      <c r="B283" s="23"/>
      <c r="C283" s="22"/>
      <c r="D283" s="22"/>
      <c r="E283" s="22" t="s">
        <v>520</v>
      </c>
      <c r="F283" s="22"/>
      <c r="G283" s="55" t="s">
        <v>519</v>
      </c>
      <c r="H283" s="24">
        <f>IFERROR(VLOOKUP($F283,'Arr 2020'!$A$1:$C$1331,3,0),0)</f>
        <v>0</v>
      </c>
      <c r="I283" s="24">
        <f>IFERROR(VLOOKUP($F283,'Arr 2020'!$A:$N,4,0),0)</f>
        <v>0</v>
      </c>
      <c r="J283" s="24">
        <f>IFERROR(VLOOKUP($F283,'Arr 2020'!$A:$N,5,0),0)</f>
        <v>0</v>
      </c>
      <c r="K283" s="24">
        <f>IFERROR(VLOOKUP($F283,'Arr 2020'!$A:$N,6,0),0)</f>
        <v>0</v>
      </c>
      <c r="L283" s="24">
        <f>IFERROR(VLOOKUP($F283,'Arr 2020'!$A:$N,7,0),0)</f>
        <v>0</v>
      </c>
      <c r="M283" s="24">
        <f>IFERROR(VLOOKUP($F283,'Arr 2020'!$A:$N,8,0),0)</f>
        <v>0</v>
      </c>
      <c r="N283" s="24">
        <f>IFERROR(VLOOKUP($F283,'Arr 2020'!$A:$N,9,0),0)</f>
        <v>0</v>
      </c>
      <c r="O283" s="24">
        <f>IFERROR(VLOOKUP($F283,'Arr 2020'!$A:$N,10,0),0)</f>
        <v>0</v>
      </c>
      <c r="P283" s="24">
        <f>IFERROR(VLOOKUP($F283,'Arr 2020'!$A:$N,11,0),0)</f>
        <v>0</v>
      </c>
      <c r="Q283" s="24">
        <f>IFERROR(VLOOKUP($F283,'Arr 2020'!$A:$N,12,0),0)</f>
        <v>0</v>
      </c>
      <c r="R283" s="24">
        <f>IFERROR(VLOOKUP($F283,'Arr 2020'!$A:$N,13,0),0)</f>
        <v>0</v>
      </c>
      <c r="S283" s="24">
        <f>IFERROR(VLOOKUP($F283,'Arr 2020'!$A:$N,14,0),0)</f>
        <v>0</v>
      </c>
    </row>
    <row r="284" spans="2:19" ht="15" customHeight="1" x14ac:dyDescent="0.2">
      <c r="B284" s="60"/>
      <c r="C284" s="61"/>
      <c r="D284" s="61"/>
      <c r="E284" s="61"/>
      <c r="F284" s="43" t="s">
        <v>521</v>
      </c>
      <c r="G284" s="53" t="s">
        <v>522</v>
      </c>
      <c r="H284" s="44">
        <f>IFERROR(VLOOKUP($F284,'Arr 2020'!$A$1:$C$1331,3,0),0)</f>
        <v>0</v>
      </c>
      <c r="I284" s="44">
        <f>IFERROR(VLOOKUP($F284,'Arr 2020'!$A:$N,4,0),0)</f>
        <v>1464.99</v>
      </c>
      <c r="J284" s="44">
        <f>IFERROR(VLOOKUP($F284,'Arr 2020'!$A:$N,5,0),0)</f>
        <v>733.87</v>
      </c>
      <c r="K284" s="44">
        <f>IFERROR(VLOOKUP($F284,'Arr 2020'!$A:$N,6,0),0)</f>
        <v>101.67</v>
      </c>
      <c r="L284" s="44">
        <f>IFERROR(VLOOKUP($F284,'Arr 2020'!$A:$N,7,0),0)</f>
        <v>0</v>
      </c>
      <c r="M284" s="44">
        <f>IFERROR(VLOOKUP($F284,'Arr 2020'!$A:$N,8,0),0)</f>
        <v>0</v>
      </c>
      <c r="N284" s="44">
        <f>IFERROR(VLOOKUP($F284,'Arr 2020'!$A:$N,9,0),0)</f>
        <v>0</v>
      </c>
      <c r="O284" s="44">
        <f>IFERROR(VLOOKUP($F284,'Arr 2020'!$A:$N,10,0),0)</f>
        <v>0</v>
      </c>
      <c r="P284" s="44">
        <f>IFERROR(VLOOKUP($F284,'Arr 2020'!$A:$N,11,0),0)</f>
        <v>0</v>
      </c>
      <c r="Q284" s="44">
        <f>IFERROR(VLOOKUP($F284,'Arr 2020'!$A:$N,12,0),0)</f>
        <v>0</v>
      </c>
      <c r="R284" s="44">
        <f>IFERROR(VLOOKUP($F284,'Arr 2020'!$A:$N,13,0),0)</f>
        <v>0</v>
      </c>
      <c r="S284" s="44">
        <f>IFERROR(VLOOKUP($F284,'Arr 2020'!$A:$N,14,0),0)</f>
        <v>0</v>
      </c>
    </row>
    <row r="285" spans="2:19" ht="15" customHeight="1" x14ac:dyDescent="0.2">
      <c r="B285" s="60"/>
      <c r="C285" s="61"/>
      <c r="D285" s="61"/>
      <c r="E285" s="61"/>
      <c r="F285" s="43" t="s">
        <v>523</v>
      </c>
      <c r="G285" s="53" t="s">
        <v>524</v>
      </c>
      <c r="H285" s="44">
        <f>IFERROR(VLOOKUP($F285,'Arr 2020'!$A$1:$C$1331,3,0),0)</f>
        <v>210974.73999999996</v>
      </c>
      <c r="I285" s="44">
        <f>IFERROR(VLOOKUP($F285,'Arr 2020'!$A:$N,4,0),0)</f>
        <v>296221.45</v>
      </c>
      <c r="J285" s="44">
        <f>IFERROR(VLOOKUP($F285,'Arr 2020'!$A:$N,5,0),0)</f>
        <v>292378.96999999997</v>
      </c>
      <c r="K285" s="44">
        <f>IFERROR(VLOOKUP($F285,'Arr 2020'!$A:$N,6,0),0)</f>
        <v>203421.04</v>
      </c>
      <c r="L285" s="44">
        <f>IFERROR(VLOOKUP($F285,'Arr 2020'!$A:$N,7,0),0)</f>
        <v>98129.39</v>
      </c>
      <c r="M285" s="44">
        <f>IFERROR(VLOOKUP($F285,'Arr 2020'!$A:$N,8,0),0)</f>
        <v>38147.93</v>
      </c>
      <c r="N285" s="44">
        <f>IFERROR(VLOOKUP($F285,'Arr 2020'!$A:$N,9,0),0)</f>
        <v>326199.12</v>
      </c>
      <c r="O285" s="44">
        <f>IFERROR(VLOOKUP($F285,'Arr 2020'!$A:$N,10,0),0)</f>
        <v>91407.46</v>
      </c>
      <c r="P285" s="44">
        <f>IFERROR(VLOOKUP($F285,'Arr 2020'!$A:$N,11,0),0)</f>
        <v>113449.92</v>
      </c>
      <c r="Q285" s="44">
        <f>IFERROR(VLOOKUP($F285,'Arr 2020'!$A:$N,12,0),0)</f>
        <v>107677.7</v>
      </c>
      <c r="R285" s="44">
        <f>IFERROR(VLOOKUP($F285,'Arr 2020'!$A:$N,13,0),0)</f>
        <v>153389.74</v>
      </c>
      <c r="S285" s="44">
        <f>IFERROR(VLOOKUP($F285,'Arr 2020'!$A:$N,14,0),0)</f>
        <v>120291.47</v>
      </c>
    </row>
    <row r="286" spans="2:19" ht="15" customHeight="1" x14ac:dyDescent="0.2">
      <c r="B286" s="64"/>
      <c r="C286" s="37"/>
      <c r="D286" s="37" t="s">
        <v>525</v>
      </c>
      <c r="E286" s="37"/>
      <c r="F286" s="37"/>
      <c r="G286" s="51" t="s">
        <v>526</v>
      </c>
      <c r="H286" s="38">
        <f>IFERROR(VLOOKUP($F286,'Arr 2020'!$A$1:$C$1331,3,0),0)</f>
        <v>0</v>
      </c>
      <c r="I286" s="38">
        <f>IFERROR(VLOOKUP($F286,'Arr 2020'!$A:$N,4,0),0)</f>
        <v>0</v>
      </c>
      <c r="J286" s="38">
        <f>IFERROR(VLOOKUP($F286,'Arr 2020'!$A:$N,5,0),0)</f>
        <v>0</v>
      </c>
      <c r="K286" s="38">
        <f>IFERROR(VLOOKUP($F286,'Arr 2020'!$A:$N,6,0),0)</f>
        <v>0</v>
      </c>
      <c r="L286" s="38">
        <f>IFERROR(VLOOKUP($F286,'Arr 2020'!$A:$N,7,0),0)</f>
        <v>0</v>
      </c>
      <c r="M286" s="38">
        <f>IFERROR(VLOOKUP($F286,'Arr 2020'!$A:$N,8,0),0)</f>
        <v>0</v>
      </c>
      <c r="N286" s="38">
        <f>IFERROR(VLOOKUP($F286,'Arr 2020'!$A:$N,9,0),0)</f>
        <v>0</v>
      </c>
      <c r="O286" s="38">
        <f>IFERROR(VLOOKUP($F286,'Arr 2020'!$A:$N,10,0),0)</f>
        <v>0</v>
      </c>
      <c r="P286" s="38">
        <f>IFERROR(VLOOKUP($F286,'Arr 2020'!$A:$N,11,0),0)</f>
        <v>0</v>
      </c>
      <c r="Q286" s="38">
        <f>IFERROR(VLOOKUP($F286,'Arr 2020'!$A:$N,12,0),0)</f>
        <v>0</v>
      </c>
      <c r="R286" s="38">
        <f>IFERROR(VLOOKUP($F286,'Arr 2020'!$A:$N,13,0),0)</f>
        <v>0</v>
      </c>
      <c r="S286" s="38">
        <f>IFERROR(VLOOKUP($F286,'Arr 2020'!$A:$N,14,0),0)</f>
        <v>0</v>
      </c>
    </row>
    <row r="287" spans="2:19" ht="15" customHeight="1" x14ac:dyDescent="0.2">
      <c r="B287" s="23"/>
      <c r="C287" s="22"/>
      <c r="D287" s="22"/>
      <c r="E287" s="22" t="s">
        <v>527</v>
      </c>
      <c r="F287" s="22"/>
      <c r="G287" s="55" t="s">
        <v>528</v>
      </c>
      <c r="H287" s="24">
        <f>IFERROR(VLOOKUP($F287,'Arr 2020'!$A$1:$C$1331,3,0),0)</f>
        <v>0</v>
      </c>
      <c r="I287" s="24">
        <f>IFERROR(VLOOKUP($F287,'Arr 2020'!$A:$N,4,0),0)</f>
        <v>0</v>
      </c>
      <c r="J287" s="24">
        <f>IFERROR(VLOOKUP($F287,'Arr 2020'!$A:$N,5,0),0)</f>
        <v>0</v>
      </c>
      <c r="K287" s="24">
        <f>IFERROR(VLOOKUP($F287,'Arr 2020'!$A:$N,6,0),0)</f>
        <v>0</v>
      </c>
      <c r="L287" s="24">
        <f>IFERROR(VLOOKUP($F287,'Arr 2020'!$A:$N,7,0),0)</f>
        <v>0</v>
      </c>
      <c r="M287" s="24">
        <f>IFERROR(VLOOKUP($F287,'Arr 2020'!$A:$N,8,0),0)</f>
        <v>0</v>
      </c>
      <c r="N287" s="24">
        <f>IFERROR(VLOOKUP($F287,'Arr 2020'!$A:$N,9,0),0)</f>
        <v>0</v>
      </c>
      <c r="O287" s="24">
        <f>IFERROR(VLOOKUP($F287,'Arr 2020'!$A:$N,10,0),0)</f>
        <v>0</v>
      </c>
      <c r="P287" s="24">
        <f>IFERROR(VLOOKUP($F287,'Arr 2020'!$A:$N,11,0),0)</f>
        <v>0</v>
      </c>
      <c r="Q287" s="24">
        <f>IFERROR(VLOOKUP($F287,'Arr 2020'!$A:$N,12,0),0)</f>
        <v>0</v>
      </c>
      <c r="R287" s="24">
        <f>IFERROR(VLOOKUP($F287,'Arr 2020'!$A:$N,13,0),0)</f>
        <v>0</v>
      </c>
      <c r="S287" s="24">
        <f>IFERROR(VLOOKUP($F287,'Arr 2020'!$A:$N,14,0),0)</f>
        <v>0</v>
      </c>
    </row>
    <row r="288" spans="2:19" ht="15" customHeight="1" x14ac:dyDescent="0.2">
      <c r="B288" s="60"/>
      <c r="C288" s="61"/>
      <c r="D288" s="61"/>
      <c r="E288" s="61"/>
      <c r="F288" s="43" t="s">
        <v>529</v>
      </c>
      <c r="G288" s="53" t="s">
        <v>528</v>
      </c>
      <c r="H288" s="44">
        <f>IFERROR(VLOOKUP($F288,'Arr 2020'!$A$1:$C$1331,3,0),0)</f>
        <v>165168.76999999999</v>
      </c>
      <c r="I288" s="44">
        <f>IFERROR(VLOOKUP($F288,'Arr 2020'!$A:$N,4,0),0)</f>
        <v>194416.56</v>
      </c>
      <c r="J288" s="44">
        <f>IFERROR(VLOOKUP($F288,'Arr 2020'!$A:$N,5,0),0)</f>
        <v>139107.32</v>
      </c>
      <c r="K288" s="44">
        <f>IFERROR(VLOOKUP($F288,'Arr 2020'!$A:$N,6,0),0)</f>
        <v>134249.51999999999</v>
      </c>
      <c r="L288" s="44">
        <f>IFERROR(VLOOKUP($F288,'Arr 2020'!$A:$N,7,0),0)</f>
        <v>142186.34</v>
      </c>
      <c r="M288" s="44">
        <f>IFERROR(VLOOKUP($F288,'Arr 2020'!$A:$N,8,0),0)</f>
        <v>218515.31</v>
      </c>
      <c r="N288" s="44">
        <f>IFERROR(VLOOKUP($F288,'Arr 2020'!$A:$N,9,0),0)</f>
        <v>186021.20999999996</v>
      </c>
      <c r="O288" s="44">
        <f>IFERROR(VLOOKUP($F288,'Arr 2020'!$A:$N,10,0),0)</f>
        <v>124684.53</v>
      </c>
      <c r="P288" s="44">
        <f>IFERROR(VLOOKUP($F288,'Arr 2020'!$A:$N,11,0),0)</f>
        <v>207524.79999999996</v>
      </c>
      <c r="Q288" s="44">
        <f>IFERROR(VLOOKUP($F288,'Arr 2020'!$A:$N,12,0),0)</f>
        <v>228954.57</v>
      </c>
      <c r="R288" s="44">
        <f>IFERROR(VLOOKUP($F288,'Arr 2020'!$A:$N,13,0),0)</f>
        <v>220113.86</v>
      </c>
      <c r="S288" s="44">
        <f>IFERROR(VLOOKUP($F288,'Arr 2020'!$A:$N,14,0),0)</f>
        <v>243340.27</v>
      </c>
    </row>
    <row r="289" spans="2:19" ht="15" customHeight="1" x14ac:dyDescent="0.2">
      <c r="B289" s="23"/>
      <c r="C289" s="22"/>
      <c r="D289" s="22"/>
      <c r="E289" s="22" t="s">
        <v>530</v>
      </c>
      <c r="F289" s="22"/>
      <c r="G289" s="55" t="s">
        <v>531</v>
      </c>
      <c r="H289" s="24">
        <f>IFERROR(VLOOKUP($F289,'Arr 2020'!$A$1:$C$1331,3,0),0)</f>
        <v>0</v>
      </c>
      <c r="I289" s="24">
        <f>IFERROR(VLOOKUP($F289,'Arr 2020'!$A:$N,4,0),0)</f>
        <v>0</v>
      </c>
      <c r="J289" s="24">
        <f>IFERROR(VLOOKUP($F289,'Arr 2020'!$A:$N,5,0),0)</f>
        <v>0</v>
      </c>
      <c r="K289" s="24">
        <f>IFERROR(VLOOKUP($F289,'Arr 2020'!$A:$N,6,0),0)</f>
        <v>0</v>
      </c>
      <c r="L289" s="24">
        <f>IFERROR(VLOOKUP($F289,'Arr 2020'!$A:$N,7,0),0)</f>
        <v>0</v>
      </c>
      <c r="M289" s="24">
        <f>IFERROR(VLOOKUP($F289,'Arr 2020'!$A:$N,8,0),0)</f>
        <v>0</v>
      </c>
      <c r="N289" s="24">
        <f>IFERROR(VLOOKUP($F289,'Arr 2020'!$A:$N,9,0),0)</f>
        <v>0</v>
      </c>
      <c r="O289" s="24">
        <f>IFERROR(VLOOKUP($F289,'Arr 2020'!$A:$N,10,0),0)</f>
        <v>0</v>
      </c>
      <c r="P289" s="24">
        <f>IFERROR(VLOOKUP($F289,'Arr 2020'!$A:$N,11,0),0)</f>
        <v>0</v>
      </c>
      <c r="Q289" s="24">
        <f>IFERROR(VLOOKUP($F289,'Arr 2020'!$A:$N,12,0),0)</f>
        <v>0</v>
      </c>
      <c r="R289" s="24">
        <f>IFERROR(VLOOKUP($F289,'Arr 2020'!$A:$N,13,0),0)</f>
        <v>0</v>
      </c>
      <c r="S289" s="24">
        <f>IFERROR(VLOOKUP($F289,'Arr 2020'!$A:$N,14,0),0)</f>
        <v>0</v>
      </c>
    </row>
    <row r="290" spans="2:19" ht="15" customHeight="1" x14ac:dyDescent="0.2">
      <c r="B290" s="60"/>
      <c r="C290" s="61"/>
      <c r="D290" s="61"/>
      <c r="E290" s="61"/>
      <c r="F290" s="43" t="s">
        <v>532</v>
      </c>
      <c r="G290" s="53" t="s">
        <v>533</v>
      </c>
      <c r="H290" s="44">
        <f>IFERROR(VLOOKUP($F290,'Arr 2020'!$A$1:$C$1331,3,0),0)</f>
        <v>0</v>
      </c>
      <c r="I290" s="44">
        <f>IFERROR(VLOOKUP($F290,'Arr 2020'!$A:$N,4,0),0)</f>
        <v>0</v>
      </c>
      <c r="J290" s="44">
        <f>IFERROR(VLOOKUP($F290,'Arr 2020'!$A:$N,5,0),0)</f>
        <v>0</v>
      </c>
      <c r="K290" s="44">
        <f>IFERROR(VLOOKUP($F290,'Arr 2020'!$A:$N,6,0),0)</f>
        <v>0</v>
      </c>
      <c r="L290" s="44">
        <f>IFERROR(VLOOKUP($F290,'Arr 2020'!$A:$N,7,0),0)</f>
        <v>0</v>
      </c>
      <c r="M290" s="44">
        <f>IFERROR(VLOOKUP($F290,'Arr 2020'!$A:$N,8,0),0)</f>
        <v>0</v>
      </c>
      <c r="N290" s="44">
        <f>IFERROR(VLOOKUP($F290,'Arr 2020'!$A:$N,9,0),0)</f>
        <v>0</v>
      </c>
      <c r="O290" s="44">
        <f>IFERROR(VLOOKUP($F290,'Arr 2020'!$A:$N,10,0),0)</f>
        <v>0</v>
      </c>
      <c r="P290" s="44">
        <f>IFERROR(VLOOKUP($F290,'Arr 2020'!$A:$N,11,0),0)</f>
        <v>0</v>
      </c>
      <c r="Q290" s="44">
        <f>IFERROR(VLOOKUP($F290,'Arr 2020'!$A:$N,12,0),0)</f>
        <v>0</v>
      </c>
      <c r="R290" s="44">
        <f>IFERROR(VLOOKUP($F290,'Arr 2020'!$A:$N,13,0),0)</f>
        <v>0</v>
      </c>
      <c r="S290" s="44">
        <f>IFERROR(VLOOKUP($F290,'Arr 2020'!$A:$N,14,0),0)</f>
        <v>151.85</v>
      </c>
    </row>
    <row r="291" spans="2:19" ht="15" customHeight="1" x14ac:dyDescent="0.2">
      <c r="B291" s="60"/>
      <c r="C291" s="61"/>
      <c r="D291" s="61"/>
      <c r="E291" s="61"/>
      <c r="F291" s="43" t="s">
        <v>534</v>
      </c>
      <c r="G291" s="53" t="s">
        <v>535</v>
      </c>
      <c r="H291" s="44">
        <f>IFERROR(VLOOKUP($F291,'Arr 2020'!$A$1:$C$1331,3,0),0)</f>
        <v>126516.02</v>
      </c>
      <c r="I291" s="44">
        <f>IFERROR(VLOOKUP($F291,'Arr 2020'!$A:$N,4,0),0)</f>
        <v>110179.91</v>
      </c>
      <c r="J291" s="44">
        <f>IFERROR(VLOOKUP($F291,'Arr 2020'!$A:$N,5,0),0)</f>
        <v>88376.18</v>
      </c>
      <c r="K291" s="44">
        <f>IFERROR(VLOOKUP($F291,'Arr 2020'!$A:$N,6,0),0)</f>
        <v>112299.89</v>
      </c>
      <c r="L291" s="44">
        <f>IFERROR(VLOOKUP($F291,'Arr 2020'!$A:$N,7,0),0)</f>
        <v>96077.4</v>
      </c>
      <c r="M291" s="44">
        <f>IFERROR(VLOOKUP($F291,'Arr 2020'!$A:$N,8,0),0)</f>
        <v>105215.85999999999</v>
      </c>
      <c r="N291" s="44">
        <f>IFERROR(VLOOKUP($F291,'Arr 2020'!$A:$N,9,0),0)</f>
        <v>103719.35</v>
      </c>
      <c r="O291" s="44">
        <f>IFERROR(VLOOKUP($F291,'Arr 2020'!$A:$N,10,0),0)</f>
        <v>105786.74000000002</v>
      </c>
      <c r="P291" s="44">
        <f>IFERROR(VLOOKUP($F291,'Arr 2020'!$A:$N,11,0),0)</f>
        <v>99926.42</v>
      </c>
      <c r="Q291" s="44">
        <f>IFERROR(VLOOKUP($F291,'Arr 2020'!$A:$N,12,0),0)</f>
        <v>175800</v>
      </c>
      <c r="R291" s="44">
        <f>IFERROR(VLOOKUP($F291,'Arr 2020'!$A:$N,13,0),0)</f>
        <v>170969.97</v>
      </c>
      <c r="S291" s="44">
        <f>IFERROR(VLOOKUP($F291,'Arr 2020'!$A:$N,14,0),0)</f>
        <v>113734.99</v>
      </c>
    </row>
    <row r="292" spans="2:19" ht="15" customHeight="1" x14ac:dyDescent="0.2">
      <c r="B292" s="23"/>
      <c r="C292" s="22"/>
      <c r="D292" s="22"/>
      <c r="E292" s="22" t="s">
        <v>536</v>
      </c>
      <c r="F292" s="22"/>
      <c r="G292" s="55" t="s">
        <v>537</v>
      </c>
      <c r="H292" s="24">
        <f>IFERROR(VLOOKUP($F292,'Arr 2020'!$A$1:$C$1331,3,0),0)</f>
        <v>0</v>
      </c>
      <c r="I292" s="24">
        <f>IFERROR(VLOOKUP($F292,'Arr 2020'!$A:$N,4,0),0)</f>
        <v>0</v>
      </c>
      <c r="J292" s="24">
        <f>IFERROR(VLOOKUP($F292,'Arr 2020'!$A:$N,5,0),0)</f>
        <v>0</v>
      </c>
      <c r="K292" s="24">
        <f>IFERROR(VLOOKUP($F292,'Arr 2020'!$A:$N,6,0),0)</f>
        <v>0</v>
      </c>
      <c r="L292" s="24">
        <f>IFERROR(VLOOKUP($F292,'Arr 2020'!$A:$N,7,0),0)</f>
        <v>0</v>
      </c>
      <c r="M292" s="24">
        <f>IFERROR(VLOOKUP($F292,'Arr 2020'!$A:$N,8,0),0)</f>
        <v>0</v>
      </c>
      <c r="N292" s="24">
        <f>IFERROR(VLOOKUP($F292,'Arr 2020'!$A:$N,9,0),0)</f>
        <v>0</v>
      </c>
      <c r="O292" s="24">
        <f>IFERROR(VLOOKUP($F292,'Arr 2020'!$A:$N,10,0),0)</f>
        <v>0</v>
      </c>
      <c r="P292" s="24">
        <f>IFERROR(VLOOKUP($F292,'Arr 2020'!$A:$N,11,0),0)</f>
        <v>0</v>
      </c>
      <c r="Q292" s="24">
        <f>IFERROR(VLOOKUP($F292,'Arr 2020'!$A:$N,12,0),0)</f>
        <v>0</v>
      </c>
      <c r="R292" s="24">
        <f>IFERROR(VLOOKUP($F292,'Arr 2020'!$A:$N,13,0),0)</f>
        <v>0</v>
      </c>
      <c r="S292" s="24">
        <f>IFERROR(VLOOKUP($F292,'Arr 2020'!$A:$N,14,0),0)</f>
        <v>0</v>
      </c>
    </row>
    <row r="293" spans="2:19" ht="15" customHeight="1" x14ac:dyDescent="0.2">
      <c r="B293" s="60"/>
      <c r="C293" s="61"/>
      <c r="D293" s="61"/>
      <c r="E293" s="61"/>
      <c r="F293" s="43" t="s">
        <v>538</v>
      </c>
      <c r="G293" s="53" t="s">
        <v>539</v>
      </c>
      <c r="H293" s="44">
        <f>IFERROR(VLOOKUP($F293,'Arr 2020'!$A$1:$C$1331,3,0),0)</f>
        <v>205707.15000000002</v>
      </c>
      <c r="I293" s="44">
        <f>IFERROR(VLOOKUP($F293,'Arr 2020'!$A:$N,4,0),0)</f>
        <v>203108.99999999997</v>
      </c>
      <c r="J293" s="44">
        <f>IFERROR(VLOOKUP($F293,'Arr 2020'!$A:$N,5,0),0)</f>
        <v>203856.4</v>
      </c>
      <c r="K293" s="44">
        <f>IFERROR(VLOOKUP($F293,'Arr 2020'!$A:$N,6,0),0)</f>
        <v>223063.31</v>
      </c>
      <c r="L293" s="44">
        <f>IFERROR(VLOOKUP($F293,'Arr 2020'!$A:$N,7,0),0)</f>
        <v>82821.87</v>
      </c>
      <c r="M293" s="44">
        <f>IFERROR(VLOOKUP($F293,'Arr 2020'!$A:$N,8,0),0)</f>
        <v>189812.48000000004</v>
      </c>
      <c r="N293" s="44">
        <f>IFERROR(VLOOKUP($F293,'Arr 2020'!$A:$N,9,0),0)</f>
        <v>185813.44</v>
      </c>
      <c r="O293" s="44">
        <f>IFERROR(VLOOKUP($F293,'Arr 2020'!$A:$N,10,0),0)</f>
        <v>200815.79</v>
      </c>
      <c r="P293" s="44">
        <f>IFERROR(VLOOKUP($F293,'Arr 2020'!$A:$N,11,0),0)</f>
        <v>242566.04999999996</v>
      </c>
      <c r="Q293" s="44">
        <f>IFERROR(VLOOKUP($F293,'Arr 2020'!$A:$N,12,0),0)</f>
        <v>240863.7</v>
      </c>
      <c r="R293" s="44">
        <f>IFERROR(VLOOKUP($F293,'Arr 2020'!$A:$N,13,0),0)</f>
        <v>239047.31</v>
      </c>
      <c r="S293" s="44">
        <f>IFERROR(VLOOKUP($F293,'Arr 2020'!$A:$N,14,0),0)</f>
        <v>188628.6</v>
      </c>
    </row>
    <row r="294" spans="2:19" ht="15" customHeight="1" x14ac:dyDescent="0.2">
      <c r="B294" s="60"/>
      <c r="C294" s="61"/>
      <c r="D294" s="61"/>
      <c r="E294" s="61"/>
      <c r="F294" s="43" t="s">
        <v>540</v>
      </c>
      <c r="G294" s="53" t="s">
        <v>541</v>
      </c>
      <c r="H294" s="44">
        <f>IFERROR(VLOOKUP($F294,'Arr 2020'!$A$1:$C$1331,3,0),0)</f>
        <v>196903.09</v>
      </c>
      <c r="I294" s="44">
        <f>IFERROR(VLOOKUP($F294,'Arr 2020'!$A:$N,4,0),0)</f>
        <v>190392.62</v>
      </c>
      <c r="J294" s="44">
        <f>IFERROR(VLOOKUP($F294,'Arr 2020'!$A:$N,5,0),0)</f>
        <v>134956.79999999999</v>
      </c>
      <c r="K294" s="44">
        <f>IFERROR(VLOOKUP($F294,'Arr 2020'!$A:$N,6,0),0)</f>
        <v>145634.26</v>
      </c>
      <c r="L294" s="44">
        <f>IFERROR(VLOOKUP($F294,'Arr 2020'!$A:$N,7,0),0)</f>
        <v>68625.39</v>
      </c>
      <c r="M294" s="44">
        <f>IFERROR(VLOOKUP($F294,'Arr 2020'!$A:$N,8,0),0)</f>
        <v>205175.66</v>
      </c>
      <c r="N294" s="44">
        <f>IFERROR(VLOOKUP($F294,'Arr 2020'!$A:$N,9,0),0)</f>
        <v>101638.69999999998</v>
      </c>
      <c r="O294" s="44">
        <f>IFERROR(VLOOKUP($F294,'Arr 2020'!$A:$N,10,0),0)</f>
        <v>95026.79</v>
      </c>
      <c r="P294" s="44">
        <f>IFERROR(VLOOKUP($F294,'Arr 2020'!$A:$N,11,0),0)</f>
        <v>120246.15</v>
      </c>
      <c r="Q294" s="44">
        <f>IFERROR(VLOOKUP($F294,'Arr 2020'!$A:$N,12,0),0)</f>
        <v>170714.92</v>
      </c>
      <c r="R294" s="44">
        <f>IFERROR(VLOOKUP($F294,'Arr 2020'!$A:$N,13,0),0)</f>
        <v>355069.02</v>
      </c>
      <c r="S294" s="44">
        <f>IFERROR(VLOOKUP($F294,'Arr 2020'!$A:$N,14,0),0)</f>
        <v>128481.41</v>
      </c>
    </row>
    <row r="295" spans="2:19" ht="15" customHeight="1" x14ac:dyDescent="0.2">
      <c r="B295" s="64"/>
      <c r="C295" s="37"/>
      <c r="D295" s="37" t="s">
        <v>542</v>
      </c>
      <c r="E295" s="37"/>
      <c r="F295" s="37"/>
      <c r="G295" s="51" t="s">
        <v>543</v>
      </c>
      <c r="H295" s="38">
        <f>IFERROR(VLOOKUP($F295,'Arr 2020'!$A$1:$C$1331,3,0),0)</f>
        <v>0</v>
      </c>
      <c r="I295" s="38">
        <f>IFERROR(VLOOKUP($F295,'Arr 2020'!$A:$N,4,0),0)</f>
        <v>0</v>
      </c>
      <c r="J295" s="38">
        <f>IFERROR(VLOOKUP($F295,'Arr 2020'!$A:$N,5,0),0)</f>
        <v>0</v>
      </c>
      <c r="K295" s="38">
        <f>IFERROR(VLOOKUP($F295,'Arr 2020'!$A:$N,6,0),0)</f>
        <v>0</v>
      </c>
      <c r="L295" s="38">
        <f>IFERROR(VLOOKUP($F295,'Arr 2020'!$A:$N,7,0),0)</f>
        <v>0</v>
      </c>
      <c r="M295" s="38">
        <f>IFERROR(VLOOKUP($F295,'Arr 2020'!$A:$N,8,0),0)</f>
        <v>0</v>
      </c>
      <c r="N295" s="38">
        <f>IFERROR(VLOOKUP($F295,'Arr 2020'!$A:$N,9,0),0)</f>
        <v>0</v>
      </c>
      <c r="O295" s="38">
        <f>IFERROR(VLOOKUP($F295,'Arr 2020'!$A:$N,10,0),0)</f>
        <v>0</v>
      </c>
      <c r="P295" s="38">
        <f>IFERROR(VLOOKUP($F295,'Arr 2020'!$A:$N,11,0),0)</f>
        <v>0</v>
      </c>
      <c r="Q295" s="38">
        <f>IFERROR(VLOOKUP($F295,'Arr 2020'!$A:$N,12,0),0)</f>
        <v>0</v>
      </c>
      <c r="R295" s="38">
        <f>IFERROR(VLOOKUP($F295,'Arr 2020'!$A:$N,13,0),0)</f>
        <v>0</v>
      </c>
      <c r="S295" s="38">
        <f>IFERROR(VLOOKUP($F295,'Arr 2020'!$A:$N,14,0),0)</f>
        <v>0</v>
      </c>
    </row>
    <row r="296" spans="2:19" ht="15" customHeight="1" x14ac:dyDescent="0.2">
      <c r="B296" s="23"/>
      <c r="C296" s="22"/>
      <c r="D296" s="22"/>
      <c r="E296" s="22" t="s">
        <v>544</v>
      </c>
      <c r="F296" s="22"/>
      <c r="G296" s="55" t="s">
        <v>545</v>
      </c>
      <c r="H296" s="24">
        <f>IFERROR(VLOOKUP($F296,'Arr 2020'!$A$1:$C$1331,3,0),0)</f>
        <v>0</v>
      </c>
      <c r="I296" s="24">
        <f>IFERROR(VLOOKUP($F296,'Arr 2020'!$A:$N,4,0),0)</f>
        <v>0</v>
      </c>
      <c r="J296" s="24">
        <f>IFERROR(VLOOKUP($F296,'Arr 2020'!$A:$N,5,0),0)</f>
        <v>0</v>
      </c>
      <c r="K296" s="24">
        <f>IFERROR(VLOOKUP($F296,'Arr 2020'!$A:$N,6,0),0)</f>
        <v>0</v>
      </c>
      <c r="L296" s="24">
        <f>IFERROR(VLOOKUP($F296,'Arr 2020'!$A:$N,7,0),0)</f>
        <v>0</v>
      </c>
      <c r="M296" s="24">
        <f>IFERROR(VLOOKUP($F296,'Arr 2020'!$A:$N,8,0),0)</f>
        <v>0</v>
      </c>
      <c r="N296" s="24">
        <f>IFERROR(VLOOKUP($F296,'Arr 2020'!$A:$N,9,0),0)</f>
        <v>0</v>
      </c>
      <c r="O296" s="24">
        <f>IFERROR(VLOOKUP($F296,'Arr 2020'!$A:$N,10,0),0)</f>
        <v>0</v>
      </c>
      <c r="P296" s="24">
        <f>IFERROR(VLOOKUP($F296,'Arr 2020'!$A:$N,11,0),0)</f>
        <v>0</v>
      </c>
      <c r="Q296" s="24">
        <f>IFERROR(VLOOKUP($F296,'Arr 2020'!$A:$N,12,0),0)</f>
        <v>0</v>
      </c>
      <c r="R296" s="24">
        <f>IFERROR(VLOOKUP($F296,'Arr 2020'!$A:$N,13,0),0)</f>
        <v>0</v>
      </c>
      <c r="S296" s="24">
        <f>IFERROR(VLOOKUP($F296,'Arr 2020'!$A:$N,14,0),0)</f>
        <v>0</v>
      </c>
    </row>
    <row r="297" spans="2:19" ht="15" customHeight="1" x14ac:dyDescent="0.2">
      <c r="B297" s="60"/>
      <c r="C297" s="61"/>
      <c r="D297" s="61"/>
      <c r="E297" s="61"/>
      <c r="F297" s="43" t="s">
        <v>546</v>
      </c>
      <c r="G297" s="53" t="s">
        <v>545</v>
      </c>
      <c r="H297" s="44">
        <f>IFERROR(VLOOKUP($F297,'Arr 2020'!$A$1:$C$1331,3,0),0)</f>
        <v>2868.47</v>
      </c>
      <c r="I297" s="44">
        <f>IFERROR(VLOOKUP($F297,'Arr 2020'!$A:$N,4,0),0)</f>
        <v>0</v>
      </c>
      <c r="J297" s="44">
        <f>IFERROR(VLOOKUP($F297,'Arr 2020'!$A:$N,5,0),0)</f>
        <v>9494.92</v>
      </c>
      <c r="K297" s="44">
        <f>IFERROR(VLOOKUP($F297,'Arr 2020'!$A:$N,6,0),0)</f>
        <v>6486.8900000000012</v>
      </c>
      <c r="L297" s="44">
        <f>IFERROR(VLOOKUP($F297,'Arr 2020'!$A:$N,7,0),0)</f>
        <v>4234.28</v>
      </c>
      <c r="M297" s="44">
        <f>IFERROR(VLOOKUP($F297,'Arr 2020'!$A:$N,8,0),0)</f>
        <v>18636.46</v>
      </c>
      <c r="N297" s="44">
        <f>IFERROR(VLOOKUP($F297,'Arr 2020'!$A:$N,9,0),0)</f>
        <v>31892.06</v>
      </c>
      <c r="O297" s="44">
        <f>IFERROR(VLOOKUP($F297,'Arr 2020'!$A:$N,10,0),0)</f>
        <v>12745.49</v>
      </c>
      <c r="P297" s="44">
        <f>IFERROR(VLOOKUP($F297,'Arr 2020'!$A:$N,11,0),0)</f>
        <v>8982.5300000000007</v>
      </c>
      <c r="Q297" s="44">
        <f>IFERROR(VLOOKUP($F297,'Arr 2020'!$A:$N,12,0),0)</f>
        <v>21267</v>
      </c>
      <c r="R297" s="44">
        <f>IFERROR(VLOOKUP($F297,'Arr 2020'!$A:$N,13,0),0)</f>
        <v>24777.74</v>
      </c>
      <c r="S297" s="44">
        <f>IFERROR(VLOOKUP($F297,'Arr 2020'!$A:$N,14,0),0)</f>
        <v>21646.62</v>
      </c>
    </row>
    <row r="298" spans="2:19" ht="15" customHeight="1" x14ac:dyDescent="0.2">
      <c r="B298" s="23"/>
      <c r="C298" s="22"/>
      <c r="D298" s="22"/>
      <c r="E298" s="22" t="s">
        <v>547</v>
      </c>
      <c r="F298" s="22"/>
      <c r="G298" s="55" t="s">
        <v>548</v>
      </c>
      <c r="H298" s="24">
        <f>IFERROR(VLOOKUP($F298,'Arr 2020'!$A$1:$C$1331,3,0),0)</f>
        <v>0</v>
      </c>
      <c r="I298" s="24">
        <f>IFERROR(VLOOKUP($F298,'Arr 2020'!$A:$N,4,0),0)</f>
        <v>0</v>
      </c>
      <c r="J298" s="24">
        <f>IFERROR(VLOOKUP($F298,'Arr 2020'!$A:$N,5,0),0)</f>
        <v>0</v>
      </c>
      <c r="K298" s="24">
        <f>IFERROR(VLOOKUP($F298,'Arr 2020'!$A:$N,6,0),0)</f>
        <v>0</v>
      </c>
      <c r="L298" s="24">
        <f>IFERROR(VLOOKUP($F298,'Arr 2020'!$A:$N,7,0),0)</f>
        <v>0</v>
      </c>
      <c r="M298" s="24">
        <f>IFERROR(VLOOKUP($F298,'Arr 2020'!$A:$N,8,0),0)</f>
        <v>0</v>
      </c>
      <c r="N298" s="24">
        <f>IFERROR(VLOOKUP($F298,'Arr 2020'!$A:$N,9,0),0)</f>
        <v>0</v>
      </c>
      <c r="O298" s="24">
        <f>IFERROR(VLOOKUP($F298,'Arr 2020'!$A:$N,10,0),0)</f>
        <v>0</v>
      </c>
      <c r="P298" s="24">
        <f>IFERROR(VLOOKUP($F298,'Arr 2020'!$A:$N,11,0),0)</f>
        <v>0</v>
      </c>
      <c r="Q298" s="24">
        <f>IFERROR(VLOOKUP($F298,'Arr 2020'!$A:$N,12,0),0)</f>
        <v>0</v>
      </c>
      <c r="R298" s="24">
        <f>IFERROR(VLOOKUP($F298,'Arr 2020'!$A:$N,13,0),0)</f>
        <v>0</v>
      </c>
      <c r="S298" s="24">
        <f>IFERROR(VLOOKUP($F298,'Arr 2020'!$A:$N,14,0),0)</f>
        <v>0</v>
      </c>
    </row>
    <row r="299" spans="2:19" ht="15" customHeight="1" x14ac:dyDescent="0.2">
      <c r="B299" s="60"/>
      <c r="C299" s="61"/>
      <c r="D299" s="61"/>
      <c r="E299" s="61"/>
      <c r="F299" s="43" t="s">
        <v>549</v>
      </c>
      <c r="G299" s="53" t="s">
        <v>548</v>
      </c>
      <c r="H299" s="44">
        <f>IFERROR(VLOOKUP($F299,'Arr 2020'!$A$1:$C$1331,3,0),0)</f>
        <v>61746.96</v>
      </c>
      <c r="I299" s="44">
        <f>IFERROR(VLOOKUP($F299,'Arr 2020'!$A:$N,4,0),0)</f>
        <v>34842.019999999997</v>
      </c>
      <c r="J299" s="44">
        <f>IFERROR(VLOOKUP($F299,'Arr 2020'!$A:$N,5,0),0)</f>
        <v>1935.56</v>
      </c>
      <c r="K299" s="44">
        <f>IFERROR(VLOOKUP($F299,'Arr 2020'!$A:$N,6,0),0)</f>
        <v>26.390000000000004</v>
      </c>
      <c r="L299" s="44">
        <f>IFERROR(VLOOKUP($F299,'Arr 2020'!$A:$N,7,0),0)</f>
        <v>814.94</v>
      </c>
      <c r="M299" s="44">
        <f>IFERROR(VLOOKUP($F299,'Arr 2020'!$A:$N,8,0),0)</f>
        <v>993.39999999999986</v>
      </c>
      <c r="N299" s="44">
        <f>IFERROR(VLOOKUP($F299,'Arr 2020'!$A:$N,9,0),0)</f>
        <v>166.82</v>
      </c>
      <c r="O299" s="44">
        <f>IFERROR(VLOOKUP($F299,'Arr 2020'!$A:$N,10,0),0)</f>
        <v>207.22999999999996</v>
      </c>
      <c r="P299" s="44">
        <f>IFERROR(VLOOKUP($F299,'Arr 2020'!$A:$N,11,0),0)</f>
        <v>112.44</v>
      </c>
      <c r="Q299" s="44">
        <f>IFERROR(VLOOKUP($F299,'Arr 2020'!$A:$N,12,0),0)</f>
        <v>1721.91</v>
      </c>
      <c r="R299" s="44">
        <f>IFERROR(VLOOKUP($F299,'Arr 2020'!$A:$N,13,0),0)</f>
        <v>349.93</v>
      </c>
      <c r="S299" s="44">
        <f>IFERROR(VLOOKUP($F299,'Arr 2020'!$A:$N,14,0),0)</f>
        <v>994.41</v>
      </c>
    </row>
    <row r="300" spans="2:19" ht="15" customHeight="1" x14ac:dyDescent="0.2">
      <c r="B300" s="23"/>
      <c r="C300" s="22"/>
      <c r="D300" s="22"/>
      <c r="E300" s="22" t="s">
        <v>550</v>
      </c>
      <c r="F300" s="22"/>
      <c r="G300" s="55" t="s">
        <v>4215</v>
      </c>
      <c r="H300" s="24">
        <f>IFERROR(VLOOKUP($F300,'Arr 2020'!$A$1:$C$1331,3,0),0)</f>
        <v>0</v>
      </c>
      <c r="I300" s="24">
        <f>IFERROR(VLOOKUP($F300,'Arr 2020'!$A:$N,4,0),0)</f>
        <v>0</v>
      </c>
      <c r="J300" s="24">
        <f>IFERROR(VLOOKUP($F300,'Arr 2020'!$A:$N,5,0),0)</f>
        <v>0</v>
      </c>
      <c r="K300" s="24">
        <f>IFERROR(VLOOKUP($F300,'Arr 2020'!$A:$N,6,0),0)</f>
        <v>0</v>
      </c>
      <c r="L300" s="24">
        <f>IFERROR(VLOOKUP($F300,'Arr 2020'!$A:$N,7,0),0)</f>
        <v>0</v>
      </c>
      <c r="M300" s="24">
        <f>IFERROR(VLOOKUP($F300,'Arr 2020'!$A:$N,8,0),0)</f>
        <v>0</v>
      </c>
      <c r="N300" s="24">
        <f>IFERROR(VLOOKUP($F300,'Arr 2020'!$A:$N,9,0),0)</f>
        <v>0</v>
      </c>
      <c r="O300" s="24">
        <f>IFERROR(VLOOKUP($F300,'Arr 2020'!$A:$N,10,0),0)</f>
        <v>0</v>
      </c>
      <c r="P300" s="24">
        <f>IFERROR(VLOOKUP($F300,'Arr 2020'!$A:$N,11,0),0)</f>
        <v>0</v>
      </c>
      <c r="Q300" s="24">
        <f>IFERROR(VLOOKUP($F300,'Arr 2020'!$A:$N,12,0),0)</f>
        <v>0</v>
      </c>
      <c r="R300" s="24">
        <f>IFERROR(VLOOKUP($F300,'Arr 2020'!$A:$N,13,0),0)</f>
        <v>0</v>
      </c>
      <c r="S300" s="24">
        <f>IFERROR(VLOOKUP($F300,'Arr 2020'!$A:$N,14,0),0)</f>
        <v>0</v>
      </c>
    </row>
    <row r="301" spans="2:19" ht="15" customHeight="1" x14ac:dyDescent="0.2">
      <c r="B301" s="60"/>
      <c r="C301" s="61"/>
      <c r="D301" s="61"/>
      <c r="E301" s="61"/>
      <c r="F301" s="43" t="s">
        <v>552</v>
      </c>
      <c r="G301" s="53" t="s">
        <v>4215</v>
      </c>
      <c r="H301" s="44">
        <f>IFERROR(VLOOKUP($F301,'Arr 2020'!$A$1:$C$1331,3,0),0)</f>
        <v>51113.19</v>
      </c>
      <c r="I301" s="44">
        <f>IFERROR(VLOOKUP($F301,'Arr 2020'!$A:$N,4,0),0)</f>
        <v>43833.24</v>
      </c>
      <c r="J301" s="44">
        <f>IFERROR(VLOOKUP($F301,'Arr 2020'!$A:$N,5,0),0)</f>
        <v>27073.05</v>
      </c>
      <c r="K301" s="44">
        <f>IFERROR(VLOOKUP($F301,'Arr 2020'!$A:$N,6,0),0)</f>
        <v>46291.25</v>
      </c>
      <c r="L301" s="44">
        <f>IFERROR(VLOOKUP($F301,'Arr 2020'!$A:$N,7,0),0)</f>
        <v>30831.060000000005</v>
      </c>
      <c r="M301" s="44">
        <f>IFERROR(VLOOKUP($F301,'Arr 2020'!$A:$N,8,0),0)</f>
        <v>52331.010000000009</v>
      </c>
      <c r="N301" s="44">
        <f>IFERROR(VLOOKUP($F301,'Arr 2020'!$A:$N,9,0),0)</f>
        <v>43332.46</v>
      </c>
      <c r="O301" s="44">
        <f>IFERROR(VLOOKUP($F301,'Arr 2020'!$A:$N,10,0),0)</f>
        <v>42697.03</v>
      </c>
      <c r="P301" s="44">
        <f>IFERROR(VLOOKUP($F301,'Arr 2020'!$A:$N,11,0),0)</f>
        <v>35398.769999999997</v>
      </c>
      <c r="Q301" s="44">
        <f>IFERROR(VLOOKUP($F301,'Arr 2020'!$A:$N,12,0),0)</f>
        <v>61441.08</v>
      </c>
      <c r="R301" s="44">
        <f>IFERROR(VLOOKUP($F301,'Arr 2020'!$A:$N,13,0),0)</f>
        <v>49307.31</v>
      </c>
      <c r="S301" s="44">
        <f>IFERROR(VLOOKUP($F301,'Arr 2020'!$A:$N,14,0),0)</f>
        <v>45280.17</v>
      </c>
    </row>
    <row r="302" spans="2:19" ht="15" customHeight="1" x14ac:dyDescent="0.2">
      <c r="B302" s="64"/>
      <c r="C302" s="37"/>
      <c r="D302" s="37" t="s">
        <v>553</v>
      </c>
      <c r="E302" s="37"/>
      <c r="F302" s="37"/>
      <c r="G302" s="51" t="s">
        <v>554</v>
      </c>
      <c r="H302" s="38">
        <f>IFERROR(VLOOKUP($F302,'Arr 2020'!$A$1:$C$1331,3,0),0)</f>
        <v>0</v>
      </c>
      <c r="I302" s="38">
        <f>IFERROR(VLOOKUP($F302,'Arr 2020'!$A:$N,4,0),0)</f>
        <v>0</v>
      </c>
      <c r="J302" s="38">
        <f>IFERROR(VLOOKUP($F302,'Arr 2020'!$A:$N,5,0),0)</f>
        <v>0</v>
      </c>
      <c r="K302" s="38">
        <f>IFERROR(VLOOKUP($F302,'Arr 2020'!$A:$N,6,0),0)</f>
        <v>0</v>
      </c>
      <c r="L302" s="38">
        <f>IFERROR(VLOOKUP($F302,'Arr 2020'!$A:$N,7,0),0)</f>
        <v>0</v>
      </c>
      <c r="M302" s="38">
        <f>IFERROR(VLOOKUP($F302,'Arr 2020'!$A:$N,8,0),0)</f>
        <v>0</v>
      </c>
      <c r="N302" s="38">
        <f>IFERROR(VLOOKUP($F302,'Arr 2020'!$A:$N,9,0),0)</f>
        <v>0</v>
      </c>
      <c r="O302" s="38">
        <f>IFERROR(VLOOKUP($F302,'Arr 2020'!$A:$N,10,0),0)</f>
        <v>0</v>
      </c>
      <c r="P302" s="38">
        <f>IFERROR(VLOOKUP($F302,'Arr 2020'!$A:$N,11,0),0)</f>
        <v>0</v>
      </c>
      <c r="Q302" s="38">
        <f>IFERROR(VLOOKUP($F302,'Arr 2020'!$A:$N,12,0),0)</f>
        <v>0</v>
      </c>
      <c r="R302" s="38">
        <f>IFERROR(VLOOKUP($F302,'Arr 2020'!$A:$N,13,0),0)</f>
        <v>0</v>
      </c>
      <c r="S302" s="38">
        <f>IFERROR(VLOOKUP($F302,'Arr 2020'!$A:$N,14,0),0)</f>
        <v>0</v>
      </c>
    </row>
    <row r="303" spans="2:19" ht="15" customHeight="1" x14ac:dyDescent="0.2">
      <c r="B303" s="23"/>
      <c r="C303" s="22"/>
      <c r="D303" s="22"/>
      <c r="E303" s="22" t="s">
        <v>555</v>
      </c>
      <c r="F303" s="22"/>
      <c r="G303" s="55" t="s">
        <v>556</v>
      </c>
      <c r="H303" s="24">
        <f>IFERROR(VLOOKUP($F303,'Arr 2020'!$A$1:$C$1331,3,0),0)</f>
        <v>0</v>
      </c>
      <c r="I303" s="24">
        <f>IFERROR(VLOOKUP($F303,'Arr 2020'!$A:$N,4,0),0)</f>
        <v>0</v>
      </c>
      <c r="J303" s="24">
        <f>IFERROR(VLOOKUP($F303,'Arr 2020'!$A:$N,5,0),0)</f>
        <v>0</v>
      </c>
      <c r="K303" s="24">
        <f>IFERROR(VLOOKUP($F303,'Arr 2020'!$A:$N,6,0),0)</f>
        <v>0</v>
      </c>
      <c r="L303" s="24">
        <f>IFERROR(VLOOKUP($F303,'Arr 2020'!$A:$N,7,0),0)</f>
        <v>0</v>
      </c>
      <c r="M303" s="24">
        <f>IFERROR(VLOOKUP($F303,'Arr 2020'!$A:$N,8,0),0)</f>
        <v>0</v>
      </c>
      <c r="N303" s="24">
        <f>IFERROR(VLOOKUP($F303,'Arr 2020'!$A:$N,9,0),0)</f>
        <v>0</v>
      </c>
      <c r="O303" s="24">
        <f>IFERROR(VLOOKUP($F303,'Arr 2020'!$A:$N,10,0),0)</f>
        <v>0</v>
      </c>
      <c r="P303" s="24">
        <f>IFERROR(VLOOKUP($F303,'Arr 2020'!$A:$N,11,0),0)</f>
        <v>0</v>
      </c>
      <c r="Q303" s="24">
        <f>IFERROR(VLOOKUP($F303,'Arr 2020'!$A:$N,12,0),0)</f>
        <v>0</v>
      </c>
      <c r="R303" s="24">
        <f>IFERROR(VLOOKUP($F303,'Arr 2020'!$A:$N,13,0),0)</f>
        <v>0</v>
      </c>
      <c r="S303" s="24">
        <f>IFERROR(VLOOKUP($F303,'Arr 2020'!$A:$N,14,0),0)</f>
        <v>0</v>
      </c>
    </row>
    <row r="304" spans="2:19" ht="15" customHeight="1" x14ac:dyDescent="0.2">
      <c r="B304" s="60"/>
      <c r="C304" s="61"/>
      <c r="D304" s="61"/>
      <c r="E304" s="61"/>
      <c r="F304" s="43" t="s">
        <v>557</v>
      </c>
      <c r="G304" s="53" t="s">
        <v>556</v>
      </c>
      <c r="H304" s="44">
        <f>IFERROR(VLOOKUP($F304,'Arr 2020'!$A$1:$C$1331,3,0),0)</f>
        <v>256744.16</v>
      </c>
      <c r="I304" s="44">
        <f>IFERROR(VLOOKUP($F304,'Arr 2020'!$A:$N,4,0),0)</f>
        <v>326402.21000000002</v>
      </c>
      <c r="J304" s="44">
        <f>IFERROR(VLOOKUP($F304,'Arr 2020'!$A:$N,5,0),0)</f>
        <v>199939.74</v>
      </c>
      <c r="K304" s="44">
        <f>IFERROR(VLOOKUP($F304,'Arr 2020'!$A:$N,6,0),0)</f>
        <v>361420.41999999993</v>
      </c>
      <c r="L304" s="44">
        <f>IFERROR(VLOOKUP($F304,'Arr 2020'!$A:$N,7,0),0)</f>
        <v>265774.56</v>
      </c>
      <c r="M304" s="44">
        <f>IFERROR(VLOOKUP($F304,'Arr 2020'!$A:$N,8,0),0)</f>
        <v>390450.58000000007</v>
      </c>
      <c r="N304" s="44">
        <f>IFERROR(VLOOKUP($F304,'Arr 2020'!$A:$N,9,0),0)</f>
        <v>318773.34999999998</v>
      </c>
      <c r="O304" s="44">
        <f>IFERROR(VLOOKUP($F304,'Arr 2020'!$A:$N,10,0),0)</f>
        <v>320293.45</v>
      </c>
      <c r="P304" s="44">
        <f>IFERROR(VLOOKUP($F304,'Arr 2020'!$A:$N,11,0),0)</f>
        <v>386610.05</v>
      </c>
      <c r="Q304" s="44">
        <f>IFERROR(VLOOKUP($F304,'Arr 2020'!$A:$N,12,0),0)</f>
        <v>269345.84000000003</v>
      </c>
      <c r="R304" s="44">
        <f>IFERROR(VLOOKUP($F304,'Arr 2020'!$A:$N,13,0),0)</f>
        <v>555177.68000000005</v>
      </c>
      <c r="S304" s="44">
        <f>IFERROR(VLOOKUP($F304,'Arr 2020'!$A:$N,14,0),0)</f>
        <v>375741.79</v>
      </c>
    </row>
    <row r="305" spans="2:19" ht="15" customHeight="1" x14ac:dyDescent="0.2">
      <c r="B305" s="23"/>
      <c r="C305" s="22"/>
      <c r="D305" s="22"/>
      <c r="E305" s="22" t="s">
        <v>558</v>
      </c>
      <c r="F305" s="22"/>
      <c r="G305" s="55" t="s">
        <v>559</v>
      </c>
      <c r="H305" s="24">
        <f>IFERROR(VLOOKUP($F305,'Arr 2020'!$A$1:$C$1331,3,0),0)</f>
        <v>0</v>
      </c>
      <c r="I305" s="24">
        <f>IFERROR(VLOOKUP($F305,'Arr 2020'!$A:$N,4,0),0)</f>
        <v>0</v>
      </c>
      <c r="J305" s="24">
        <f>IFERROR(VLOOKUP($F305,'Arr 2020'!$A:$N,5,0),0)</f>
        <v>0</v>
      </c>
      <c r="K305" s="24">
        <f>IFERROR(VLOOKUP($F305,'Arr 2020'!$A:$N,6,0),0)</f>
        <v>0</v>
      </c>
      <c r="L305" s="24">
        <f>IFERROR(VLOOKUP($F305,'Arr 2020'!$A:$N,7,0),0)</f>
        <v>0</v>
      </c>
      <c r="M305" s="24">
        <f>IFERROR(VLOOKUP($F305,'Arr 2020'!$A:$N,8,0),0)</f>
        <v>0</v>
      </c>
      <c r="N305" s="24">
        <f>IFERROR(VLOOKUP($F305,'Arr 2020'!$A:$N,9,0),0)</f>
        <v>0</v>
      </c>
      <c r="O305" s="24">
        <f>IFERROR(VLOOKUP($F305,'Arr 2020'!$A:$N,10,0),0)</f>
        <v>0</v>
      </c>
      <c r="P305" s="24">
        <f>IFERROR(VLOOKUP($F305,'Arr 2020'!$A:$N,11,0),0)</f>
        <v>0</v>
      </c>
      <c r="Q305" s="24">
        <f>IFERROR(VLOOKUP($F305,'Arr 2020'!$A:$N,12,0),0)</f>
        <v>0</v>
      </c>
      <c r="R305" s="24">
        <f>IFERROR(VLOOKUP($F305,'Arr 2020'!$A:$N,13,0),0)</f>
        <v>0</v>
      </c>
      <c r="S305" s="24">
        <f>IFERROR(VLOOKUP($F305,'Arr 2020'!$A:$N,14,0),0)</f>
        <v>0</v>
      </c>
    </row>
    <row r="306" spans="2:19" ht="15" customHeight="1" x14ac:dyDescent="0.2">
      <c r="B306" s="60"/>
      <c r="C306" s="61"/>
      <c r="D306" s="61"/>
      <c r="E306" s="61"/>
      <c r="F306" s="43" t="s">
        <v>560</v>
      </c>
      <c r="G306" s="53" t="s">
        <v>559</v>
      </c>
      <c r="H306" s="44">
        <f>IFERROR(VLOOKUP($F306,'Arr 2020'!$A$1:$C$1331,3,0),0)</f>
        <v>1711569.07</v>
      </c>
      <c r="I306" s="44">
        <f>IFERROR(VLOOKUP($F306,'Arr 2020'!$A:$N,4,0),0)</f>
        <v>1305691.8400000001</v>
      </c>
      <c r="J306" s="44">
        <f>IFERROR(VLOOKUP($F306,'Arr 2020'!$A:$N,5,0),0)</f>
        <v>1470943.76</v>
      </c>
      <c r="K306" s="44">
        <f>IFERROR(VLOOKUP($F306,'Arr 2020'!$A:$N,6,0),0)</f>
        <v>1607791.1100000003</v>
      </c>
      <c r="L306" s="44">
        <f>IFERROR(VLOOKUP($F306,'Arr 2020'!$A:$N,7,0),0)</f>
        <v>1454284.01</v>
      </c>
      <c r="M306" s="44">
        <f>IFERROR(VLOOKUP($F306,'Arr 2020'!$A:$N,8,0),0)</f>
        <v>1581599.27</v>
      </c>
      <c r="N306" s="44">
        <f>IFERROR(VLOOKUP($F306,'Arr 2020'!$A:$N,9,0),0)</f>
        <v>1522506.66</v>
      </c>
      <c r="O306" s="44">
        <f>IFERROR(VLOOKUP($F306,'Arr 2020'!$A:$N,10,0),0)</f>
        <v>2137676.13</v>
      </c>
      <c r="P306" s="44">
        <f>IFERROR(VLOOKUP($F306,'Arr 2020'!$A:$N,11,0),0)</f>
        <v>2495015.34</v>
      </c>
      <c r="Q306" s="44">
        <f>IFERROR(VLOOKUP($F306,'Arr 2020'!$A:$N,12,0),0)</f>
        <v>1601655.75</v>
      </c>
      <c r="R306" s="44">
        <f>IFERROR(VLOOKUP($F306,'Arr 2020'!$A:$N,13,0),0)</f>
        <v>2126676.52</v>
      </c>
      <c r="S306" s="44">
        <f>IFERROR(VLOOKUP($F306,'Arr 2020'!$A:$N,14,0),0)</f>
        <v>1704683.74</v>
      </c>
    </row>
    <row r="307" spans="2:19" ht="15" customHeight="1" x14ac:dyDescent="0.2">
      <c r="B307" s="23"/>
      <c r="C307" s="22"/>
      <c r="D307" s="22"/>
      <c r="E307" s="22" t="s">
        <v>561</v>
      </c>
      <c r="F307" s="22"/>
      <c r="G307" s="55" t="s">
        <v>562</v>
      </c>
      <c r="H307" s="24">
        <f>IFERROR(VLOOKUP($F307,'Arr 2020'!$A$1:$C$1331,3,0),0)</f>
        <v>0</v>
      </c>
      <c r="I307" s="24">
        <f>IFERROR(VLOOKUP($F307,'Arr 2020'!$A:$N,4,0),0)</f>
        <v>0</v>
      </c>
      <c r="J307" s="24">
        <f>IFERROR(VLOOKUP($F307,'Arr 2020'!$A:$N,5,0),0)</f>
        <v>0</v>
      </c>
      <c r="K307" s="24">
        <f>IFERROR(VLOOKUP($F307,'Arr 2020'!$A:$N,6,0),0)</f>
        <v>0</v>
      </c>
      <c r="L307" s="24">
        <f>IFERROR(VLOOKUP($F307,'Arr 2020'!$A:$N,7,0),0)</f>
        <v>0</v>
      </c>
      <c r="M307" s="24">
        <f>IFERROR(VLOOKUP($F307,'Arr 2020'!$A:$N,8,0),0)</f>
        <v>0</v>
      </c>
      <c r="N307" s="24">
        <f>IFERROR(VLOOKUP($F307,'Arr 2020'!$A:$N,9,0),0)</f>
        <v>0</v>
      </c>
      <c r="O307" s="24">
        <f>IFERROR(VLOOKUP($F307,'Arr 2020'!$A:$N,10,0),0)</f>
        <v>0</v>
      </c>
      <c r="P307" s="24">
        <f>IFERROR(VLOOKUP($F307,'Arr 2020'!$A:$N,11,0),0)</f>
        <v>0</v>
      </c>
      <c r="Q307" s="24">
        <f>IFERROR(VLOOKUP($F307,'Arr 2020'!$A:$N,12,0),0)</f>
        <v>0</v>
      </c>
      <c r="R307" s="24">
        <f>IFERROR(VLOOKUP($F307,'Arr 2020'!$A:$N,13,0),0)</f>
        <v>0</v>
      </c>
      <c r="S307" s="24">
        <f>IFERROR(VLOOKUP($F307,'Arr 2020'!$A:$N,14,0),0)</f>
        <v>0</v>
      </c>
    </row>
    <row r="308" spans="2:19" ht="15" customHeight="1" x14ac:dyDescent="0.2">
      <c r="B308" s="60"/>
      <c r="C308" s="61"/>
      <c r="D308" s="61"/>
      <c r="E308" s="61"/>
      <c r="F308" s="43" t="s">
        <v>563</v>
      </c>
      <c r="G308" s="53" t="s">
        <v>562</v>
      </c>
      <c r="H308" s="44">
        <f>IFERROR(VLOOKUP($F308,'Arr 2020'!$A$1:$C$1331,3,0),0)</f>
        <v>495722.65999999992</v>
      </c>
      <c r="I308" s="44">
        <f>IFERROR(VLOOKUP($F308,'Arr 2020'!$A:$N,4,0),0)</f>
        <v>549477.46</v>
      </c>
      <c r="J308" s="44">
        <f>IFERROR(VLOOKUP($F308,'Arr 2020'!$A:$N,5,0),0)</f>
        <v>458315.90999999992</v>
      </c>
      <c r="K308" s="44">
        <f>IFERROR(VLOOKUP($F308,'Arr 2020'!$A:$N,6,0),0)</f>
        <v>129221.84</v>
      </c>
      <c r="L308" s="44">
        <f>IFERROR(VLOOKUP($F308,'Arr 2020'!$A:$N,7,0),0)</f>
        <v>67638.979999999981</v>
      </c>
      <c r="M308" s="44">
        <f>IFERROR(VLOOKUP($F308,'Arr 2020'!$A:$N,8,0),0)</f>
        <v>79370.3</v>
      </c>
      <c r="N308" s="44">
        <f>IFERROR(VLOOKUP($F308,'Arr 2020'!$A:$N,9,0),0)</f>
        <v>117040.13</v>
      </c>
      <c r="O308" s="44">
        <f>IFERROR(VLOOKUP($F308,'Arr 2020'!$A:$N,10,0),0)</f>
        <v>205325.07</v>
      </c>
      <c r="P308" s="44">
        <f>IFERROR(VLOOKUP($F308,'Arr 2020'!$A:$N,11,0),0)</f>
        <v>385366.14</v>
      </c>
      <c r="Q308" s="44">
        <f>IFERROR(VLOOKUP($F308,'Arr 2020'!$A:$N,12,0),0)</f>
        <v>351975.57</v>
      </c>
      <c r="R308" s="44">
        <f>IFERROR(VLOOKUP($F308,'Arr 2020'!$A:$N,13,0),0)</f>
        <v>497794.01</v>
      </c>
      <c r="S308" s="44">
        <f>IFERROR(VLOOKUP($F308,'Arr 2020'!$A:$N,14,0),0)</f>
        <v>279428.34999999998</v>
      </c>
    </row>
    <row r="309" spans="2:19" ht="15" customHeight="1" x14ac:dyDescent="0.2">
      <c r="B309" s="64"/>
      <c r="C309" s="37"/>
      <c r="D309" s="37" t="s">
        <v>564</v>
      </c>
      <c r="E309" s="37"/>
      <c r="F309" s="37"/>
      <c r="G309" s="51" t="s">
        <v>565</v>
      </c>
      <c r="H309" s="38">
        <f>IFERROR(VLOOKUP($F309,'Arr 2020'!$A$1:$C$1331,3,0),0)</f>
        <v>0</v>
      </c>
      <c r="I309" s="38">
        <f>IFERROR(VLOOKUP($F309,'Arr 2020'!$A:$N,4,0),0)</f>
        <v>0</v>
      </c>
      <c r="J309" s="38">
        <f>IFERROR(VLOOKUP($F309,'Arr 2020'!$A:$N,5,0),0)</f>
        <v>0</v>
      </c>
      <c r="K309" s="38">
        <f>IFERROR(VLOOKUP($F309,'Arr 2020'!$A:$N,6,0),0)</f>
        <v>0</v>
      </c>
      <c r="L309" s="38">
        <f>IFERROR(VLOOKUP($F309,'Arr 2020'!$A:$N,7,0),0)</f>
        <v>0</v>
      </c>
      <c r="M309" s="38">
        <f>IFERROR(VLOOKUP($F309,'Arr 2020'!$A:$N,8,0),0)</f>
        <v>0</v>
      </c>
      <c r="N309" s="38">
        <f>IFERROR(VLOOKUP($F309,'Arr 2020'!$A:$N,9,0),0)</f>
        <v>0</v>
      </c>
      <c r="O309" s="38">
        <f>IFERROR(VLOOKUP($F309,'Arr 2020'!$A:$N,10,0),0)</f>
        <v>0</v>
      </c>
      <c r="P309" s="38">
        <f>IFERROR(VLOOKUP($F309,'Arr 2020'!$A:$N,11,0),0)</f>
        <v>0</v>
      </c>
      <c r="Q309" s="38">
        <f>IFERROR(VLOOKUP($F309,'Arr 2020'!$A:$N,12,0),0)</f>
        <v>0</v>
      </c>
      <c r="R309" s="38">
        <f>IFERROR(VLOOKUP($F309,'Arr 2020'!$A:$N,13,0),0)</f>
        <v>0</v>
      </c>
      <c r="S309" s="38">
        <f>IFERROR(VLOOKUP($F309,'Arr 2020'!$A:$N,14,0),0)</f>
        <v>0</v>
      </c>
    </row>
    <row r="310" spans="2:19" ht="15" customHeight="1" x14ac:dyDescent="0.2">
      <c r="B310" s="23"/>
      <c r="C310" s="22"/>
      <c r="D310" s="22"/>
      <c r="E310" s="22" t="s">
        <v>566</v>
      </c>
      <c r="F310" s="22"/>
      <c r="G310" s="55" t="s">
        <v>567</v>
      </c>
      <c r="H310" s="24">
        <f>IFERROR(VLOOKUP($F310,'Arr 2020'!$A$1:$C$1331,3,0),0)</f>
        <v>0</v>
      </c>
      <c r="I310" s="24">
        <f>IFERROR(VLOOKUP($F310,'Arr 2020'!$A:$N,4,0),0)</f>
        <v>0</v>
      </c>
      <c r="J310" s="24">
        <f>IFERROR(VLOOKUP($F310,'Arr 2020'!$A:$N,5,0),0)</f>
        <v>0</v>
      </c>
      <c r="K310" s="24">
        <f>IFERROR(VLOOKUP($F310,'Arr 2020'!$A:$N,6,0),0)</f>
        <v>0</v>
      </c>
      <c r="L310" s="24">
        <f>IFERROR(VLOOKUP($F310,'Arr 2020'!$A:$N,7,0),0)</f>
        <v>0</v>
      </c>
      <c r="M310" s="24">
        <f>IFERROR(VLOOKUP($F310,'Arr 2020'!$A:$N,8,0),0)</f>
        <v>0</v>
      </c>
      <c r="N310" s="24">
        <f>IFERROR(VLOOKUP($F310,'Arr 2020'!$A:$N,9,0),0)</f>
        <v>0</v>
      </c>
      <c r="O310" s="24">
        <f>IFERROR(VLOOKUP($F310,'Arr 2020'!$A:$N,10,0),0)</f>
        <v>0</v>
      </c>
      <c r="P310" s="24">
        <f>IFERROR(VLOOKUP($F310,'Arr 2020'!$A:$N,11,0),0)</f>
        <v>0</v>
      </c>
      <c r="Q310" s="24">
        <f>IFERROR(VLOOKUP($F310,'Arr 2020'!$A:$N,12,0),0)</f>
        <v>0</v>
      </c>
      <c r="R310" s="24">
        <f>IFERROR(VLOOKUP($F310,'Arr 2020'!$A:$N,13,0),0)</f>
        <v>0</v>
      </c>
      <c r="S310" s="24">
        <f>IFERROR(VLOOKUP($F310,'Arr 2020'!$A:$N,14,0),0)</f>
        <v>0</v>
      </c>
    </row>
    <row r="311" spans="2:19" ht="15" customHeight="1" x14ac:dyDescent="0.2">
      <c r="B311" s="60"/>
      <c r="C311" s="61"/>
      <c r="D311" s="61"/>
      <c r="E311" s="61"/>
      <c r="F311" s="43" t="s">
        <v>568</v>
      </c>
      <c r="G311" s="53" t="s">
        <v>569</v>
      </c>
      <c r="H311" s="44">
        <f>IFERROR(VLOOKUP($F311,'Arr 2020'!$A$1:$C$1331,3,0),0)</f>
        <v>6416.52</v>
      </c>
      <c r="I311" s="44">
        <f>IFERROR(VLOOKUP($F311,'Arr 2020'!$A:$N,4,0),0)</f>
        <v>5706.01</v>
      </c>
      <c r="J311" s="44">
        <f>IFERROR(VLOOKUP($F311,'Arr 2020'!$A:$N,5,0),0)</f>
        <v>4997.26</v>
      </c>
      <c r="K311" s="44">
        <f>IFERROR(VLOOKUP($F311,'Arr 2020'!$A:$N,6,0),0)</f>
        <v>49332.529999999992</v>
      </c>
      <c r="L311" s="44">
        <f>IFERROR(VLOOKUP($F311,'Arr 2020'!$A:$N,7,0),0)</f>
        <v>33272.6</v>
      </c>
      <c r="M311" s="44">
        <f>IFERROR(VLOOKUP($F311,'Arr 2020'!$A:$N,8,0),0)</f>
        <v>40410.29</v>
      </c>
      <c r="N311" s="44">
        <f>IFERROR(VLOOKUP($F311,'Arr 2020'!$A:$N,9,0),0)</f>
        <v>37540.12999999999</v>
      </c>
      <c r="O311" s="44">
        <f>IFERROR(VLOOKUP($F311,'Arr 2020'!$A:$N,10,0),0)</f>
        <v>40010.730000000003</v>
      </c>
      <c r="P311" s="44">
        <f>IFERROR(VLOOKUP($F311,'Arr 2020'!$A:$N,11,0),0)</f>
        <v>29054.68</v>
      </c>
      <c r="Q311" s="44">
        <f>IFERROR(VLOOKUP($F311,'Arr 2020'!$A:$N,12,0),0)</f>
        <v>43609.36</v>
      </c>
      <c r="R311" s="44">
        <f>IFERROR(VLOOKUP($F311,'Arr 2020'!$A:$N,13,0),0)</f>
        <v>8021.55</v>
      </c>
      <c r="S311" s="44">
        <f>IFERROR(VLOOKUP($F311,'Arr 2020'!$A:$N,14,0),0)</f>
        <v>9740.76</v>
      </c>
    </row>
    <row r="312" spans="2:19" ht="15" customHeight="1" x14ac:dyDescent="0.2">
      <c r="B312" s="60"/>
      <c r="C312" s="61"/>
      <c r="D312" s="61"/>
      <c r="E312" s="61"/>
      <c r="F312" s="43" t="s">
        <v>570</v>
      </c>
      <c r="G312" s="53" t="s">
        <v>571</v>
      </c>
      <c r="H312" s="44">
        <f>IFERROR(VLOOKUP($F312,'Arr 2020'!$A$1:$C$1331,3,0),0)</f>
        <v>0</v>
      </c>
      <c r="I312" s="44">
        <f>IFERROR(VLOOKUP($F312,'Arr 2020'!$A:$N,4,0),0)</f>
        <v>0</v>
      </c>
      <c r="J312" s="44">
        <f>IFERROR(VLOOKUP($F312,'Arr 2020'!$A:$N,5,0),0)</f>
        <v>0</v>
      </c>
      <c r="K312" s="44">
        <f>IFERROR(VLOOKUP($F312,'Arr 2020'!$A:$N,6,0),0)</f>
        <v>0</v>
      </c>
      <c r="L312" s="44">
        <f>IFERROR(VLOOKUP($F312,'Arr 2020'!$A:$N,7,0),0)</f>
        <v>0</v>
      </c>
      <c r="M312" s="44">
        <f>IFERROR(VLOOKUP($F312,'Arr 2020'!$A:$N,8,0),0)</f>
        <v>0</v>
      </c>
      <c r="N312" s="44">
        <f>IFERROR(VLOOKUP($F312,'Arr 2020'!$A:$N,9,0),0)</f>
        <v>0</v>
      </c>
      <c r="O312" s="44">
        <f>IFERROR(VLOOKUP($F312,'Arr 2020'!$A:$N,10,0),0)</f>
        <v>0</v>
      </c>
      <c r="P312" s="44">
        <f>IFERROR(VLOOKUP($F312,'Arr 2020'!$A:$N,11,0),0)</f>
        <v>0</v>
      </c>
      <c r="Q312" s="44">
        <f>IFERROR(VLOOKUP($F312,'Arr 2020'!$A:$N,12,0),0)</f>
        <v>0</v>
      </c>
      <c r="R312" s="44">
        <f>IFERROR(VLOOKUP($F312,'Arr 2020'!$A:$N,13,0),0)</f>
        <v>0</v>
      </c>
      <c r="S312" s="44">
        <f>IFERROR(VLOOKUP($F312,'Arr 2020'!$A:$N,14,0),0)</f>
        <v>0</v>
      </c>
    </row>
    <row r="313" spans="2:19" ht="15" customHeight="1" x14ac:dyDescent="0.2">
      <c r="B313" s="23"/>
      <c r="C313" s="22"/>
      <c r="D313" s="22"/>
      <c r="E313" s="22" t="s">
        <v>572</v>
      </c>
      <c r="F313" s="22"/>
      <c r="G313" s="55" t="s">
        <v>573</v>
      </c>
      <c r="H313" s="24">
        <f>IFERROR(VLOOKUP($F313,'Arr 2020'!$A$1:$C$1331,3,0),0)</f>
        <v>0</v>
      </c>
      <c r="I313" s="24">
        <f>IFERROR(VLOOKUP($F313,'Arr 2020'!$A:$N,4,0),0)</f>
        <v>0</v>
      </c>
      <c r="J313" s="24">
        <f>IFERROR(VLOOKUP($F313,'Arr 2020'!$A:$N,5,0),0)</f>
        <v>0</v>
      </c>
      <c r="K313" s="24">
        <f>IFERROR(VLOOKUP($F313,'Arr 2020'!$A:$N,6,0),0)</f>
        <v>0</v>
      </c>
      <c r="L313" s="24">
        <f>IFERROR(VLOOKUP($F313,'Arr 2020'!$A:$N,7,0),0)</f>
        <v>0</v>
      </c>
      <c r="M313" s="24">
        <f>IFERROR(VLOOKUP($F313,'Arr 2020'!$A:$N,8,0),0)</f>
        <v>0</v>
      </c>
      <c r="N313" s="24">
        <f>IFERROR(VLOOKUP($F313,'Arr 2020'!$A:$N,9,0),0)</f>
        <v>0</v>
      </c>
      <c r="O313" s="24">
        <f>IFERROR(VLOOKUP($F313,'Arr 2020'!$A:$N,10,0),0)</f>
        <v>0</v>
      </c>
      <c r="P313" s="24">
        <f>IFERROR(VLOOKUP($F313,'Arr 2020'!$A:$N,11,0),0)</f>
        <v>0</v>
      </c>
      <c r="Q313" s="24">
        <f>IFERROR(VLOOKUP($F313,'Arr 2020'!$A:$N,12,0),0)</f>
        <v>0</v>
      </c>
      <c r="R313" s="24">
        <f>IFERROR(VLOOKUP($F313,'Arr 2020'!$A:$N,13,0),0)</f>
        <v>0</v>
      </c>
      <c r="S313" s="24">
        <f>IFERROR(VLOOKUP($F313,'Arr 2020'!$A:$N,14,0),0)</f>
        <v>0</v>
      </c>
    </row>
    <row r="314" spans="2:19" ht="15" customHeight="1" x14ac:dyDescent="0.2">
      <c r="B314" s="60"/>
      <c r="C314" s="61"/>
      <c r="D314" s="61"/>
      <c r="E314" s="61"/>
      <c r="F314" s="43" t="s">
        <v>574</v>
      </c>
      <c r="G314" s="53" t="s">
        <v>573</v>
      </c>
      <c r="H314" s="44">
        <f>IFERROR(VLOOKUP($F314,'Arr 2020'!$A$1:$C$1331,3,0),0)</f>
        <v>17339.62</v>
      </c>
      <c r="I314" s="44">
        <f>IFERROR(VLOOKUP($F314,'Arr 2020'!$A:$N,4,0),0)</f>
        <v>8626.91</v>
      </c>
      <c r="J314" s="44">
        <f>IFERROR(VLOOKUP($F314,'Arr 2020'!$A:$N,5,0),0)</f>
        <v>10172.700000000001</v>
      </c>
      <c r="K314" s="44">
        <f>IFERROR(VLOOKUP($F314,'Arr 2020'!$A:$N,6,0),0)</f>
        <v>9033.1499999999978</v>
      </c>
      <c r="L314" s="44">
        <f>IFERROR(VLOOKUP($F314,'Arr 2020'!$A:$N,7,0),0)</f>
        <v>5963.17</v>
      </c>
      <c r="M314" s="44">
        <f>IFERROR(VLOOKUP($F314,'Arr 2020'!$A:$N,8,0),0)</f>
        <v>9425.090000000002</v>
      </c>
      <c r="N314" s="44">
        <f>IFERROR(VLOOKUP($F314,'Arr 2020'!$A:$N,9,0),0)</f>
        <v>6959.83</v>
      </c>
      <c r="O314" s="44">
        <f>IFERROR(VLOOKUP($F314,'Arr 2020'!$A:$N,10,0),0)</f>
        <v>8808.01</v>
      </c>
      <c r="P314" s="44">
        <f>IFERROR(VLOOKUP($F314,'Arr 2020'!$A:$N,11,0),0)</f>
        <v>12948.64</v>
      </c>
      <c r="Q314" s="44">
        <f>IFERROR(VLOOKUP($F314,'Arr 2020'!$A:$N,12,0),0)</f>
        <v>11245.95</v>
      </c>
      <c r="R314" s="44">
        <f>IFERROR(VLOOKUP($F314,'Arr 2020'!$A:$N,13,0),0)</f>
        <v>7200.08</v>
      </c>
      <c r="S314" s="44">
        <f>IFERROR(VLOOKUP($F314,'Arr 2020'!$A:$N,14,0),0)</f>
        <v>6774.38</v>
      </c>
    </row>
    <row r="315" spans="2:19" ht="15" customHeight="1" x14ac:dyDescent="0.2">
      <c r="B315" s="23"/>
      <c r="C315" s="22"/>
      <c r="D315" s="22"/>
      <c r="E315" s="22" t="s">
        <v>575</v>
      </c>
      <c r="F315" s="22"/>
      <c r="G315" s="55" t="s">
        <v>576</v>
      </c>
      <c r="H315" s="24">
        <f>IFERROR(VLOOKUP($F315,'Arr 2020'!$A$1:$C$1331,3,0),0)</f>
        <v>0</v>
      </c>
      <c r="I315" s="24">
        <f>IFERROR(VLOOKUP($F315,'Arr 2020'!$A:$N,4,0),0)</f>
        <v>0</v>
      </c>
      <c r="J315" s="24">
        <f>IFERROR(VLOOKUP($F315,'Arr 2020'!$A:$N,5,0),0)</f>
        <v>0</v>
      </c>
      <c r="K315" s="24">
        <f>IFERROR(VLOOKUP($F315,'Arr 2020'!$A:$N,6,0),0)</f>
        <v>0</v>
      </c>
      <c r="L315" s="24">
        <f>IFERROR(VLOOKUP($F315,'Arr 2020'!$A:$N,7,0),0)</f>
        <v>0</v>
      </c>
      <c r="M315" s="24">
        <f>IFERROR(VLOOKUP($F315,'Arr 2020'!$A:$N,8,0),0)</f>
        <v>0</v>
      </c>
      <c r="N315" s="24">
        <f>IFERROR(VLOOKUP($F315,'Arr 2020'!$A:$N,9,0),0)</f>
        <v>0</v>
      </c>
      <c r="O315" s="24">
        <f>IFERROR(VLOOKUP($F315,'Arr 2020'!$A:$N,10,0),0)</f>
        <v>0</v>
      </c>
      <c r="P315" s="24">
        <f>IFERROR(VLOOKUP($F315,'Arr 2020'!$A:$N,11,0),0)</f>
        <v>0</v>
      </c>
      <c r="Q315" s="24">
        <f>IFERROR(VLOOKUP($F315,'Arr 2020'!$A:$N,12,0),0)</f>
        <v>0</v>
      </c>
      <c r="R315" s="24">
        <f>IFERROR(VLOOKUP($F315,'Arr 2020'!$A:$N,13,0),0)</f>
        <v>0</v>
      </c>
      <c r="S315" s="24">
        <f>IFERROR(VLOOKUP($F315,'Arr 2020'!$A:$N,14,0),0)</f>
        <v>0</v>
      </c>
    </row>
    <row r="316" spans="2:19" ht="15" customHeight="1" x14ac:dyDescent="0.2">
      <c r="B316" s="60"/>
      <c r="C316" s="61"/>
      <c r="D316" s="61"/>
      <c r="E316" s="61"/>
      <c r="F316" s="43" t="s">
        <v>577</v>
      </c>
      <c r="G316" s="53" t="s">
        <v>576</v>
      </c>
      <c r="H316" s="44">
        <f>IFERROR(VLOOKUP($F316,'Arr 2020'!$A$1:$C$1331,3,0),0)</f>
        <v>198.88</v>
      </c>
      <c r="I316" s="44">
        <f>IFERROR(VLOOKUP($F316,'Arr 2020'!$A:$N,4,0),0)</f>
        <v>292.83</v>
      </c>
      <c r="J316" s="44">
        <f>IFERROR(VLOOKUP($F316,'Arr 2020'!$A:$N,5,0),0)</f>
        <v>113.39</v>
      </c>
      <c r="K316" s="44">
        <f>IFERROR(VLOOKUP($F316,'Arr 2020'!$A:$N,6,0),0)</f>
        <v>324.51</v>
      </c>
      <c r="L316" s="44">
        <f>IFERROR(VLOOKUP($F316,'Arr 2020'!$A:$N,7,0),0)</f>
        <v>139.28</v>
      </c>
      <c r="M316" s="44">
        <f>IFERROR(VLOOKUP($F316,'Arr 2020'!$A:$N,8,0),0)</f>
        <v>1103.3499999999999</v>
      </c>
      <c r="N316" s="44">
        <f>IFERROR(VLOOKUP($F316,'Arr 2020'!$A:$N,9,0),0)</f>
        <v>185.05</v>
      </c>
      <c r="O316" s="44">
        <f>IFERROR(VLOOKUP($F316,'Arr 2020'!$A:$N,10,0),0)</f>
        <v>153.88999999999999</v>
      </c>
      <c r="P316" s="44">
        <f>IFERROR(VLOOKUP($F316,'Arr 2020'!$A:$N,11,0),0)</f>
        <v>570.04</v>
      </c>
      <c r="Q316" s="44">
        <f>IFERROR(VLOOKUP($F316,'Arr 2020'!$A:$N,12,0),0)</f>
        <v>410.26999999999992</v>
      </c>
      <c r="R316" s="44">
        <f>IFERROR(VLOOKUP($F316,'Arr 2020'!$A:$N,13,0),0)</f>
        <v>879.34</v>
      </c>
      <c r="S316" s="44">
        <f>IFERROR(VLOOKUP($F316,'Arr 2020'!$A:$N,14,0),0)</f>
        <v>0</v>
      </c>
    </row>
    <row r="317" spans="2:19" ht="15" customHeight="1" x14ac:dyDescent="0.2">
      <c r="B317" s="23"/>
      <c r="C317" s="22"/>
      <c r="D317" s="22"/>
      <c r="E317" s="22" t="s">
        <v>578</v>
      </c>
      <c r="F317" s="22"/>
      <c r="G317" s="55" t="s">
        <v>579</v>
      </c>
      <c r="H317" s="24">
        <f>IFERROR(VLOOKUP($F317,'Arr 2020'!$A$1:$C$1331,3,0),0)</f>
        <v>0</v>
      </c>
      <c r="I317" s="24">
        <f>IFERROR(VLOOKUP($F317,'Arr 2020'!$A:$N,4,0),0)</f>
        <v>0</v>
      </c>
      <c r="J317" s="24">
        <f>IFERROR(VLOOKUP($F317,'Arr 2020'!$A:$N,5,0),0)</f>
        <v>0</v>
      </c>
      <c r="K317" s="24">
        <f>IFERROR(VLOOKUP($F317,'Arr 2020'!$A:$N,6,0),0)</f>
        <v>0</v>
      </c>
      <c r="L317" s="24">
        <f>IFERROR(VLOOKUP($F317,'Arr 2020'!$A:$N,7,0),0)</f>
        <v>0</v>
      </c>
      <c r="M317" s="24">
        <f>IFERROR(VLOOKUP($F317,'Arr 2020'!$A:$N,8,0),0)</f>
        <v>0</v>
      </c>
      <c r="N317" s="24">
        <f>IFERROR(VLOOKUP($F317,'Arr 2020'!$A:$N,9,0),0)</f>
        <v>0</v>
      </c>
      <c r="O317" s="24">
        <f>IFERROR(VLOOKUP($F317,'Arr 2020'!$A:$N,10,0),0)</f>
        <v>0</v>
      </c>
      <c r="P317" s="24">
        <f>IFERROR(VLOOKUP($F317,'Arr 2020'!$A:$N,11,0),0)</f>
        <v>0</v>
      </c>
      <c r="Q317" s="24">
        <f>IFERROR(VLOOKUP($F317,'Arr 2020'!$A:$N,12,0),0)</f>
        <v>0</v>
      </c>
      <c r="R317" s="24">
        <f>IFERROR(VLOOKUP($F317,'Arr 2020'!$A:$N,13,0),0)</f>
        <v>0</v>
      </c>
      <c r="S317" s="24">
        <f>IFERROR(VLOOKUP($F317,'Arr 2020'!$A:$N,14,0),0)</f>
        <v>0</v>
      </c>
    </row>
    <row r="318" spans="2:19" ht="15" customHeight="1" x14ac:dyDescent="0.2">
      <c r="B318" s="60"/>
      <c r="C318" s="61"/>
      <c r="D318" s="61"/>
      <c r="E318" s="61"/>
      <c r="F318" s="43" t="s">
        <v>580</v>
      </c>
      <c r="G318" s="53" t="s">
        <v>579</v>
      </c>
      <c r="H318" s="44">
        <f>IFERROR(VLOOKUP($F318,'Arr 2020'!$A$1:$C$1331,3,0),0)</f>
        <v>14852.58</v>
      </c>
      <c r="I318" s="44">
        <f>IFERROR(VLOOKUP($F318,'Arr 2020'!$A:$N,4,0),0)</f>
        <v>9663.81</v>
      </c>
      <c r="J318" s="44">
        <f>IFERROR(VLOOKUP($F318,'Arr 2020'!$A:$N,5,0),0)</f>
        <v>14542.31</v>
      </c>
      <c r="K318" s="44">
        <f>IFERROR(VLOOKUP($F318,'Arr 2020'!$A:$N,6,0),0)</f>
        <v>11265.17</v>
      </c>
      <c r="L318" s="44">
        <f>IFERROR(VLOOKUP($F318,'Arr 2020'!$A:$N,7,0),0)</f>
        <v>14560.84</v>
      </c>
      <c r="M318" s="44">
        <f>IFERROR(VLOOKUP($F318,'Arr 2020'!$A:$N,8,0),0)</f>
        <v>19507.18</v>
      </c>
      <c r="N318" s="44">
        <f>IFERROR(VLOOKUP($F318,'Arr 2020'!$A:$N,9,0),0)</f>
        <v>16554</v>
      </c>
      <c r="O318" s="44">
        <f>IFERROR(VLOOKUP($F318,'Arr 2020'!$A:$N,10,0),0)</f>
        <v>6431.48</v>
      </c>
      <c r="P318" s="44">
        <f>IFERROR(VLOOKUP($F318,'Arr 2020'!$A:$N,11,0),0)</f>
        <v>16032.78</v>
      </c>
      <c r="Q318" s="44">
        <f>IFERROR(VLOOKUP($F318,'Arr 2020'!$A:$N,12,0),0)</f>
        <v>21292.73</v>
      </c>
      <c r="R318" s="44">
        <f>IFERROR(VLOOKUP($F318,'Arr 2020'!$A:$N,13,0),0)</f>
        <v>12945.04</v>
      </c>
      <c r="S318" s="44">
        <f>IFERROR(VLOOKUP($F318,'Arr 2020'!$A:$N,14,0),0)</f>
        <v>17028.62</v>
      </c>
    </row>
    <row r="319" spans="2:19" ht="15" customHeight="1" x14ac:dyDescent="0.2">
      <c r="B319" s="23"/>
      <c r="C319" s="22"/>
      <c r="D319" s="22"/>
      <c r="E319" s="22" t="s">
        <v>581</v>
      </c>
      <c r="F319" s="22"/>
      <c r="G319" s="55" t="s">
        <v>582</v>
      </c>
      <c r="H319" s="24">
        <f>IFERROR(VLOOKUP($F319,'Arr 2020'!$A$1:$C$1331,3,0),0)</f>
        <v>0</v>
      </c>
      <c r="I319" s="24">
        <f>IFERROR(VLOOKUP($F319,'Arr 2020'!$A:$N,4,0),0)</f>
        <v>0</v>
      </c>
      <c r="J319" s="24">
        <f>IFERROR(VLOOKUP($F319,'Arr 2020'!$A:$N,5,0),0)</f>
        <v>0</v>
      </c>
      <c r="K319" s="24">
        <f>IFERROR(VLOOKUP($F319,'Arr 2020'!$A:$N,6,0),0)</f>
        <v>0</v>
      </c>
      <c r="L319" s="24">
        <f>IFERROR(VLOOKUP($F319,'Arr 2020'!$A:$N,7,0),0)</f>
        <v>0</v>
      </c>
      <c r="M319" s="24">
        <f>IFERROR(VLOOKUP($F319,'Arr 2020'!$A:$N,8,0),0)</f>
        <v>0</v>
      </c>
      <c r="N319" s="24">
        <f>IFERROR(VLOOKUP($F319,'Arr 2020'!$A:$N,9,0),0)</f>
        <v>0</v>
      </c>
      <c r="O319" s="24">
        <f>IFERROR(VLOOKUP($F319,'Arr 2020'!$A:$N,10,0),0)</f>
        <v>0</v>
      </c>
      <c r="P319" s="24">
        <f>IFERROR(VLOOKUP($F319,'Arr 2020'!$A:$N,11,0),0)</f>
        <v>0</v>
      </c>
      <c r="Q319" s="24">
        <f>IFERROR(VLOOKUP($F319,'Arr 2020'!$A:$N,12,0),0)</f>
        <v>0</v>
      </c>
      <c r="R319" s="24">
        <f>IFERROR(VLOOKUP($F319,'Arr 2020'!$A:$N,13,0),0)</f>
        <v>0</v>
      </c>
      <c r="S319" s="24">
        <f>IFERROR(VLOOKUP($F319,'Arr 2020'!$A:$N,14,0),0)</f>
        <v>0</v>
      </c>
    </row>
    <row r="320" spans="2:19" ht="15" customHeight="1" x14ac:dyDescent="0.2">
      <c r="B320" s="60"/>
      <c r="C320" s="61"/>
      <c r="D320" s="61"/>
      <c r="E320" s="61"/>
      <c r="F320" s="43" t="s">
        <v>583</v>
      </c>
      <c r="G320" s="53" t="s">
        <v>584</v>
      </c>
      <c r="H320" s="44">
        <f>IFERROR(VLOOKUP($F320,'Arr 2020'!$A$1:$C$1331,3,0),0)</f>
        <v>208.19</v>
      </c>
      <c r="I320" s="44">
        <f>IFERROR(VLOOKUP($F320,'Arr 2020'!$A:$N,4,0),0)</f>
        <v>640.25</v>
      </c>
      <c r="J320" s="44">
        <f>IFERROR(VLOOKUP($F320,'Arr 2020'!$A:$N,5,0),0)</f>
        <v>851.67</v>
      </c>
      <c r="K320" s="44">
        <f>IFERROR(VLOOKUP($F320,'Arr 2020'!$A:$N,6,0),0)</f>
        <v>284.74</v>
      </c>
      <c r="L320" s="44">
        <f>IFERROR(VLOOKUP($F320,'Arr 2020'!$A:$N,7,0),0)</f>
        <v>665.76</v>
      </c>
      <c r="M320" s="44">
        <f>IFERROR(VLOOKUP($F320,'Arr 2020'!$A:$N,8,0),0)</f>
        <v>553.74</v>
      </c>
      <c r="N320" s="44">
        <f>IFERROR(VLOOKUP($F320,'Arr 2020'!$A:$N,9,0),0)</f>
        <v>544.04999999999995</v>
      </c>
      <c r="O320" s="44">
        <f>IFERROR(VLOOKUP($F320,'Arr 2020'!$A:$N,10,0),0)</f>
        <v>353.69</v>
      </c>
      <c r="P320" s="44">
        <f>IFERROR(VLOOKUP($F320,'Arr 2020'!$A:$N,11,0),0)</f>
        <v>656.27</v>
      </c>
      <c r="Q320" s="44">
        <f>IFERROR(VLOOKUP($F320,'Arr 2020'!$A:$N,12,0),0)</f>
        <v>775.91</v>
      </c>
      <c r="R320" s="44">
        <f>IFERROR(VLOOKUP($F320,'Arr 2020'!$A:$N,13,0),0)</f>
        <v>368.16</v>
      </c>
      <c r="S320" s="44">
        <f>IFERROR(VLOOKUP($F320,'Arr 2020'!$A:$N,14,0),0)</f>
        <v>516.54999999999995</v>
      </c>
    </row>
    <row r="321" spans="2:19" ht="15" customHeight="1" x14ac:dyDescent="0.2">
      <c r="B321" s="60"/>
      <c r="C321" s="61"/>
      <c r="D321" s="61"/>
      <c r="E321" s="61"/>
      <c r="F321" s="43" t="s">
        <v>585</v>
      </c>
      <c r="G321" s="53" t="s">
        <v>586</v>
      </c>
      <c r="H321" s="44">
        <f>IFERROR(VLOOKUP($F321,'Arr 2020'!$A$1:$C$1331,3,0),0)</f>
        <v>0</v>
      </c>
      <c r="I321" s="44">
        <f>IFERROR(VLOOKUP($F321,'Arr 2020'!$A:$N,4,0),0)</f>
        <v>0</v>
      </c>
      <c r="J321" s="44">
        <f>IFERROR(VLOOKUP($F321,'Arr 2020'!$A:$N,5,0),0)</f>
        <v>0</v>
      </c>
      <c r="K321" s="44">
        <f>IFERROR(VLOOKUP($F321,'Arr 2020'!$A:$N,6,0),0)</f>
        <v>0</v>
      </c>
      <c r="L321" s="44">
        <f>IFERROR(VLOOKUP($F321,'Arr 2020'!$A:$N,7,0),0)</f>
        <v>0</v>
      </c>
      <c r="M321" s="44">
        <f>IFERROR(VLOOKUP($F321,'Arr 2020'!$A:$N,8,0),0)</f>
        <v>0</v>
      </c>
      <c r="N321" s="44">
        <f>IFERROR(VLOOKUP($F321,'Arr 2020'!$A:$N,9,0),0)</f>
        <v>0</v>
      </c>
      <c r="O321" s="44">
        <f>IFERROR(VLOOKUP($F321,'Arr 2020'!$A:$N,10,0),0)</f>
        <v>0</v>
      </c>
      <c r="P321" s="44">
        <f>IFERROR(VLOOKUP($F321,'Arr 2020'!$A:$N,11,0),0)</f>
        <v>0</v>
      </c>
      <c r="Q321" s="44">
        <f>IFERROR(VLOOKUP($F321,'Arr 2020'!$A:$N,12,0),0)</f>
        <v>0</v>
      </c>
      <c r="R321" s="44">
        <f>IFERROR(VLOOKUP($F321,'Arr 2020'!$A:$N,13,0),0)</f>
        <v>0</v>
      </c>
      <c r="S321" s="44">
        <f>IFERROR(VLOOKUP($F321,'Arr 2020'!$A:$N,14,0),0)</f>
        <v>0</v>
      </c>
    </row>
    <row r="322" spans="2:19" ht="15" customHeight="1" x14ac:dyDescent="0.2">
      <c r="B322" s="60"/>
      <c r="C322" s="61"/>
      <c r="D322" s="61"/>
      <c r="E322" s="61"/>
      <c r="F322" s="43" t="s">
        <v>587</v>
      </c>
      <c r="G322" s="53" t="s">
        <v>588</v>
      </c>
      <c r="H322" s="44">
        <f>IFERROR(VLOOKUP($F322,'Arr 2020'!$A$1:$C$1331,3,0),0)</f>
        <v>0</v>
      </c>
      <c r="I322" s="44">
        <f>IFERROR(VLOOKUP($F322,'Arr 2020'!$A:$N,4,0),0)</f>
        <v>0</v>
      </c>
      <c r="J322" s="44">
        <f>IFERROR(VLOOKUP($F322,'Arr 2020'!$A:$N,5,0),0)</f>
        <v>0</v>
      </c>
      <c r="K322" s="44">
        <f>IFERROR(VLOOKUP($F322,'Arr 2020'!$A:$N,6,0),0)</f>
        <v>0</v>
      </c>
      <c r="L322" s="44">
        <f>IFERROR(VLOOKUP($F322,'Arr 2020'!$A:$N,7,0),0)</f>
        <v>0</v>
      </c>
      <c r="M322" s="44">
        <f>IFERROR(VLOOKUP($F322,'Arr 2020'!$A:$N,8,0),0)</f>
        <v>0</v>
      </c>
      <c r="N322" s="44">
        <f>IFERROR(VLOOKUP($F322,'Arr 2020'!$A:$N,9,0),0)</f>
        <v>0</v>
      </c>
      <c r="O322" s="44">
        <f>IFERROR(VLOOKUP($F322,'Arr 2020'!$A:$N,10,0),0)</f>
        <v>0</v>
      </c>
      <c r="P322" s="44">
        <f>IFERROR(VLOOKUP($F322,'Arr 2020'!$A:$N,11,0),0)</f>
        <v>0</v>
      </c>
      <c r="Q322" s="44">
        <f>IFERROR(VLOOKUP($F322,'Arr 2020'!$A:$N,12,0),0)</f>
        <v>0</v>
      </c>
      <c r="R322" s="44">
        <f>IFERROR(VLOOKUP($F322,'Arr 2020'!$A:$N,13,0),0)</f>
        <v>0</v>
      </c>
      <c r="S322" s="44">
        <f>IFERROR(VLOOKUP($F322,'Arr 2020'!$A:$N,14,0),0)</f>
        <v>0</v>
      </c>
    </row>
    <row r="323" spans="2:19" ht="15" customHeight="1" x14ac:dyDescent="0.2">
      <c r="B323" s="23"/>
      <c r="C323" s="22"/>
      <c r="D323" s="22"/>
      <c r="E323" s="22" t="s">
        <v>589</v>
      </c>
      <c r="F323" s="22"/>
      <c r="G323" s="55" t="s">
        <v>590</v>
      </c>
      <c r="H323" s="24">
        <f>IFERROR(VLOOKUP($F323,'Arr 2020'!$A$1:$C$1331,3,0),0)</f>
        <v>0</v>
      </c>
      <c r="I323" s="24">
        <f>IFERROR(VLOOKUP($F323,'Arr 2020'!$A:$N,4,0),0)</f>
        <v>0</v>
      </c>
      <c r="J323" s="24">
        <f>IFERROR(VLOOKUP($F323,'Arr 2020'!$A:$N,5,0),0)</f>
        <v>0</v>
      </c>
      <c r="K323" s="24">
        <f>IFERROR(VLOOKUP($F323,'Arr 2020'!$A:$N,6,0),0)</f>
        <v>0</v>
      </c>
      <c r="L323" s="24">
        <f>IFERROR(VLOOKUP($F323,'Arr 2020'!$A:$N,7,0),0)</f>
        <v>0</v>
      </c>
      <c r="M323" s="24">
        <f>IFERROR(VLOOKUP($F323,'Arr 2020'!$A:$N,8,0),0)</f>
        <v>0</v>
      </c>
      <c r="N323" s="24">
        <f>IFERROR(VLOOKUP($F323,'Arr 2020'!$A:$N,9,0),0)</f>
        <v>0</v>
      </c>
      <c r="O323" s="24">
        <f>IFERROR(VLOOKUP($F323,'Arr 2020'!$A:$N,10,0),0)</f>
        <v>0</v>
      </c>
      <c r="P323" s="24">
        <f>IFERROR(VLOOKUP($F323,'Arr 2020'!$A:$N,11,0),0)</f>
        <v>0</v>
      </c>
      <c r="Q323" s="24">
        <f>IFERROR(VLOOKUP($F323,'Arr 2020'!$A:$N,12,0),0)</f>
        <v>0</v>
      </c>
      <c r="R323" s="24">
        <f>IFERROR(VLOOKUP($F323,'Arr 2020'!$A:$N,13,0),0)</f>
        <v>0</v>
      </c>
      <c r="S323" s="24">
        <f>IFERROR(VLOOKUP($F323,'Arr 2020'!$A:$N,14,0),0)</f>
        <v>0</v>
      </c>
    </row>
    <row r="324" spans="2:19" ht="15" customHeight="1" x14ac:dyDescent="0.2">
      <c r="B324" s="60"/>
      <c r="C324" s="61"/>
      <c r="D324" s="61"/>
      <c r="E324" s="61"/>
      <c r="F324" s="43" t="s">
        <v>591</v>
      </c>
      <c r="G324" s="53" t="s">
        <v>590</v>
      </c>
      <c r="H324" s="44">
        <f>IFERROR(VLOOKUP($F324,'Arr 2020'!$A$1:$C$1331,3,0),0)</f>
        <v>948895.13</v>
      </c>
      <c r="I324" s="44">
        <f>IFERROR(VLOOKUP($F324,'Arr 2020'!$A:$N,4,0),0)</f>
        <v>986153.24</v>
      </c>
      <c r="J324" s="44">
        <f>IFERROR(VLOOKUP($F324,'Arr 2020'!$A:$N,5,0),0)</f>
        <v>761571.76</v>
      </c>
      <c r="K324" s="44">
        <f>IFERROR(VLOOKUP($F324,'Arr 2020'!$A:$N,6,0),0)</f>
        <v>1217577.5900000001</v>
      </c>
      <c r="L324" s="44">
        <f>IFERROR(VLOOKUP($F324,'Arr 2020'!$A:$N,7,0),0)</f>
        <v>971744.96</v>
      </c>
      <c r="M324" s="44">
        <f>IFERROR(VLOOKUP($F324,'Arr 2020'!$A:$N,8,0),0)</f>
        <v>1316983.81</v>
      </c>
      <c r="N324" s="44">
        <f>IFERROR(VLOOKUP($F324,'Arr 2020'!$A:$N,9,0),0)</f>
        <v>1222781.01</v>
      </c>
      <c r="O324" s="44">
        <f>IFERROR(VLOOKUP($F324,'Arr 2020'!$A:$N,10,0),0)</f>
        <v>1269515.1299999999</v>
      </c>
      <c r="P324" s="44">
        <f>IFERROR(VLOOKUP($F324,'Arr 2020'!$A:$N,11,0),0)</f>
        <v>1319588.6000000001</v>
      </c>
      <c r="Q324" s="44">
        <f>IFERROR(VLOOKUP($F324,'Arr 2020'!$A:$N,12,0),0)</f>
        <v>1278931.58</v>
      </c>
      <c r="R324" s="44">
        <f>IFERROR(VLOOKUP($F324,'Arr 2020'!$A:$N,13,0),0)</f>
        <v>1346626.37</v>
      </c>
      <c r="S324" s="44">
        <f>IFERROR(VLOOKUP($F324,'Arr 2020'!$A:$N,14,0),0)</f>
        <v>1229968.49</v>
      </c>
    </row>
    <row r="325" spans="2:19" ht="15" customHeight="1" x14ac:dyDescent="0.2">
      <c r="B325" s="23"/>
      <c r="C325" s="22"/>
      <c r="D325" s="22"/>
      <c r="E325" s="22" t="s">
        <v>592</v>
      </c>
      <c r="F325" s="22"/>
      <c r="G325" s="55" t="s">
        <v>593</v>
      </c>
      <c r="H325" s="24">
        <f>IFERROR(VLOOKUP($F325,'Arr 2020'!$A$1:$C$1331,3,0),0)</f>
        <v>0</v>
      </c>
      <c r="I325" s="24">
        <f>IFERROR(VLOOKUP($F325,'Arr 2020'!$A:$N,4,0),0)</f>
        <v>0</v>
      </c>
      <c r="J325" s="24">
        <f>IFERROR(VLOOKUP($F325,'Arr 2020'!$A:$N,5,0),0)</f>
        <v>0</v>
      </c>
      <c r="K325" s="24">
        <f>IFERROR(VLOOKUP($F325,'Arr 2020'!$A:$N,6,0),0)</f>
        <v>0</v>
      </c>
      <c r="L325" s="24">
        <f>IFERROR(VLOOKUP($F325,'Arr 2020'!$A:$N,7,0),0)</f>
        <v>0</v>
      </c>
      <c r="M325" s="24">
        <f>IFERROR(VLOOKUP($F325,'Arr 2020'!$A:$N,8,0),0)</f>
        <v>0</v>
      </c>
      <c r="N325" s="24">
        <f>IFERROR(VLOOKUP($F325,'Arr 2020'!$A:$N,9,0),0)</f>
        <v>0</v>
      </c>
      <c r="O325" s="24">
        <f>IFERROR(VLOOKUP($F325,'Arr 2020'!$A:$N,10,0),0)</f>
        <v>0</v>
      </c>
      <c r="P325" s="24">
        <f>IFERROR(VLOOKUP($F325,'Arr 2020'!$A:$N,11,0),0)</f>
        <v>0</v>
      </c>
      <c r="Q325" s="24">
        <f>IFERROR(VLOOKUP($F325,'Arr 2020'!$A:$N,12,0),0)</f>
        <v>0</v>
      </c>
      <c r="R325" s="24">
        <f>IFERROR(VLOOKUP($F325,'Arr 2020'!$A:$N,13,0),0)</f>
        <v>0</v>
      </c>
      <c r="S325" s="24">
        <f>IFERROR(VLOOKUP($F325,'Arr 2020'!$A:$N,14,0),0)</f>
        <v>0</v>
      </c>
    </row>
    <row r="326" spans="2:19" ht="15" customHeight="1" x14ac:dyDescent="0.2">
      <c r="B326" s="60"/>
      <c r="C326" s="61"/>
      <c r="D326" s="61"/>
      <c r="E326" s="61"/>
      <c r="F326" s="43" t="s">
        <v>594</v>
      </c>
      <c r="G326" s="53" t="s">
        <v>593</v>
      </c>
      <c r="H326" s="44">
        <f>IFERROR(VLOOKUP($F326,'Arr 2020'!$A$1:$C$1331,3,0),0)</f>
        <v>644444.69999999995</v>
      </c>
      <c r="I326" s="44">
        <f>IFERROR(VLOOKUP($F326,'Arr 2020'!$A:$N,4,0),0)</f>
        <v>415090.58</v>
      </c>
      <c r="J326" s="44">
        <f>IFERROR(VLOOKUP($F326,'Arr 2020'!$A:$N,5,0),0)</f>
        <v>578692.23</v>
      </c>
      <c r="K326" s="44">
        <f>IFERROR(VLOOKUP($F326,'Arr 2020'!$A:$N,6,0),0)</f>
        <v>823733.44</v>
      </c>
      <c r="L326" s="44">
        <f>IFERROR(VLOOKUP($F326,'Arr 2020'!$A:$N,7,0),0)</f>
        <v>687216.02</v>
      </c>
      <c r="M326" s="44">
        <f>IFERROR(VLOOKUP($F326,'Arr 2020'!$A:$N,8,0),0)</f>
        <v>764580.21</v>
      </c>
      <c r="N326" s="44">
        <f>IFERROR(VLOOKUP($F326,'Arr 2020'!$A:$N,9,0),0)</f>
        <v>440653.10999999993</v>
      </c>
      <c r="O326" s="44">
        <f>IFERROR(VLOOKUP($F326,'Arr 2020'!$A:$N,10,0),0)</f>
        <v>765087.72</v>
      </c>
      <c r="P326" s="44">
        <f>IFERROR(VLOOKUP($F326,'Arr 2020'!$A:$N,11,0),0)</f>
        <v>756967.93999999983</v>
      </c>
      <c r="Q326" s="44">
        <f>IFERROR(VLOOKUP($F326,'Arr 2020'!$A:$N,12,0),0)</f>
        <v>543233.28000000003</v>
      </c>
      <c r="R326" s="44">
        <f>IFERROR(VLOOKUP($F326,'Arr 2020'!$A:$N,13,0),0)</f>
        <v>477205.28</v>
      </c>
      <c r="S326" s="44">
        <f>IFERROR(VLOOKUP($F326,'Arr 2020'!$A:$N,14,0),0)</f>
        <v>807604.64</v>
      </c>
    </row>
    <row r="327" spans="2:19" ht="15" customHeight="1" x14ac:dyDescent="0.2">
      <c r="B327" s="64"/>
      <c r="C327" s="37"/>
      <c r="D327" s="37" t="s">
        <v>595</v>
      </c>
      <c r="E327" s="37"/>
      <c r="F327" s="37"/>
      <c r="G327" s="51" t="s">
        <v>596</v>
      </c>
      <c r="H327" s="38">
        <f>IFERROR(VLOOKUP($F327,'Arr 2020'!$A$1:$C$1331,3,0),0)</f>
        <v>0</v>
      </c>
      <c r="I327" s="38">
        <f>IFERROR(VLOOKUP($F327,'Arr 2020'!$A:$N,4,0),0)</f>
        <v>0</v>
      </c>
      <c r="J327" s="38">
        <f>IFERROR(VLOOKUP($F327,'Arr 2020'!$A:$N,5,0),0)</f>
        <v>0</v>
      </c>
      <c r="K327" s="38">
        <f>IFERROR(VLOOKUP($F327,'Arr 2020'!$A:$N,6,0),0)</f>
        <v>0</v>
      </c>
      <c r="L327" s="38">
        <f>IFERROR(VLOOKUP($F327,'Arr 2020'!$A:$N,7,0),0)</f>
        <v>0</v>
      </c>
      <c r="M327" s="38">
        <f>IFERROR(VLOOKUP($F327,'Arr 2020'!$A:$N,8,0),0)</f>
        <v>0</v>
      </c>
      <c r="N327" s="38">
        <f>IFERROR(VLOOKUP($F327,'Arr 2020'!$A:$N,9,0),0)</f>
        <v>0</v>
      </c>
      <c r="O327" s="38">
        <f>IFERROR(VLOOKUP($F327,'Arr 2020'!$A:$N,10,0),0)</f>
        <v>0</v>
      </c>
      <c r="P327" s="38">
        <f>IFERROR(VLOOKUP($F327,'Arr 2020'!$A:$N,11,0),0)</f>
        <v>0</v>
      </c>
      <c r="Q327" s="38">
        <f>IFERROR(VLOOKUP($F327,'Arr 2020'!$A:$N,12,0),0)</f>
        <v>0</v>
      </c>
      <c r="R327" s="38">
        <f>IFERROR(VLOOKUP($F327,'Arr 2020'!$A:$N,13,0),0)</f>
        <v>0</v>
      </c>
      <c r="S327" s="38">
        <f>IFERROR(VLOOKUP($F327,'Arr 2020'!$A:$N,14,0),0)</f>
        <v>0</v>
      </c>
    </row>
    <row r="328" spans="2:19" ht="15" customHeight="1" x14ac:dyDescent="0.2">
      <c r="B328" s="23"/>
      <c r="C328" s="22"/>
      <c r="D328" s="22"/>
      <c r="E328" s="22" t="s">
        <v>597</v>
      </c>
      <c r="F328" s="22"/>
      <c r="G328" s="55" t="s">
        <v>598</v>
      </c>
      <c r="H328" s="24">
        <f>IFERROR(VLOOKUP($F328,'Arr 2020'!$A$1:$C$1331,3,0),0)</f>
        <v>0</v>
      </c>
      <c r="I328" s="24">
        <f>IFERROR(VLOOKUP($F328,'Arr 2020'!$A:$N,4,0),0)</f>
        <v>0</v>
      </c>
      <c r="J328" s="24">
        <f>IFERROR(VLOOKUP($F328,'Arr 2020'!$A:$N,5,0),0)</f>
        <v>0</v>
      </c>
      <c r="K328" s="24">
        <f>IFERROR(VLOOKUP($F328,'Arr 2020'!$A:$N,6,0),0)</f>
        <v>0</v>
      </c>
      <c r="L328" s="24">
        <f>IFERROR(VLOOKUP($F328,'Arr 2020'!$A:$N,7,0),0)</f>
        <v>0</v>
      </c>
      <c r="M328" s="24">
        <f>IFERROR(VLOOKUP($F328,'Arr 2020'!$A:$N,8,0),0)</f>
        <v>0</v>
      </c>
      <c r="N328" s="24">
        <f>IFERROR(VLOOKUP($F328,'Arr 2020'!$A:$N,9,0),0)</f>
        <v>0</v>
      </c>
      <c r="O328" s="24">
        <f>IFERROR(VLOOKUP($F328,'Arr 2020'!$A:$N,10,0),0)</f>
        <v>0</v>
      </c>
      <c r="P328" s="24">
        <f>IFERROR(VLOOKUP($F328,'Arr 2020'!$A:$N,11,0),0)</f>
        <v>0</v>
      </c>
      <c r="Q328" s="24">
        <f>IFERROR(VLOOKUP($F328,'Arr 2020'!$A:$N,12,0),0)</f>
        <v>0</v>
      </c>
      <c r="R328" s="24">
        <f>IFERROR(VLOOKUP($F328,'Arr 2020'!$A:$N,13,0),0)</f>
        <v>0</v>
      </c>
      <c r="S328" s="24">
        <f>IFERROR(VLOOKUP($F328,'Arr 2020'!$A:$N,14,0),0)</f>
        <v>0</v>
      </c>
    </row>
    <row r="329" spans="2:19" ht="15" customHeight="1" x14ac:dyDescent="0.2">
      <c r="B329" s="60"/>
      <c r="C329" s="61"/>
      <c r="D329" s="61"/>
      <c r="E329" s="61"/>
      <c r="F329" s="43" t="s">
        <v>599</v>
      </c>
      <c r="G329" s="53" t="s">
        <v>598</v>
      </c>
      <c r="H329" s="44">
        <f>IFERROR(VLOOKUP($F329,'Arr 2020'!$A$1:$C$1331,3,0),0)</f>
        <v>33295.480000000003</v>
      </c>
      <c r="I329" s="44">
        <f>IFERROR(VLOOKUP($F329,'Arr 2020'!$A:$N,4,0),0)</f>
        <v>47843.96</v>
      </c>
      <c r="J329" s="44">
        <f>IFERROR(VLOOKUP($F329,'Arr 2020'!$A:$N,5,0),0)</f>
        <v>72046.710000000006</v>
      </c>
      <c r="K329" s="44">
        <f>IFERROR(VLOOKUP($F329,'Arr 2020'!$A:$N,6,0),0)</f>
        <v>75951.660000000018</v>
      </c>
      <c r="L329" s="44">
        <f>IFERROR(VLOOKUP($F329,'Arr 2020'!$A:$N,7,0),0)</f>
        <v>74104.990000000005</v>
      </c>
      <c r="M329" s="44">
        <f>IFERROR(VLOOKUP($F329,'Arr 2020'!$A:$N,8,0),0)</f>
        <v>74357.41</v>
      </c>
      <c r="N329" s="44">
        <f>IFERROR(VLOOKUP($F329,'Arr 2020'!$A:$N,9,0),0)</f>
        <v>107627.88</v>
      </c>
      <c r="O329" s="44">
        <f>IFERROR(VLOOKUP($F329,'Arr 2020'!$A:$N,10,0),0)</f>
        <v>507233.2</v>
      </c>
      <c r="P329" s="44">
        <f>IFERROR(VLOOKUP($F329,'Arr 2020'!$A:$N,11,0),0)</f>
        <v>79001.600000000006</v>
      </c>
      <c r="Q329" s="44">
        <f>IFERROR(VLOOKUP($F329,'Arr 2020'!$A:$N,12,0),0)</f>
        <v>1236037.22</v>
      </c>
      <c r="R329" s="44">
        <f>IFERROR(VLOOKUP($F329,'Arr 2020'!$A:$N,13,0),0)</f>
        <v>79636.36</v>
      </c>
      <c r="S329" s="44">
        <f>IFERROR(VLOOKUP($F329,'Arr 2020'!$A:$N,14,0),0)</f>
        <v>256725.44</v>
      </c>
    </row>
    <row r="330" spans="2:19" ht="15" customHeight="1" x14ac:dyDescent="0.2">
      <c r="B330" s="23"/>
      <c r="C330" s="22"/>
      <c r="D330" s="22"/>
      <c r="E330" s="22" t="s">
        <v>600</v>
      </c>
      <c r="F330" s="22"/>
      <c r="G330" s="55" t="s">
        <v>601</v>
      </c>
      <c r="H330" s="24">
        <f>IFERROR(VLOOKUP($F330,'Arr 2020'!$A$1:$C$1331,3,0),0)</f>
        <v>0</v>
      </c>
      <c r="I330" s="24">
        <f>IFERROR(VLOOKUP($F330,'Arr 2020'!$A:$N,4,0),0)</f>
        <v>0</v>
      </c>
      <c r="J330" s="24">
        <f>IFERROR(VLOOKUP($F330,'Arr 2020'!$A:$N,5,0),0)</f>
        <v>0</v>
      </c>
      <c r="K330" s="24">
        <f>IFERROR(VLOOKUP($F330,'Arr 2020'!$A:$N,6,0),0)</f>
        <v>0</v>
      </c>
      <c r="L330" s="24">
        <f>IFERROR(VLOOKUP($F330,'Arr 2020'!$A:$N,7,0),0)</f>
        <v>0</v>
      </c>
      <c r="M330" s="24">
        <f>IFERROR(VLOOKUP($F330,'Arr 2020'!$A:$N,8,0),0)</f>
        <v>0</v>
      </c>
      <c r="N330" s="24">
        <f>IFERROR(VLOOKUP($F330,'Arr 2020'!$A:$N,9,0),0)</f>
        <v>0</v>
      </c>
      <c r="O330" s="24">
        <f>IFERROR(VLOOKUP($F330,'Arr 2020'!$A:$N,10,0),0)</f>
        <v>0</v>
      </c>
      <c r="P330" s="24">
        <f>IFERROR(VLOOKUP($F330,'Arr 2020'!$A:$N,11,0),0)</f>
        <v>0</v>
      </c>
      <c r="Q330" s="24">
        <f>IFERROR(VLOOKUP($F330,'Arr 2020'!$A:$N,12,0),0)</f>
        <v>0</v>
      </c>
      <c r="R330" s="24">
        <f>IFERROR(VLOOKUP($F330,'Arr 2020'!$A:$N,13,0),0)</f>
        <v>0</v>
      </c>
      <c r="S330" s="24">
        <f>IFERROR(VLOOKUP($F330,'Arr 2020'!$A:$N,14,0),0)</f>
        <v>0</v>
      </c>
    </row>
    <row r="331" spans="2:19" ht="15" customHeight="1" x14ac:dyDescent="0.2">
      <c r="B331" s="60"/>
      <c r="C331" s="61"/>
      <c r="D331" s="61"/>
      <c r="E331" s="61"/>
      <c r="F331" s="43" t="s">
        <v>602</v>
      </c>
      <c r="G331" s="53" t="s">
        <v>603</v>
      </c>
      <c r="H331" s="44">
        <f>IFERROR(VLOOKUP($F331,'Arr 2020'!$A$1:$C$1331,3,0),0)</f>
        <v>0</v>
      </c>
      <c r="I331" s="44">
        <f>IFERROR(VLOOKUP($F331,'Arr 2020'!$A:$N,4,0),0)</f>
        <v>0</v>
      </c>
      <c r="J331" s="44">
        <f>IFERROR(VLOOKUP($F331,'Arr 2020'!$A:$N,5,0),0)</f>
        <v>0</v>
      </c>
      <c r="K331" s="44">
        <f>IFERROR(VLOOKUP($F331,'Arr 2020'!$A:$N,6,0),0)</f>
        <v>0</v>
      </c>
      <c r="L331" s="44">
        <f>IFERROR(VLOOKUP($F331,'Arr 2020'!$A:$N,7,0),0)</f>
        <v>0</v>
      </c>
      <c r="M331" s="44">
        <f>IFERROR(VLOOKUP($F331,'Arr 2020'!$A:$N,8,0),0)</f>
        <v>0</v>
      </c>
      <c r="N331" s="44">
        <f>IFERROR(VLOOKUP($F331,'Arr 2020'!$A:$N,9,0),0)</f>
        <v>0</v>
      </c>
      <c r="O331" s="44">
        <f>IFERROR(VLOOKUP($F331,'Arr 2020'!$A:$N,10,0),0)</f>
        <v>0</v>
      </c>
      <c r="P331" s="44">
        <f>IFERROR(VLOOKUP($F331,'Arr 2020'!$A:$N,11,0),0)</f>
        <v>0</v>
      </c>
      <c r="Q331" s="44">
        <f>IFERROR(VLOOKUP($F331,'Arr 2020'!$A:$N,12,0),0)</f>
        <v>0</v>
      </c>
      <c r="R331" s="44">
        <f>IFERROR(VLOOKUP($F331,'Arr 2020'!$A:$N,13,0),0)</f>
        <v>0</v>
      </c>
      <c r="S331" s="44">
        <f>IFERROR(VLOOKUP($F331,'Arr 2020'!$A:$N,14,0),0)</f>
        <v>0</v>
      </c>
    </row>
    <row r="332" spans="2:19" ht="15" customHeight="1" x14ac:dyDescent="0.2">
      <c r="B332" s="60"/>
      <c r="C332" s="61"/>
      <c r="D332" s="61"/>
      <c r="E332" s="61"/>
      <c r="F332" s="43" t="s">
        <v>604</v>
      </c>
      <c r="G332" s="53" t="s">
        <v>605</v>
      </c>
      <c r="H332" s="44">
        <f>IFERROR(VLOOKUP($F332,'Arr 2020'!$A$1:$C$1331,3,0),0)</f>
        <v>0</v>
      </c>
      <c r="I332" s="44">
        <f>IFERROR(VLOOKUP($F332,'Arr 2020'!$A:$N,4,0),0)</f>
        <v>0</v>
      </c>
      <c r="J332" s="44">
        <f>IFERROR(VLOOKUP($F332,'Arr 2020'!$A:$N,5,0),0)</f>
        <v>0</v>
      </c>
      <c r="K332" s="44">
        <f>IFERROR(VLOOKUP($F332,'Arr 2020'!$A:$N,6,0),0)</f>
        <v>0</v>
      </c>
      <c r="L332" s="44">
        <f>IFERROR(VLOOKUP($F332,'Arr 2020'!$A:$N,7,0),0)</f>
        <v>0</v>
      </c>
      <c r="M332" s="44">
        <f>IFERROR(VLOOKUP($F332,'Arr 2020'!$A:$N,8,0),0)</f>
        <v>0</v>
      </c>
      <c r="N332" s="44">
        <f>IFERROR(VLOOKUP($F332,'Arr 2020'!$A:$N,9,0),0)</f>
        <v>0</v>
      </c>
      <c r="O332" s="44">
        <f>IFERROR(VLOOKUP($F332,'Arr 2020'!$A:$N,10,0),0)</f>
        <v>0</v>
      </c>
      <c r="P332" s="44">
        <f>IFERROR(VLOOKUP($F332,'Arr 2020'!$A:$N,11,0),0)</f>
        <v>0</v>
      </c>
      <c r="Q332" s="44">
        <f>IFERROR(VLOOKUP($F332,'Arr 2020'!$A:$N,12,0),0)</f>
        <v>0</v>
      </c>
      <c r="R332" s="44">
        <f>IFERROR(VLOOKUP($F332,'Arr 2020'!$A:$N,13,0),0)</f>
        <v>0</v>
      </c>
      <c r="S332" s="44">
        <f>IFERROR(VLOOKUP($F332,'Arr 2020'!$A:$N,14,0),0)</f>
        <v>0</v>
      </c>
    </row>
    <row r="333" spans="2:19" ht="15" customHeight="1" x14ac:dyDescent="0.2">
      <c r="B333" s="64"/>
      <c r="C333" s="37"/>
      <c r="D333" s="37" t="s">
        <v>606</v>
      </c>
      <c r="E333" s="37"/>
      <c r="F333" s="37"/>
      <c r="G333" s="51" t="s">
        <v>607</v>
      </c>
      <c r="H333" s="38">
        <f>IFERROR(VLOOKUP($F333,'Arr 2020'!$A$1:$C$1331,3,0),0)</f>
        <v>0</v>
      </c>
      <c r="I333" s="38">
        <f>IFERROR(VLOOKUP($F333,'Arr 2020'!$A:$N,4,0),0)</f>
        <v>0</v>
      </c>
      <c r="J333" s="38">
        <f>IFERROR(VLOOKUP($F333,'Arr 2020'!$A:$N,5,0),0)</f>
        <v>0</v>
      </c>
      <c r="K333" s="38">
        <f>IFERROR(VLOOKUP($F333,'Arr 2020'!$A:$N,6,0),0)</f>
        <v>0</v>
      </c>
      <c r="L333" s="38">
        <f>IFERROR(VLOOKUP($F333,'Arr 2020'!$A:$N,7,0),0)</f>
        <v>0</v>
      </c>
      <c r="M333" s="38">
        <f>IFERROR(VLOOKUP($F333,'Arr 2020'!$A:$N,8,0),0)</f>
        <v>0</v>
      </c>
      <c r="N333" s="38">
        <f>IFERROR(VLOOKUP($F333,'Arr 2020'!$A:$N,9,0),0)</f>
        <v>0</v>
      </c>
      <c r="O333" s="38">
        <f>IFERROR(VLOOKUP($F333,'Arr 2020'!$A:$N,10,0),0)</f>
        <v>0</v>
      </c>
      <c r="P333" s="38">
        <f>IFERROR(VLOOKUP($F333,'Arr 2020'!$A:$N,11,0),0)</f>
        <v>0</v>
      </c>
      <c r="Q333" s="38">
        <f>IFERROR(VLOOKUP($F333,'Arr 2020'!$A:$N,12,0),0)</f>
        <v>0</v>
      </c>
      <c r="R333" s="38">
        <f>IFERROR(VLOOKUP($F333,'Arr 2020'!$A:$N,13,0),0)</f>
        <v>0</v>
      </c>
      <c r="S333" s="38">
        <f>IFERROR(VLOOKUP($F333,'Arr 2020'!$A:$N,14,0),0)</f>
        <v>0</v>
      </c>
    </row>
    <row r="334" spans="2:19" ht="15" customHeight="1" x14ac:dyDescent="0.2">
      <c r="B334" s="23"/>
      <c r="C334" s="22"/>
      <c r="D334" s="22"/>
      <c r="E334" s="22" t="s">
        <v>608</v>
      </c>
      <c r="F334" s="22"/>
      <c r="G334" s="55" t="s">
        <v>607</v>
      </c>
      <c r="H334" s="24">
        <f>IFERROR(VLOOKUP($F334,'Arr 2020'!$A$1:$C$1331,3,0),0)</f>
        <v>0</v>
      </c>
      <c r="I334" s="24">
        <f>IFERROR(VLOOKUP($F334,'Arr 2020'!$A:$N,4,0),0)</f>
        <v>0</v>
      </c>
      <c r="J334" s="24">
        <f>IFERROR(VLOOKUP($F334,'Arr 2020'!$A:$N,5,0),0)</f>
        <v>0</v>
      </c>
      <c r="K334" s="24">
        <f>IFERROR(VLOOKUP($F334,'Arr 2020'!$A:$N,6,0),0)</f>
        <v>0</v>
      </c>
      <c r="L334" s="24">
        <f>IFERROR(VLOOKUP($F334,'Arr 2020'!$A:$N,7,0),0)</f>
        <v>0</v>
      </c>
      <c r="M334" s="24">
        <f>IFERROR(VLOOKUP($F334,'Arr 2020'!$A:$N,8,0),0)</f>
        <v>0</v>
      </c>
      <c r="N334" s="24">
        <f>IFERROR(VLOOKUP($F334,'Arr 2020'!$A:$N,9,0),0)</f>
        <v>0</v>
      </c>
      <c r="O334" s="24">
        <f>IFERROR(VLOOKUP($F334,'Arr 2020'!$A:$N,10,0),0)</f>
        <v>0</v>
      </c>
      <c r="P334" s="24">
        <f>IFERROR(VLOOKUP($F334,'Arr 2020'!$A:$N,11,0),0)</f>
        <v>0</v>
      </c>
      <c r="Q334" s="24">
        <f>IFERROR(VLOOKUP($F334,'Arr 2020'!$A:$N,12,0),0)</f>
        <v>0</v>
      </c>
      <c r="R334" s="24">
        <f>IFERROR(VLOOKUP($F334,'Arr 2020'!$A:$N,13,0),0)</f>
        <v>0</v>
      </c>
      <c r="S334" s="24">
        <f>IFERROR(VLOOKUP($F334,'Arr 2020'!$A:$N,14,0),0)</f>
        <v>0</v>
      </c>
    </row>
    <row r="335" spans="2:19" ht="15" customHeight="1" x14ac:dyDescent="0.2">
      <c r="B335" s="60"/>
      <c r="C335" s="61"/>
      <c r="D335" s="61"/>
      <c r="E335" s="61"/>
      <c r="F335" s="43" t="s">
        <v>609</v>
      </c>
      <c r="G335" s="53" t="s">
        <v>610</v>
      </c>
      <c r="H335" s="44">
        <f>IFERROR(VLOOKUP($F335,'Arr 2020'!$A$1:$C$1331,3,0),0)</f>
        <v>0</v>
      </c>
      <c r="I335" s="44">
        <f>IFERROR(VLOOKUP($F335,'Arr 2020'!$A:$N,4,0),0)</f>
        <v>0</v>
      </c>
      <c r="J335" s="44">
        <f>IFERROR(VLOOKUP($F335,'Arr 2020'!$A:$N,5,0),0)</f>
        <v>0</v>
      </c>
      <c r="K335" s="44">
        <f>IFERROR(VLOOKUP($F335,'Arr 2020'!$A:$N,6,0),0)</f>
        <v>0</v>
      </c>
      <c r="L335" s="44">
        <f>IFERROR(VLOOKUP($F335,'Arr 2020'!$A:$N,7,0),0)</f>
        <v>0</v>
      </c>
      <c r="M335" s="44">
        <f>IFERROR(VLOOKUP($F335,'Arr 2020'!$A:$N,8,0),0)</f>
        <v>0</v>
      </c>
      <c r="N335" s="44">
        <f>IFERROR(VLOOKUP($F335,'Arr 2020'!$A:$N,9,0),0)</f>
        <v>0</v>
      </c>
      <c r="O335" s="44">
        <f>IFERROR(VLOOKUP($F335,'Arr 2020'!$A:$N,10,0),0)</f>
        <v>0</v>
      </c>
      <c r="P335" s="44">
        <f>IFERROR(VLOOKUP($F335,'Arr 2020'!$A:$N,11,0),0)</f>
        <v>0</v>
      </c>
      <c r="Q335" s="44">
        <f>IFERROR(VLOOKUP($F335,'Arr 2020'!$A:$N,12,0),0)</f>
        <v>0</v>
      </c>
      <c r="R335" s="44">
        <f>IFERROR(VLOOKUP($F335,'Arr 2020'!$A:$N,13,0),0)</f>
        <v>0</v>
      </c>
      <c r="S335" s="44">
        <f>IFERROR(VLOOKUP($F335,'Arr 2020'!$A:$N,14,0),0)</f>
        <v>0</v>
      </c>
    </row>
    <row r="336" spans="2:19" ht="15" customHeight="1" x14ac:dyDescent="0.2">
      <c r="B336" s="60"/>
      <c r="C336" s="61"/>
      <c r="D336" s="61"/>
      <c r="E336" s="61"/>
      <c r="F336" s="43" t="s">
        <v>611</v>
      </c>
      <c r="G336" s="53" t="s">
        <v>607</v>
      </c>
      <c r="H336" s="44">
        <f>IFERROR(VLOOKUP($F336,'Arr 2020'!$A$1:$C$1331,3,0),0)</f>
        <v>25330.32</v>
      </c>
      <c r="I336" s="44">
        <f>IFERROR(VLOOKUP($F336,'Arr 2020'!$A:$N,4,0),0)</f>
        <v>15764.01</v>
      </c>
      <c r="J336" s="44">
        <f>IFERROR(VLOOKUP($F336,'Arr 2020'!$A:$N,5,0),0)</f>
        <v>30494.97</v>
      </c>
      <c r="K336" s="44">
        <f>IFERROR(VLOOKUP($F336,'Arr 2020'!$A:$N,6,0),0)</f>
        <v>36217.74</v>
      </c>
      <c r="L336" s="44">
        <f>IFERROR(VLOOKUP($F336,'Arr 2020'!$A:$N,7,0),0)</f>
        <v>5041.9799999999996</v>
      </c>
      <c r="M336" s="44">
        <f>IFERROR(VLOOKUP($F336,'Arr 2020'!$A:$N,8,0),0)</f>
        <v>34519.730000000003</v>
      </c>
      <c r="N336" s="44">
        <f>IFERROR(VLOOKUP($F336,'Arr 2020'!$A:$N,9,0),0)</f>
        <v>30205.08</v>
      </c>
      <c r="O336" s="44">
        <f>IFERROR(VLOOKUP($F336,'Arr 2020'!$A:$N,10,0),0)</f>
        <v>9372</v>
      </c>
      <c r="P336" s="44">
        <f>IFERROR(VLOOKUP($F336,'Arr 2020'!$A:$N,11,0),0)</f>
        <v>12040.959999999997</v>
      </c>
      <c r="Q336" s="44">
        <f>IFERROR(VLOOKUP($F336,'Arr 2020'!$A:$N,12,0),0)</f>
        <v>14210.39</v>
      </c>
      <c r="R336" s="44">
        <f>IFERROR(VLOOKUP($F336,'Arr 2020'!$A:$N,13,0),0)</f>
        <v>23714.42</v>
      </c>
      <c r="S336" s="44">
        <f>IFERROR(VLOOKUP($F336,'Arr 2020'!$A:$N,14,0),0)</f>
        <v>11678.12</v>
      </c>
    </row>
    <row r="337" spans="2:19" ht="15" customHeight="1" x14ac:dyDescent="0.2">
      <c r="B337" s="23"/>
      <c r="C337" s="22"/>
      <c r="D337" s="22"/>
      <c r="E337" s="22" t="s">
        <v>612</v>
      </c>
      <c r="F337" s="22"/>
      <c r="G337" s="55" t="s">
        <v>613</v>
      </c>
      <c r="H337" s="24">
        <f>IFERROR(VLOOKUP($F337,'Arr 2020'!$A$1:$C$1331,3,0),0)</f>
        <v>0</v>
      </c>
      <c r="I337" s="24">
        <f>IFERROR(VLOOKUP($F337,'Arr 2020'!$A:$N,4,0),0)</f>
        <v>0</v>
      </c>
      <c r="J337" s="24">
        <f>IFERROR(VLOOKUP($F337,'Arr 2020'!$A:$N,5,0),0)</f>
        <v>0</v>
      </c>
      <c r="K337" s="24">
        <f>IFERROR(VLOOKUP($F337,'Arr 2020'!$A:$N,6,0),0)</f>
        <v>0</v>
      </c>
      <c r="L337" s="24">
        <f>IFERROR(VLOOKUP($F337,'Arr 2020'!$A:$N,7,0),0)</f>
        <v>0</v>
      </c>
      <c r="M337" s="24">
        <f>IFERROR(VLOOKUP($F337,'Arr 2020'!$A:$N,8,0),0)</f>
        <v>0</v>
      </c>
      <c r="N337" s="24">
        <f>IFERROR(VLOOKUP($F337,'Arr 2020'!$A:$N,9,0),0)</f>
        <v>0</v>
      </c>
      <c r="O337" s="24">
        <f>IFERROR(VLOOKUP($F337,'Arr 2020'!$A:$N,10,0),0)</f>
        <v>0</v>
      </c>
      <c r="P337" s="24">
        <f>IFERROR(VLOOKUP($F337,'Arr 2020'!$A:$N,11,0),0)</f>
        <v>0</v>
      </c>
      <c r="Q337" s="24">
        <f>IFERROR(VLOOKUP($F337,'Arr 2020'!$A:$N,12,0),0)</f>
        <v>0</v>
      </c>
      <c r="R337" s="24">
        <f>IFERROR(VLOOKUP($F337,'Arr 2020'!$A:$N,13,0),0)</f>
        <v>0</v>
      </c>
      <c r="S337" s="24">
        <f>IFERROR(VLOOKUP($F337,'Arr 2020'!$A:$N,14,0),0)</f>
        <v>0</v>
      </c>
    </row>
    <row r="338" spans="2:19" ht="15" customHeight="1" x14ac:dyDescent="0.2">
      <c r="B338" s="60"/>
      <c r="C338" s="61"/>
      <c r="D338" s="61"/>
      <c r="E338" s="61"/>
      <c r="F338" s="43" t="s">
        <v>614</v>
      </c>
      <c r="G338" s="53" t="s">
        <v>613</v>
      </c>
      <c r="H338" s="44">
        <f>IFERROR(VLOOKUP($F338,'Arr 2020'!$A$1:$C$1331,3,0),0)</f>
        <v>0</v>
      </c>
      <c r="I338" s="44">
        <f>IFERROR(VLOOKUP($F338,'Arr 2020'!$A:$N,4,0),0)</f>
        <v>0</v>
      </c>
      <c r="J338" s="44">
        <f>IFERROR(VLOOKUP($F338,'Arr 2020'!$A:$N,5,0),0)</f>
        <v>0</v>
      </c>
      <c r="K338" s="44">
        <f>IFERROR(VLOOKUP($F338,'Arr 2020'!$A:$N,6,0),0)</f>
        <v>0</v>
      </c>
      <c r="L338" s="44">
        <f>IFERROR(VLOOKUP($F338,'Arr 2020'!$A:$N,7,0),0)</f>
        <v>0</v>
      </c>
      <c r="M338" s="44">
        <f>IFERROR(VLOOKUP($F338,'Arr 2020'!$A:$N,8,0),0)</f>
        <v>0</v>
      </c>
      <c r="N338" s="44">
        <f>IFERROR(VLOOKUP($F338,'Arr 2020'!$A:$N,9,0),0)</f>
        <v>0</v>
      </c>
      <c r="O338" s="44">
        <f>IFERROR(VLOOKUP($F338,'Arr 2020'!$A:$N,10,0),0)</f>
        <v>0</v>
      </c>
      <c r="P338" s="44">
        <f>IFERROR(VLOOKUP($F338,'Arr 2020'!$A:$N,11,0),0)</f>
        <v>0</v>
      </c>
      <c r="Q338" s="44">
        <f>IFERROR(VLOOKUP($F338,'Arr 2020'!$A:$N,12,0),0)</f>
        <v>0</v>
      </c>
      <c r="R338" s="44">
        <f>IFERROR(VLOOKUP($F338,'Arr 2020'!$A:$N,13,0),0)</f>
        <v>0</v>
      </c>
      <c r="S338" s="44">
        <f>IFERROR(VLOOKUP($F338,'Arr 2020'!$A:$N,14,0),0)</f>
        <v>0</v>
      </c>
    </row>
    <row r="339" spans="2:19" ht="15" customHeight="1" x14ac:dyDescent="0.2">
      <c r="B339" s="64"/>
      <c r="C339" s="37"/>
      <c r="D339" s="37" t="s">
        <v>615</v>
      </c>
      <c r="E339" s="37"/>
      <c r="F339" s="37"/>
      <c r="G339" s="51" t="s">
        <v>616</v>
      </c>
      <c r="H339" s="38">
        <f>IFERROR(VLOOKUP($F339,'Arr 2020'!$A$1:$C$1331,3,0),0)</f>
        <v>0</v>
      </c>
      <c r="I339" s="38">
        <f>IFERROR(VLOOKUP($F339,'Arr 2020'!$A:$N,4,0),0)</f>
        <v>0</v>
      </c>
      <c r="J339" s="38">
        <f>IFERROR(VLOOKUP($F339,'Arr 2020'!$A:$N,5,0),0)</f>
        <v>0</v>
      </c>
      <c r="K339" s="38">
        <f>IFERROR(VLOOKUP($F339,'Arr 2020'!$A:$N,6,0),0)</f>
        <v>0</v>
      </c>
      <c r="L339" s="38">
        <f>IFERROR(VLOOKUP($F339,'Arr 2020'!$A:$N,7,0),0)</f>
        <v>0</v>
      </c>
      <c r="M339" s="38">
        <f>IFERROR(VLOOKUP($F339,'Arr 2020'!$A:$N,8,0),0)</f>
        <v>0</v>
      </c>
      <c r="N339" s="38">
        <f>IFERROR(VLOOKUP($F339,'Arr 2020'!$A:$N,9,0),0)</f>
        <v>0</v>
      </c>
      <c r="O339" s="38">
        <f>IFERROR(VLOOKUP($F339,'Arr 2020'!$A:$N,10,0),0)</f>
        <v>0</v>
      </c>
      <c r="P339" s="38">
        <f>IFERROR(VLOOKUP($F339,'Arr 2020'!$A:$N,11,0),0)</f>
        <v>0</v>
      </c>
      <c r="Q339" s="38">
        <f>IFERROR(VLOOKUP($F339,'Arr 2020'!$A:$N,12,0),0)</f>
        <v>0</v>
      </c>
      <c r="R339" s="38">
        <f>IFERROR(VLOOKUP($F339,'Arr 2020'!$A:$N,13,0),0)</f>
        <v>0</v>
      </c>
      <c r="S339" s="38">
        <f>IFERROR(VLOOKUP($F339,'Arr 2020'!$A:$N,14,0),0)</f>
        <v>0</v>
      </c>
    </row>
    <row r="340" spans="2:19" ht="15" customHeight="1" x14ac:dyDescent="0.2">
      <c r="B340" s="23"/>
      <c r="C340" s="22"/>
      <c r="D340" s="22"/>
      <c r="E340" s="22" t="s">
        <v>617</v>
      </c>
      <c r="F340" s="22"/>
      <c r="G340" s="55" t="s">
        <v>618</v>
      </c>
      <c r="H340" s="24">
        <f>IFERROR(VLOOKUP($F340,'Arr 2020'!$A$1:$C$1331,3,0),0)</f>
        <v>0</v>
      </c>
      <c r="I340" s="24">
        <f>IFERROR(VLOOKUP($F340,'Arr 2020'!$A:$N,4,0),0)</f>
        <v>0</v>
      </c>
      <c r="J340" s="24">
        <f>IFERROR(VLOOKUP($F340,'Arr 2020'!$A:$N,5,0),0)</f>
        <v>0</v>
      </c>
      <c r="K340" s="24">
        <f>IFERROR(VLOOKUP($F340,'Arr 2020'!$A:$N,6,0),0)</f>
        <v>0</v>
      </c>
      <c r="L340" s="24">
        <f>IFERROR(VLOOKUP($F340,'Arr 2020'!$A:$N,7,0),0)</f>
        <v>0</v>
      </c>
      <c r="M340" s="24">
        <f>IFERROR(VLOOKUP($F340,'Arr 2020'!$A:$N,8,0),0)</f>
        <v>0</v>
      </c>
      <c r="N340" s="24">
        <f>IFERROR(VLOOKUP($F340,'Arr 2020'!$A:$N,9,0),0)</f>
        <v>0</v>
      </c>
      <c r="O340" s="24">
        <f>IFERROR(VLOOKUP($F340,'Arr 2020'!$A:$N,10,0),0)</f>
        <v>0</v>
      </c>
      <c r="P340" s="24">
        <f>IFERROR(VLOOKUP($F340,'Arr 2020'!$A:$N,11,0),0)</f>
        <v>0</v>
      </c>
      <c r="Q340" s="24">
        <f>IFERROR(VLOOKUP($F340,'Arr 2020'!$A:$N,12,0),0)</f>
        <v>0</v>
      </c>
      <c r="R340" s="24">
        <f>IFERROR(VLOOKUP($F340,'Arr 2020'!$A:$N,13,0),0)</f>
        <v>0</v>
      </c>
      <c r="S340" s="24">
        <f>IFERROR(VLOOKUP($F340,'Arr 2020'!$A:$N,14,0),0)</f>
        <v>0</v>
      </c>
    </row>
    <row r="341" spans="2:19" ht="15" customHeight="1" x14ac:dyDescent="0.2">
      <c r="B341" s="60"/>
      <c r="C341" s="61"/>
      <c r="D341" s="61"/>
      <c r="E341" s="61"/>
      <c r="F341" s="43" t="s">
        <v>619</v>
      </c>
      <c r="G341" s="53" t="s">
        <v>620</v>
      </c>
      <c r="H341" s="44">
        <f>IFERROR(VLOOKUP($F341,'Arr 2020'!$A$1:$C$1331,3,0),0)</f>
        <v>278742.03000000003</v>
      </c>
      <c r="I341" s="44">
        <f>IFERROR(VLOOKUP($F341,'Arr 2020'!$A:$N,4,0),0)</f>
        <v>286974.25</v>
      </c>
      <c r="J341" s="44">
        <f>IFERROR(VLOOKUP($F341,'Arr 2020'!$A:$N,5,0),0)</f>
        <v>283876.44</v>
      </c>
      <c r="K341" s="44">
        <f>IFERROR(VLOOKUP($F341,'Arr 2020'!$A:$N,6,0),0)</f>
        <v>247716.89</v>
      </c>
      <c r="L341" s="44">
        <f>IFERROR(VLOOKUP($F341,'Arr 2020'!$A:$N,7,0),0)</f>
        <v>340513.77</v>
      </c>
      <c r="M341" s="44">
        <f>IFERROR(VLOOKUP($F341,'Arr 2020'!$A:$N,8,0),0)</f>
        <v>291421.03000000003</v>
      </c>
      <c r="N341" s="44">
        <f>IFERROR(VLOOKUP($F341,'Arr 2020'!$A:$N,9,0),0)</f>
        <v>330996.84999999992</v>
      </c>
      <c r="O341" s="44">
        <f>IFERROR(VLOOKUP($F341,'Arr 2020'!$A:$N,10,0),0)</f>
        <v>464446.71</v>
      </c>
      <c r="P341" s="44">
        <f>IFERROR(VLOOKUP($F341,'Arr 2020'!$A:$N,11,0),0)</f>
        <v>398280.77000000008</v>
      </c>
      <c r="Q341" s="44">
        <f>IFERROR(VLOOKUP($F341,'Arr 2020'!$A:$N,12,0),0)</f>
        <v>444610.09999999992</v>
      </c>
      <c r="R341" s="44">
        <f>IFERROR(VLOOKUP($F341,'Arr 2020'!$A:$N,13,0),0)</f>
        <v>416266.53</v>
      </c>
      <c r="S341" s="44">
        <f>IFERROR(VLOOKUP($F341,'Arr 2020'!$A:$N,14,0),0)</f>
        <v>438112.78</v>
      </c>
    </row>
    <row r="342" spans="2:19" ht="15" customHeight="1" x14ac:dyDescent="0.2">
      <c r="B342" s="60"/>
      <c r="C342" s="61"/>
      <c r="D342" s="61"/>
      <c r="E342" s="61"/>
      <c r="F342" s="43" t="s">
        <v>621</v>
      </c>
      <c r="G342" s="53" t="s">
        <v>622</v>
      </c>
      <c r="H342" s="44">
        <f>IFERROR(VLOOKUP($F342,'Arr 2020'!$A$1:$C$1331,3,0),0)</f>
        <v>71507.759999999995</v>
      </c>
      <c r="I342" s="44">
        <f>IFERROR(VLOOKUP($F342,'Arr 2020'!$A:$N,4,0),0)</f>
        <v>37166.980000000003</v>
      </c>
      <c r="J342" s="44">
        <f>IFERROR(VLOOKUP($F342,'Arr 2020'!$A:$N,5,0),0)</f>
        <v>34774.400000000001</v>
      </c>
      <c r="K342" s="44">
        <f>IFERROR(VLOOKUP($F342,'Arr 2020'!$A:$N,6,0),0)</f>
        <v>28415.58</v>
      </c>
      <c r="L342" s="44">
        <f>IFERROR(VLOOKUP($F342,'Arr 2020'!$A:$N,7,0),0)</f>
        <v>28452.700000000004</v>
      </c>
      <c r="M342" s="44">
        <f>IFERROR(VLOOKUP($F342,'Arr 2020'!$A:$N,8,0),0)</f>
        <v>33081.699999999997</v>
      </c>
      <c r="N342" s="44">
        <f>IFERROR(VLOOKUP($F342,'Arr 2020'!$A:$N,9,0),0)</f>
        <v>36228.33</v>
      </c>
      <c r="O342" s="44">
        <f>IFERROR(VLOOKUP($F342,'Arr 2020'!$A:$N,10,0),0)</f>
        <v>43545.59</v>
      </c>
      <c r="P342" s="44">
        <f>IFERROR(VLOOKUP($F342,'Arr 2020'!$A:$N,11,0),0)</f>
        <v>42876.69</v>
      </c>
      <c r="Q342" s="44">
        <f>IFERROR(VLOOKUP($F342,'Arr 2020'!$A:$N,12,0),0)</f>
        <v>35657.589999999997</v>
      </c>
      <c r="R342" s="44">
        <f>IFERROR(VLOOKUP($F342,'Arr 2020'!$A:$N,13,0),0)</f>
        <v>35784</v>
      </c>
      <c r="S342" s="44">
        <f>IFERROR(VLOOKUP($F342,'Arr 2020'!$A:$N,14,0),0)</f>
        <v>61200.1</v>
      </c>
    </row>
    <row r="343" spans="2:19" ht="15" customHeight="1" x14ac:dyDescent="0.2">
      <c r="B343" s="23"/>
      <c r="C343" s="22"/>
      <c r="D343" s="22"/>
      <c r="E343" s="22" t="s">
        <v>623</v>
      </c>
      <c r="F343" s="22"/>
      <c r="G343" s="55" t="s">
        <v>624</v>
      </c>
      <c r="H343" s="24">
        <f>IFERROR(VLOOKUP($F343,'Arr 2020'!$A$1:$C$1331,3,0),0)</f>
        <v>0</v>
      </c>
      <c r="I343" s="24">
        <f>IFERROR(VLOOKUP($F343,'Arr 2020'!$A:$N,4,0),0)</f>
        <v>0</v>
      </c>
      <c r="J343" s="24">
        <f>IFERROR(VLOOKUP($F343,'Arr 2020'!$A:$N,5,0),0)</f>
        <v>0</v>
      </c>
      <c r="K343" s="24">
        <f>IFERROR(VLOOKUP($F343,'Arr 2020'!$A:$N,6,0),0)</f>
        <v>0</v>
      </c>
      <c r="L343" s="24">
        <f>IFERROR(VLOOKUP($F343,'Arr 2020'!$A:$N,7,0),0)</f>
        <v>0</v>
      </c>
      <c r="M343" s="24">
        <f>IFERROR(VLOOKUP($F343,'Arr 2020'!$A:$N,8,0),0)</f>
        <v>0</v>
      </c>
      <c r="N343" s="24">
        <f>IFERROR(VLOOKUP($F343,'Arr 2020'!$A:$N,9,0),0)</f>
        <v>0</v>
      </c>
      <c r="O343" s="24">
        <f>IFERROR(VLOOKUP($F343,'Arr 2020'!$A:$N,10,0),0)</f>
        <v>0</v>
      </c>
      <c r="P343" s="24">
        <f>IFERROR(VLOOKUP($F343,'Arr 2020'!$A:$N,11,0),0)</f>
        <v>0</v>
      </c>
      <c r="Q343" s="24">
        <f>IFERROR(VLOOKUP($F343,'Arr 2020'!$A:$N,12,0),0)</f>
        <v>0</v>
      </c>
      <c r="R343" s="24">
        <f>IFERROR(VLOOKUP($F343,'Arr 2020'!$A:$N,13,0),0)</f>
        <v>0</v>
      </c>
      <c r="S343" s="24">
        <f>IFERROR(VLOOKUP($F343,'Arr 2020'!$A:$N,14,0),0)</f>
        <v>0</v>
      </c>
    </row>
    <row r="344" spans="2:19" ht="15" customHeight="1" x14ac:dyDescent="0.2">
      <c r="B344" s="60"/>
      <c r="C344" s="61"/>
      <c r="D344" s="61"/>
      <c r="E344" s="61"/>
      <c r="F344" s="43" t="s">
        <v>625</v>
      </c>
      <c r="G344" s="53" t="s">
        <v>624</v>
      </c>
      <c r="H344" s="44">
        <f>IFERROR(VLOOKUP($F344,'Arr 2020'!$A$1:$C$1331,3,0),0)</f>
        <v>188963</v>
      </c>
      <c r="I344" s="44">
        <f>IFERROR(VLOOKUP($F344,'Arr 2020'!$A:$N,4,0),0)</f>
        <v>299747.8</v>
      </c>
      <c r="J344" s="44">
        <f>IFERROR(VLOOKUP($F344,'Arr 2020'!$A:$N,5,0),0)</f>
        <v>331554.36</v>
      </c>
      <c r="K344" s="44">
        <f>IFERROR(VLOOKUP($F344,'Arr 2020'!$A:$N,6,0),0)</f>
        <v>478467.06</v>
      </c>
      <c r="L344" s="44">
        <f>IFERROR(VLOOKUP($F344,'Arr 2020'!$A:$N,7,0),0)</f>
        <v>351737.71</v>
      </c>
      <c r="M344" s="44">
        <f>IFERROR(VLOOKUP($F344,'Arr 2020'!$A:$N,8,0),0)</f>
        <v>408563.16999999993</v>
      </c>
      <c r="N344" s="44">
        <f>IFERROR(VLOOKUP($F344,'Arr 2020'!$A:$N,9,0),0)</f>
        <v>476105.35999999993</v>
      </c>
      <c r="O344" s="44">
        <f>IFERROR(VLOOKUP($F344,'Arr 2020'!$A:$N,10,0),0)</f>
        <v>443291.21</v>
      </c>
      <c r="P344" s="44">
        <f>IFERROR(VLOOKUP($F344,'Arr 2020'!$A:$N,11,0),0)</f>
        <v>411405.54</v>
      </c>
      <c r="Q344" s="44">
        <f>IFERROR(VLOOKUP($F344,'Arr 2020'!$A:$N,12,0),0)</f>
        <v>441192.56</v>
      </c>
      <c r="R344" s="44">
        <f>IFERROR(VLOOKUP($F344,'Arr 2020'!$A:$N,13,0),0)</f>
        <v>424632.45</v>
      </c>
      <c r="S344" s="44">
        <f>IFERROR(VLOOKUP($F344,'Arr 2020'!$A:$N,14,0),0)</f>
        <v>365215.86</v>
      </c>
    </row>
    <row r="345" spans="2:19" ht="15" customHeight="1" x14ac:dyDescent="0.2">
      <c r="B345" s="23"/>
      <c r="C345" s="22"/>
      <c r="D345" s="22"/>
      <c r="E345" s="22" t="s">
        <v>626</v>
      </c>
      <c r="F345" s="22"/>
      <c r="G345" s="55" t="s">
        <v>627</v>
      </c>
      <c r="H345" s="24">
        <f>IFERROR(VLOOKUP($F345,'Arr 2020'!$A$1:$C$1331,3,0),0)</f>
        <v>0</v>
      </c>
      <c r="I345" s="24">
        <f>IFERROR(VLOOKUP($F345,'Arr 2020'!$A:$N,4,0),0)</f>
        <v>0</v>
      </c>
      <c r="J345" s="24">
        <f>IFERROR(VLOOKUP($F345,'Arr 2020'!$A:$N,5,0),0)</f>
        <v>0</v>
      </c>
      <c r="K345" s="24">
        <f>IFERROR(VLOOKUP($F345,'Arr 2020'!$A:$N,6,0),0)</f>
        <v>0</v>
      </c>
      <c r="L345" s="24">
        <f>IFERROR(VLOOKUP($F345,'Arr 2020'!$A:$N,7,0),0)</f>
        <v>0</v>
      </c>
      <c r="M345" s="24">
        <f>IFERROR(VLOOKUP($F345,'Arr 2020'!$A:$N,8,0),0)</f>
        <v>0</v>
      </c>
      <c r="N345" s="24">
        <f>IFERROR(VLOOKUP($F345,'Arr 2020'!$A:$N,9,0),0)</f>
        <v>0</v>
      </c>
      <c r="O345" s="24">
        <f>IFERROR(VLOOKUP($F345,'Arr 2020'!$A:$N,10,0),0)</f>
        <v>0</v>
      </c>
      <c r="P345" s="24">
        <f>IFERROR(VLOOKUP($F345,'Arr 2020'!$A:$N,11,0),0)</f>
        <v>0</v>
      </c>
      <c r="Q345" s="24">
        <f>IFERROR(VLOOKUP($F345,'Arr 2020'!$A:$N,12,0),0)</f>
        <v>0</v>
      </c>
      <c r="R345" s="24">
        <f>IFERROR(VLOOKUP($F345,'Arr 2020'!$A:$N,13,0),0)</f>
        <v>0</v>
      </c>
      <c r="S345" s="24">
        <f>IFERROR(VLOOKUP($F345,'Arr 2020'!$A:$N,14,0),0)</f>
        <v>0</v>
      </c>
    </row>
    <row r="346" spans="2:19" ht="15" customHeight="1" x14ac:dyDescent="0.2">
      <c r="B346" s="60"/>
      <c r="C346" s="61"/>
      <c r="D346" s="61"/>
      <c r="E346" s="61"/>
      <c r="F346" s="43" t="s">
        <v>628</v>
      </c>
      <c r="G346" s="53" t="s">
        <v>629</v>
      </c>
      <c r="H346" s="44">
        <f>IFERROR(VLOOKUP($F346,'Arr 2020'!$A$1:$C$1331,3,0),0)</f>
        <v>275089.28000000003</v>
      </c>
      <c r="I346" s="44">
        <f>IFERROR(VLOOKUP($F346,'Arr 2020'!$A:$N,4,0),0)</f>
        <v>136294.47000000003</v>
      </c>
      <c r="J346" s="44">
        <f>IFERROR(VLOOKUP($F346,'Arr 2020'!$A:$N,5,0),0)</f>
        <v>1039925.7499999999</v>
      </c>
      <c r="K346" s="44">
        <f>IFERROR(VLOOKUP($F346,'Arr 2020'!$A:$N,6,0),0)</f>
        <v>245594</v>
      </c>
      <c r="L346" s="44">
        <f>IFERROR(VLOOKUP($F346,'Arr 2020'!$A:$N,7,0),0)</f>
        <v>186993.67000000004</v>
      </c>
      <c r="M346" s="44">
        <f>IFERROR(VLOOKUP($F346,'Arr 2020'!$A:$N,8,0),0)</f>
        <v>144866.88</v>
      </c>
      <c r="N346" s="44">
        <f>IFERROR(VLOOKUP($F346,'Arr 2020'!$A:$N,9,0),0)</f>
        <v>213891.47</v>
      </c>
      <c r="O346" s="44">
        <f>IFERROR(VLOOKUP($F346,'Arr 2020'!$A:$N,10,0),0)</f>
        <v>304868.86</v>
      </c>
      <c r="P346" s="44">
        <f>IFERROR(VLOOKUP($F346,'Arr 2020'!$A:$N,11,0),0)</f>
        <v>242850.51000000004</v>
      </c>
      <c r="Q346" s="44">
        <f>IFERROR(VLOOKUP($F346,'Arr 2020'!$A:$N,12,0),0)</f>
        <v>158540.26</v>
      </c>
      <c r="R346" s="44">
        <f>IFERROR(VLOOKUP($F346,'Arr 2020'!$A:$N,13,0),0)</f>
        <v>211675.92</v>
      </c>
      <c r="S346" s="44">
        <f>IFERROR(VLOOKUP($F346,'Arr 2020'!$A:$N,14,0),0)</f>
        <v>244272.56</v>
      </c>
    </row>
    <row r="347" spans="2:19" ht="15" customHeight="1" x14ac:dyDescent="0.2">
      <c r="B347" s="60"/>
      <c r="C347" s="61"/>
      <c r="D347" s="61"/>
      <c r="E347" s="61"/>
      <c r="F347" s="43" t="s">
        <v>630</v>
      </c>
      <c r="G347" s="53" t="s">
        <v>631</v>
      </c>
      <c r="H347" s="44">
        <f>IFERROR(VLOOKUP($F347,'Arr 2020'!$A$1:$C$1331,3,0),0)</f>
        <v>14275.02</v>
      </c>
      <c r="I347" s="44">
        <f>IFERROR(VLOOKUP($F347,'Arr 2020'!$A:$N,4,0),0)</f>
        <v>8958.16</v>
      </c>
      <c r="J347" s="44">
        <f>IFERROR(VLOOKUP($F347,'Arr 2020'!$A:$N,5,0),0)</f>
        <v>2845.91</v>
      </c>
      <c r="K347" s="44">
        <f>IFERROR(VLOOKUP($F347,'Arr 2020'!$A:$N,6,0),0)</f>
        <v>6303.2</v>
      </c>
      <c r="L347" s="44">
        <f>IFERROR(VLOOKUP($F347,'Arr 2020'!$A:$N,7,0),0)</f>
        <v>1661.9</v>
      </c>
      <c r="M347" s="44">
        <f>IFERROR(VLOOKUP($F347,'Arr 2020'!$A:$N,8,0),0)</f>
        <v>3318.6799999999994</v>
      </c>
      <c r="N347" s="44">
        <f>IFERROR(VLOOKUP($F347,'Arr 2020'!$A:$N,9,0),0)</f>
        <v>30293.83</v>
      </c>
      <c r="O347" s="44">
        <f>IFERROR(VLOOKUP($F347,'Arr 2020'!$A:$N,10,0),0)</f>
        <v>35049.650000000009</v>
      </c>
      <c r="P347" s="44">
        <f>IFERROR(VLOOKUP($F347,'Arr 2020'!$A:$N,11,0),0)</f>
        <v>52216.59</v>
      </c>
      <c r="Q347" s="44">
        <f>IFERROR(VLOOKUP($F347,'Arr 2020'!$A:$N,12,0),0)</f>
        <v>66164.86</v>
      </c>
      <c r="R347" s="44">
        <f>IFERROR(VLOOKUP($F347,'Arr 2020'!$A:$N,13,0),0)</f>
        <v>67110.509999999995</v>
      </c>
      <c r="S347" s="44">
        <f>IFERROR(VLOOKUP($F347,'Arr 2020'!$A:$N,14,0),0)</f>
        <v>84786.75</v>
      </c>
    </row>
    <row r="348" spans="2:19" ht="15" customHeight="1" x14ac:dyDescent="0.2">
      <c r="B348" s="23"/>
      <c r="C348" s="22"/>
      <c r="D348" s="22"/>
      <c r="E348" s="22" t="s">
        <v>632</v>
      </c>
      <c r="F348" s="22"/>
      <c r="G348" s="55" t="s">
        <v>633</v>
      </c>
      <c r="H348" s="24">
        <f>IFERROR(VLOOKUP($F348,'Arr 2020'!$A$1:$C$1331,3,0),0)</f>
        <v>0</v>
      </c>
      <c r="I348" s="24">
        <f>IFERROR(VLOOKUP($F348,'Arr 2020'!$A:$N,4,0),0)</f>
        <v>0</v>
      </c>
      <c r="J348" s="24">
        <f>IFERROR(VLOOKUP($F348,'Arr 2020'!$A:$N,5,0),0)</f>
        <v>0</v>
      </c>
      <c r="K348" s="24">
        <f>IFERROR(VLOOKUP($F348,'Arr 2020'!$A:$N,6,0),0)</f>
        <v>0</v>
      </c>
      <c r="L348" s="24">
        <f>IFERROR(VLOOKUP($F348,'Arr 2020'!$A:$N,7,0),0)</f>
        <v>0</v>
      </c>
      <c r="M348" s="24">
        <f>IFERROR(VLOOKUP($F348,'Arr 2020'!$A:$N,8,0),0)</f>
        <v>0</v>
      </c>
      <c r="N348" s="24">
        <f>IFERROR(VLOOKUP($F348,'Arr 2020'!$A:$N,9,0),0)</f>
        <v>0</v>
      </c>
      <c r="O348" s="24">
        <f>IFERROR(VLOOKUP($F348,'Arr 2020'!$A:$N,10,0),0)</f>
        <v>0</v>
      </c>
      <c r="P348" s="24">
        <f>IFERROR(VLOOKUP($F348,'Arr 2020'!$A:$N,11,0),0)</f>
        <v>0</v>
      </c>
      <c r="Q348" s="24">
        <f>IFERROR(VLOOKUP($F348,'Arr 2020'!$A:$N,12,0),0)</f>
        <v>0</v>
      </c>
      <c r="R348" s="24">
        <f>IFERROR(VLOOKUP($F348,'Arr 2020'!$A:$N,13,0),0)</f>
        <v>0</v>
      </c>
      <c r="S348" s="24">
        <f>IFERROR(VLOOKUP($F348,'Arr 2020'!$A:$N,14,0),0)</f>
        <v>0</v>
      </c>
    </row>
    <row r="349" spans="2:19" ht="15" customHeight="1" x14ac:dyDescent="0.2">
      <c r="B349" s="60"/>
      <c r="C349" s="61"/>
      <c r="D349" s="61"/>
      <c r="E349" s="61"/>
      <c r="F349" s="43" t="s">
        <v>634</v>
      </c>
      <c r="G349" s="53" t="s">
        <v>633</v>
      </c>
      <c r="H349" s="44">
        <f>IFERROR(VLOOKUP($F349,'Arr 2020'!$A$1:$C$1331,3,0),0)</f>
        <v>417676.36</v>
      </c>
      <c r="I349" s="44">
        <f>IFERROR(VLOOKUP($F349,'Arr 2020'!$A:$N,4,0),0)</f>
        <v>149693.09</v>
      </c>
      <c r="J349" s="44">
        <f>IFERROR(VLOOKUP($F349,'Arr 2020'!$A:$N,5,0),0)</f>
        <v>137789.51</v>
      </c>
      <c r="K349" s="44">
        <f>IFERROR(VLOOKUP($F349,'Arr 2020'!$A:$N,6,0),0)</f>
        <v>154960.29999999999</v>
      </c>
      <c r="L349" s="44">
        <f>IFERROR(VLOOKUP($F349,'Arr 2020'!$A:$N,7,0),0)</f>
        <v>125025.88</v>
      </c>
      <c r="M349" s="44">
        <f>IFERROR(VLOOKUP($F349,'Arr 2020'!$A:$N,8,0),0)</f>
        <v>141192.73000000001</v>
      </c>
      <c r="N349" s="44">
        <f>IFERROR(VLOOKUP($F349,'Arr 2020'!$A:$N,9,0),0)</f>
        <v>171688</v>
      </c>
      <c r="O349" s="44">
        <f>IFERROR(VLOOKUP($F349,'Arr 2020'!$A:$N,10,0),0)</f>
        <v>246660.25</v>
      </c>
      <c r="P349" s="44">
        <f>IFERROR(VLOOKUP($F349,'Arr 2020'!$A:$N,11,0),0)</f>
        <v>165557.73000000001</v>
      </c>
      <c r="Q349" s="44">
        <f>IFERROR(VLOOKUP($F349,'Arr 2020'!$A:$N,12,0),0)</f>
        <v>186946.18</v>
      </c>
      <c r="R349" s="44">
        <f>IFERROR(VLOOKUP($F349,'Arr 2020'!$A:$N,13,0),0)</f>
        <v>154144.09</v>
      </c>
      <c r="S349" s="44">
        <f>IFERROR(VLOOKUP($F349,'Arr 2020'!$A:$N,14,0),0)</f>
        <v>256547.19</v>
      </c>
    </row>
    <row r="350" spans="2:19" ht="15" customHeight="1" x14ac:dyDescent="0.2">
      <c r="B350" s="23"/>
      <c r="C350" s="22"/>
      <c r="D350" s="22"/>
      <c r="E350" s="22" t="s">
        <v>635</v>
      </c>
      <c r="F350" s="22"/>
      <c r="G350" s="55" t="s">
        <v>636</v>
      </c>
      <c r="H350" s="24">
        <f>IFERROR(VLOOKUP($F350,'Arr 2020'!$A$1:$C$1331,3,0),0)</f>
        <v>0</v>
      </c>
      <c r="I350" s="24">
        <f>IFERROR(VLOOKUP($F350,'Arr 2020'!$A:$N,4,0),0)</f>
        <v>0</v>
      </c>
      <c r="J350" s="24">
        <f>IFERROR(VLOOKUP($F350,'Arr 2020'!$A:$N,5,0),0)</f>
        <v>0</v>
      </c>
      <c r="K350" s="24">
        <f>IFERROR(VLOOKUP($F350,'Arr 2020'!$A:$N,6,0),0)</f>
        <v>0</v>
      </c>
      <c r="L350" s="24">
        <f>IFERROR(VLOOKUP($F350,'Arr 2020'!$A:$N,7,0),0)</f>
        <v>0</v>
      </c>
      <c r="M350" s="24">
        <f>IFERROR(VLOOKUP($F350,'Arr 2020'!$A:$N,8,0),0)</f>
        <v>0</v>
      </c>
      <c r="N350" s="24">
        <f>IFERROR(VLOOKUP($F350,'Arr 2020'!$A:$N,9,0),0)</f>
        <v>0</v>
      </c>
      <c r="O350" s="24">
        <f>IFERROR(VLOOKUP($F350,'Arr 2020'!$A:$N,10,0),0)</f>
        <v>0</v>
      </c>
      <c r="P350" s="24">
        <f>IFERROR(VLOOKUP($F350,'Arr 2020'!$A:$N,11,0),0)</f>
        <v>0</v>
      </c>
      <c r="Q350" s="24">
        <f>IFERROR(VLOOKUP($F350,'Arr 2020'!$A:$N,12,0),0)</f>
        <v>0</v>
      </c>
      <c r="R350" s="24">
        <f>IFERROR(VLOOKUP($F350,'Arr 2020'!$A:$N,13,0),0)</f>
        <v>0</v>
      </c>
      <c r="S350" s="24">
        <f>IFERROR(VLOOKUP($F350,'Arr 2020'!$A:$N,14,0),0)</f>
        <v>0</v>
      </c>
    </row>
    <row r="351" spans="2:19" ht="15" customHeight="1" x14ac:dyDescent="0.2">
      <c r="B351" s="60"/>
      <c r="C351" s="61"/>
      <c r="D351" s="61"/>
      <c r="E351" s="61"/>
      <c r="F351" s="43" t="s">
        <v>637</v>
      </c>
      <c r="G351" s="53" t="s">
        <v>636</v>
      </c>
      <c r="H351" s="44">
        <f>IFERROR(VLOOKUP($F351,'Arr 2020'!$A$1:$C$1331,3,0),0)</f>
        <v>625266.66</v>
      </c>
      <c r="I351" s="44">
        <f>IFERROR(VLOOKUP($F351,'Arr 2020'!$A:$N,4,0),0)</f>
        <v>508568.10999999993</v>
      </c>
      <c r="J351" s="44">
        <f>IFERROR(VLOOKUP($F351,'Arr 2020'!$A:$N,5,0),0)</f>
        <v>486551.39</v>
      </c>
      <c r="K351" s="44">
        <f>IFERROR(VLOOKUP($F351,'Arr 2020'!$A:$N,6,0),0)</f>
        <v>248046.51</v>
      </c>
      <c r="L351" s="44">
        <f>IFERROR(VLOOKUP($F351,'Arr 2020'!$A:$N,7,0),0)</f>
        <v>533070.98</v>
      </c>
      <c r="M351" s="44">
        <f>IFERROR(VLOOKUP($F351,'Arr 2020'!$A:$N,8,0),0)</f>
        <v>706025.61</v>
      </c>
      <c r="N351" s="44">
        <f>IFERROR(VLOOKUP($F351,'Arr 2020'!$A:$N,9,0),0)</f>
        <v>716658.7</v>
      </c>
      <c r="O351" s="44">
        <f>IFERROR(VLOOKUP($F351,'Arr 2020'!$A:$N,10,0),0)</f>
        <v>816371.17</v>
      </c>
      <c r="P351" s="44">
        <f>IFERROR(VLOOKUP($F351,'Arr 2020'!$A:$N,11,0),0)</f>
        <v>777576.56999999983</v>
      </c>
      <c r="Q351" s="44">
        <f>IFERROR(VLOOKUP($F351,'Arr 2020'!$A:$N,12,0),0)</f>
        <v>881862.24</v>
      </c>
      <c r="R351" s="44">
        <f>IFERROR(VLOOKUP($F351,'Arr 2020'!$A:$N,13,0),0)</f>
        <v>852372.1</v>
      </c>
      <c r="S351" s="44">
        <f>IFERROR(VLOOKUP($F351,'Arr 2020'!$A:$N,14,0),0)</f>
        <v>742437.51</v>
      </c>
    </row>
    <row r="352" spans="2:19" ht="15" customHeight="1" x14ac:dyDescent="0.2">
      <c r="B352" s="23"/>
      <c r="C352" s="22"/>
      <c r="D352" s="22"/>
      <c r="E352" s="22" t="s">
        <v>638</v>
      </c>
      <c r="F352" s="22"/>
      <c r="G352" s="55" t="s">
        <v>639</v>
      </c>
      <c r="H352" s="24">
        <f>IFERROR(VLOOKUP($F352,'Arr 2020'!$A$1:$C$1331,3,0),0)</f>
        <v>0</v>
      </c>
      <c r="I352" s="24">
        <f>IFERROR(VLOOKUP($F352,'Arr 2020'!$A:$N,4,0),0)</f>
        <v>0</v>
      </c>
      <c r="J352" s="24">
        <f>IFERROR(VLOOKUP($F352,'Arr 2020'!$A:$N,5,0),0)</f>
        <v>0</v>
      </c>
      <c r="K352" s="24">
        <f>IFERROR(VLOOKUP($F352,'Arr 2020'!$A:$N,6,0),0)</f>
        <v>0</v>
      </c>
      <c r="L352" s="24">
        <f>IFERROR(VLOOKUP($F352,'Arr 2020'!$A:$N,7,0),0)</f>
        <v>0</v>
      </c>
      <c r="M352" s="24">
        <f>IFERROR(VLOOKUP($F352,'Arr 2020'!$A:$N,8,0),0)</f>
        <v>0</v>
      </c>
      <c r="N352" s="24">
        <f>IFERROR(VLOOKUP($F352,'Arr 2020'!$A:$N,9,0),0)</f>
        <v>0</v>
      </c>
      <c r="O352" s="24">
        <f>IFERROR(VLOOKUP($F352,'Arr 2020'!$A:$N,10,0),0)</f>
        <v>0</v>
      </c>
      <c r="P352" s="24">
        <f>IFERROR(VLOOKUP($F352,'Arr 2020'!$A:$N,11,0),0)</f>
        <v>0</v>
      </c>
      <c r="Q352" s="24">
        <f>IFERROR(VLOOKUP($F352,'Arr 2020'!$A:$N,12,0),0)</f>
        <v>0</v>
      </c>
      <c r="R352" s="24">
        <f>IFERROR(VLOOKUP($F352,'Arr 2020'!$A:$N,13,0),0)</f>
        <v>0</v>
      </c>
      <c r="S352" s="24">
        <f>IFERROR(VLOOKUP($F352,'Arr 2020'!$A:$N,14,0),0)</f>
        <v>0</v>
      </c>
    </row>
    <row r="353" spans="2:19" ht="15" customHeight="1" x14ac:dyDescent="0.2">
      <c r="B353" s="60"/>
      <c r="C353" s="61"/>
      <c r="D353" s="61"/>
      <c r="E353" s="61"/>
      <c r="F353" s="43" t="s">
        <v>640</v>
      </c>
      <c r="G353" s="53" t="s">
        <v>639</v>
      </c>
      <c r="H353" s="44">
        <f>IFERROR(VLOOKUP($F353,'Arr 2020'!$A$1:$C$1331,3,0),0)</f>
        <v>233824.32999999996</v>
      </c>
      <c r="I353" s="44">
        <f>IFERROR(VLOOKUP($F353,'Arr 2020'!$A:$N,4,0),0)</f>
        <v>222171.29</v>
      </c>
      <c r="J353" s="44">
        <f>IFERROR(VLOOKUP($F353,'Arr 2020'!$A:$N,5,0),0)</f>
        <v>198826.23</v>
      </c>
      <c r="K353" s="44">
        <f>IFERROR(VLOOKUP($F353,'Arr 2020'!$A:$N,6,0),0)</f>
        <v>117297.64999999998</v>
      </c>
      <c r="L353" s="44">
        <f>IFERROR(VLOOKUP($F353,'Arr 2020'!$A:$N,7,0),0)</f>
        <v>74723.41</v>
      </c>
      <c r="M353" s="44">
        <f>IFERROR(VLOOKUP($F353,'Arr 2020'!$A:$N,8,0),0)</f>
        <v>99900.92</v>
      </c>
      <c r="N353" s="44">
        <f>IFERROR(VLOOKUP($F353,'Arr 2020'!$A:$N,9,0),0)</f>
        <v>120956.56</v>
      </c>
      <c r="O353" s="44">
        <f>IFERROR(VLOOKUP($F353,'Arr 2020'!$A:$N,10,0),0)</f>
        <v>124367.60000000002</v>
      </c>
      <c r="P353" s="44">
        <f>IFERROR(VLOOKUP($F353,'Arr 2020'!$A:$N,11,0),0)</f>
        <v>142154.4</v>
      </c>
      <c r="Q353" s="44">
        <f>IFERROR(VLOOKUP($F353,'Arr 2020'!$A:$N,12,0),0)</f>
        <v>143236.51</v>
      </c>
      <c r="R353" s="44">
        <f>IFERROR(VLOOKUP($F353,'Arr 2020'!$A:$N,13,0),0)</f>
        <v>148097.23000000001</v>
      </c>
      <c r="S353" s="44">
        <f>IFERROR(VLOOKUP($F353,'Arr 2020'!$A:$N,14,0),0)</f>
        <v>149216.84</v>
      </c>
    </row>
    <row r="354" spans="2:19" ht="15" customHeight="1" x14ac:dyDescent="0.2">
      <c r="B354" s="23"/>
      <c r="C354" s="22"/>
      <c r="D354" s="22"/>
      <c r="E354" s="22" t="s">
        <v>641</v>
      </c>
      <c r="F354" s="22"/>
      <c r="G354" s="55" t="s">
        <v>642</v>
      </c>
      <c r="H354" s="24">
        <f>IFERROR(VLOOKUP($F354,'Arr 2020'!$A$1:$C$1331,3,0),0)</f>
        <v>0</v>
      </c>
      <c r="I354" s="24">
        <f>IFERROR(VLOOKUP($F354,'Arr 2020'!$A:$N,4,0),0)</f>
        <v>0</v>
      </c>
      <c r="J354" s="24">
        <f>IFERROR(VLOOKUP($F354,'Arr 2020'!$A:$N,5,0),0)</f>
        <v>0</v>
      </c>
      <c r="K354" s="24">
        <f>IFERROR(VLOOKUP($F354,'Arr 2020'!$A:$N,6,0),0)</f>
        <v>0</v>
      </c>
      <c r="L354" s="24">
        <f>IFERROR(VLOOKUP($F354,'Arr 2020'!$A:$N,7,0),0)</f>
        <v>0</v>
      </c>
      <c r="M354" s="24">
        <f>IFERROR(VLOOKUP($F354,'Arr 2020'!$A:$N,8,0),0)</f>
        <v>0</v>
      </c>
      <c r="N354" s="24">
        <f>IFERROR(VLOOKUP($F354,'Arr 2020'!$A:$N,9,0),0)</f>
        <v>0</v>
      </c>
      <c r="O354" s="24">
        <f>IFERROR(VLOOKUP($F354,'Arr 2020'!$A:$N,10,0),0)</f>
        <v>0</v>
      </c>
      <c r="P354" s="24">
        <f>IFERROR(VLOOKUP($F354,'Arr 2020'!$A:$N,11,0),0)</f>
        <v>0</v>
      </c>
      <c r="Q354" s="24">
        <f>IFERROR(VLOOKUP($F354,'Arr 2020'!$A:$N,12,0),0)</f>
        <v>0</v>
      </c>
      <c r="R354" s="24">
        <f>IFERROR(VLOOKUP($F354,'Arr 2020'!$A:$N,13,0),0)</f>
        <v>0</v>
      </c>
      <c r="S354" s="24">
        <f>IFERROR(VLOOKUP($F354,'Arr 2020'!$A:$N,14,0),0)</f>
        <v>0</v>
      </c>
    </row>
    <row r="355" spans="2:19" ht="15" customHeight="1" x14ac:dyDescent="0.2">
      <c r="B355" s="60"/>
      <c r="C355" s="61"/>
      <c r="D355" s="61"/>
      <c r="E355" s="61"/>
      <c r="F355" s="43" t="s">
        <v>643</v>
      </c>
      <c r="G355" s="53" t="s">
        <v>644</v>
      </c>
      <c r="H355" s="44">
        <f>IFERROR(VLOOKUP($F355,'Arr 2020'!$A$1:$C$1331,3,0),0)</f>
        <v>4142.59</v>
      </c>
      <c r="I355" s="44">
        <f>IFERROR(VLOOKUP($F355,'Arr 2020'!$A:$N,4,0),0)</f>
        <v>2920.59</v>
      </c>
      <c r="J355" s="44">
        <f>IFERROR(VLOOKUP($F355,'Arr 2020'!$A:$N,5,0),0)</f>
        <v>3306.16</v>
      </c>
      <c r="K355" s="44">
        <f>IFERROR(VLOOKUP($F355,'Arr 2020'!$A:$N,6,0),0)</f>
        <v>2319.7399999999998</v>
      </c>
      <c r="L355" s="44">
        <f>IFERROR(VLOOKUP($F355,'Arr 2020'!$A:$N,7,0),0)</f>
        <v>3030</v>
      </c>
      <c r="M355" s="44">
        <f>IFERROR(VLOOKUP($F355,'Arr 2020'!$A:$N,8,0),0)</f>
        <v>3228.62</v>
      </c>
      <c r="N355" s="44">
        <f>IFERROR(VLOOKUP($F355,'Arr 2020'!$A:$N,9,0),0)</f>
        <v>3859.99</v>
      </c>
      <c r="O355" s="44">
        <f>IFERROR(VLOOKUP($F355,'Arr 2020'!$A:$N,10,0),0)</f>
        <v>3463.64</v>
      </c>
      <c r="P355" s="44">
        <f>IFERROR(VLOOKUP($F355,'Arr 2020'!$A:$N,11,0),0)</f>
        <v>6053.38</v>
      </c>
      <c r="Q355" s="44">
        <f>IFERROR(VLOOKUP($F355,'Arr 2020'!$A:$N,12,0),0)</f>
        <v>3567.08</v>
      </c>
      <c r="R355" s="44">
        <f>IFERROR(VLOOKUP($F355,'Arr 2020'!$A:$N,13,0),0)</f>
        <v>3292.65</v>
      </c>
      <c r="S355" s="44">
        <f>IFERROR(VLOOKUP($F355,'Arr 2020'!$A:$N,14,0),0)</f>
        <v>4256.5600000000004</v>
      </c>
    </row>
    <row r="356" spans="2:19" ht="15" customHeight="1" x14ac:dyDescent="0.2">
      <c r="B356" s="60"/>
      <c r="C356" s="61"/>
      <c r="D356" s="61"/>
      <c r="E356" s="61"/>
      <c r="F356" s="43" t="s">
        <v>645</v>
      </c>
      <c r="G356" s="53" t="s">
        <v>646</v>
      </c>
      <c r="H356" s="44">
        <f>IFERROR(VLOOKUP($F356,'Arr 2020'!$A$1:$C$1331,3,0),0)</f>
        <v>179029.01999999996</v>
      </c>
      <c r="I356" s="44">
        <f>IFERROR(VLOOKUP($F356,'Arr 2020'!$A:$N,4,0),0)</f>
        <v>174416.20999999996</v>
      </c>
      <c r="J356" s="44">
        <f>IFERROR(VLOOKUP($F356,'Arr 2020'!$A:$N,5,0),0)</f>
        <v>166598.60999999996</v>
      </c>
      <c r="K356" s="44">
        <f>IFERROR(VLOOKUP($F356,'Arr 2020'!$A:$N,6,0),0)</f>
        <v>138336.82999999999</v>
      </c>
      <c r="L356" s="44">
        <f>IFERROR(VLOOKUP($F356,'Arr 2020'!$A:$N,7,0),0)</f>
        <v>143085.98000000001</v>
      </c>
      <c r="M356" s="44">
        <f>IFERROR(VLOOKUP($F356,'Arr 2020'!$A:$N,8,0),0)</f>
        <v>214573.41</v>
      </c>
      <c r="N356" s="44">
        <f>IFERROR(VLOOKUP($F356,'Arr 2020'!$A:$N,9,0),0)</f>
        <v>321858.31</v>
      </c>
      <c r="O356" s="44">
        <f>IFERROR(VLOOKUP($F356,'Arr 2020'!$A:$N,10,0),0)</f>
        <v>264485.71000000002</v>
      </c>
      <c r="P356" s="44">
        <f>IFERROR(VLOOKUP($F356,'Arr 2020'!$A:$N,11,0),0)</f>
        <v>190000.3</v>
      </c>
      <c r="Q356" s="44">
        <f>IFERROR(VLOOKUP($F356,'Arr 2020'!$A:$N,12,0),0)</f>
        <v>231669.23</v>
      </c>
      <c r="R356" s="44">
        <f>IFERROR(VLOOKUP($F356,'Arr 2020'!$A:$N,13,0),0)</f>
        <v>214961.97</v>
      </c>
      <c r="S356" s="44">
        <f>IFERROR(VLOOKUP($F356,'Arr 2020'!$A:$N,14,0),0)</f>
        <v>258920.8</v>
      </c>
    </row>
    <row r="357" spans="2:19" ht="15" customHeight="1" x14ac:dyDescent="0.2">
      <c r="B357" s="60"/>
      <c r="C357" s="61"/>
      <c r="D357" s="61"/>
      <c r="E357" s="61"/>
      <c r="F357" s="43" t="s">
        <v>647</v>
      </c>
      <c r="G357" s="53" t="s">
        <v>648</v>
      </c>
      <c r="H357" s="44">
        <f>IFERROR(VLOOKUP($F357,'Arr 2020'!$A$1:$C$1331,3,0),0)</f>
        <v>0</v>
      </c>
      <c r="I357" s="44">
        <f>IFERROR(VLOOKUP($F357,'Arr 2020'!$A:$N,4,0),0)</f>
        <v>2431.92</v>
      </c>
      <c r="J357" s="44">
        <f>IFERROR(VLOOKUP($F357,'Arr 2020'!$A:$N,5,0),0)</f>
        <v>1231.3</v>
      </c>
      <c r="K357" s="44">
        <f>IFERROR(VLOOKUP($F357,'Arr 2020'!$A:$N,6,0),0)</f>
        <v>2472.36</v>
      </c>
      <c r="L357" s="44">
        <f>IFERROR(VLOOKUP($F357,'Arr 2020'!$A:$N,7,0),0)</f>
        <v>2541.09</v>
      </c>
      <c r="M357" s="44">
        <f>IFERROR(VLOOKUP($F357,'Arr 2020'!$A:$N,8,0),0)</f>
        <v>2696.29</v>
      </c>
      <c r="N357" s="44">
        <f>IFERROR(VLOOKUP($F357,'Arr 2020'!$A:$N,9,0),0)</f>
        <v>2508.1999999999998</v>
      </c>
      <c r="O357" s="44">
        <f>IFERROR(VLOOKUP($F357,'Arr 2020'!$A:$N,10,0),0)</f>
        <v>3289.6</v>
      </c>
      <c r="P357" s="44">
        <f>IFERROR(VLOOKUP($F357,'Arr 2020'!$A:$N,11,0),0)</f>
        <v>2437.85</v>
      </c>
      <c r="Q357" s="44">
        <f>IFERROR(VLOOKUP($F357,'Arr 2020'!$A:$N,12,0),0)</f>
        <v>2662.86</v>
      </c>
      <c r="R357" s="44">
        <f>IFERROR(VLOOKUP($F357,'Arr 2020'!$A:$N,13,0),0)</f>
        <v>1635.58</v>
      </c>
      <c r="S357" s="44">
        <f>IFERROR(VLOOKUP($F357,'Arr 2020'!$A:$N,14,0),0)</f>
        <v>3975.03</v>
      </c>
    </row>
    <row r="358" spans="2:19" ht="15" customHeight="1" x14ac:dyDescent="0.2">
      <c r="B358" s="60"/>
      <c r="C358" s="61"/>
      <c r="D358" s="61"/>
      <c r="E358" s="61"/>
      <c r="F358" s="43" t="s">
        <v>649</v>
      </c>
      <c r="G358" s="53" t="s">
        <v>650</v>
      </c>
      <c r="H358" s="44">
        <f>IFERROR(VLOOKUP($F358,'Arr 2020'!$A$1:$C$1331,3,0),0)</f>
        <v>2071.2399999999998</v>
      </c>
      <c r="I358" s="44">
        <f>IFERROR(VLOOKUP($F358,'Arr 2020'!$A:$N,4,0),0)</f>
        <v>1756.26</v>
      </c>
      <c r="J358" s="44">
        <f>IFERROR(VLOOKUP($F358,'Arr 2020'!$A:$N,5,0),0)</f>
        <v>588.97</v>
      </c>
      <c r="K358" s="44">
        <f>IFERROR(VLOOKUP($F358,'Arr 2020'!$A:$N,6,0),0)</f>
        <v>567.28</v>
      </c>
      <c r="L358" s="44">
        <f>IFERROR(VLOOKUP($F358,'Arr 2020'!$A:$N,7,0),0)</f>
        <v>672.63</v>
      </c>
      <c r="M358" s="44">
        <f>IFERROR(VLOOKUP($F358,'Arr 2020'!$A:$N,8,0),0)</f>
        <v>1509.34</v>
      </c>
      <c r="N358" s="44">
        <f>IFERROR(VLOOKUP($F358,'Arr 2020'!$A:$N,9,0),0)</f>
        <v>1306.73</v>
      </c>
      <c r="O358" s="44">
        <f>IFERROR(VLOOKUP($F358,'Arr 2020'!$A:$N,10,0),0)</f>
        <v>2178.5199999999995</v>
      </c>
      <c r="P358" s="44">
        <f>IFERROR(VLOOKUP($F358,'Arr 2020'!$A:$N,11,0),0)</f>
        <v>113.12000000000002</v>
      </c>
      <c r="Q358" s="44">
        <f>IFERROR(VLOOKUP($F358,'Arr 2020'!$A:$N,12,0),0)</f>
        <v>743.31</v>
      </c>
      <c r="R358" s="44">
        <f>IFERROR(VLOOKUP($F358,'Arr 2020'!$A:$N,13,0),0)</f>
        <v>1615.5</v>
      </c>
      <c r="S358" s="44">
        <f>IFERROR(VLOOKUP($F358,'Arr 2020'!$A:$N,14,0),0)</f>
        <v>887.52</v>
      </c>
    </row>
    <row r="359" spans="2:19" ht="15" customHeight="1" x14ac:dyDescent="0.2">
      <c r="B359" s="60"/>
      <c r="C359" s="61"/>
      <c r="D359" s="61"/>
      <c r="E359" s="61"/>
      <c r="F359" s="43" t="s">
        <v>651</v>
      </c>
      <c r="G359" s="53" t="s">
        <v>652</v>
      </c>
      <c r="H359" s="44">
        <f>IFERROR(VLOOKUP($F359,'Arr 2020'!$A$1:$C$1331,3,0),0)</f>
        <v>5603.6599999999989</v>
      </c>
      <c r="I359" s="44">
        <f>IFERROR(VLOOKUP($F359,'Arr 2020'!$A:$N,4,0),0)</f>
        <v>7240.75</v>
      </c>
      <c r="J359" s="44">
        <f>IFERROR(VLOOKUP($F359,'Arr 2020'!$A:$N,5,0),0)</f>
        <v>6830.47</v>
      </c>
      <c r="K359" s="44">
        <f>IFERROR(VLOOKUP($F359,'Arr 2020'!$A:$N,6,0),0)</f>
        <v>7773</v>
      </c>
      <c r="L359" s="44">
        <f>IFERROR(VLOOKUP($F359,'Arr 2020'!$A:$N,7,0),0)</f>
        <v>7846.4300000000012</v>
      </c>
      <c r="M359" s="44">
        <f>IFERROR(VLOOKUP($F359,'Arr 2020'!$A:$N,8,0),0)</f>
        <v>10794.38</v>
      </c>
      <c r="N359" s="44">
        <f>IFERROR(VLOOKUP($F359,'Arr 2020'!$A:$N,9,0),0)</f>
        <v>9841.68</v>
      </c>
      <c r="O359" s="44">
        <f>IFERROR(VLOOKUP($F359,'Arr 2020'!$A:$N,10,0),0)</f>
        <v>9492.08</v>
      </c>
      <c r="P359" s="44">
        <f>IFERROR(VLOOKUP($F359,'Arr 2020'!$A:$N,11,0),0)</f>
        <v>8054.6400000000012</v>
      </c>
      <c r="Q359" s="44">
        <f>IFERROR(VLOOKUP($F359,'Arr 2020'!$A:$N,12,0),0)</f>
        <v>12309.6</v>
      </c>
      <c r="R359" s="44">
        <f>IFERROR(VLOOKUP($F359,'Arr 2020'!$A:$N,13,0),0)</f>
        <v>3080.8</v>
      </c>
      <c r="S359" s="44">
        <f>IFERROR(VLOOKUP($F359,'Arr 2020'!$A:$N,14,0),0)</f>
        <v>7491.99</v>
      </c>
    </row>
    <row r="360" spans="2:19" ht="15" customHeight="1" x14ac:dyDescent="0.2">
      <c r="B360" s="60"/>
      <c r="C360" s="61"/>
      <c r="D360" s="61"/>
      <c r="E360" s="61"/>
      <c r="F360" s="43" t="s">
        <v>653</v>
      </c>
      <c r="G360" s="53" t="s">
        <v>654</v>
      </c>
      <c r="H360" s="44">
        <f>IFERROR(VLOOKUP($F360,'Arr 2020'!$A$1:$C$1331,3,0),0)</f>
        <v>29.69</v>
      </c>
      <c r="I360" s="44">
        <f>IFERROR(VLOOKUP($F360,'Arr 2020'!$A:$N,4,0),0)</f>
        <v>12.74</v>
      </c>
      <c r="J360" s="44">
        <f>IFERROR(VLOOKUP($F360,'Arr 2020'!$A:$N,5,0),0)</f>
        <v>31.96</v>
      </c>
      <c r="K360" s="44">
        <f>IFERROR(VLOOKUP($F360,'Arr 2020'!$A:$N,6,0),0)</f>
        <v>22.120000000000005</v>
      </c>
      <c r="L360" s="44">
        <f>IFERROR(VLOOKUP($F360,'Arr 2020'!$A:$N,7,0),0)</f>
        <v>26.230000000000004</v>
      </c>
      <c r="M360" s="44">
        <f>IFERROR(VLOOKUP($F360,'Arr 2020'!$A:$N,8,0),0)</f>
        <v>62.92</v>
      </c>
      <c r="N360" s="44">
        <f>IFERROR(VLOOKUP($F360,'Arr 2020'!$A:$N,9,0),0)</f>
        <v>40.29999999999999</v>
      </c>
      <c r="O360" s="44">
        <f>IFERROR(VLOOKUP($F360,'Arr 2020'!$A:$N,10,0),0)</f>
        <v>47.52</v>
      </c>
      <c r="P360" s="44">
        <f>IFERROR(VLOOKUP($F360,'Arr 2020'!$A:$N,11,0),0)</f>
        <v>70.340000000000018</v>
      </c>
      <c r="Q360" s="44">
        <f>IFERROR(VLOOKUP($F360,'Arr 2020'!$A:$N,12,0),0)</f>
        <v>44.25</v>
      </c>
      <c r="R360" s="44">
        <f>IFERROR(VLOOKUP($F360,'Arr 2020'!$A:$N,13,0),0)</f>
        <v>48.61</v>
      </c>
      <c r="S360" s="44">
        <f>IFERROR(VLOOKUP($F360,'Arr 2020'!$A:$N,14,0),0)</f>
        <v>35.200000000000003</v>
      </c>
    </row>
    <row r="361" spans="2:19" ht="15" customHeight="1" x14ac:dyDescent="0.2">
      <c r="B361" s="60"/>
      <c r="C361" s="61"/>
      <c r="D361" s="61"/>
      <c r="E361" s="61"/>
      <c r="F361" s="43" t="s">
        <v>655</v>
      </c>
      <c r="G361" s="53" t="s">
        <v>656</v>
      </c>
      <c r="H361" s="44">
        <f>IFERROR(VLOOKUP($F361,'Arr 2020'!$A$1:$C$1331,3,0),0)</f>
        <v>8764.4300000000021</v>
      </c>
      <c r="I361" s="44">
        <f>IFERROR(VLOOKUP($F361,'Arr 2020'!$A:$N,4,0),0)</f>
        <v>3343.05</v>
      </c>
      <c r="J361" s="44">
        <f>IFERROR(VLOOKUP($F361,'Arr 2020'!$A:$N,5,0),0)</f>
        <v>14822.34</v>
      </c>
      <c r="K361" s="44">
        <f>IFERROR(VLOOKUP($F361,'Arr 2020'!$A:$N,6,0),0)</f>
        <v>2014.38</v>
      </c>
      <c r="L361" s="44">
        <f>IFERROR(VLOOKUP($F361,'Arr 2020'!$A:$N,7,0),0)</f>
        <v>5438.26</v>
      </c>
      <c r="M361" s="44">
        <f>IFERROR(VLOOKUP($F361,'Arr 2020'!$A:$N,8,0),0)</f>
        <v>3964.24</v>
      </c>
      <c r="N361" s="44">
        <f>IFERROR(VLOOKUP($F361,'Arr 2020'!$A:$N,9,0),0)</f>
        <v>1331.0200000000002</v>
      </c>
      <c r="O361" s="44">
        <f>IFERROR(VLOOKUP($F361,'Arr 2020'!$A:$N,10,0),0)</f>
        <v>4361.43</v>
      </c>
      <c r="P361" s="44">
        <f>IFERROR(VLOOKUP($F361,'Arr 2020'!$A:$N,11,0),0)</f>
        <v>7418.81</v>
      </c>
      <c r="Q361" s="44">
        <f>IFERROR(VLOOKUP($F361,'Arr 2020'!$A:$N,12,0),0)</f>
        <v>10396.82</v>
      </c>
      <c r="R361" s="44">
        <f>IFERROR(VLOOKUP($F361,'Arr 2020'!$A:$N,13,0),0)</f>
        <v>9770.4599999999991</v>
      </c>
      <c r="S361" s="44">
        <f>IFERROR(VLOOKUP($F361,'Arr 2020'!$A:$N,14,0),0)</f>
        <v>694.77</v>
      </c>
    </row>
    <row r="362" spans="2:19" ht="15" customHeight="1" x14ac:dyDescent="0.2">
      <c r="B362" s="60"/>
      <c r="C362" s="61"/>
      <c r="D362" s="61"/>
      <c r="E362" s="61"/>
      <c r="F362" s="43" t="s">
        <v>657</v>
      </c>
      <c r="G362" s="53" t="s">
        <v>658</v>
      </c>
      <c r="H362" s="44">
        <f>IFERROR(VLOOKUP($F362,'Arr 2020'!$A$1:$C$1331,3,0),0)</f>
        <v>502874.31</v>
      </c>
      <c r="I362" s="44">
        <f>IFERROR(VLOOKUP($F362,'Arr 2020'!$A:$N,4,0),0)</f>
        <v>486022.65000000008</v>
      </c>
      <c r="J362" s="44">
        <f>IFERROR(VLOOKUP($F362,'Arr 2020'!$A:$N,5,0),0)</f>
        <v>597646.15</v>
      </c>
      <c r="K362" s="44">
        <f>IFERROR(VLOOKUP($F362,'Arr 2020'!$A:$N,6,0),0)</f>
        <v>578130.06999999983</v>
      </c>
      <c r="L362" s="44">
        <f>IFERROR(VLOOKUP($F362,'Arr 2020'!$A:$N,7,0),0)</f>
        <v>304163.52</v>
      </c>
      <c r="M362" s="44">
        <f>IFERROR(VLOOKUP($F362,'Arr 2020'!$A:$N,8,0),0)</f>
        <v>475102.87</v>
      </c>
      <c r="N362" s="44">
        <f>IFERROR(VLOOKUP($F362,'Arr 2020'!$A:$N,9,0),0)</f>
        <v>1003654.0200000001</v>
      </c>
      <c r="O362" s="44">
        <f>IFERROR(VLOOKUP($F362,'Arr 2020'!$A:$N,10,0),0)</f>
        <v>547225.11</v>
      </c>
      <c r="P362" s="44">
        <f>IFERROR(VLOOKUP($F362,'Arr 2020'!$A:$N,11,0),0)</f>
        <v>682654.20999999985</v>
      </c>
      <c r="Q362" s="44">
        <f>IFERROR(VLOOKUP($F362,'Arr 2020'!$A:$N,12,0),0)</f>
        <v>742652.87</v>
      </c>
      <c r="R362" s="44">
        <f>IFERROR(VLOOKUP($F362,'Arr 2020'!$A:$N,13,0),0)</f>
        <v>817013.95</v>
      </c>
      <c r="S362" s="44">
        <f>IFERROR(VLOOKUP($F362,'Arr 2020'!$A:$N,14,0),0)</f>
        <v>728147.27</v>
      </c>
    </row>
    <row r="363" spans="2:19" ht="15" customHeight="1" x14ac:dyDescent="0.2">
      <c r="B363" s="32"/>
      <c r="C363" s="33" t="s">
        <v>659</v>
      </c>
      <c r="D363" s="33"/>
      <c r="E363" s="33"/>
      <c r="F363" s="33"/>
      <c r="G363" s="50" t="s">
        <v>660</v>
      </c>
      <c r="H363" s="65">
        <f>IFERROR(VLOOKUP($F363,'Arr 2020'!$A$1:$C$1331,3,0),0)</f>
        <v>0</v>
      </c>
      <c r="I363" s="65">
        <f>IFERROR(VLOOKUP($F363,'Arr 2020'!$A:$N,4,0),0)</f>
        <v>0</v>
      </c>
      <c r="J363" s="65">
        <f>IFERROR(VLOOKUP($F363,'Arr 2020'!$A:$N,5,0),0)</f>
        <v>0</v>
      </c>
      <c r="K363" s="65">
        <f>IFERROR(VLOOKUP($F363,'Arr 2020'!$A:$N,6,0),0)</f>
        <v>0</v>
      </c>
      <c r="L363" s="65">
        <f>IFERROR(VLOOKUP($F363,'Arr 2020'!$A:$N,7,0),0)</f>
        <v>0</v>
      </c>
      <c r="M363" s="65">
        <f>IFERROR(VLOOKUP($F363,'Arr 2020'!$A:$N,8,0),0)</f>
        <v>0</v>
      </c>
      <c r="N363" s="65">
        <f>IFERROR(VLOOKUP($F363,'Arr 2020'!$A:$N,9,0),0)</f>
        <v>0</v>
      </c>
      <c r="O363" s="65">
        <f>IFERROR(VLOOKUP($F363,'Arr 2020'!$A:$N,10,0),0)</f>
        <v>0</v>
      </c>
      <c r="P363" s="65">
        <f>IFERROR(VLOOKUP($F363,'Arr 2020'!$A:$N,11,0),0)</f>
        <v>0</v>
      </c>
      <c r="Q363" s="65">
        <f>IFERROR(VLOOKUP($F363,'Arr 2020'!$A:$N,12,0),0)</f>
        <v>0</v>
      </c>
      <c r="R363" s="65">
        <f>IFERROR(VLOOKUP($F363,'Arr 2020'!$A:$N,13,0),0)</f>
        <v>0</v>
      </c>
      <c r="S363" s="65">
        <f>IFERROR(VLOOKUP($F363,'Arr 2020'!$A:$N,14,0),0)</f>
        <v>0</v>
      </c>
    </row>
    <row r="364" spans="2:19" ht="15" customHeight="1" x14ac:dyDescent="0.2">
      <c r="B364" s="64"/>
      <c r="C364" s="37"/>
      <c r="D364" s="37" t="s">
        <v>661</v>
      </c>
      <c r="E364" s="37"/>
      <c r="F364" s="37"/>
      <c r="G364" s="51" t="s">
        <v>662</v>
      </c>
      <c r="H364" s="38">
        <f>IFERROR(VLOOKUP($F364,'Arr 2020'!$A$1:$C$1331,3,0),0)</f>
        <v>0</v>
      </c>
      <c r="I364" s="38">
        <f>IFERROR(VLOOKUP($F364,'Arr 2020'!$A:$N,4,0),0)</f>
        <v>0</v>
      </c>
      <c r="J364" s="38">
        <f>IFERROR(VLOOKUP($F364,'Arr 2020'!$A:$N,5,0),0)</f>
        <v>0</v>
      </c>
      <c r="K364" s="38">
        <f>IFERROR(VLOOKUP($F364,'Arr 2020'!$A:$N,6,0),0)</f>
        <v>0</v>
      </c>
      <c r="L364" s="38">
        <f>IFERROR(VLOOKUP($F364,'Arr 2020'!$A:$N,7,0),0)</f>
        <v>0</v>
      </c>
      <c r="M364" s="38">
        <f>IFERROR(VLOOKUP($F364,'Arr 2020'!$A:$N,8,0),0)</f>
        <v>0</v>
      </c>
      <c r="N364" s="38">
        <f>IFERROR(VLOOKUP($F364,'Arr 2020'!$A:$N,9,0),0)</f>
        <v>0</v>
      </c>
      <c r="O364" s="38">
        <f>IFERROR(VLOOKUP($F364,'Arr 2020'!$A:$N,10,0),0)</f>
        <v>0</v>
      </c>
      <c r="P364" s="38">
        <f>IFERROR(VLOOKUP($F364,'Arr 2020'!$A:$N,11,0),0)</f>
        <v>0</v>
      </c>
      <c r="Q364" s="38">
        <f>IFERROR(VLOOKUP($F364,'Arr 2020'!$A:$N,12,0),0)</f>
        <v>0</v>
      </c>
      <c r="R364" s="38">
        <f>IFERROR(VLOOKUP($F364,'Arr 2020'!$A:$N,13,0),0)</f>
        <v>0</v>
      </c>
      <c r="S364" s="38">
        <f>IFERROR(VLOOKUP($F364,'Arr 2020'!$A:$N,14,0),0)</f>
        <v>0</v>
      </c>
    </row>
    <row r="365" spans="2:19" ht="15" customHeight="1" x14ac:dyDescent="0.2">
      <c r="B365" s="23"/>
      <c r="C365" s="22"/>
      <c r="D365" s="22"/>
      <c r="E365" s="22" t="s">
        <v>663</v>
      </c>
      <c r="F365" s="22"/>
      <c r="G365" s="55" t="s">
        <v>664</v>
      </c>
      <c r="H365" s="24">
        <f>IFERROR(VLOOKUP($F365,'Arr 2020'!$A$1:$C$1331,3,0),0)</f>
        <v>0</v>
      </c>
      <c r="I365" s="24">
        <f>IFERROR(VLOOKUP($F365,'Arr 2020'!$A:$N,4,0),0)</f>
        <v>0</v>
      </c>
      <c r="J365" s="24">
        <f>IFERROR(VLOOKUP($F365,'Arr 2020'!$A:$N,5,0),0)</f>
        <v>0</v>
      </c>
      <c r="K365" s="24">
        <f>IFERROR(VLOOKUP($F365,'Arr 2020'!$A:$N,6,0),0)</f>
        <v>0</v>
      </c>
      <c r="L365" s="24">
        <f>IFERROR(VLOOKUP($F365,'Arr 2020'!$A:$N,7,0),0)</f>
        <v>0</v>
      </c>
      <c r="M365" s="24">
        <f>IFERROR(VLOOKUP($F365,'Arr 2020'!$A:$N,8,0),0)</f>
        <v>0</v>
      </c>
      <c r="N365" s="24">
        <f>IFERROR(VLOOKUP($F365,'Arr 2020'!$A:$N,9,0),0)</f>
        <v>0</v>
      </c>
      <c r="O365" s="24">
        <f>IFERROR(VLOOKUP($F365,'Arr 2020'!$A:$N,10,0),0)</f>
        <v>0</v>
      </c>
      <c r="P365" s="24">
        <f>IFERROR(VLOOKUP($F365,'Arr 2020'!$A:$N,11,0),0)</f>
        <v>0</v>
      </c>
      <c r="Q365" s="24">
        <f>IFERROR(VLOOKUP($F365,'Arr 2020'!$A:$N,12,0),0)</f>
        <v>0</v>
      </c>
      <c r="R365" s="24">
        <f>IFERROR(VLOOKUP($F365,'Arr 2020'!$A:$N,13,0),0)</f>
        <v>0</v>
      </c>
      <c r="S365" s="24">
        <f>IFERROR(VLOOKUP($F365,'Arr 2020'!$A:$N,14,0),0)</f>
        <v>0</v>
      </c>
    </row>
    <row r="366" spans="2:19" ht="15" customHeight="1" x14ac:dyDescent="0.2">
      <c r="B366" s="60"/>
      <c r="C366" s="61"/>
      <c r="D366" s="61"/>
      <c r="E366" s="61"/>
      <c r="F366" s="43" t="s">
        <v>665</v>
      </c>
      <c r="G366" s="53" t="s">
        <v>4216</v>
      </c>
      <c r="H366" s="44">
        <f>IFERROR(VLOOKUP($F366,'Arr 2020'!$A$1:$C$1331,3,0),0)</f>
        <v>38801.5</v>
      </c>
      <c r="I366" s="44">
        <f>IFERROR(VLOOKUP($F366,'Arr 2020'!$A:$N,4,0),0)</f>
        <v>48729.86</v>
      </c>
      <c r="J366" s="44">
        <f>IFERROR(VLOOKUP($F366,'Arr 2020'!$A:$N,5,0),0)</f>
        <v>30352.07</v>
      </c>
      <c r="K366" s="44">
        <f>IFERROR(VLOOKUP($F366,'Arr 2020'!$A:$N,6,0),0)</f>
        <v>34187.46</v>
      </c>
      <c r="L366" s="44">
        <f>IFERROR(VLOOKUP($F366,'Arr 2020'!$A:$N,7,0),0)</f>
        <v>21604.86</v>
      </c>
      <c r="M366" s="44">
        <f>IFERROR(VLOOKUP($F366,'Arr 2020'!$A:$N,8,0),0)</f>
        <v>65451.92</v>
      </c>
      <c r="N366" s="44">
        <f>IFERROR(VLOOKUP($F366,'Arr 2020'!$A:$N,9,0),0)</f>
        <v>51330.400000000001</v>
      </c>
      <c r="O366" s="44">
        <f>IFERROR(VLOOKUP($F366,'Arr 2020'!$A:$N,10,0),0)</f>
        <v>59391.18</v>
      </c>
      <c r="P366" s="44">
        <f>IFERROR(VLOOKUP($F366,'Arr 2020'!$A:$N,11,0),0)</f>
        <v>64892.92</v>
      </c>
      <c r="Q366" s="44">
        <f>IFERROR(VLOOKUP($F366,'Arr 2020'!$A:$N,12,0),0)</f>
        <v>56427.3</v>
      </c>
      <c r="R366" s="44">
        <f>IFERROR(VLOOKUP($F366,'Arr 2020'!$A:$N,13,0),0)</f>
        <v>56393.38</v>
      </c>
      <c r="S366" s="44">
        <f>IFERROR(VLOOKUP($F366,'Arr 2020'!$A:$N,14,0),0)</f>
        <v>67387.11</v>
      </c>
    </row>
    <row r="367" spans="2:19" ht="15" customHeight="1" x14ac:dyDescent="0.2">
      <c r="B367" s="60"/>
      <c r="C367" s="61"/>
      <c r="D367" s="61"/>
      <c r="E367" s="61"/>
      <c r="F367" s="43" t="s">
        <v>667</v>
      </c>
      <c r="G367" s="53" t="s">
        <v>668</v>
      </c>
      <c r="H367" s="44">
        <f>IFERROR(VLOOKUP($F367,'Arr 2020'!$A$1:$C$1331,3,0),0)</f>
        <v>383749.17</v>
      </c>
      <c r="I367" s="44">
        <f>IFERROR(VLOOKUP($F367,'Arr 2020'!$A:$N,4,0),0)</f>
        <v>203787.99</v>
      </c>
      <c r="J367" s="44">
        <f>IFERROR(VLOOKUP($F367,'Arr 2020'!$A:$N,5,0),0)</f>
        <v>188993.77</v>
      </c>
      <c r="K367" s="44">
        <f>IFERROR(VLOOKUP($F367,'Arr 2020'!$A:$N,6,0),0)</f>
        <v>184929.2</v>
      </c>
      <c r="L367" s="44">
        <f>IFERROR(VLOOKUP($F367,'Arr 2020'!$A:$N,7,0),0)</f>
        <v>149192.54000000004</v>
      </c>
      <c r="M367" s="44">
        <f>IFERROR(VLOOKUP($F367,'Arr 2020'!$A:$N,8,0),0)</f>
        <v>102846.94</v>
      </c>
      <c r="N367" s="44">
        <f>IFERROR(VLOOKUP($F367,'Arr 2020'!$A:$N,9,0),0)</f>
        <v>180875.75</v>
      </c>
      <c r="O367" s="44">
        <f>IFERROR(VLOOKUP($F367,'Arr 2020'!$A:$N,10,0),0)</f>
        <v>186796.88</v>
      </c>
      <c r="P367" s="44">
        <f>IFERROR(VLOOKUP($F367,'Arr 2020'!$A:$N,11,0),0)</f>
        <v>142880.42000000001</v>
      </c>
      <c r="Q367" s="44">
        <f>IFERROR(VLOOKUP($F367,'Arr 2020'!$A:$N,12,0),0)</f>
        <v>133209.74</v>
      </c>
      <c r="R367" s="44">
        <f>IFERROR(VLOOKUP($F367,'Arr 2020'!$A:$N,13,0),0)</f>
        <v>139107.09</v>
      </c>
      <c r="S367" s="44">
        <f>IFERROR(VLOOKUP($F367,'Arr 2020'!$A:$N,14,0),0)</f>
        <v>183565.7</v>
      </c>
    </row>
    <row r="368" spans="2:19" ht="15" customHeight="1" x14ac:dyDescent="0.2">
      <c r="B368" s="23"/>
      <c r="C368" s="22"/>
      <c r="D368" s="22"/>
      <c r="E368" s="22" t="s">
        <v>669</v>
      </c>
      <c r="F368" s="22"/>
      <c r="G368" s="55" t="s">
        <v>670</v>
      </c>
      <c r="H368" s="24">
        <f>IFERROR(VLOOKUP($F368,'Arr 2020'!$A$1:$C$1331,3,0),0)</f>
        <v>0</v>
      </c>
      <c r="I368" s="24">
        <f>IFERROR(VLOOKUP($F368,'Arr 2020'!$A:$N,4,0),0)</f>
        <v>0</v>
      </c>
      <c r="J368" s="24">
        <f>IFERROR(VLOOKUP($F368,'Arr 2020'!$A:$N,5,0),0)</f>
        <v>0</v>
      </c>
      <c r="K368" s="24">
        <f>IFERROR(VLOOKUP($F368,'Arr 2020'!$A:$N,6,0),0)</f>
        <v>0</v>
      </c>
      <c r="L368" s="24">
        <f>IFERROR(VLOOKUP($F368,'Arr 2020'!$A:$N,7,0),0)</f>
        <v>0</v>
      </c>
      <c r="M368" s="24">
        <f>IFERROR(VLOOKUP($F368,'Arr 2020'!$A:$N,8,0),0)</f>
        <v>0</v>
      </c>
      <c r="N368" s="24">
        <f>IFERROR(VLOOKUP($F368,'Arr 2020'!$A:$N,9,0),0)</f>
        <v>0</v>
      </c>
      <c r="O368" s="24">
        <f>IFERROR(VLOOKUP($F368,'Arr 2020'!$A:$N,10,0),0)</f>
        <v>0</v>
      </c>
      <c r="P368" s="24">
        <f>IFERROR(VLOOKUP($F368,'Arr 2020'!$A:$N,11,0),0)</f>
        <v>0</v>
      </c>
      <c r="Q368" s="24">
        <f>IFERROR(VLOOKUP($F368,'Arr 2020'!$A:$N,12,0),0)</f>
        <v>0</v>
      </c>
      <c r="R368" s="24">
        <f>IFERROR(VLOOKUP($F368,'Arr 2020'!$A:$N,13,0),0)</f>
        <v>0</v>
      </c>
      <c r="S368" s="24">
        <f>IFERROR(VLOOKUP($F368,'Arr 2020'!$A:$N,14,0),0)</f>
        <v>0</v>
      </c>
    </row>
    <row r="369" spans="2:19" ht="15" customHeight="1" x14ac:dyDescent="0.2">
      <c r="B369" s="60"/>
      <c r="C369" s="61"/>
      <c r="D369" s="61"/>
      <c r="E369" s="61"/>
      <c r="F369" s="43" t="s">
        <v>671</v>
      </c>
      <c r="G369" s="53" t="s">
        <v>670</v>
      </c>
      <c r="H369" s="44">
        <f>IFERROR(VLOOKUP($F369,'Arr 2020'!$A$1:$C$1331,3,0),0)</f>
        <v>633988.4</v>
      </c>
      <c r="I369" s="44">
        <f>IFERROR(VLOOKUP($F369,'Arr 2020'!$A:$N,4,0),0)</f>
        <v>282973.17</v>
      </c>
      <c r="J369" s="44">
        <f>IFERROR(VLOOKUP($F369,'Arr 2020'!$A:$N,5,0),0)</f>
        <v>427512.84</v>
      </c>
      <c r="K369" s="44">
        <f>IFERROR(VLOOKUP($F369,'Arr 2020'!$A:$N,6,0),0)</f>
        <v>192293.17</v>
      </c>
      <c r="L369" s="44">
        <f>IFERROR(VLOOKUP($F369,'Arr 2020'!$A:$N,7,0),0)</f>
        <v>144906.04</v>
      </c>
      <c r="M369" s="44">
        <f>IFERROR(VLOOKUP($F369,'Arr 2020'!$A:$N,8,0),0)</f>
        <v>769659.71</v>
      </c>
      <c r="N369" s="44">
        <f>IFERROR(VLOOKUP($F369,'Arr 2020'!$A:$N,9,0),0)</f>
        <v>438519.65999999992</v>
      </c>
      <c r="O369" s="44">
        <f>IFERROR(VLOOKUP($F369,'Arr 2020'!$A:$N,10,0),0)</f>
        <v>469119.62</v>
      </c>
      <c r="P369" s="44">
        <f>IFERROR(VLOOKUP($F369,'Arr 2020'!$A:$N,11,0),0)</f>
        <v>401893.64</v>
      </c>
      <c r="Q369" s="44">
        <f>IFERROR(VLOOKUP($F369,'Arr 2020'!$A:$N,12,0),0)</f>
        <v>365421.91</v>
      </c>
      <c r="R369" s="44">
        <f>IFERROR(VLOOKUP($F369,'Arr 2020'!$A:$N,13,0),0)</f>
        <v>655970.64</v>
      </c>
      <c r="S369" s="44">
        <f>IFERROR(VLOOKUP($F369,'Arr 2020'!$A:$N,14,0),0)</f>
        <v>526985.6</v>
      </c>
    </row>
    <row r="370" spans="2:19" ht="15" customHeight="1" x14ac:dyDescent="0.2">
      <c r="B370" s="23"/>
      <c r="C370" s="22"/>
      <c r="D370" s="22"/>
      <c r="E370" s="22" t="s">
        <v>672</v>
      </c>
      <c r="F370" s="22"/>
      <c r="G370" s="55" t="s">
        <v>673</v>
      </c>
      <c r="H370" s="24">
        <f>IFERROR(VLOOKUP($F370,'Arr 2020'!$A$1:$C$1331,3,0),0)</f>
        <v>0</v>
      </c>
      <c r="I370" s="24">
        <f>IFERROR(VLOOKUP($F370,'Arr 2020'!$A:$N,4,0),0)</f>
        <v>0</v>
      </c>
      <c r="J370" s="24">
        <f>IFERROR(VLOOKUP($F370,'Arr 2020'!$A:$N,5,0),0)</f>
        <v>0</v>
      </c>
      <c r="K370" s="24">
        <f>IFERROR(VLOOKUP($F370,'Arr 2020'!$A:$N,6,0),0)</f>
        <v>0</v>
      </c>
      <c r="L370" s="24">
        <f>IFERROR(VLOOKUP($F370,'Arr 2020'!$A:$N,7,0),0)</f>
        <v>0</v>
      </c>
      <c r="M370" s="24">
        <f>IFERROR(VLOOKUP($F370,'Arr 2020'!$A:$N,8,0),0)</f>
        <v>0</v>
      </c>
      <c r="N370" s="24">
        <f>IFERROR(VLOOKUP($F370,'Arr 2020'!$A:$N,9,0),0)</f>
        <v>0</v>
      </c>
      <c r="O370" s="24">
        <f>IFERROR(VLOOKUP($F370,'Arr 2020'!$A:$N,10,0),0)</f>
        <v>0</v>
      </c>
      <c r="P370" s="24">
        <f>IFERROR(VLOOKUP($F370,'Arr 2020'!$A:$N,11,0),0)</f>
        <v>0</v>
      </c>
      <c r="Q370" s="24">
        <f>IFERROR(VLOOKUP($F370,'Arr 2020'!$A:$N,12,0),0)</f>
        <v>0</v>
      </c>
      <c r="R370" s="24">
        <f>IFERROR(VLOOKUP($F370,'Arr 2020'!$A:$N,13,0),0)</f>
        <v>0</v>
      </c>
      <c r="S370" s="24">
        <f>IFERROR(VLOOKUP($F370,'Arr 2020'!$A:$N,14,0),0)</f>
        <v>0</v>
      </c>
    </row>
    <row r="371" spans="2:19" ht="15" customHeight="1" x14ac:dyDescent="0.2">
      <c r="B371" s="60"/>
      <c r="C371" s="61"/>
      <c r="D371" s="61"/>
      <c r="E371" s="61"/>
      <c r="F371" s="43" t="s">
        <v>674</v>
      </c>
      <c r="G371" s="53" t="s">
        <v>675</v>
      </c>
      <c r="H371" s="44">
        <f>IFERROR(VLOOKUP($F371,'Arr 2020'!$A$1:$C$1331,3,0),0)</f>
        <v>0</v>
      </c>
      <c r="I371" s="44">
        <f>IFERROR(VLOOKUP($F371,'Arr 2020'!$A:$N,4,0),0)</f>
        <v>0</v>
      </c>
      <c r="J371" s="44">
        <f>IFERROR(VLOOKUP($F371,'Arr 2020'!$A:$N,5,0),0)</f>
        <v>0</v>
      </c>
      <c r="K371" s="44">
        <f>IFERROR(VLOOKUP($F371,'Arr 2020'!$A:$N,6,0),0)</f>
        <v>0</v>
      </c>
      <c r="L371" s="44">
        <f>IFERROR(VLOOKUP($F371,'Arr 2020'!$A:$N,7,0),0)</f>
        <v>0</v>
      </c>
      <c r="M371" s="44">
        <f>IFERROR(VLOOKUP($F371,'Arr 2020'!$A:$N,8,0),0)</f>
        <v>0</v>
      </c>
      <c r="N371" s="44">
        <f>IFERROR(VLOOKUP($F371,'Arr 2020'!$A:$N,9,0),0)</f>
        <v>0</v>
      </c>
      <c r="O371" s="44">
        <f>IFERROR(VLOOKUP($F371,'Arr 2020'!$A:$N,10,0),0)</f>
        <v>0</v>
      </c>
      <c r="P371" s="44">
        <f>IFERROR(VLOOKUP($F371,'Arr 2020'!$A:$N,11,0),0)</f>
        <v>0</v>
      </c>
      <c r="Q371" s="44">
        <f>IFERROR(VLOOKUP($F371,'Arr 2020'!$A:$N,12,0),0)</f>
        <v>0</v>
      </c>
      <c r="R371" s="44">
        <f>IFERROR(VLOOKUP($F371,'Arr 2020'!$A:$N,13,0),0)</f>
        <v>0</v>
      </c>
      <c r="S371" s="44">
        <f>IFERROR(VLOOKUP($F371,'Arr 2020'!$A:$N,14,0),0)</f>
        <v>0</v>
      </c>
    </row>
    <row r="372" spans="2:19" ht="15" customHeight="1" x14ac:dyDescent="0.2">
      <c r="B372" s="60"/>
      <c r="C372" s="61"/>
      <c r="D372" s="61"/>
      <c r="E372" s="61"/>
      <c r="F372" s="43" t="s">
        <v>676</v>
      </c>
      <c r="G372" s="53" t="s">
        <v>677</v>
      </c>
      <c r="H372" s="44">
        <f>IFERROR(VLOOKUP($F372,'Arr 2020'!$A$1:$C$1331,3,0),0)</f>
        <v>21475991.530000005</v>
      </c>
      <c r="I372" s="44">
        <f>IFERROR(VLOOKUP($F372,'Arr 2020'!$A:$N,4,0),0)</f>
        <v>19494742.280000001</v>
      </c>
      <c r="J372" s="44">
        <f>IFERROR(VLOOKUP($F372,'Arr 2020'!$A:$N,5,0),0)</f>
        <v>19674394.539999999</v>
      </c>
      <c r="K372" s="44">
        <f>IFERROR(VLOOKUP($F372,'Arr 2020'!$A:$N,6,0),0)</f>
        <v>11618020.74</v>
      </c>
      <c r="L372" s="44">
        <f>IFERROR(VLOOKUP($F372,'Arr 2020'!$A:$N,7,0),0)</f>
        <v>10092824.189999999</v>
      </c>
      <c r="M372" s="44">
        <f>IFERROR(VLOOKUP($F372,'Arr 2020'!$A:$N,8,0),0)</f>
        <v>14085535.390000001</v>
      </c>
      <c r="N372" s="44">
        <f>IFERROR(VLOOKUP($F372,'Arr 2020'!$A:$N,9,0),0)</f>
        <v>15218939.16</v>
      </c>
      <c r="O372" s="44">
        <f>IFERROR(VLOOKUP($F372,'Arr 2020'!$A:$N,10,0),0)</f>
        <v>15559755.060000001</v>
      </c>
      <c r="P372" s="44">
        <f>IFERROR(VLOOKUP($F372,'Arr 2020'!$A:$N,11,0),0)</f>
        <v>17313553.370000001</v>
      </c>
      <c r="Q372" s="44">
        <f>IFERROR(VLOOKUP($F372,'Arr 2020'!$A:$N,12,0),0)</f>
        <v>16457556.890000001</v>
      </c>
      <c r="R372" s="44">
        <f>IFERROR(VLOOKUP($F372,'Arr 2020'!$A:$N,13,0),0)</f>
        <v>18857253.66</v>
      </c>
      <c r="S372" s="44">
        <f>IFERROR(VLOOKUP($F372,'Arr 2020'!$A:$N,14,0),0)</f>
        <v>16970929.16</v>
      </c>
    </row>
    <row r="373" spans="2:19" ht="15" customHeight="1" x14ac:dyDescent="0.2">
      <c r="B373" s="64"/>
      <c r="C373" s="37"/>
      <c r="D373" s="37" t="s">
        <v>678</v>
      </c>
      <c r="E373" s="37"/>
      <c r="F373" s="37"/>
      <c r="G373" s="51" t="s">
        <v>4217</v>
      </c>
      <c r="H373" s="38">
        <f>IFERROR(VLOOKUP($F373,'Arr 2020'!$A$1:$C$1331,3,0),0)</f>
        <v>0</v>
      </c>
      <c r="I373" s="38">
        <f>IFERROR(VLOOKUP($F373,'Arr 2020'!$A:$N,4,0),0)</f>
        <v>0</v>
      </c>
      <c r="J373" s="38">
        <f>IFERROR(VLOOKUP($F373,'Arr 2020'!$A:$N,5,0),0)</f>
        <v>0</v>
      </c>
      <c r="K373" s="38">
        <f>IFERROR(VLOOKUP($F373,'Arr 2020'!$A:$N,6,0),0)</f>
        <v>0</v>
      </c>
      <c r="L373" s="38">
        <f>IFERROR(VLOOKUP($F373,'Arr 2020'!$A:$N,7,0),0)</f>
        <v>0</v>
      </c>
      <c r="M373" s="38">
        <f>IFERROR(VLOOKUP($F373,'Arr 2020'!$A:$N,8,0),0)</f>
        <v>0</v>
      </c>
      <c r="N373" s="38">
        <f>IFERROR(VLOOKUP($F373,'Arr 2020'!$A:$N,9,0),0)</f>
        <v>0</v>
      </c>
      <c r="O373" s="38">
        <f>IFERROR(VLOOKUP($F373,'Arr 2020'!$A:$N,10,0),0)</f>
        <v>0</v>
      </c>
      <c r="P373" s="38">
        <f>IFERROR(VLOOKUP($F373,'Arr 2020'!$A:$N,11,0),0)</f>
        <v>0</v>
      </c>
      <c r="Q373" s="38">
        <f>IFERROR(VLOOKUP($F373,'Arr 2020'!$A:$N,12,0),0)</f>
        <v>0</v>
      </c>
      <c r="R373" s="38">
        <f>IFERROR(VLOOKUP($F373,'Arr 2020'!$A:$N,13,0),0)</f>
        <v>0</v>
      </c>
      <c r="S373" s="38">
        <f>IFERROR(VLOOKUP($F373,'Arr 2020'!$A:$N,14,0),0)</f>
        <v>0</v>
      </c>
    </row>
    <row r="374" spans="2:19" ht="15" customHeight="1" x14ac:dyDescent="0.2">
      <c r="B374" s="23"/>
      <c r="C374" s="22"/>
      <c r="D374" s="22"/>
      <c r="E374" s="22" t="s">
        <v>679</v>
      </c>
      <c r="F374" s="22"/>
      <c r="G374" s="55" t="s">
        <v>680</v>
      </c>
      <c r="H374" s="24">
        <f>IFERROR(VLOOKUP($F374,'Arr 2020'!$A$1:$C$1331,3,0),0)</f>
        <v>0</v>
      </c>
      <c r="I374" s="24">
        <f>IFERROR(VLOOKUP($F374,'Arr 2020'!$A:$N,4,0),0)</f>
        <v>0</v>
      </c>
      <c r="J374" s="24">
        <f>IFERROR(VLOOKUP($F374,'Arr 2020'!$A:$N,5,0),0)</f>
        <v>0</v>
      </c>
      <c r="K374" s="24">
        <f>IFERROR(VLOOKUP($F374,'Arr 2020'!$A:$N,6,0),0)</f>
        <v>0</v>
      </c>
      <c r="L374" s="24">
        <f>IFERROR(VLOOKUP($F374,'Arr 2020'!$A:$N,7,0),0)</f>
        <v>0</v>
      </c>
      <c r="M374" s="24">
        <f>IFERROR(VLOOKUP($F374,'Arr 2020'!$A:$N,8,0),0)</f>
        <v>0</v>
      </c>
      <c r="N374" s="24">
        <f>IFERROR(VLOOKUP($F374,'Arr 2020'!$A:$N,9,0),0)</f>
        <v>0</v>
      </c>
      <c r="O374" s="24">
        <f>IFERROR(VLOOKUP($F374,'Arr 2020'!$A:$N,10,0),0)</f>
        <v>0</v>
      </c>
      <c r="P374" s="24">
        <f>IFERROR(VLOOKUP($F374,'Arr 2020'!$A:$N,11,0),0)</f>
        <v>0</v>
      </c>
      <c r="Q374" s="24">
        <f>IFERROR(VLOOKUP($F374,'Arr 2020'!$A:$N,12,0),0)</f>
        <v>0</v>
      </c>
      <c r="R374" s="24">
        <f>IFERROR(VLOOKUP($F374,'Arr 2020'!$A:$N,13,0),0)</f>
        <v>0</v>
      </c>
      <c r="S374" s="24">
        <f>IFERROR(VLOOKUP($F374,'Arr 2020'!$A:$N,14,0),0)</f>
        <v>0</v>
      </c>
    </row>
    <row r="375" spans="2:19" ht="15" customHeight="1" x14ac:dyDescent="0.2">
      <c r="B375" s="60"/>
      <c r="C375" s="61"/>
      <c r="D375" s="61"/>
      <c r="E375" s="61"/>
      <c r="F375" s="43" t="s">
        <v>681</v>
      </c>
      <c r="G375" s="53" t="s">
        <v>680</v>
      </c>
      <c r="H375" s="44">
        <f>IFERROR(VLOOKUP($F375,'Arr 2020'!$A$1:$C$1331,3,0),0)</f>
        <v>558006.61</v>
      </c>
      <c r="I375" s="44">
        <f>IFERROR(VLOOKUP($F375,'Arr 2020'!$A:$N,4,0),0)</f>
        <v>1119168.6000000001</v>
      </c>
      <c r="J375" s="44">
        <f>IFERROR(VLOOKUP($F375,'Arr 2020'!$A:$N,5,0),0)</f>
        <v>1044114.4100000001</v>
      </c>
      <c r="K375" s="44">
        <f>IFERROR(VLOOKUP($F375,'Arr 2020'!$A:$N,6,0),0)</f>
        <v>545881.86</v>
      </c>
      <c r="L375" s="44">
        <f>IFERROR(VLOOKUP($F375,'Arr 2020'!$A:$N,7,0),0)</f>
        <v>275319.87</v>
      </c>
      <c r="M375" s="44">
        <f>IFERROR(VLOOKUP($F375,'Arr 2020'!$A:$N,8,0),0)</f>
        <v>319495.96000000002</v>
      </c>
      <c r="N375" s="44">
        <f>IFERROR(VLOOKUP($F375,'Arr 2020'!$A:$N,9,0),0)</f>
        <v>384118.91999999993</v>
      </c>
      <c r="O375" s="44">
        <f>IFERROR(VLOOKUP($F375,'Arr 2020'!$A:$N,10,0),0)</f>
        <v>424415.74</v>
      </c>
      <c r="P375" s="44">
        <f>IFERROR(VLOOKUP($F375,'Arr 2020'!$A:$N,11,0),0)</f>
        <v>445441.47</v>
      </c>
      <c r="Q375" s="44">
        <f>IFERROR(VLOOKUP($F375,'Arr 2020'!$A:$N,12,0),0)</f>
        <v>566861.27</v>
      </c>
      <c r="R375" s="44">
        <f>IFERROR(VLOOKUP($F375,'Arr 2020'!$A:$N,13,0),0)</f>
        <v>629081.35</v>
      </c>
      <c r="S375" s="44">
        <f>IFERROR(VLOOKUP($F375,'Arr 2020'!$A:$N,14,0),0)</f>
        <v>510399.88</v>
      </c>
    </row>
    <row r="376" spans="2:19" ht="15" customHeight="1" x14ac:dyDescent="0.2">
      <c r="B376" s="23"/>
      <c r="C376" s="22"/>
      <c r="D376" s="22"/>
      <c r="E376" s="22" t="s">
        <v>682</v>
      </c>
      <c r="F376" s="22"/>
      <c r="G376" s="55" t="s">
        <v>4218</v>
      </c>
      <c r="H376" s="24">
        <f>IFERROR(VLOOKUP($F376,'Arr 2020'!$A$1:$C$1331,3,0),0)</f>
        <v>0</v>
      </c>
      <c r="I376" s="24">
        <f>IFERROR(VLOOKUP($F376,'Arr 2020'!$A:$N,4,0),0)</f>
        <v>0</v>
      </c>
      <c r="J376" s="24">
        <f>IFERROR(VLOOKUP($F376,'Arr 2020'!$A:$N,5,0),0)</f>
        <v>0</v>
      </c>
      <c r="K376" s="24">
        <f>IFERROR(VLOOKUP($F376,'Arr 2020'!$A:$N,6,0),0)</f>
        <v>0</v>
      </c>
      <c r="L376" s="24">
        <f>IFERROR(VLOOKUP($F376,'Arr 2020'!$A:$N,7,0),0)</f>
        <v>0</v>
      </c>
      <c r="M376" s="24">
        <f>IFERROR(VLOOKUP($F376,'Arr 2020'!$A:$N,8,0),0)</f>
        <v>0</v>
      </c>
      <c r="N376" s="24">
        <f>IFERROR(VLOOKUP($F376,'Arr 2020'!$A:$N,9,0),0)</f>
        <v>0</v>
      </c>
      <c r="O376" s="24">
        <f>IFERROR(VLOOKUP($F376,'Arr 2020'!$A:$N,10,0),0)</f>
        <v>0</v>
      </c>
      <c r="P376" s="24">
        <f>IFERROR(VLOOKUP($F376,'Arr 2020'!$A:$N,11,0),0)</f>
        <v>0</v>
      </c>
      <c r="Q376" s="24">
        <f>IFERROR(VLOOKUP($F376,'Arr 2020'!$A:$N,12,0),0)</f>
        <v>0</v>
      </c>
      <c r="R376" s="24">
        <f>IFERROR(VLOOKUP($F376,'Arr 2020'!$A:$N,13,0),0)</f>
        <v>0</v>
      </c>
      <c r="S376" s="24">
        <f>IFERROR(VLOOKUP($F376,'Arr 2020'!$A:$N,14,0),0)</f>
        <v>0</v>
      </c>
    </row>
    <row r="377" spans="2:19" ht="15" customHeight="1" x14ac:dyDescent="0.2">
      <c r="B377" s="60"/>
      <c r="C377" s="61"/>
      <c r="D377" s="61"/>
      <c r="E377" s="61"/>
      <c r="F377" s="43" t="s">
        <v>683</v>
      </c>
      <c r="G377" s="53" t="s">
        <v>684</v>
      </c>
      <c r="H377" s="44">
        <f>IFERROR(VLOOKUP($F377,'Arr 2020'!$A$1:$C$1331,3,0),0)</f>
        <v>914594.14</v>
      </c>
      <c r="I377" s="44">
        <f>IFERROR(VLOOKUP($F377,'Arr 2020'!$A:$N,4,0),0)</f>
        <v>868960.90000000014</v>
      </c>
      <c r="J377" s="44">
        <f>IFERROR(VLOOKUP($F377,'Arr 2020'!$A:$N,5,0),0)</f>
        <v>951559.73</v>
      </c>
      <c r="K377" s="44">
        <f>IFERROR(VLOOKUP($F377,'Arr 2020'!$A:$N,6,0),0)</f>
        <v>807418.99</v>
      </c>
      <c r="L377" s="44">
        <f>IFERROR(VLOOKUP($F377,'Arr 2020'!$A:$N,7,0),0)</f>
        <v>718461.75</v>
      </c>
      <c r="M377" s="44">
        <f>IFERROR(VLOOKUP($F377,'Arr 2020'!$A:$N,8,0),0)</f>
        <v>821001.73</v>
      </c>
      <c r="N377" s="44">
        <f>IFERROR(VLOOKUP($F377,'Arr 2020'!$A:$N,9,0),0)</f>
        <v>939875.53</v>
      </c>
      <c r="O377" s="44">
        <f>IFERROR(VLOOKUP($F377,'Arr 2020'!$A:$N,10,0),0)</f>
        <v>925201.04</v>
      </c>
      <c r="P377" s="44">
        <f>IFERROR(VLOOKUP($F377,'Arr 2020'!$A:$N,11,0),0)</f>
        <v>985445.35</v>
      </c>
      <c r="Q377" s="44">
        <f>IFERROR(VLOOKUP($F377,'Arr 2020'!$A:$N,12,0),0)</f>
        <v>1115008.25</v>
      </c>
      <c r="R377" s="44">
        <f>IFERROR(VLOOKUP($F377,'Arr 2020'!$A:$N,13,0),0)</f>
        <v>848406.22</v>
      </c>
      <c r="S377" s="44">
        <f>IFERROR(VLOOKUP($F377,'Arr 2020'!$A:$N,14,0),0)</f>
        <v>944305.24</v>
      </c>
    </row>
    <row r="378" spans="2:19" ht="15" customHeight="1" x14ac:dyDescent="0.2">
      <c r="B378" s="60"/>
      <c r="C378" s="61"/>
      <c r="D378" s="61"/>
      <c r="E378" s="61"/>
      <c r="F378" s="43" t="s">
        <v>685</v>
      </c>
      <c r="G378" s="53" t="s">
        <v>686</v>
      </c>
      <c r="H378" s="44">
        <f>IFERROR(VLOOKUP($F378,'Arr 2020'!$A$1:$C$1331,3,0),0)</f>
        <v>551.71</v>
      </c>
      <c r="I378" s="44">
        <f>IFERROR(VLOOKUP($F378,'Arr 2020'!$A:$N,4,0),0)</f>
        <v>2185.7600000000002</v>
      </c>
      <c r="J378" s="44">
        <f>IFERROR(VLOOKUP($F378,'Arr 2020'!$A:$N,5,0),0)</f>
        <v>859.17999999999984</v>
      </c>
      <c r="K378" s="44">
        <f>IFERROR(VLOOKUP($F378,'Arr 2020'!$A:$N,6,0),0)</f>
        <v>82.59</v>
      </c>
      <c r="L378" s="44">
        <f>IFERROR(VLOOKUP($F378,'Arr 2020'!$A:$N,7,0),0)</f>
        <v>41.51</v>
      </c>
      <c r="M378" s="44">
        <f>IFERROR(VLOOKUP($F378,'Arr 2020'!$A:$N,8,0),0)</f>
        <v>0</v>
      </c>
      <c r="N378" s="44">
        <f>IFERROR(VLOOKUP($F378,'Arr 2020'!$A:$N,9,0),0)</f>
        <v>82.47</v>
      </c>
      <c r="O378" s="44">
        <f>IFERROR(VLOOKUP($F378,'Arr 2020'!$A:$N,10,0),0)</f>
        <v>7.73</v>
      </c>
      <c r="P378" s="44">
        <f>IFERROR(VLOOKUP($F378,'Arr 2020'!$A:$N,11,0),0)</f>
        <v>438.27999999999992</v>
      </c>
      <c r="Q378" s="44">
        <f>IFERROR(VLOOKUP($F378,'Arr 2020'!$A:$N,12,0),0)</f>
        <v>143.88</v>
      </c>
      <c r="R378" s="44">
        <f>IFERROR(VLOOKUP($F378,'Arr 2020'!$A:$N,13,0),0)</f>
        <v>121.34</v>
      </c>
      <c r="S378" s="44">
        <f>IFERROR(VLOOKUP($F378,'Arr 2020'!$A:$N,14,0),0)</f>
        <v>172.8</v>
      </c>
    </row>
    <row r="379" spans="2:19" ht="15" customHeight="1" x14ac:dyDescent="0.2">
      <c r="B379" s="60"/>
      <c r="C379" s="61"/>
      <c r="D379" s="61"/>
      <c r="E379" s="61"/>
      <c r="F379" s="43" t="s">
        <v>687</v>
      </c>
      <c r="G379" s="53" t="s">
        <v>688</v>
      </c>
      <c r="H379" s="44">
        <f>IFERROR(VLOOKUP($F379,'Arr 2020'!$A$1:$C$1331,3,0),0)</f>
        <v>4544918.5199999996</v>
      </c>
      <c r="I379" s="44">
        <f>IFERROR(VLOOKUP($F379,'Arr 2020'!$A:$N,4,0),0)</f>
        <v>4428701.9800000004</v>
      </c>
      <c r="J379" s="44">
        <f>IFERROR(VLOOKUP($F379,'Arr 2020'!$A:$N,5,0),0)</f>
        <v>3789178.61</v>
      </c>
      <c r="K379" s="44">
        <f>IFERROR(VLOOKUP($F379,'Arr 2020'!$A:$N,6,0),0)</f>
        <v>3106387.06</v>
      </c>
      <c r="L379" s="44">
        <f>IFERROR(VLOOKUP($F379,'Arr 2020'!$A:$N,7,0),0)</f>
        <v>2495941.17</v>
      </c>
      <c r="M379" s="44">
        <f>IFERROR(VLOOKUP($F379,'Arr 2020'!$A:$N,8,0),0)</f>
        <v>2948155.51</v>
      </c>
      <c r="N379" s="44">
        <f>IFERROR(VLOOKUP($F379,'Arr 2020'!$A:$N,9,0),0)</f>
        <v>3206648.73</v>
      </c>
      <c r="O379" s="44">
        <f>IFERROR(VLOOKUP($F379,'Arr 2020'!$A:$N,10,0),0)</f>
        <v>3606798.58</v>
      </c>
      <c r="P379" s="44">
        <f>IFERROR(VLOOKUP($F379,'Arr 2020'!$A:$N,11,0),0)</f>
        <v>3754396.3</v>
      </c>
      <c r="Q379" s="44">
        <f>IFERROR(VLOOKUP($F379,'Arr 2020'!$A:$N,12,0),0)</f>
        <v>3896418.54</v>
      </c>
      <c r="R379" s="44">
        <f>IFERROR(VLOOKUP($F379,'Arr 2020'!$A:$N,13,0),0)</f>
        <v>4185886.87</v>
      </c>
      <c r="S379" s="44">
        <f>IFERROR(VLOOKUP($F379,'Arr 2020'!$A:$N,14,0),0)</f>
        <v>3536079.95</v>
      </c>
    </row>
    <row r="380" spans="2:19" ht="15" customHeight="1" x14ac:dyDescent="0.2">
      <c r="B380" s="60"/>
      <c r="C380" s="61"/>
      <c r="D380" s="61"/>
      <c r="E380" s="61"/>
      <c r="F380" s="43" t="s">
        <v>689</v>
      </c>
      <c r="G380" s="53" t="s">
        <v>690</v>
      </c>
      <c r="H380" s="44">
        <f>IFERROR(VLOOKUP($F380,'Arr 2020'!$A$1:$C$1331,3,0),0)</f>
        <v>0</v>
      </c>
      <c r="I380" s="44">
        <f>IFERROR(VLOOKUP($F380,'Arr 2020'!$A:$N,4,0),0)</f>
        <v>27.61</v>
      </c>
      <c r="J380" s="44">
        <f>IFERROR(VLOOKUP($F380,'Arr 2020'!$A:$N,5,0),0)</f>
        <v>727.83000000000015</v>
      </c>
      <c r="K380" s="44">
        <f>IFERROR(VLOOKUP($F380,'Arr 2020'!$A:$N,6,0),0)</f>
        <v>0</v>
      </c>
      <c r="L380" s="44">
        <f>IFERROR(VLOOKUP($F380,'Arr 2020'!$A:$N,7,0),0)</f>
        <v>0</v>
      </c>
      <c r="M380" s="44">
        <f>IFERROR(VLOOKUP($F380,'Arr 2020'!$A:$N,8,0),0)</f>
        <v>0</v>
      </c>
      <c r="N380" s="44">
        <f>IFERROR(VLOOKUP($F380,'Arr 2020'!$A:$N,9,0),0)</f>
        <v>0</v>
      </c>
      <c r="O380" s="44">
        <f>IFERROR(VLOOKUP($F380,'Arr 2020'!$A:$N,10,0),0)</f>
        <v>0</v>
      </c>
      <c r="P380" s="44">
        <f>IFERROR(VLOOKUP($F380,'Arr 2020'!$A:$N,11,0),0)</f>
        <v>0</v>
      </c>
      <c r="Q380" s="44">
        <f>IFERROR(VLOOKUP($F380,'Arr 2020'!$A:$N,12,0),0)</f>
        <v>0</v>
      </c>
      <c r="R380" s="44">
        <f>IFERROR(VLOOKUP($F380,'Arr 2020'!$A:$N,13,0),0)</f>
        <v>0</v>
      </c>
      <c r="S380" s="44">
        <f>IFERROR(VLOOKUP($F380,'Arr 2020'!$A:$N,14,0),0)</f>
        <v>0</v>
      </c>
    </row>
    <row r="381" spans="2:19" ht="15" customHeight="1" x14ac:dyDescent="0.2">
      <c r="B381" s="60"/>
      <c r="C381" s="61"/>
      <c r="D381" s="61"/>
      <c r="E381" s="61"/>
      <c r="F381" s="43" t="s">
        <v>691</v>
      </c>
      <c r="G381" s="53" t="s">
        <v>4219</v>
      </c>
      <c r="H381" s="44">
        <f>IFERROR(VLOOKUP($F381,'Arr 2020'!$A$1:$C$1331,3,0),0)</f>
        <v>53057.45</v>
      </c>
      <c r="I381" s="44">
        <f>IFERROR(VLOOKUP($F381,'Arr 2020'!$A:$N,4,0),0)</f>
        <v>58943.11</v>
      </c>
      <c r="J381" s="44">
        <f>IFERROR(VLOOKUP($F381,'Arr 2020'!$A:$N,5,0),0)</f>
        <v>55099.63</v>
      </c>
      <c r="K381" s="44">
        <f>IFERROR(VLOOKUP($F381,'Arr 2020'!$A:$N,6,0),0)</f>
        <v>1002.8500000000001</v>
      </c>
      <c r="L381" s="44">
        <f>IFERROR(VLOOKUP($F381,'Arr 2020'!$A:$N,7,0),0)</f>
        <v>962.37</v>
      </c>
      <c r="M381" s="44">
        <f>IFERROR(VLOOKUP($F381,'Arr 2020'!$A:$N,8,0),0)</f>
        <v>1482.17</v>
      </c>
      <c r="N381" s="44">
        <f>IFERROR(VLOOKUP($F381,'Arr 2020'!$A:$N,9,0),0)</f>
        <v>37533.69</v>
      </c>
      <c r="O381" s="44">
        <f>IFERROR(VLOOKUP($F381,'Arr 2020'!$A:$N,10,0),0)</f>
        <v>40023.879999999997</v>
      </c>
      <c r="P381" s="44">
        <f>IFERROR(VLOOKUP($F381,'Arr 2020'!$A:$N,11,0),0)</f>
        <v>48410.330000000009</v>
      </c>
      <c r="Q381" s="44">
        <f>IFERROR(VLOOKUP($F381,'Arr 2020'!$A:$N,12,0),0)</f>
        <v>57937.66</v>
      </c>
      <c r="R381" s="44">
        <f>IFERROR(VLOOKUP($F381,'Arr 2020'!$A:$N,13,0),0)</f>
        <v>66696.08</v>
      </c>
      <c r="S381" s="44">
        <f>IFERROR(VLOOKUP($F381,'Arr 2020'!$A:$N,14,0),0)</f>
        <v>64258.26</v>
      </c>
    </row>
    <row r="382" spans="2:19" ht="15" customHeight="1" x14ac:dyDescent="0.2">
      <c r="B382" s="32"/>
      <c r="C382" s="33" t="s">
        <v>693</v>
      </c>
      <c r="D382" s="33"/>
      <c r="E382" s="33"/>
      <c r="F382" s="33"/>
      <c r="G382" s="50" t="s">
        <v>694</v>
      </c>
      <c r="H382" s="65">
        <f>IFERROR(VLOOKUP($F382,'Arr 2020'!$A$1:$C$1331,3,0),0)</f>
        <v>0</v>
      </c>
      <c r="I382" s="65">
        <f>IFERROR(VLOOKUP($F382,'Arr 2020'!$A:$N,4,0),0)</f>
        <v>0</v>
      </c>
      <c r="J382" s="65">
        <f>IFERROR(VLOOKUP($F382,'Arr 2020'!$A:$N,5,0),0)</f>
        <v>0</v>
      </c>
      <c r="K382" s="65">
        <f>IFERROR(VLOOKUP($F382,'Arr 2020'!$A:$N,6,0),0)</f>
        <v>0</v>
      </c>
      <c r="L382" s="65">
        <f>IFERROR(VLOOKUP($F382,'Arr 2020'!$A:$N,7,0),0)</f>
        <v>0</v>
      </c>
      <c r="M382" s="65">
        <f>IFERROR(VLOOKUP($F382,'Arr 2020'!$A:$N,8,0),0)</f>
        <v>0</v>
      </c>
      <c r="N382" s="65">
        <f>IFERROR(VLOOKUP($F382,'Arr 2020'!$A:$N,9,0),0)</f>
        <v>0</v>
      </c>
      <c r="O382" s="65">
        <f>IFERROR(VLOOKUP($F382,'Arr 2020'!$A:$N,10,0),0)</f>
        <v>0</v>
      </c>
      <c r="P382" s="65">
        <f>IFERROR(VLOOKUP($F382,'Arr 2020'!$A:$N,11,0),0)</f>
        <v>0</v>
      </c>
      <c r="Q382" s="65">
        <f>IFERROR(VLOOKUP($F382,'Arr 2020'!$A:$N,12,0),0)</f>
        <v>0</v>
      </c>
      <c r="R382" s="65">
        <f>IFERROR(VLOOKUP($F382,'Arr 2020'!$A:$N,13,0),0)</f>
        <v>0</v>
      </c>
      <c r="S382" s="65">
        <f>IFERROR(VLOOKUP($F382,'Arr 2020'!$A:$N,14,0),0)</f>
        <v>0</v>
      </c>
    </row>
    <row r="383" spans="2:19" ht="15" customHeight="1" x14ac:dyDescent="0.2">
      <c r="B383" s="64"/>
      <c r="C383" s="37"/>
      <c r="D383" s="37" t="s">
        <v>695</v>
      </c>
      <c r="E383" s="37"/>
      <c r="F383" s="37"/>
      <c r="G383" s="51" t="s">
        <v>696</v>
      </c>
      <c r="H383" s="38">
        <f>IFERROR(VLOOKUP($F383,'Arr 2020'!$A$1:$C$1331,3,0),0)</f>
        <v>0</v>
      </c>
      <c r="I383" s="38">
        <f>IFERROR(VLOOKUP($F383,'Arr 2020'!$A:$N,4,0),0)</f>
        <v>0</v>
      </c>
      <c r="J383" s="38">
        <f>IFERROR(VLOOKUP($F383,'Arr 2020'!$A:$N,5,0),0)</f>
        <v>0</v>
      </c>
      <c r="K383" s="38">
        <f>IFERROR(VLOOKUP($F383,'Arr 2020'!$A:$N,6,0),0)</f>
        <v>0</v>
      </c>
      <c r="L383" s="38">
        <f>IFERROR(VLOOKUP($F383,'Arr 2020'!$A:$N,7,0),0)</f>
        <v>0</v>
      </c>
      <c r="M383" s="38">
        <f>IFERROR(VLOOKUP($F383,'Arr 2020'!$A:$N,8,0),0)</f>
        <v>0</v>
      </c>
      <c r="N383" s="38">
        <f>IFERROR(VLOOKUP($F383,'Arr 2020'!$A:$N,9,0),0)</f>
        <v>0</v>
      </c>
      <c r="O383" s="38">
        <f>IFERROR(VLOOKUP($F383,'Arr 2020'!$A:$N,10,0),0)</f>
        <v>0</v>
      </c>
      <c r="P383" s="38">
        <f>IFERROR(VLOOKUP($F383,'Arr 2020'!$A:$N,11,0),0)</f>
        <v>0</v>
      </c>
      <c r="Q383" s="38">
        <f>IFERROR(VLOOKUP($F383,'Arr 2020'!$A:$N,12,0),0)</f>
        <v>0</v>
      </c>
      <c r="R383" s="38">
        <f>IFERROR(VLOOKUP($F383,'Arr 2020'!$A:$N,13,0),0)</f>
        <v>0</v>
      </c>
      <c r="S383" s="38">
        <f>IFERROR(VLOOKUP($F383,'Arr 2020'!$A:$N,14,0),0)</f>
        <v>0</v>
      </c>
    </row>
    <row r="384" spans="2:19" ht="15" customHeight="1" x14ac:dyDescent="0.2">
      <c r="B384" s="23"/>
      <c r="C384" s="22"/>
      <c r="D384" s="22"/>
      <c r="E384" s="22" t="s">
        <v>697</v>
      </c>
      <c r="F384" s="22"/>
      <c r="G384" s="55" t="s">
        <v>696</v>
      </c>
      <c r="H384" s="24">
        <f>IFERROR(VLOOKUP($F384,'Arr 2020'!$A$1:$C$1331,3,0),0)</f>
        <v>0</v>
      </c>
      <c r="I384" s="24">
        <f>IFERROR(VLOOKUP($F384,'Arr 2020'!$A:$N,4,0),0)</f>
        <v>0</v>
      </c>
      <c r="J384" s="24">
        <f>IFERROR(VLOOKUP($F384,'Arr 2020'!$A:$N,5,0),0)</f>
        <v>0</v>
      </c>
      <c r="K384" s="24">
        <f>IFERROR(VLOOKUP($F384,'Arr 2020'!$A:$N,6,0),0)</f>
        <v>0</v>
      </c>
      <c r="L384" s="24">
        <f>IFERROR(VLOOKUP($F384,'Arr 2020'!$A:$N,7,0),0)</f>
        <v>0</v>
      </c>
      <c r="M384" s="24">
        <f>IFERROR(VLOOKUP($F384,'Arr 2020'!$A:$N,8,0),0)</f>
        <v>0</v>
      </c>
      <c r="N384" s="24">
        <f>IFERROR(VLOOKUP($F384,'Arr 2020'!$A:$N,9,0),0)</f>
        <v>0</v>
      </c>
      <c r="O384" s="24">
        <f>IFERROR(VLOOKUP($F384,'Arr 2020'!$A:$N,10,0),0)</f>
        <v>0</v>
      </c>
      <c r="P384" s="24">
        <f>IFERROR(VLOOKUP($F384,'Arr 2020'!$A:$N,11,0),0)</f>
        <v>0</v>
      </c>
      <c r="Q384" s="24">
        <f>IFERROR(VLOOKUP($F384,'Arr 2020'!$A:$N,12,0),0)</f>
        <v>0</v>
      </c>
      <c r="R384" s="24">
        <f>IFERROR(VLOOKUP($F384,'Arr 2020'!$A:$N,13,0),0)</f>
        <v>0</v>
      </c>
      <c r="S384" s="24">
        <f>IFERROR(VLOOKUP($F384,'Arr 2020'!$A:$N,14,0),0)</f>
        <v>0</v>
      </c>
    </row>
    <row r="385" spans="2:19" ht="15" customHeight="1" x14ac:dyDescent="0.2">
      <c r="B385" s="60"/>
      <c r="C385" s="61"/>
      <c r="D385" s="61"/>
      <c r="E385" s="61"/>
      <c r="F385" s="43" t="s">
        <v>698</v>
      </c>
      <c r="G385" s="53" t="s">
        <v>696</v>
      </c>
      <c r="H385" s="44">
        <f>IFERROR(VLOOKUP($F385,'Arr 2020'!$A$1:$C$1331,3,0),0)</f>
        <v>0</v>
      </c>
      <c r="I385" s="44">
        <f>IFERROR(VLOOKUP($F385,'Arr 2020'!$A:$N,4,0),0)</f>
        <v>0</v>
      </c>
      <c r="J385" s="44">
        <f>IFERROR(VLOOKUP($F385,'Arr 2020'!$A:$N,5,0),0)</f>
        <v>0</v>
      </c>
      <c r="K385" s="44">
        <f>IFERROR(VLOOKUP($F385,'Arr 2020'!$A:$N,6,0),0)</f>
        <v>0</v>
      </c>
      <c r="L385" s="44">
        <f>IFERROR(VLOOKUP($F385,'Arr 2020'!$A:$N,7,0),0)</f>
        <v>0</v>
      </c>
      <c r="M385" s="44">
        <f>IFERROR(VLOOKUP($F385,'Arr 2020'!$A:$N,8,0),0)</f>
        <v>0</v>
      </c>
      <c r="N385" s="44">
        <f>IFERROR(VLOOKUP($F385,'Arr 2020'!$A:$N,9,0),0)</f>
        <v>0</v>
      </c>
      <c r="O385" s="44">
        <f>IFERROR(VLOOKUP($F385,'Arr 2020'!$A:$N,10,0),0)</f>
        <v>0</v>
      </c>
      <c r="P385" s="44">
        <f>IFERROR(VLOOKUP($F385,'Arr 2020'!$A:$N,11,0),0)</f>
        <v>0</v>
      </c>
      <c r="Q385" s="44">
        <f>IFERROR(VLOOKUP($F385,'Arr 2020'!$A:$N,12,0),0)</f>
        <v>0</v>
      </c>
      <c r="R385" s="44">
        <f>IFERROR(VLOOKUP($F385,'Arr 2020'!$A:$N,13,0),0)</f>
        <v>0</v>
      </c>
      <c r="S385" s="44">
        <f>IFERROR(VLOOKUP($F385,'Arr 2020'!$A:$N,14,0),0)</f>
        <v>0</v>
      </c>
    </row>
    <row r="386" spans="2:19" ht="15" customHeight="1" x14ac:dyDescent="0.2">
      <c r="B386" s="64"/>
      <c r="C386" s="37"/>
      <c r="D386" s="37" t="s">
        <v>699</v>
      </c>
      <c r="E386" s="37"/>
      <c r="F386" s="37"/>
      <c r="G386" s="51" t="s">
        <v>700</v>
      </c>
      <c r="H386" s="38">
        <f>IFERROR(VLOOKUP($F386,'Arr 2020'!$A$1:$C$1331,3,0),0)</f>
        <v>0</v>
      </c>
      <c r="I386" s="38">
        <f>IFERROR(VLOOKUP($F386,'Arr 2020'!$A:$N,4,0),0)</f>
        <v>0</v>
      </c>
      <c r="J386" s="38">
        <f>IFERROR(VLOOKUP($F386,'Arr 2020'!$A:$N,5,0),0)</f>
        <v>0</v>
      </c>
      <c r="K386" s="38">
        <f>IFERROR(VLOOKUP($F386,'Arr 2020'!$A:$N,6,0),0)</f>
        <v>0</v>
      </c>
      <c r="L386" s="38">
        <f>IFERROR(VLOOKUP($F386,'Arr 2020'!$A:$N,7,0),0)</f>
        <v>0</v>
      </c>
      <c r="M386" s="38">
        <f>IFERROR(VLOOKUP($F386,'Arr 2020'!$A:$N,8,0),0)</f>
        <v>0</v>
      </c>
      <c r="N386" s="38">
        <f>IFERROR(VLOOKUP($F386,'Arr 2020'!$A:$N,9,0),0)</f>
        <v>0</v>
      </c>
      <c r="O386" s="38">
        <f>IFERROR(VLOOKUP($F386,'Arr 2020'!$A:$N,10,0),0)</f>
        <v>0</v>
      </c>
      <c r="P386" s="38">
        <f>IFERROR(VLOOKUP($F386,'Arr 2020'!$A:$N,11,0),0)</f>
        <v>0</v>
      </c>
      <c r="Q386" s="38">
        <f>IFERROR(VLOOKUP($F386,'Arr 2020'!$A:$N,12,0),0)</f>
        <v>0</v>
      </c>
      <c r="R386" s="38">
        <f>IFERROR(VLOOKUP($F386,'Arr 2020'!$A:$N,13,0),0)</f>
        <v>0</v>
      </c>
      <c r="S386" s="38">
        <f>IFERROR(VLOOKUP($F386,'Arr 2020'!$A:$N,14,0),0)</f>
        <v>0</v>
      </c>
    </row>
    <row r="387" spans="2:19" ht="15" customHeight="1" x14ac:dyDescent="0.2">
      <c r="B387" s="23"/>
      <c r="C387" s="22"/>
      <c r="D387" s="22"/>
      <c r="E387" s="22" t="s">
        <v>701</v>
      </c>
      <c r="F387" s="22"/>
      <c r="G387" s="55" t="s">
        <v>700</v>
      </c>
      <c r="H387" s="24">
        <f>IFERROR(VLOOKUP($F387,'Arr 2020'!$A$1:$C$1331,3,0),0)</f>
        <v>0</v>
      </c>
      <c r="I387" s="24">
        <f>IFERROR(VLOOKUP($F387,'Arr 2020'!$A:$N,4,0),0)</f>
        <v>0</v>
      </c>
      <c r="J387" s="24">
        <f>IFERROR(VLOOKUP($F387,'Arr 2020'!$A:$N,5,0),0)</f>
        <v>0</v>
      </c>
      <c r="K387" s="24">
        <f>IFERROR(VLOOKUP($F387,'Arr 2020'!$A:$N,6,0),0)</f>
        <v>0</v>
      </c>
      <c r="L387" s="24">
        <f>IFERROR(VLOOKUP($F387,'Arr 2020'!$A:$N,7,0),0)</f>
        <v>0</v>
      </c>
      <c r="M387" s="24">
        <f>IFERROR(VLOOKUP($F387,'Arr 2020'!$A:$N,8,0),0)</f>
        <v>0</v>
      </c>
      <c r="N387" s="24">
        <f>IFERROR(VLOOKUP($F387,'Arr 2020'!$A:$N,9,0),0)</f>
        <v>0</v>
      </c>
      <c r="O387" s="24">
        <f>IFERROR(VLOOKUP($F387,'Arr 2020'!$A:$N,10,0),0)</f>
        <v>0</v>
      </c>
      <c r="P387" s="24">
        <f>IFERROR(VLOOKUP($F387,'Arr 2020'!$A:$N,11,0),0)</f>
        <v>0</v>
      </c>
      <c r="Q387" s="24">
        <f>IFERROR(VLOOKUP($F387,'Arr 2020'!$A:$N,12,0),0)</f>
        <v>0</v>
      </c>
      <c r="R387" s="24">
        <f>IFERROR(VLOOKUP($F387,'Arr 2020'!$A:$N,13,0),0)</f>
        <v>0</v>
      </c>
      <c r="S387" s="24">
        <f>IFERROR(VLOOKUP($F387,'Arr 2020'!$A:$N,14,0),0)</f>
        <v>0</v>
      </c>
    </row>
    <row r="388" spans="2:19" ht="15" customHeight="1" x14ac:dyDescent="0.2">
      <c r="B388" s="60"/>
      <c r="C388" s="61"/>
      <c r="D388" s="61"/>
      <c r="E388" s="61"/>
      <c r="F388" s="43" t="s">
        <v>702</v>
      </c>
      <c r="G388" s="53" t="s">
        <v>703</v>
      </c>
      <c r="H388" s="44">
        <f>IFERROR(VLOOKUP($F388,'Arr 2020'!$A$1:$C$1331,3,0),0)</f>
        <v>168214.83</v>
      </c>
      <c r="I388" s="44">
        <f>IFERROR(VLOOKUP($F388,'Arr 2020'!$A:$N,4,0),0)</f>
        <v>178778.37</v>
      </c>
      <c r="J388" s="44">
        <f>IFERROR(VLOOKUP($F388,'Arr 2020'!$A:$N,5,0),0)</f>
        <v>171900.69</v>
      </c>
      <c r="K388" s="44">
        <f>IFERROR(VLOOKUP($F388,'Arr 2020'!$A:$N,6,0),0)</f>
        <v>123278.42</v>
      </c>
      <c r="L388" s="44">
        <f>IFERROR(VLOOKUP($F388,'Arr 2020'!$A:$N,7,0),0)</f>
        <v>141118.01999999999</v>
      </c>
      <c r="M388" s="44">
        <f>IFERROR(VLOOKUP($F388,'Arr 2020'!$A:$N,8,0),0)</f>
        <v>98834.53</v>
      </c>
      <c r="N388" s="44">
        <f>IFERROR(VLOOKUP($F388,'Arr 2020'!$A:$N,9,0),0)</f>
        <v>135719.4</v>
      </c>
      <c r="O388" s="44">
        <f>IFERROR(VLOOKUP($F388,'Arr 2020'!$A:$N,10,0),0)</f>
        <v>115701.06</v>
      </c>
      <c r="P388" s="44">
        <f>IFERROR(VLOOKUP($F388,'Arr 2020'!$A:$N,11,0),0)</f>
        <v>82193.509999999995</v>
      </c>
      <c r="Q388" s="44">
        <f>IFERROR(VLOOKUP($F388,'Arr 2020'!$A:$N,12,0),0)</f>
        <v>43408.41</v>
      </c>
      <c r="R388" s="44">
        <f>IFERROR(VLOOKUP($F388,'Arr 2020'!$A:$N,13,0),0)</f>
        <v>156796.14000000001</v>
      </c>
      <c r="S388" s="44">
        <f>IFERROR(VLOOKUP($F388,'Arr 2020'!$A:$N,14,0),0)</f>
        <v>56807.519999999997</v>
      </c>
    </row>
    <row r="389" spans="2:19" ht="15" customHeight="1" x14ac:dyDescent="0.2">
      <c r="B389" s="60"/>
      <c r="C389" s="61"/>
      <c r="D389" s="61"/>
      <c r="E389" s="61"/>
      <c r="F389" s="43" t="s">
        <v>704</v>
      </c>
      <c r="G389" s="53" t="s">
        <v>705</v>
      </c>
      <c r="H389" s="44">
        <f>IFERROR(VLOOKUP($F389,'Arr 2020'!$A$1:$C$1331,3,0),0)</f>
        <v>0</v>
      </c>
      <c r="I389" s="44">
        <f>IFERROR(VLOOKUP($F389,'Arr 2020'!$A:$N,4,0),0)</f>
        <v>1982.33</v>
      </c>
      <c r="J389" s="44">
        <f>IFERROR(VLOOKUP($F389,'Arr 2020'!$A:$N,5,0),0)</f>
        <v>434.18</v>
      </c>
      <c r="K389" s="44">
        <f>IFERROR(VLOOKUP($F389,'Arr 2020'!$A:$N,6,0),0)</f>
        <v>0</v>
      </c>
      <c r="L389" s="44">
        <f>IFERROR(VLOOKUP($F389,'Arr 2020'!$A:$N,7,0),0)</f>
        <v>1007.41</v>
      </c>
      <c r="M389" s="44">
        <f>IFERROR(VLOOKUP($F389,'Arr 2020'!$A:$N,8,0),0)</f>
        <v>0</v>
      </c>
      <c r="N389" s="44">
        <f>IFERROR(VLOOKUP($F389,'Arr 2020'!$A:$N,9,0),0)</f>
        <v>299.13</v>
      </c>
      <c r="O389" s="44">
        <f>IFERROR(VLOOKUP($F389,'Arr 2020'!$A:$N,10,0),0)</f>
        <v>750.73</v>
      </c>
      <c r="P389" s="44">
        <f>IFERROR(VLOOKUP($F389,'Arr 2020'!$A:$N,11,0),0)</f>
        <v>317.36</v>
      </c>
      <c r="Q389" s="44">
        <f>IFERROR(VLOOKUP($F389,'Arr 2020'!$A:$N,12,0),0)</f>
        <v>504.35</v>
      </c>
      <c r="R389" s="44">
        <f>IFERROR(VLOOKUP($F389,'Arr 2020'!$A:$N,13,0),0)</f>
        <v>1072.06</v>
      </c>
      <c r="S389" s="44">
        <f>IFERROR(VLOOKUP($F389,'Arr 2020'!$A:$N,14,0),0)</f>
        <v>143.83000000000001</v>
      </c>
    </row>
    <row r="390" spans="2:19" ht="15" customHeight="1" x14ac:dyDescent="0.2">
      <c r="B390" s="60"/>
      <c r="C390" s="61"/>
      <c r="D390" s="61"/>
      <c r="E390" s="61"/>
      <c r="F390" s="43" t="s">
        <v>706</v>
      </c>
      <c r="G390" s="53" t="s">
        <v>707</v>
      </c>
      <c r="H390" s="44">
        <f>IFERROR(VLOOKUP($F390,'Arr 2020'!$A$1:$C$1331,3,0),0)</f>
        <v>0</v>
      </c>
      <c r="I390" s="44">
        <f>IFERROR(VLOOKUP($F390,'Arr 2020'!$A:$N,4,0),0)</f>
        <v>0</v>
      </c>
      <c r="J390" s="44">
        <f>IFERROR(VLOOKUP($F390,'Arr 2020'!$A:$N,5,0),0)</f>
        <v>0</v>
      </c>
      <c r="K390" s="44">
        <f>IFERROR(VLOOKUP($F390,'Arr 2020'!$A:$N,6,0),0)</f>
        <v>0</v>
      </c>
      <c r="L390" s="44">
        <f>IFERROR(VLOOKUP($F390,'Arr 2020'!$A:$N,7,0),0)</f>
        <v>0</v>
      </c>
      <c r="M390" s="44">
        <f>IFERROR(VLOOKUP($F390,'Arr 2020'!$A:$N,8,0),0)</f>
        <v>0</v>
      </c>
      <c r="N390" s="44">
        <f>IFERROR(VLOOKUP($F390,'Arr 2020'!$A:$N,9,0),0)</f>
        <v>0</v>
      </c>
      <c r="O390" s="44">
        <f>IFERROR(VLOOKUP($F390,'Arr 2020'!$A:$N,10,0),0)</f>
        <v>0</v>
      </c>
      <c r="P390" s="44">
        <f>IFERROR(VLOOKUP($F390,'Arr 2020'!$A:$N,11,0),0)</f>
        <v>0</v>
      </c>
      <c r="Q390" s="44">
        <f>IFERROR(VLOOKUP($F390,'Arr 2020'!$A:$N,12,0),0)</f>
        <v>0</v>
      </c>
      <c r="R390" s="44">
        <f>IFERROR(VLOOKUP($F390,'Arr 2020'!$A:$N,13,0),0)</f>
        <v>0</v>
      </c>
      <c r="S390" s="44">
        <f>IFERROR(VLOOKUP($F390,'Arr 2020'!$A:$N,14,0),0)</f>
        <v>0</v>
      </c>
    </row>
    <row r="391" spans="2:19" ht="15" customHeight="1" x14ac:dyDescent="0.2">
      <c r="B391" s="60"/>
      <c r="C391" s="61"/>
      <c r="D391" s="61"/>
      <c r="E391" s="61"/>
      <c r="F391" s="43" t="s">
        <v>708</v>
      </c>
      <c r="G391" s="53" t="s">
        <v>709</v>
      </c>
      <c r="H391" s="44">
        <f>IFERROR(VLOOKUP($F391,'Arr 2020'!$A$1:$C$1331,3,0),0)</f>
        <v>0</v>
      </c>
      <c r="I391" s="44">
        <f>IFERROR(VLOOKUP($F391,'Arr 2020'!$A:$N,4,0),0)</f>
        <v>0</v>
      </c>
      <c r="J391" s="44">
        <f>IFERROR(VLOOKUP($F391,'Arr 2020'!$A:$N,5,0),0)</f>
        <v>0</v>
      </c>
      <c r="K391" s="44">
        <f>IFERROR(VLOOKUP($F391,'Arr 2020'!$A:$N,6,0),0)</f>
        <v>0</v>
      </c>
      <c r="L391" s="44">
        <f>IFERROR(VLOOKUP($F391,'Arr 2020'!$A:$N,7,0),0)</f>
        <v>0</v>
      </c>
      <c r="M391" s="44">
        <f>IFERROR(VLOOKUP($F391,'Arr 2020'!$A:$N,8,0),0)</f>
        <v>0</v>
      </c>
      <c r="N391" s="44">
        <f>IFERROR(VLOOKUP($F391,'Arr 2020'!$A:$N,9,0),0)</f>
        <v>0</v>
      </c>
      <c r="O391" s="44">
        <f>IFERROR(VLOOKUP($F391,'Arr 2020'!$A:$N,10,0),0)</f>
        <v>0</v>
      </c>
      <c r="P391" s="44">
        <f>IFERROR(VLOOKUP($F391,'Arr 2020'!$A:$N,11,0),0)</f>
        <v>0</v>
      </c>
      <c r="Q391" s="44">
        <f>IFERROR(VLOOKUP($F391,'Arr 2020'!$A:$N,12,0),0)</f>
        <v>0</v>
      </c>
      <c r="R391" s="44">
        <f>IFERROR(VLOOKUP($F391,'Arr 2020'!$A:$N,13,0),0)</f>
        <v>0</v>
      </c>
      <c r="S391" s="44">
        <f>IFERROR(VLOOKUP($F391,'Arr 2020'!$A:$N,14,0),0)</f>
        <v>0</v>
      </c>
    </row>
    <row r="392" spans="2:19" ht="15" customHeight="1" x14ac:dyDescent="0.2">
      <c r="B392" s="32"/>
      <c r="C392" s="33" t="s">
        <v>710</v>
      </c>
      <c r="D392" s="33"/>
      <c r="E392" s="33"/>
      <c r="F392" s="33"/>
      <c r="G392" s="50" t="s">
        <v>711</v>
      </c>
      <c r="H392" s="65">
        <f>IFERROR(VLOOKUP($F392,'Arr 2020'!$A$1:$C$1331,3,0),0)</f>
        <v>0</v>
      </c>
      <c r="I392" s="65">
        <f>IFERROR(VLOOKUP($F392,'Arr 2020'!$A:$N,4,0),0)</f>
        <v>0</v>
      </c>
      <c r="J392" s="65">
        <f>IFERROR(VLOOKUP($F392,'Arr 2020'!$A:$N,5,0),0)</f>
        <v>0</v>
      </c>
      <c r="K392" s="65">
        <f>IFERROR(VLOOKUP($F392,'Arr 2020'!$A:$N,6,0),0)</f>
        <v>0</v>
      </c>
      <c r="L392" s="65">
        <f>IFERROR(VLOOKUP($F392,'Arr 2020'!$A:$N,7,0),0)</f>
        <v>0</v>
      </c>
      <c r="M392" s="65">
        <f>IFERROR(VLOOKUP($F392,'Arr 2020'!$A:$N,8,0),0)</f>
        <v>0</v>
      </c>
      <c r="N392" s="65">
        <f>IFERROR(VLOOKUP($F392,'Arr 2020'!$A:$N,9,0),0)</f>
        <v>0</v>
      </c>
      <c r="O392" s="65">
        <f>IFERROR(VLOOKUP($F392,'Arr 2020'!$A:$N,10,0),0)</f>
        <v>0</v>
      </c>
      <c r="P392" s="65">
        <f>IFERROR(VLOOKUP($F392,'Arr 2020'!$A:$N,11,0),0)</f>
        <v>0</v>
      </c>
      <c r="Q392" s="65">
        <f>IFERROR(VLOOKUP($F392,'Arr 2020'!$A:$N,12,0),0)</f>
        <v>0</v>
      </c>
      <c r="R392" s="65">
        <f>IFERROR(VLOOKUP($F392,'Arr 2020'!$A:$N,13,0),0)</f>
        <v>0</v>
      </c>
      <c r="S392" s="65">
        <f>IFERROR(VLOOKUP($F392,'Arr 2020'!$A:$N,14,0),0)</f>
        <v>0</v>
      </c>
    </row>
    <row r="393" spans="2:19" ht="15" customHeight="1" x14ac:dyDescent="0.2">
      <c r="B393" s="64"/>
      <c r="C393" s="37"/>
      <c r="D393" s="37" t="s">
        <v>712</v>
      </c>
      <c r="E393" s="37"/>
      <c r="F393" s="37"/>
      <c r="G393" s="51" t="s">
        <v>713</v>
      </c>
      <c r="H393" s="38">
        <f>IFERROR(VLOOKUP($F393,'Arr 2020'!$A$1:$C$1331,3,0),0)</f>
        <v>0</v>
      </c>
      <c r="I393" s="38">
        <f>IFERROR(VLOOKUP($F393,'Arr 2020'!$A:$N,4,0),0)</f>
        <v>0</v>
      </c>
      <c r="J393" s="38">
        <f>IFERROR(VLOOKUP($F393,'Arr 2020'!$A:$N,5,0),0)</f>
        <v>0</v>
      </c>
      <c r="K393" s="38">
        <f>IFERROR(VLOOKUP($F393,'Arr 2020'!$A:$N,6,0),0)</f>
        <v>0</v>
      </c>
      <c r="L393" s="38">
        <f>IFERROR(VLOOKUP($F393,'Arr 2020'!$A:$N,7,0),0)</f>
        <v>0</v>
      </c>
      <c r="M393" s="38">
        <f>IFERROR(VLOOKUP($F393,'Arr 2020'!$A:$N,8,0),0)</f>
        <v>0</v>
      </c>
      <c r="N393" s="38">
        <f>IFERROR(VLOOKUP($F393,'Arr 2020'!$A:$N,9,0),0)</f>
        <v>0</v>
      </c>
      <c r="O393" s="38">
        <f>IFERROR(VLOOKUP($F393,'Arr 2020'!$A:$N,10,0),0)</f>
        <v>0</v>
      </c>
      <c r="P393" s="38">
        <f>IFERROR(VLOOKUP($F393,'Arr 2020'!$A:$N,11,0),0)</f>
        <v>0</v>
      </c>
      <c r="Q393" s="38">
        <f>IFERROR(VLOOKUP($F393,'Arr 2020'!$A:$N,12,0),0)</f>
        <v>0</v>
      </c>
      <c r="R393" s="38">
        <f>IFERROR(VLOOKUP($F393,'Arr 2020'!$A:$N,13,0),0)</f>
        <v>0</v>
      </c>
      <c r="S393" s="38">
        <f>IFERROR(VLOOKUP($F393,'Arr 2020'!$A:$N,14,0),0)</f>
        <v>0</v>
      </c>
    </row>
    <row r="394" spans="2:19" ht="15" customHeight="1" x14ac:dyDescent="0.2">
      <c r="B394" s="23"/>
      <c r="C394" s="22"/>
      <c r="D394" s="22"/>
      <c r="E394" s="22" t="s">
        <v>714</v>
      </c>
      <c r="F394" s="22"/>
      <c r="G394" s="55" t="s">
        <v>715</v>
      </c>
      <c r="H394" s="24">
        <f>IFERROR(VLOOKUP($F394,'Arr 2020'!$A$1:$C$1331,3,0),0)</f>
        <v>0</v>
      </c>
      <c r="I394" s="24">
        <f>IFERROR(VLOOKUP($F394,'Arr 2020'!$A:$N,4,0),0)</f>
        <v>0</v>
      </c>
      <c r="J394" s="24">
        <f>IFERROR(VLOOKUP($F394,'Arr 2020'!$A:$N,5,0),0)</f>
        <v>0</v>
      </c>
      <c r="K394" s="24">
        <f>IFERROR(VLOOKUP($F394,'Arr 2020'!$A:$N,6,0),0)</f>
        <v>0</v>
      </c>
      <c r="L394" s="24">
        <f>IFERROR(VLOOKUP($F394,'Arr 2020'!$A:$N,7,0),0)</f>
        <v>0</v>
      </c>
      <c r="M394" s="24">
        <f>IFERROR(VLOOKUP($F394,'Arr 2020'!$A:$N,8,0),0)</f>
        <v>0</v>
      </c>
      <c r="N394" s="24">
        <f>IFERROR(VLOOKUP($F394,'Arr 2020'!$A:$N,9,0),0)</f>
        <v>0</v>
      </c>
      <c r="O394" s="24">
        <f>IFERROR(VLOOKUP($F394,'Arr 2020'!$A:$N,10,0),0)</f>
        <v>0</v>
      </c>
      <c r="P394" s="24">
        <f>IFERROR(VLOOKUP($F394,'Arr 2020'!$A:$N,11,0),0)</f>
        <v>0</v>
      </c>
      <c r="Q394" s="24">
        <f>IFERROR(VLOOKUP($F394,'Arr 2020'!$A:$N,12,0),0)</f>
        <v>0</v>
      </c>
      <c r="R394" s="24">
        <f>IFERROR(VLOOKUP($F394,'Arr 2020'!$A:$N,13,0),0)</f>
        <v>0</v>
      </c>
      <c r="S394" s="24">
        <f>IFERROR(VLOOKUP($F394,'Arr 2020'!$A:$N,14,0),0)</f>
        <v>0</v>
      </c>
    </row>
    <row r="395" spans="2:19" ht="15" customHeight="1" x14ac:dyDescent="0.2">
      <c r="B395" s="60"/>
      <c r="C395" s="61"/>
      <c r="D395" s="61"/>
      <c r="E395" s="61"/>
      <c r="F395" s="43" t="s">
        <v>716</v>
      </c>
      <c r="G395" s="53" t="s">
        <v>715</v>
      </c>
      <c r="H395" s="44">
        <f>IFERROR(VLOOKUP($F395,'Arr 2020'!$A$1:$C$1331,3,0),0)</f>
        <v>132206.93</v>
      </c>
      <c r="I395" s="44">
        <f>IFERROR(VLOOKUP($F395,'Arr 2020'!$A:$N,4,0),0)</f>
        <v>48906.73</v>
      </c>
      <c r="J395" s="44">
        <f>IFERROR(VLOOKUP($F395,'Arr 2020'!$A:$N,5,0),0)</f>
        <v>34891.67</v>
      </c>
      <c r="K395" s="44">
        <f>IFERROR(VLOOKUP($F395,'Arr 2020'!$A:$N,6,0),0)</f>
        <v>26755.65</v>
      </c>
      <c r="L395" s="44">
        <f>IFERROR(VLOOKUP($F395,'Arr 2020'!$A:$N,7,0),0)</f>
        <v>94.760000000000019</v>
      </c>
      <c r="M395" s="44">
        <f>IFERROR(VLOOKUP($F395,'Arr 2020'!$A:$N,8,0),0)</f>
        <v>9548.94</v>
      </c>
      <c r="N395" s="44">
        <f>IFERROR(VLOOKUP($F395,'Arr 2020'!$A:$N,9,0),0)</f>
        <v>28333.35</v>
      </c>
      <c r="O395" s="44">
        <f>IFERROR(VLOOKUP($F395,'Arr 2020'!$A:$N,10,0),0)</f>
        <v>50053.760000000002</v>
      </c>
      <c r="P395" s="44">
        <f>IFERROR(VLOOKUP($F395,'Arr 2020'!$A:$N,11,0),0)</f>
        <v>0</v>
      </c>
      <c r="Q395" s="44">
        <f>IFERROR(VLOOKUP($F395,'Arr 2020'!$A:$N,12,0),0)</f>
        <v>0</v>
      </c>
      <c r="R395" s="44">
        <f>IFERROR(VLOOKUP($F395,'Arr 2020'!$A:$N,13,0),0)</f>
        <v>0</v>
      </c>
      <c r="S395" s="44">
        <f>IFERROR(VLOOKUP($F395,'Arr 2020'!$A:$N,14,0),0)</f>
        <v>0</v>
      </c>
    </row>
    <row r="396" spans="2:19" ht="15" customHeight="1" x14ac:dyDescent="0.2">
      <c r="B396" s="23"/>
      <c r="C396" s="22"/>
      <c r="D396" s="22"/>
      <c r="E396" s="22" t="s">
        <v>717</v>
      </c>
      <c r="F396" s="22"/>
      <c r="G396" s="55" t="s">
        <v>718</v>
      </c>
      <c r="H396" s="24">
        <f>IFERROR(VLOOKUP($F396,'Arr 2020'!$A$1:$C$1331,3,0),0)</f>
        <v>0</v>
      </c>
      <c r="I396" s="24">
        <f>IFERROR(VLOOKUP($F396,'Arr 2020'!$A:$N,4,0),0)</f>
        <v>0</v>
      </c>
      <c r="J396" s="24">
        <f>IFERROR(VLOOKUP($F396,'Arr 2020'!$A:$N,5,0),0)</f>
        <v>0</v>
      </c>
      <c r="K396" s="24">
        <f>IFERROR(VLOOKUP($F396,'Arr 2020'!$A:$N,6,0),0)</f>
        <v>0</v>
      </c>
      <c r="L396" s="24">
        <f>IFERROR(VLOOKUP($F396,'Arr 2020'!$A:$N,7,0),0)</f>
        <v>0</v>
      </c>
      <c r="M396" s="24">
        <f>IFERROR(VLOOKUP($F396,'Arr 2020'!$A:$N,8,0),0)</f>
        <v>0</v>
      </c>
      <c r="N396" s="24">
        <f>IFERROR(VLOOKUP($F396,'Arr 2020'!$A:$N,9,0),0)</f>
        <v>0</v>
      </c>
      <c r="O396" s="24">
        <f>IFERROR(VLOOKUP($F396,'Arr 2020'!$A:$N,10,0),0)</f>
        <v>0</v>
      </c>
      <c r="P396" s="24">
        <f>IFERROR(VLOOKUP($F396,'Arr 2020'!$A:$N,11,0),0)</f>
        <v>0</v>
      </c>
      <c r="Q396" s="24">
        <f>IFERROR(VLOOKUP($F396,'Arr 2020'!$A:$N,12,0),0)</f>
        <v>0</v>
      </c>
      <c r="R396" s="24">
        <f>IFERROR(VLOOKUP($F396,'Arr 2020'!$A:$N,13,0),0)</f>
        <v>0</v>
      </c>
      <c r="S396" s="24">
        <f>IFERROR(VLOOKUP($F396,'Arr 2020'!$A:$N,14,0),0)</f>
        <v>0</v>
      </c>
    </row>
    <row r="397" spans="2:19" ht="15" customHeight="1" x14ac:dyDescent="0.2">
      <c r="B397" s="60"/>
      <c r="C397" s="61"/>
      <c r="D397" s="61"/>
      <c r="E397" s="61"/>
      <c r="F397" s="43" t="s">
        <v>719</v>
      </c>
      <c r="G397" s="53" t="s">
        <v>718</v>
      </c>
      <c r="H397" s="44">
        <f>IFERROR(VLOOKUP($F397,'Arr 2020'!$A$1:$C$1331,3,0),0)</f>
        <v>0</v>
      </c>
      <c r="I397" s="44">
        <f>IFERROR(VLOOKUP($F397,'Arr 2020'!$A:$N,4,0),0)</f>
        <v>0</v>
      </c>
      <c r="J397" s="44">
        <f>IFERROR(VLOOKUP($F397,'Arr 2020'!$A:$N,5,0),0)</f>
        <v>0</v>
      </c>
      <c r="K397" s="44">
        <f>IFERROR(VLOOKUP($F397,'Arr 2020'!$A:$N,6,0),0)</f>
        <v>0</v>
      </c>
      <c r="L397" s="44">
        <f>IFERROR(VLOOKUP($F397,'Arr 2020'!$A:$N,7,0),0)</f>
        <v>0</v>
      </c>
      <c r="M397" s="44">
        <f>IFERROR(VLOOKUP($F397,'Arr 2020'!$A:$N,8,0),0)</f>
        <v>0</v>
      </c>
      <c r="N397" s="44">
        <f>IFERROR(VLOOKUP($F397,'Arr 2020'!$A:$N,9,0),0)</f>
        <v>0</v>
      </c>
      <c r="O397" s="44">
        <f>IFERROR(VLOOKUP($F397,'Arr 2020'!$A:$N,10,0),0)</f>
        <v>0</v>
      </c>
      <c r="P397" s="44">
        <f>IFERROR(VLOOKUP($F397,'Arr 2020'!$A:$N,11,0),0)</f>
        <v>0</v>
      </c>
      <c r="Q397" s="44">
        <f>IFERROR(VLOOKUP($F397,'Arr 2020'!$A:$N,12,0),0)</f>
        <v>0</v>
      </c>
      <c r="R397" s="44">
        <f>IFERROR(VLOOKUP($F397,'Arr 2020'!$A:$N,13,0),0)</f>
        <v>0</v>
      </c>
      <c r="S397" s="44">
        <f>IFERROR(VLOOKUP($F397,'Arr 2020'!$A:$N,14,0),0)</f>
        <v>0</v>
      </c>
    </row>
    <row r="398" spans="2:19" ht="15" customHeight="1" x14ac:dyDescent="0.2">
      <c r="B398" s="23"/>
      <c r="C398" s="22"/>
      <c r="D398" s="22"/>
      <c r="E398" s="22" t="s">
        <v>720</v>
      </c>
      <c r="F398" s="22"/>
      <c r="G398" s="55" t="s">
        <v>721</v>
      </c>
      <c r="H398" s="24">
        <f>IFERROR(VLOOKUP($F398,'Arr 2020'!$A$1:$C$1331,3,0),0)</f>
        <v>0</v>
      </c>
      <c r="I398" s="24">
        <f>IFERROR(VLOOKUP($F398,'Arr 2020'!$A:$N,4,0),0)</f>
        <v>0</v>
      </c>
      <c r="J398" s="24">
        <f>IFERROR(VLOOKUP($F398,'Arr 2020'!$A:$N,5,0),0)</f>
        <v>0</v>
      </c>
      <c r="K398" s="24">
        <f>IFERROR(VLOOKUP($F398,'Arr 2020'!$A:$N,6,0),0)</f>
        <v>0</v>
      </c>
      <c r="L398" s="24">
        <f>IFERROR(VLOOKUP($F398,'Arr 2020'!$A:$N,7,0),0)</f>
        <v>0</v>
      </c>
      <c r="M398" s="24">
        <f>IFERROR(VLOOKUP($F398,'Arr 2020'!$A:$N,8,0),0)</f>
        <v>0</v>
      </c>
      <c r="N398" s="24">
        <f>IFERROR(VLOOKUP($F398,'Arr 2020'!$A:$N,9,0),0)</f>
        <v>0</v>
      </c>
      <c r="O398" s="24">
        <f>IFERROR(VLOOKUP($F398,'Arr 2020'!$A:$N,10,0),0)</f>
        <v>0</v>
      </c>
      <c r="P398" s="24">
        <f>IFERROR(VLOOKUP($F398,'Arr 2020'!$A:$N,11,0),0)</f>
        <v>0</v>
      </c>
      <c r="Q398" s="24">
        <f>IFERROR(VLOOKUP($F398,'Arr 2020'!$A:$N,12,0),0)</f>
        <v>0</v>
      </c>
      <c r="R398" s="24">
        <f>IFERROR(VLOOKUP($F398,'Arr 2020'!$A:$N,13,0),0)</f>
        <v>0</v>
      </c>
      <c r="S398" s="24">
        <f>IFERROR(VLOOKUP($F398,'Arr 2020'!$A:$N,14,0),0)</f>
        <v>0</v>
      </c>
    </row>
    <row r="399" spans="2:19" ht="15" customHeight="1" x14ac:dyDescent="0.2">
      <c r="B399" s="60"/>
      <c r="C399" s="61"/>
      <c r="D399" s="61"/>
      <c r="E399" s="61"/>
      <c r="F399" s="43" t="s">
        <v>722</v>
      </c>
      <c r="G399" s="53" t="s">
        <v>721</v>
      </c>
      <c r="H399" s="44">
        <f>IFERROR(VLOOKUP($F399,'Arr 2020'!$A$1:$C$1331,3,0),0)</f>
        <v>35631.24</v>
      </c>
      <c r="I399" s="44">
        <f>IFERROR(VLOOKUP($F399,'Arr 2020'!$A:$N,4,0),0)</f>
        <v>11703.78</v>
      </c>
      <c r="J399" s="44">
        <f>IFERROR(VLOOKUP($F399,'Arr 2020'!$A:$N,5,0),0)</f>
        <v>9315.6700000000019</v>
      </c>
      <c r="K399" s="44">
        <f>IFERROR(VLOOKUP($F399,'Arr 2020'!$A:$N,6,0),0)</f>
        <v>4250.07</v>
      </c>
      <c r="L399" s="44">
        <f>IFERROR(VLOOKUP($F399,'Arr 2020'!$A:$N,7,0),0)</f>
        <v>372.83</v>
      </c>
      <c r="M399" s="44">
        <f>IFERROR(VLOOKUP($F399,'Arr 2020'!$A:$N,8,0),0)</f>
        <v>2079.9499999999998</v>
      </c>
      <c r="N399" s="44">
        <f>IFERROR(VLOOKUP($F399,'Arr 2020'!$A:$N,9,0),0)</f>
        <v>3887.67</v>
      </c>
      <c r="O399" s="44">
        <f>IFERROR(VLOOKUP($F399,'Arr 2020'!$A:$N,10,0),0)</f>
        <v>10864.48</v>
      </c>
      <c r="P399" s="44">
        <f>IFERROR(VLOOKUP($F399,'Arr 2020'!$A:$N,11,0),0)</f>
        <v>14512.28</v>
      </c>
      <c r="Q399" s="44">
        <f>IFERROR(VLOOKUP($F399,'Arr 2020'!$A:$N,12,0),0)</f>
        <v>12318.370000000003</v>
      </c>
      <c r="R399" s="44">
        <f>IFERROR(VLOOKUP($F399,'Arr 2020'!$A:$N,13,0),0)</f>
        <v>14245.06</v>
      </c>
      <c r="S399" s="44">
        <f>IFERROR(VLOOKUP($F399,'Arr 2020'!$A:$N,14,0),0)</f>
        <v>16746.43</v>
      </c>
    </row>
    <row r="400" spans="2:19" ht="15" customHeight="1" x14ac:dyDescent="0.2">
      <c r="B400" s="23"/>
      <c r="C400" s="22"/>
      <c r="D400" s="22"/>
      <c r="E400" s="22" t="s">
        <v>723</v>
      </c>
      <c r="F400" s="22"/>
      <c r="G400" s="55" t="s">
        <v>724</v>
      </c>
      <c r="H400" s="24">
        <f>IFERROR(VLOOKUP($F400,'Arr 2020'!$A$1:$C$1331,3,0),0)</f>
        <v>0</v>
      </c>
      <c r="I400" s="24">
        <f>IFERROR(VLOOKUP($F400,'Arr 2020'!$A:$N,4,0),0)</f>
        <v>0</v>
      </c>
      <c r="J400" s="24">
        <f>IFERROR(VLOOKUP($F400,'Arr 2020'!$A:$N,5,0),0)</f>
        <v>0</v>
      </c>
      <c r="K400" s="24">
        <f>IFERROR(VLOOKUP($F400,'Arr 2020'!$A:$N,6,0),0)</f>
        <v>0</v>
      </c>
      <c r="L400" s="24">
        <f>IFERROR(VLOOKUP($F400,'Arr 2020'!$A:$N,7,0),0)</f>
        <v>0</v>
      </c>
      <c r="M400" s="24">
        <f>IFERROR(VLOOKUP($F400,'Arr 2020'!$A:$N,8,0),0)</f>
        <v>0</v>
      </c>
      <c r="N400" s="24">
        <f>IFERROR(VLOOKUP($F400,'Arr 2020'!$A:$N,9,0),0)</f>
        <v>0</v>
      </c>
      <c r="O400" s="24">
        <f>IFERROR(VLOOKUP($F400,'Arr 2020'!$A:$N,10,0),0)</f>
        <v>0</v>
      </c>
      <c r="P400" s="24">
        <f>IFERROR(VLOOKUP($F400,'Arr 2020'!$A:$N,11,0),0)</f>
        <v>0</v>
      </c>
      <c r="Q400" s="24">
        <f>IFERROR(VLOOKUP($F400,'Arr 2020'!$A:$N,12,0),0)</f>
        <v>0</v>
      </c>
      <c r="R400" s="24">
        <f>IFERROR(VLOOKUP($F400,'Arr 2020'!$A:$N,13,0),0)</f>
        <v>0</v>
      </c>
      <c r="S400" s="24">
        <f>IFERROR(VLOOKUP($F400,'Arr 2020'!$A:$N,14,0),0)</f>
        <v>0</v>
      </c>
    </row>
    <row r="401" spans="2:19" ht="15" customHeight="1" x14ac:dyDescent="0.2">
      <c r="B401" s="60"/>
      <c r="C401" s="61"/>
      <c r="D401" s="61"/>
      <c r="E401" s="61"/>
      <c r="F401" s="43" t="s">
        <v>725</v>
      </c>
      <c r="G401" s="53" t="s">
        <v>724</v>
      </c>
      <c r="H401" s="44">
        <f>IFERROR(VLOOKUP($F401,'Arr 2020'!$A$1:$C$1331,3,0),0)</f>
        <v>468.19</v>
      </c>
      <c r="I401" s="44">
        <f>IFERROR(VLOOKUP($F401,'Arr 2020'!$A:$N,4,0),0)</f>
        <v>123.14</v>
      </c>
      <c r="J401" s="44">
        <f>IFERROR(VLOOKUP($F401,'Arr 2020'!$A:$N,5,0),0)</f>
        <v>326.18</v>
      </c>
      <c r="K401" s="44">
        <f>IFERROR(VLOOKUP($F401,'Arr 2020'!$A:$N,6,0),0)</f>
        <v>322.19</v>
      </c>
      <c r="L401" s="44">
        <f>IFERROR(VLOOKUP($F401,'Arr 2020'!$A:$N,7,0),0)</f>
        <v>191.56</v>
      </c>
      <c r="M401" s="44">
        <f>IFERROR(VLOOKUP($F401,'Arr 2020'!$A:$N,8,0),0)</f>
        <v>110.51</v>
      </c>
      <c r="N401" s="44">
        <f>IFERROR(VLOOKUP($F401,'Arr 2020'!$A:$N,9,0),0)</f>
        <v>680.54</v>
      </c>
      <c r="O401" s="44">
        <f>IFERROR(VLOOKUP($F401,'Arr 2020'!$A:$N,10,0),0)</f>
        <v>613.99</v>
      </c>
      <c r="P401" s="44">
        <f>IFERROR(VLOOKUP($F401,'Arr 2020'!$A:$N,11,0),0)</f>
        <v>1328.05</v>
      </c>
      <c r="Q401" s="44">
        <f>IFERROR(VLOOKUP($F401,'Arr 2020'!$A:$N,12,0),0)</f>
        <v>1010.4800000000001</v>
      </c>
      <c r="R401" s="44">
        <f>IFERROR(VLOOKUP($F401,'Arr 2020'!$A:$N,13,0),0)</f>
        <v>881.21</v>
      </c>
      <c r="S401" s="44">
        <f>IFERROR(VLOOKUP($F401,'Arr 2020'!$A:$N,14,0),0)</f>
        <v>1718.74</v>
      </c>
    </row>
    <row r="402" spans="2:19" ht="15" customHeight="1" x14ac:dyDescent="0.2">
      <c r="B402" s="64"/>
      <c r="C402" s="37"/>
      <c r="D402" s="37" t="s">
        <v>726</v>
      </c>
      <c r="E402" s="37"/>
      <c r="F402" s="37"/>
      <c r="G402" s="51" t="s">
        <v>727</v>
      </c>
      <c r="H402" s="38">
        <f>IFERROR(VLOOKUP($F402,'Arr 2020'!$A$1:$C$1331,3,0),0)</f>
        <v>0</v>
      </c>
      <c r="I402" s="38">
        <f>IFERROR(VLOOKUP($F402,'Arr 2020'!$A:$N,4,0),0)</f>
        <v>0</v>
      </c>
      <c r="J402" s="38">
        <f>IFERROR(VLOOKUP($F402,'Arr 2020'!$A:$N,5,0),0)</f>
        <v>0</v>
      </c>
      <c r="K402" s="38">
        <f>IFERROR(VLOOKUP($F402,'Arr 2020'!$A:$N,6,0),0)</f>
        <v>0</v>
      </c>
      <c r="L402" s="38">
        <f>IFERROR(VLOOKUP($F402,'Arr 2020'!$A:$N,7,0),0)</f>
        <v>0</v>
      </c>
      <c r="M402" s="38">
        <f>IFERROR(VLOOKUP($F402,'Arr 2020'!$A:$N,8,0),0)</f>
        <v>0</v>
      </c>
      <c r="N402" s="38">
        <f>IFERROR(VLOOKUP($F402,'Arr 2020'!$A:$N,9,0),0)</f>
        <v>0</v>
      </c>
      <c r="O402" s="38">
        <f>IFERROR(VLOOKUP($F402,'Arr 2020'!$A:$N,10,0),0)</f>
        <v>0</v>
      </c>
      <c r="P402" s="38">
        <f>IFERROR(VLOOKUP($F402,'Arr 2020'!$A:$N,11,0),0)</f>
        <v>0</v>
      </c>
      <c r="Q402" s="38">
        <f>IFERROR(VLOOKUP($F402,'Arr 2020'!$A:$N,12,0),0)</f>
        <v>0</v>
      </c>
      <c r="R402" s="38">
        <f>IFERROR(VLOOKUP($F402,'Arr 2020'!$A:$N,13,0),0)</f>
        <v>0</v>
      </c>
      <c r="S402" s="38">
        <f>IFERROR(VLOOKUP($F402,'Arr 2020'!$A:$N,14,0),0)</f>
        <v>0</v>
      </c>
    </row>
    <row r="403" spans="2:19" ht="15" customHeight="1" x14ac:dyDescent="0.2">
      <c r="B403" s="23"/>
      <c r="C403" s="22"/>
      <c r="D403" s="22"/>
      <c r="E403" s="22" t="s">
        <v>728</v>
      </c>
      <c r="F403" s="22"/>
      <c r="G403" s="55" t="s">
        <v>729</v>
      </c>
      <c r="H403" s="24">
        <f>IFERROR(VLOOKUP($F403,'Arr 2020'!$A$1:$C$1331,3,0),0)</f>
        <v>0</v>
      </c>
      <c r="I403" s="24">
        <f>IFERROR(VLOOKUP($F403,'Arr 2020'!$A:$N,4,0),0)</f>
        <v>0</v>
      </c>
      <c r="J403" s="24">
        <f>IFERROR(VLOOKUP($F403,'Arr 2020'!$A:$N,5,0),0)</f>
        <v>0</v>
      </c>
      <c r="K403" s="24">
        <f>IFERROR(VLOOKUP($F403,'Arr 2020'!$A:$N,6,0),0)</f>
        <v>0</v>
      </c>
      <c r="L403" s="24">
        <f>IFERROR(VLOOKUP($F403,'Arr 2020'!$A:$N,7,0),0)</f>
        <v>0</v>
      </c>
      <c r="M403" s="24">
        <f>IFERROR(VLOOKUP($F403,'Arr 2020'!$A:$N,8,0),0)</f>
        <v>0</v>
      </c>
      <c r="N403" s="24">
        <f>IFERROR(VLOOKUP($F403,'Arr 2020'!$A:$N,9,0),0)</f>
        <v>0</v>
      </c>
      <c r="O403" s="24">
        <f>IFERROR(VLOOKUP($F403,'Arr 2020'!$A:$N,10,0),0)</f>
        <v>0</v>
      </c>
      <c r="P403" s="24">
        <f>IFERROR(VLOOKUP($F403,'Arr 2020'!$A:$N,11,0),0)</f>
        <v>0</v>
      </c>
      <c r="Q403" s="24">
        <f>IFERROR(VLOOKUP($F403,'Arr 2020'!$A:$N,12,0),0)</f>
        <v>0</v>
      </c>
      <c r="R403" s="24">
        <f>IFERROR(VLOOKUP($F403,'Arr 2020'!$A:$N,13,0),0)</f>
        <v>0</v>
      </c>
      <c r="S403" s="24">
        <f>IFERROR(VLOOKUP($F403,'Arr 2020'!$A:$N,14,0),0)</f>
        <v>0</v>
      </c>
    </row>
    <row r="404" spans="2:19" ht="15" customHeight="1" x14ac:dyDescent="0.2">
      <c r="B404" s="60"/>
      <c r="C404" s="61"/>
      <c r="D404" s="61"/>
      <c r="E404" s="61"/>
      <c r="F404" s="43" t="s">
        <v>730</v>
      </c>
      <c r="G404" s="53" t="s">
        <v>729</v>
      </c>
      <c r="H404" s="44">
        <f>IFERROR(VLOOKUP($F404,'Arr 2020'!$A$1:$C$1331,3,0),0)</f>
        <v>19418.61</v>
      </c>
      <c r="I404" s="44">
        <f>IFERROR(VLOOKUP($F404,'Arr 2020'!$A:$N,4,0),0)</f>
        <v>9274.3700000000008</v>
      </c>
      <c r="J404" s="44">
        <f>IFERROR(VLOOKUP($F404,'Arr 2020'!$A:$N,5,0),0)</f>
        <v>12484.9</v>
      </c>
      <c r="K404" s="44">
        <f>IFERROR(VLOOKUP($F404,'Arr 2020'!$A:$N,6,0),0)</f>
        <v>1959.23</v>
      </c>
      <c r="L404" s="44">
        <f>IFERROR(VLOOKUP($F404,'Arr 2020'!$A:$N,7,0),0)</f>
        <v>3085.41</v>
      </c>
      <c r="M404" s="44">
        <f>IFERROR(VLOOKUP($F404,'Arr 2020'!$A:$N,8,0),0)</f>
        <v>8673.41</v>
      </c>
      <c r="N404" s="44">
        <f>IFERROR(VLOOKUP($F404,'Arr 2020'!$A:$N,9,0),0)</f>
        <v>8979.83</v>
      </c>
      <c r="O404" s="44">
        <f>IFERROR(VLOOKUP($F404,'Arr 2020'!$A:$N,10,0),0)</f>
        <v>7281.59</v>
      </c>
      <c r="P404" s="44">
        <f>IFERROR(VLOOKUP($F404,'Arr 2020'!$A:$N,11,0),0)</f>
        <v>7056.02</v>
      </c>
      <c r="Q404" s="44">
        <f>IFERROR(VLOOKUP($F404,'Arr 2020'!$A:$N,12,0),0)</f>
        <v>11125.79</v>
      </c>
      <c r="R404" s="44">
        <f>IFERROR(VLOOKUP($F404,'Arr 2020'!$A:$N,13,0),0)</f>
        <v>15070.76</v>
      </c>
      <c r="S404" s="44">
        <f>IFERROR(VLOOKUP($F404,'Arr 2020'!$A:$N,14,0),0)</f>
        <v>16109.46</v>
      </c>
    </row>
    <row r="405" spans="2:19" ht="15" customHeight="1" x14ac:dyDescent="0.2">
      <c r="B405" s="23"/>
      <c r="C405" s="22"/>
      <c r="D405" s="22"/>
      <c r="E405" s="22" t="s">
        <v>731</v>
      </c>
      <c r="F405" s="22"/>
      <c r="G405" s="55" t="s">
        <v>732</v>
      </c>
      <c r="H405" s="24">
        <f>IFERROR(VLOOKUP($F405,'Arr 2020'!$A$1:$C$1331,3,0),0)</f>
        <v>0</v>
      </c>
      <c r="I405" s="24">
        <f>IFERROR(VLOOKUP($F405,'Arr 2020'!$A:$N,4,0),0)</f>
        <v>0</v>
      </c>
      <c r="J405" s="24">
        <f>IFERROR(VLOOKUP($F405,'Arr 2020'!$A:$N,5,0),0)</f>
        <v>0</v>
      </c>
      <c r="K405" s="24">
        <f>IFERROR(VLOOKUP($F405,'Arr 2020'!$A:$N,6,0),0)</f>
        <v>0</v>
      </c>
      <c r="L405" s="24">
        <f>IFERROR(VLOOKUP($F405,'Arr 2020'!$A:$N,7,0),0)</f>
        <v>0</v>
      </c>
      <c r="M405" s="24">
        <f>IFERROR(VLOOKUP($F405,'Arr 2020'!$A:$N,8,0),0)</f>
        <v>0</v>
      </c>
      <c r="N405" s="24">
        <f>IFERROR(VLOOKUP($F405,'Arr 2020'!$A:$N,9,0),0)</f>
        <v>0</v>
      </c>
      <c r="O405" s="24">
        <f>IFERROR(VLOOKUP($F405,'Arr 2020'!$A:$N,10,0),0)</f>
        <v>0</v>
      </c>
      <c r="P405" s="24">
        <f>IFERROR(VLOOKUP($F405,'Arr 2020'!$A:$N,11,0),0)</f>
        <v>0</v>
      </c>
      <c r="Q405" s="24">
        <f>IFERROR(VLOOKUP($F405,'Arr 2020'!$A:$N,12,0),0)</f>
        <v>0</v>
      </c>
      <c r="R405" s="24">
        <f>IFERROR(VLOOKUP($F405,'Arr 2020'!$A:$N,13,0),0)</f>
        <v>0</v>
      </c>
      <c r="S405" s="24">
        <f>IFERROR(VLOOKUP($F405,'Arr 2020'!$A:$N,14,0),0)</f>
        <v>0</v>
      </c>
    </row>
    <row r="406" spans="2:19" ht="15" customHeight="1" x14ac:dyDescent="0.2">
      <c r="B406" s="60"/>
      <c r="C406" s="61"/>
      <c r="D406" s="61"/>
      <c r="E406" s="61"/>
      <c r="F406" s="43" t="s">
        <v>733</v>
      </c>
      <c r="G406" s="53" t="s">
        <v>732</v>
      </c>
      <c r="H406" s="44">
        <f>IFERROR(VLOOKUP($F406,'Arr 2020'!$A$1:$C$1331,3,0),0)</f>
        <v>0</v>
      </c>
      <c r="I406" s="44">
        <f>IFERROR(VLOOKUP($F406,'Arr 2020'!$A:$N,4,0),0)</f>
        <v>0</v>
      </c>
      <c r="J406" s="44">
        <f>IFERROR(VLOOKUP($F406,'Arr 2020'!$A:$N,5,0),0)</f>
        <v>0</v>
      </c>
      <c r="K406" s="44">
        <f>IFERROR(VLOOKUP($F406,'Arr 2020'!$A:$N,6,0),0)</f>
        <v>0</v>
      </c>
      <c r="L406" s="44">
        <f>IFERROR(VLOOKUP($F406,'Arr 2020'!$A:$N,7,0),0)</f>
        <v>0</v>
      </c>
      <c r="M406" s="44">
        <f>IFERROR(VLOOKUP($F406,'Arr 2020'!$A:$N,8,0),0)</f>
        <v>0</v>
      </c>
      <c r="N406" s="44">
        <f>IFERROR(VLOOKUP($F406,'Arr 2020'!$A:$N,9,0),0)</f>
        <v>0</v>
      </c>
      <c r="O406" s="44">
        <f>IFERROR(VLOOKUP($F406,'Arr 2020'!$A:$N,10,0),0)</f>
        <v>0</v>
      </c>
      <c r="P406" s="44">
        <f>IFERROR(VLOOKUP($F406,'Arr 2020'!$A:$N,11,0),0)</f>
        <v>0</v>
      </c>
      <c r="Q406" s="44">
        <f>IFERROR(VLOOKUP($F406,'Arr 2020'!$A:$N,12,0),0)</f>
        <v>0</v>
      </c>
      <c r="R406" s="44">
        <f>IFERROR(VLOOKUP($F406,'Arr 2020'!$A:$N,13,0),0)</f>
        <v>0</v>
      </c>
      <c r="S406" s="44">
        <f>IFERROR(VLOOKUP($F406,'Arr 2020'!$A:$N,14,0),0)</f>
        <v>0</v>
      </c>
    </row>
    <row r="407" spans="2:19" ht="15" customHeight="1" x14ac:dyDescent="0.2">
      <c r="B407" s="23"/>
      <c r="C407" s="22"/>
      <c r="D407" s="22"/>
      <c r="E407" s="22" t="s">
        <v>734</v>
      </c>
      <c r="F407" s="22"/>
      <c r="G407" s="55" t="s">
        <v>735</v>
      </c>
      <c r="H407" s="24">
        <f>IFERROR(VLOOKUP($F407,'Arr 2020'!$A$1:$C$1331,3,0),0)</f>
        <v>0</v>
      </c>
      <c r="I407" s="24">
        <f>IFERROR(VLOOKUP($F407,'Arr 2020'!$A:$N,4,0),0)</f>
        <v>0</v>
      </c>
      <c r="J407" s="24">
        <f>IFERROR(VLOOKUP($F407,'Arr 2020'!$A:$N,5,0),0)</f>
        <v>0</v>
      </c>
      <c r="K407" s="24">
        <f>IFERROR(VLOOKUP($F407,'Arr 2020'!$A:$N,6,0),0)</f>
        <v>0</v>
      </c>
      <c r="L407" s="24">
        <f>IFERROR(VLOOKUP($F407,'Arr 2020'!$A:$N,7,0),0)</f>
        <v>0</v>
      </c>
      <c r="M407" s="24">
        <f>IFERROR(VLOOKUP($F407,'Arr 2020'!$A:$N,8,0),0)</f>
        <v>0</v>
      </c>
      <c r="N407" s="24">
        <f>IFERROR(VLOOKUP($F407,'Arr 2020'!$A:$N,9,0),0)</f>
        <v>0</v>
      </c>
      <c r="O407" s="24">
        <f>IFERROR(VLOOKUP($F407,'Arr 2020'!$A:$N,10,0),0)</f>
        <v>0</v>
      </c>
      <c r="P407" s="24">
        <f>IFERROR(VLOOKUP($F407,'Arr 2020'!$A:$N,11,0),0)</f>
        <v>0</v>
      </c>
      <c r="Q407" s="24">
        <f>IFERROR(VLOOKUP($F407,'Arr 2020'!$A:$N,12,0),0)</f>
        <v>0</v>
      </c>
      <c r="R407" s="24">
        <f>IFERROR(VLOOKUP($F407,'Arr 2020'!$A:$N,13,0),0)</f>
        <v>0</v>
      </c>
      <c r="S407" s="24">
        <f>IFERROR(VLOOKUP($F407,'Arr 2020'!$A:$N,14,0),0)</f>
        <v>0</v>
      </c>
    </row>
    <row r="408" spans="2:19" ht="15" customHeight="1" x14ac:dyDescent="0.2">
      <c r="B408" s="60"/>
      <c r="C408" s="61"/>
      <c r="D408" s="61"/>
      <c r="E408" s="61"/>
      <c r="F408" s="43" t="s">
        <v>736</v>
      </c>
      <c r="G408" s="53" t="s">
        <v>735</v>
      </c>
      <c r="H408" s="44">
        <f>IFERROR(VLOOKUP($F408,'Arr 2020'!$A$1:$C$1331,3,0),0)</f>
        <v>50721.89</v>
      </c>
      <c r="I408" s="44">
        <f>IFERROR(VLOOKUP($F408,'Arr 2020'!$A:$N,4,0),0)</f>
        <v>74521.8</v>
      </c>
      <c r="J408" s="44">
        <f>IFERROR(VLOOKUP($F408,'Arr 2020'!$A:$N,5,0),0)</f>
        <v>59562.42</v>
      </c>
      <c r="K408" s="44">
        <f>IFERROR(VLOOKUP($F408,'Arr 2020'!$A:$N,6,0),0)</f>
        <v>41327.429999999993</v>
      </c>
      <c r="L408" s="44">
        <f>IFERROR(VLOOKUP($F408,'Arr 2020'!$A:$N,7,0),0)</f>
        <v>11872.84</v>
      </c>
      <c r="M408" s="44">
        <f>IFERROR(VLOOKUP($F408,'Arr 2020'!$A:$N,8,0),0)</f>
        <v>11562.4</v>
      </c>
      <c r="N408" s="44">
        <f>IFERROR(VLOOKUP($F408,'Arr 2020'!$A:$N,9,0),0)</f>
        <v>58880.160000000003</v>
      </c>
      <c r="O408" s="44">
        <f>IFERROR(VLOOKUP($F408,'Arr 2020'!$A:$N,10,0),0)</f>
        <v>55845.11</v>
      </c>
      <c r="P408" s="44">
        <f>IFERROR(VLOOKUP($F408,'Arr 2020'!$A:$N,11,0),0)</f>
        <v>64823.28</v>
      </c>
      <c r="Q408" s="44">
        <f>IFERROR(VLOOKUP($F408,'Arr 2020'!$A:$N,12,0),0)</f>
        <v>77149.84</v>
      </c>
      <c r="R408" s="44">
        <f>IFERROR(VLOOKUP($F408,'Arr 2020'!$A:$N,13,0),0)</f>
        <v>95601.32</v>
      </c>
      <c r="S408" s="44">
        <f>IFERROR(VLOOKUP($F408,'Arr 2020'!$A:$N,14,0),0)</f>
        <v>109739.56</v>
      </c>
    </row>
    <row r="409" spans="2:19" ht="15" customHeight="1" x14ac:dyDescent="0.2">
      <c r="B409" s="64"/>
      <c r="C409" s="37"/>
      <c r="D409" s="37" t="s">
        <v>737</v>
      </c>
      <c r="E409" s="37"/>
      <c r="F409" s="37"/>
      <c r="G409" s="51" t="s">
        <v>738</v>
      </c>
      <c r="H409" s="38">
        <f>IFERROR(VLOOKUP($F409,'Arr 2020'!$A$1:$C$1331,3,0),0)</f>
        <v>0</v>
      </c>
      <c r="I409" s="38">
        <f>IFERROR(VLOOKUP($F409,'Arr 2020'!$A:$N,4,0),0)</f>
        <v>0</v>
      </c>
      <c r="J409" s="38">
        <f>IFERROR(VLOOKUP($F409,'Arr 2020'!$A:$N,5,0),0)</f>
        <v>0</v>
      </c>
      <c r="K409" s="38">
        <f>IFERROR(VLOOKUP($F409,'Arr 2020'!$A:$N,6,0),0)</f>
        <v>0</v>
      </c>
      <c r="L409" s="38">
        <f>IFERROR(VLOOKUP($F409,'Arr 2020'!$A:$N,7,0),0)</f>
        <v>0</v>
      </c>
      <c r="M409" s="38">
        <f>IFERROR(VLOOKUP($F409,'Arr 2020'!$A:$N,8,0),0)</f>
        <v>0</v>
      </c>
      <c r="N409" s="38">
        <f>IFERROR(VLOOKUP($F409,'Arr 2020'!$A:$N,9,0),0)</f>
        <v>0</v>
      </c>
      <c r="O409" s="38">
        <f>IFERROR(VLOOKUP($F409,'Arr 2020'!$A:$N,10,0),0)</f>
        <v>0</v>
      </c>
      <c r="P409" s="38">
        <f>IFERROR(VLOOKUP($F409,'Arr 2020'!$A:$N,11,0),0)</f>
        <v>0</v>
      </c>
      <c r="Q409" s="38">
        <f>IFERROR(VLOOKUP($F409,'Arr 2020'!$A:$N,12,0),0)</f>
        <v>0</v>
      </c>
      <c r="R409" s="38">
        <f>IFERROR(VLOOKUP($F409,'Arr 2020'!$A:$N,13,0),0)</f>
        <v>0</v>
      </c>
      <c r="S409" s="38">
        <f>IFERROR(VLOOKUP($F409,'Arr 2020'!$A:$N,14,0),0)</f>
        <v>0</v>
      </c>
    </row>
    <row r="410" spans="2:19" ht="15" customHeight="1" x14ac:dyDescent="0.2">
      <c r="B410" s="23"/>
      <c r="C410" s="22"/>
      <c r="D410" s="22"/>
      <c r="E410" s="22" t="s">
        <v>739</v>
      </c>
      <c r="F410" s="22"/>
      <c r="G410" s="55" t="s">
        <v>738</v>
      </c>
      <c r="H410" s="24">
        <f>IFERROR(VLOOKUP($F410,'Arr 2020'!$A$1:$C$1331,3,0),0)</f>
        <v>0</v>
      </c>
      <c r="I410" s="24">
        <f>IFERROR(VLOOKUP($F410,'Arr 2020'!$A:$N,4,0),0)</f>
        <v>0</v>
      </c>
      <c r="J410" s="24">
        <f>IFERROR(VLOOKUP($F410,'Arr 2020'!$A:$N,5,0),0)</f>
        <v>0</v>
      </c>
      <c r="K410" s="24">
        <f>IFERROR(VLOOKUP($F410,'Arr 2020'!$A:$N,6,0),0)</f>
        <v>0</v>
      </c>
      <c r="L410" s="24">
        <f>IFERROR(VLOOKUP($F410,'Arr 2020'!$A:$N,7,0),0)</f>
        <v>0</v>
      </c>
      <c r="M410" s="24">
        <f>IFERROR(VLOOKUP($F410,'Arr 2020'!$A:$N,8,0),0)</f>
        <v>0</v>
      </c>
      <c r="N410" s="24">
        <f>IFERROR(VLOOKUP($F410,'Arr 2020'!$A:$N,9,0),0)</f>
        <v>0</v>
      </c>
      <c r="O410" s="24">
        <f>IFERROR(VLOOKUP($F410,'Arr 2020'!$A:$N,10,0),0)</f>
        <v>0</v>
      </c>
      <c r="P410" s="24">
        <f>IFERROR(VLOOKUP($F410,'Arr 2020'!$A:$N,11,0),0)</f>
        <v>0</v>
      </c>
      <c r="Q410" s="24">
        <f>IFERROR(VLOOKUP($F410,'Arr 2020'!$A:$N,12,0),0)</f>
        <v>0</v>
      </c>
      <c r="R410" s="24">
        <f>IFERROR(VLOOKUP($F410,'Arr 2020'!$A:$N,13,0),0)</f>
        <v>0</v>
      </c>
      <c r="S410" s="24">
        <f>IFERROR(VLOOKUP($F410,'Arr 2020'!$A:$N,14,0),0)</f>
        <v>0</v>
      </c>
    </row>
    <row r="411" spans="2:19" ht="15" customHeight="1" x14ac:dyDescent="0.2">
      <c r="B411" s="60"/>
      <c r="C411" s="61"/>
      <c r="D411" s="61"/>
      <c r="E411" s="61"/>
      <c r="F411" s="43" t="s">
        <v>740</v>
      </c>
      <c r="G411" s="53" t="s">
        <v>738</v>
      </c>
      <c r="H411" s="44">
        <f>IFERROR(VLOOKUP($F411,'Arr 2020'!$A$1:$C$1331,3,0),0)</f>
        <v>313589.05</v>
      </c>
      <c r="I411" s="44">
        <f>IFERROR(VLOOKUP($F411,'Arr 2020'!$A:$N,4,0),0)</f>
        <v>210567.98999999996</v>
      </c>
      <c r="J411" s="44">
        <f>IFERROR(VLOOKUP($F411,'Arr 2020'!$A:$N,5,0),0)</f>
        <v>184493.23000000004</v>
      </c>
      <c r="K411" s="44">
        <f>IFERROR(VLOOKUP($F411,'Arr 2020'!$A:$N,6,0),0)</f>
        <v>161791.23999999996</v>
      </c>
      <c r="L411" s="44">
        <f>IFERROR(VLOOKUP($F411,'Arr 2020'!$A:$N,7,0),0)</f>
        <v>37594.699999999997</v>
      </c>
      <c r="M411" s="44">
        <f>IFERROR(VLOOKUP($F411,'Arr 2020'!$A:$N,8,0),0)</f>
        <v>67331.48</v>
      </c>
      <c r="N411" s="44">
        <f>IFERROR(VLOOKUP($F411,'Arr 2020'!$A:$N,9,0),0)</f>
        <v>152717.06</v>
      </c>
      <c r="O411" s="44">
        <f>IFERROR(VLOOKUP($F411,'Arr 2020'!$A:$N,10,0),0)</f>
        <v>216755.29</v>
      </c>
      <c r="P411" s="44">
        <f>IFERROR(VLOOKUP($F411,'Arr 2020'!$A:$N,11,0),0)</f>
        <v>316671.45000000007</v>
      </c>
      <c r="Q411" s="44">
        <f>IFERROR(VLOOKUP($F411,'Arr 2020'!$A:$N,12,0),0)</f>
        <v>417787.36</v>
      </c>
      <c r="R411" s="44">
        <f>IFERROR(VLOOKUP($F411,'Arr 2020'!$A:$N,13,0),0)</f>
        <v>343535.07</v>
      </c>
      <c r="S411" s="44">
        <f>IFERROR(VLOOKUP($F411,'Arr 2020'!$A:$N,14,0),0)</f>
        <v>398179.14</v>
      </c>
    </row>
    <row r="412" spans="2:19" ht="15" customHeight="1" x14ac:dyDescent="0.2">
      <c r="B412" s="64"/>
      <c r="C412" s="37"/>
      <c r="D412" s="37" t="s">
        <v>741</v>
      </c>
      <c r="E412" s="37"/>
      <c r="F412" s="37"/>
      <c r="G412" s="51" t="s">
        <v>742</v>
      </c>
      <c r="H412" s="38">
        <f>IFERROR(VLOOKUP($F412,'Arr 2020'!$A$1:$C$1331,3,0),0)</f>
        <v>0</v>
      </c>
      <c r="I412" s="38">
        <f>IFERROR(VLOOKUP($F412,'Arr 2020'!$A:$N,4,0),0)</f>
        <v>0</v>
      </c>
      <c r="J412" s="38">
        <f>IFERROR(VLOOKUP($F412,'Arr 2020'!$A:$N,5,0),0)</f>
        <v>0</v>
      </c>
      <c r="K412" s="38">
        <f>IFERROR(VLOOKUP($F412,'Arr 2020'!$A:$N,6,0),0)</f>
        <v>0</v>
      </c>
      <c r="L412" s="38">
        <f>IFERROR(VLOOKUP($F412,'Arr 2020'!$A:$N,7,0),0)</f>
        <v>0</v>
      </c>
      <c r="M412" s="38">
        <f>IFERROR(VLOOKUP($F412,'Arr 2020'!$A:$N,8,0),0)</f>
        <v>0</v>
      </c>
      <c r="N412" s="38">
        <f>IFERROR(VLOOKUP($F412,'Arr 2020'!$A:$N,9,0),0)</f>
        <v>0</v>
      </c>
      <c r="O412" s="38">
        <f>IFERROR(VLOOKUP($F412,'Arr 2020'!$A:$N,10,0),0)</f>
        <v>0</v>
      </c>
      <c r="P412" s="38">
        <f>IFERROR(VLOOKUP($F412,'Arr 2020'!$A:$N,11,0),0)</f>
        <v>0</v>
      </c>
      <c r="Q412" s="38">
        <f>IFERROR(VLOOKUP($F412,'Arr 2020'!$A:$N,12,0),0)</f>
        <v>0</v>
      </c>
      <c r="R412" s="38">
        <f>IFERROR(VLOOKUP($F412,'Arr 2020'!$A:$N,13,0),0)</f>
        <v>0</v>
      </c>
      <c r="S412" s="38">
        <f>IFERROR(VLOOKUP($F412,'Arr 2020'!$A:$N,14,0),0)</f>
        <v>0</v>
      </c>
    </row>
    <row r="413" spans="2:19" ht="15" customHeight="1" x14ac:dyDescent="0.2">
      <c r="B413" s="23"/>
      <c r="C413" s="22"/>
      <c r="D413" s="22"/>
      <c r="E413" s="22" t="s">
        <v>743</v>
      </c>
      <c r="F413" s="22"/>
      <c r="G413" s="55" t="s">
        <v>742</v>
      </c>
      <c r="H413" s="24">
        <f>IFERROR(VLOOKUP($F413,'Arr 2020'!$A$1:$C$1331,3,0),0)</f>
        <v>0</v>
      </c>
      <c r="I413" s="24">
        <f>IFERROR(VLOOKUP($F413,'Arr 2020'!$A:$N,4,0),0)</f>
        <v>0</v>
      </c>
      <c r="J413" s="24">
        <f>IFERROR(VLOOKUP($F413,'Arr 2020'!$A:$N,5,0),0)</f>
        <v>0</v>
      </c>
      <c r="K413" s="24">
        <f>IFERROR(VLOOKUP($F413,'Arr 2020'!$A:$N,6,0),0)</f>
        <v>0</v>
      </c>
      <c r="L413" s="24">
        <f>IFERROR(VLOOKUP($F413,'Arr 2020'!$A:$N,7,0),0)</f>
        <v>0</v>
      </c>
      <c r="M413" s="24">
        <f>IFERROR(VLOOKUP($F413,'Arr 2020'!$A:$N,8,0),0)</f>
        <v>0</v>
      </c>
      <c r="N413" s="24">
        <f>IFERROR(VLOOKUP($F413,'Arr 2020'!$A:$N,9,0),0)</f>
        <v>0</v>
      </c>
      <c r="O413" s="24">
        <f>IFERROR(VLOOKUP($F413,'Arr 2020'!$A:$N,10,0),0)</f>
        <v>0</v>
      </c>
      <c r="P413" s="24">
        <f>IFERROR(VLOOKUP($F413,'Arr 2020'!$A:$N,11,0),0)</f>
        <v>0</v>
      </c>
      <c r="Q413" s="24">
        <f>IFERROR(VLOOKUP($F413,'Arr 2020'!$A:$N,12,0),0)</f>
        <v>0</v>
      </c>
      <c r="R413" s="24">
        <f>IFERROR(VLOOKUP($F413,'Arr 2020'!$A:$N,13,0),0)</f>
        <v>0</v>
      </c>
      <c r="S413" s="24">
        <f>IFERROR(VLOOKUP($F413,'Arr 2020'!$A:$N,14,0),0)</f>
        <v>0</v>
      </c>
    </row>
    <row r="414" spans="2:19" ht="15" customHeight="1" x14ac:dyDescent="0.2">
      <c r="B414" s="60"/>
      <c r="C414" s="61"/>
      <c r="D414" s="61"/>
      <c r="E414" s="61"/>
      <c r="F414" s="43" t="s">
        <v>744</v>
      </c>
      <c r="G414" s="53" t="s">
        <v>745</v>
      </c>
      <c r="H414" s="44">
        <f>IFERROR(VLOOKUP($F414,'Arr 2020'!$A$1:$C$1331,3,0),0)</f>
        <v>46182.57</v>
      </c>
      <c r="I414" s="44">
        <f>IFERROR(VLOOKUP($F414,'Arr 2020'!$A:$N,4,0),0)</f>
        <v>47283.56</v>
      </c>
      <c r="J414" s="44">
        <f>IFERROR(VLOOKUP($F414,'Arr 2020'!$A:$N,5,0),0)</f>
        <v>47864.65</v>
      </c>
      <c r="K414" s="44">
        <f>IFERROR(VLOOKUP($F414,'Arr 2020'!$A:$N,6,0),0)</f>
        <v>23132.610000000004</v>
      </c>
      <c r="L414" s="44">
        <f>IFERROR(VLOOKUP($F414,'Arr 2020'!$A:$N,7,0),0)</f>
        <v>1009.23</v>
      </c>
      <c r="M414" s="44">
        <f>IFERROR(VLOOKUP($F414,'Arr 2020'!$A:$N,8,0),0)</f>
        <v>33880.33</v>
      </c>
      <c r="N414" s="44">
        <f>IFERROR(VLOOKUP($F414,'Arr 2020'!$A:$N,9,0),0)</f>
        <v>21016.43</v>
      </c>
      <c r="O414" s="44">
        <f>IFERROR(VLOOKUP($F414,'Arr 2020'!$A:$N,10,0),0)</f>
        <v>19808.79</v>
      </c>
      <c r="P414" s="44">
        <f>IFERROR(VLOOKUP($F414,'Arr 2020'!$A:$N,11,0),0)</f>
        <v>47861.48</v>
      </c>
      <c r="Q414" s="44">
        <f>IFERROR(VLOOKUP($F414,'Arr 2020'!$A:$N,12,0),0)</f>
        <v>28130.610000000004</v>
      </c>
      <c r="R414" s="44">
        <f>IFERROR(VLOOKUP($F414,'Arr 2020'!$A:$N,13,0),0)</f>
        <v>41967.76</v>
      </c>
      <c r="S414" s="44">
        <f>IFERROR(VLOOKUP($F414,'Arr 2020'!$A:$N,14,0),0)</f>
        <v>41235.620000000003</v>
      </c>
    </row>
    <row r="415" spans="2:19" ht="15" customHeight="1" x14ac:dyDescent="0.2">
      <c r="B415" s="60"/>
      <c r="C415" s="61"/>
      <c r="D415" s="61"/>
      <c r="E415" s="61"/>
      <c r="F415" s="43" t="s">
        <v>746</v>
      </c>
      <c r="G415" s="53" t="s">
        <v>747</v>
      </c>
      <c r="H415" s="44">
        <f>IFERROR(VLOOKUP($F415,'Arr 2020'!$A$1:$C$1331,3,0),0)</f>
        <v>1916.62</v>
      </c>
      <c r="I415" s="44">
        <f>IFERROR(VLOOKUP($F415,'Arr 2020'!$A:$N,4,0),0)</f>
        <v>1175.3900000000001</v>
      </c>
      <c r="J415" s="44">
        <f>IFERROR(VLOOKUP($F415,'Arr 2020'!$A:$N,5,0),0)</f>
        <v>1284.7599999999998</v>
      </c>
      <c r="K415" s="44">
        <f>IFERROR(VLOOKUP($F415,'Arr 2020'!$A:$N,6,0),0)</f>
        <v>2411.63</v>
      </c>
      <c r="L415" s="44">
        <f>IFERROR(VLOOKUP($F415,'Arr 2020'!$A:$N,7,0),0)</f>
        <v>325.73</v>
      </c>
      <c r="M415" s="44">
        <f>IFERROR(VLOOKUP($F415,'Arr 2020'!$A:$N,8,0),0)</f>
        <v>142.6</v>
      </c>
      <c r="N415" s="44">
        <f>IFERROR(VLOOKUP($F415,'Arr 2020'!$A:$N,9,0),0)</f>
        <v>27.719999999999995</v>
      </c>
      <c r="O415" s="44">
        <f>IFERROR(VLOOKUP($F415,'Arr 2020'!$A:$N,10,0),0)</f>
        <v>1009.21</v>
      </c>
      <c r="P415" s="44">
        <f>IFERROR(VLOOKUP($F415,'Arr 2020'!$A:$N,11,0),0)</f>
        <v>2574.14</v>
      </c>
      <c r="Q415" s="44">
        <f>IFERROR(VLOOKUP($F415,'Arr 2020'!$A:$N,12,0),0)</f>
        <v>2744.32</v>
      </c>
      <c r="R415" s="44">
        <f>IFERROR(VLOOKUP($F415,'Arr 2020'!$A:$N,13,0),0)</f>
        <v>1697.84</v>
      </c>
      <c r="S415" s="44">
        <f>IFERROR(VLOOKUP($F415,'Arr 2020'!$A:$N,14,0),0)</f>
        <v>1292.79</v>
      </c>
    </row>
    <row r="416" spans="2:19" ht="15" customHeight="1" x14ac:dyDescent="0.2">
      <c r="B416" s="60"/>
      <c r="C416" s="61"/>
      <c r="D416" s="61"/>
      <c r="E416" s="61"/>
      <c r="F416" s="43" t="s">
        <v>748</v>
      </c>
      <c r="G416" s="53" t="s">
        <v>749</v>
      </c>
      <c r="H416" s="44">
        <f>IFERROR(VLOOKUP($F416,'Arr 2020'!$A$1:$C$1331,3,0),0)</f>
        <v>0</v>
      </c>
      <c r="I416" s="44">
        <f>IFERROR(VLOOKUP($F416,'Arr 2020'!$A:$N,4,0),0)</f>
        <v>0</v>
      </c>
      <c r="J416" s="44">
        <f>IFERROR(VLOOKUP($F416,'Arr 2020'!$A:$N,5,0),0)</f>
        <v>0</v>
      </c>
      <c r="K416" s="44">
        <f>IFERROR(VLOOKUP($F416,'Arr 2020'!$A:$N,6,0),0)</f>
        <v>0</v>
      </c>
      <c r="L416" s="44">
        <f>IFERROR(VLOOKUP($F416,'Arr 2020'!$A:$N,7,0),0)</f>
        <v>0</v>
      </c>
      <c r="M416" s="44">
        <f>IFERROR(VLOOKUP($F416,'Arr 2020'!$A:$N,8,0),0)</f>
        <v>0</v>
      </c>
      <c r="N416" s="44">
        <f>IFERROR(VLOOKUP($F416,'Arr 2020'!$A:$N,9,0),0)</f>
        <v>0</v>
      </c>
      <c r="O416" s="44">
        <f>IFERROR(VLOOKUP($F416,'Arr 2020'!$A:$N,10,0),0)</f>
        <v>0</v>
      </c>
      <c r="P416" s="44">
        <f>IFERROR(VLOOKUP($F416,'Arr 2020'!$A:$N,11,0),0)</f>
        <v>0</v>
      </c>
      <c r="Q416" s="44">
        <f>IFERROR(VLOOKUP($F416,'Arr 2020'!$A:$N,12,0),0)</f>
        <v>0</v>
      </c>
      <c r="R416" s="44">
        <f>IFERROR(VLOOKUP($F416,'Arr 2020'!$A:$N,13,0),0)</f>
        <v>0</v>
      </c>
      <c r="S416" s="44">
        <f>IFERROR(VLOOKUP($F416,'Arr 2020'!$A:$N,14,0),0)</f>
        <v>0</v>
      </c>
    </row>
    <row r="417" spans="2:19" ht="15" customHeight="1" x14ac:dyDescent="0.2">
      <c r="B417" s="64"/>
      <c r="C417" s="37"/>
      <c r="D417" s="37" t="s">
        <v>750</v>
      </c>
      <c r="E417" s="37"/>
      <c r="F417" s="37"/>
      <c r="G417" s="51" t="s">
        <v>751</v>
      </c>
      <c r="H417" s="38">
        <f>IFERROR(VLOOKUP($F417,'Arr 2020'!$A$1:$C$1331,3,0),0)</f>
        <v>0</v>
      </c>
      <c r="I417" s="38">
        <f>IFERROR(VLOOKUP($F417,'Arr 2020'!$A:$N,4,0),0)</f>
        <v>0</v>
      </c>
      <c r="J417" s="38">
        <f>IFERROR(VLOOKUP($F417,'Arr 2020'!$A:$N,5,0),0)</f>
        <v>0</v>
      </c>
      <c r="K417" s="38">
        <f>IFERROR(VLOOKUP($F417,'Arr 2020'!$A:$N,6,0),0)</f>
        <v>0</v>
      </c>
      <c r="L417" s="38">
        <f>IFERROR(VLOOKUP($F417,'Arr 2020'!$A:$N,7,0),0)</f>
        <v>0</v>
      </c>
      <c r="M417" s="38">
        <f>IFERROR(VLOOKUP($F417,'Arr 2020'!$A:$N,8,0),0)</f>
        <v>0</v>
      </c>
      <c r="N417" s="38">
        <f>IFERROR(VLOOKUP($F417,'Arr 2020'!$A:$N,9,0),0)</f>
        <v>0</v>
      </c>
      <c r="O417" s="38">
        <f>IFERROR(VLOOKUP($F417,'Arr 2020'!$A:$N,10,0),0)</f>
        <v>0</v>
      </c>
      <c r="P417" s="38">
        <f>IFERROR(VLOOKUP($F417,'Arr 2020'!$A:$N,11,0),0)</f>
        <v>0</v>
      </c>
      <c r="Q417" s="38">
        <f>IFERROR(VLOOKUP($F417,'Arr 2020'!$A:$N,12,0),0)</f>
        <v>0</v>
      </c>
      <c r="R417" s="38">
        <f>IFERROR(VLOOKUP($F417,'Arr 2020'!$A:$N,13,0),0)</f>
        <v>0</v>
      </c>
      <c r="S417" s="38">
        <f>IFERROR(VLOOKUP($F417,'Arr 2020'!$A:$N,14,0),0)</f>
        <v>0</v>
      </c>
    </row>
    <row r="418" spans="2:19" ht="15" customHeight="1" x14ac:dyDescent="0.2">
      <c r="B418" s="23"/>
      <c r="C418" s="22"/>
      <c r="D418" s="22"/>
      <c r="E418" s="22" t="s">
        <v>752</v>
      </c>
      <c r="F418" s="22"/>
      <c r="G418" s="55" t="s">
        <v>753</v>
      </c>
      <c r="H418" s="24">
        <f>IFERROR(VLOOKUP($F418,'Arr 2020'!$A$1:$C$1331,3,0),0)</f>
        <v>0</v>
      </c>
      <c r="I418" s="24">
        <f>IFERROR(VLOOKUP($F418,'Arr 2020'!$A:$N,4,0),0)</f>
        <v>0</v>
      </c>
      <c r="J418" s="24">
        <f>IFERROR(VLOOKUP($F418,'Arr 2020'!$A:$N,5,0),0)</f>
        <v>0</v>
      </c>
      <c r="K418" s="24">
        <f>IFERROR(VLOOKUP($F418,'Arr 2020'!$A:$N,6,0),0)</f>
        <v>0</v>
      </c>
      <c r="L418" s="24">
        <f>IFERROR(VLOOKUP($F418,'Arr 2020'!$A:$N,7,0),0)</f>
        <v>0</v>
      </c>
      <c r="M418" s="24">
        <f>IFERROR(VLOOKUP($F418,'Arr 2020'!$A:$N,8,0),0)</f>
        <v>0</v>
      </c>
      <c r="N418" s="24">
        <f>IFERROR(VLOOKUP($F418,'Arr 2020'!$A:$N,9,0),0)</f>
        <v>0</v>
      </c>
      <c r="O418" s="24">
        <f>IFERROR(VLOOKUP($F418,'Arr 2020'!$A:$N,10,0),0)</f>
        <v>0</v>
      </c>
      <c r="P418" s="24">
        <f>IFERROR(VLOOKUP($F418,'Arr 2020'!$A:$N,11,0),0)</f>
        <v>0</v>
      </c>
      <c r="Q418" s="24">
        <f>IFERROR(VLOOKUP($F418,'Arr 2020'!$A:$N,12,0),0)</f>
        <v>0</v>
      </c>
      <c r="R418" s="24">
        <f>IFERROR(VLOOKUP($F418,'Arr 2020'!$A:$N,13,0),0)</f>
        <v>0</v>
      </c>
      <c r="S418" s="24">
        <f>IFERROR(VLOOKUP($F418,'Arr 2020'!$A:$N,14,0),0)</f>
        <v>0</v>
      </c>
    </row>
    <row r="419" spans="2:19" ht="15" customHeight="1" x14ac:dyDescent="0.2">
      <c r="B419" s="60"/>
      <c r="C419" s="61"/>
      <c r="D419" s="61"/>
      <c r="E419" s="61"/>
      <c r="F419" s="43" t="s">
        <v>754</v>
      </c>
      <c r="G419" s="53" t="s">
        <v>753</v>
      </c>
      <c r="H419" s="44">
        <f>IFERROR(VLOOKUP($F419,'Arr 2020'!$A$1:$C$1331,3,0),0)</f>
        <v>70476.73</v>
      </c>
      <c r="I419" s="44">
        <f>IFERROR(VLOOKUP($F419,'Arr 2020'!$A:$N,4,0),0)</f>
        <v>75251.78</v>
      </c>
      <c r="J419" s="44">
        <f>IFERROR(VLOOKUP($F419,'Arr 2020'!$A:$N,5,0),0)</f>
        <v>72532.479999999981</v>
      </c>
      <c r="K419" s="44">
        <f>IFERROR(VLOOKUP($F419,'Arr 2020'!$A:$N,6,0),0)</f>
        <v>92483.86</v>
      </c>
      <c r="L419" s="44">
        <f>IFERROR(VLOOKUP($F419,'Arr 2020'!$A:$N,7,0),0)</f>
        <v>111153.26</v>
      </c>
      <c r="M419" s="44">
        <f>IFERROR(VLOOKUP($F419,'Arr 2020'!$A:$N,8,0),0)</f>
        <v>147524.12</v>
      </c>
      <c r="N419" s="44">
        <f>IFERROR(VLOOKUP($F419,'Arr 2020'!$A:$N,9,0),0)</f>
        <v>147572.73000000004</v>
      </c>
      <c r="O419" s="44">
        <f>IFERROR(VLOOKUP($F419,'Arr 2020'!$A:$N,10,0),0)</f>
        <v>163833.94</v>
      </c>
      <c r="P419" s="44">
        <f>IFERROR(VLOOKUP($F419,'Arr 2020'!$A:$N,11,0),0)</f>
        <v>173808.10999999996</v>
      </c>
      <c r="Q419" s="44">
        <f>IFERROR(VLOOKUP($F419,'Arr 2020'!$A:$N,12,0),0)</f>
        <v>149425.45000000001</v>
      </c>
      <c r="R419" s="44">
        <f>IFERROR(VLOOKUP($F419,'Arr 2020'!$A:$N,13,0),0)</f>
        <v>147966.03</v>
      </c>
      <c r="S419" s="44">
        <f>IFERROR(VLOOKUP($F419,'Arr 2020'!$A:$N,14,0),0)</f>
        <v>136856.73000000001</v>
      </c>
    </row>
    <row r="420" spans="2:19" ht="15" customHeight="1" x14ac:dyDescent="0.2">
      <c r="B420" s="23"/>
      <c r="C420" s="22"/>
      <c r="D420" s="22"/>
      <c r="E420" s="22" t="s">
        <v>755</v>
      </c>
      <c r="F420" s="22"/>
      <c r="G420" s="55" t="s">
        <v>756</v>
      </c>
      <c r="H420" s="24">
        <f>IFERROR(VLOOKUP($F420,'Arr 2020'!$A$1:$C$1331,3,0),0)</f>
        <v>0</v>
      </c>
      <c r="I420" s="24">
        <f>IFERROR(VLOOKUP($F420,'Arr 2020'!$A:$N,4,0),0)</f>
        <v>0</v>
      </c>
      <c r="J420" s="24">
        <f>IFERROR(VLOOKUP($F420,'Arr 2020'!$A:$N,5,0),0)</f>
        <v>0</v>
      </c>
      <c r="K420" s="24">
        <f>IFERROR(VLOOKUP($F420,'Arr 2020'!$A:$N,6,0),0)</f>
        <v>0</v>
      </c>
      <c r="L420" s="24">
        <f>IFERROR(VLOOKUP($F420,'Arr 2020'!$A:$N,7,0),0)</f>
        <v>0</v>
      </c>
      <c r="M420" s="24">
        <f>IFERROR(VLOOKUP($F420,'Arr 2020'!$A:$N,8,0),0)</f>
        <v>0</v>
      </c>
      <c r="N420" s="24">
        <f>IFERROR(VLOOKUP($F420,'Arr 2020'!$A:$N,9,0),0)</f>
        <v>0</v>
      </c>
      <c r="O420" s="24">
        <f>IFERROR(VLOOKUP($F420,'Arr 2020'!$A:$N,10,0),0)</f>
        <v>0</v>
      </c>
      <c r="P420" s="24">
        <f>IFERROR(VLOOKUP($F420,'Arr 2020'!$A:$N,11,0),0)</f>
        <v>0</v>
      </c>
      <c r="Q420" s="24">
        <f>IFERROR(VLOOKUP($F420,'Arr 2020'!$A:$N,12,0),0)</f>
        <v>0</v>
      </c>
      <c r="R420" s="24">
        <f>IFERROR(VLOOKUP($F420,'Arr 2020'!$A:$N,13,0),0)</f>
        <v>0</v>
      </c>
      <c r="S420" s="24">
        <f>IFERROR(VLOOKUP($F420,'Arr 2020'!$A:$N,14,0),0)</f>
        <v>0</v>
      </c>
    </row>
    <row r="421" spans="2:19" ht="15" customHeight="1" x14ac:dyDescent="0.2">
      <c r="B421" s="60"/>
      <c r="C421" s="61"/>
      <c r="D421" s="61"/>
      <c r="E421" s="61"/>
      <c r="F421" s="43" t="s">
        <v>757</v>
      </c>
      <c r="G421" s="53" t="s">
        <v>756</v>
      </c>
      <c r="H421" s="44">
        <f>IFERROR(VLOOKUP($F421,'Arr 2020'!$A$1:$C$1331,3,0),0)</f>
        <v>9740.260000000002</v>
      </c>
      <c r="I421" s="44">
        <f>IFERROR(VLOOKUP($F421,'Arr 2020'!$A:$N,4,0),0)</f>
        <v>6084.65</v>
      </c>
      <c r="J421" s="44">
        <f>IFERROR(VLOOKUP($F421,'Arr 2020'!$A:$N,5,0),0)</f>
        <v>7387</v>
      </c>
      <c r="K421" s="44">
        <f>IFERROR(VLOOKUP($F421,'Arr 2020'!$A:$N,6,0),0)</f>
        <v>4377.9399999999996</v>
      </c>
      <c r="L421" s="44">
        <f>IFERROR(VLOOKUP($F421,'Arr 2020'!$A:$N,7,0),0)</f>
        <v>4733.91</v>
      </c>
      <c r="M421" s="44">
        <f>IFERROR(VLOOKUP($F421,'Arr 2020'!$A:$N,8,0),0)</f>
        <v>6517.74</v>
      </c>
      <c r="N421" s="44">
        <f>IFERROR(VLOOKUP($F421,'Arr 2020'!$A:$N,9,0),0)</f>
        <v>7544.93</v>
      </c>
      <c r="O421" s="44">
        <f>IFERROR(VLOOKUP($F421,'Arr 2020'!$A:$N,10,0),0)</f>
        <v>9852.3799999999992</v>
      </c>
      <c r="P421" s="44">
        <f>IFERROR(VLOOKUP($F421,'Arr 2020'!$A:$N,11,0),0)</f>
        <v>9690.5699999999979</v>
      </c>
      <c r="Q421" s="44">
        <f>IFERROR(VLOOKUP($F421,'Arr 2020'!$A:$N,12,0),0)</f>
        <v>9914.2499999999982</v>
      </c>
      <c r="R421" s="44">
        <f>IFERROR(VLOOKUP($F421,'Arr 2020'!$A:$N,13,0),0)</f>
        <v>9502.8799999999992</v>
      </c>
      <c r="S421" s="44">
        <f>IFERROR(VLOOKUP($F421,'Arr 2020'!$A:$N,14,0),0)</f>
        <v>7980.03</v>
      </c>
    </row>
    <row r="422" spans="2:19" ht="15" customHeight="1" x14ac:dyDescent="0.2">
      <c r="B422" s="23"/>
      <c r="C422" s="22"/>
      <c r="D422" s="22"/>
      <c r="E422" s="22" t="s">
        <v>758</v>
      </c>
      <c r="F422" s="22"/>
      <c r="G422" s="55" t="s">
        <v>759</v>
      </c>
      <c r="H422" s="24">
        <f>IFERROR(VLOOKUP($F422,'Arr 2020'!$A$1:$C$1331,3,0),0)</f>
        <v>0</v>
      </c>
      <c r="I422" s="24">
        <f>IFERROR(VLOOKUP($F422,'Arr 2020'!$A:$N,4,0),0)</f>
        <v>0</v>
      </c>
      <c r="J422" s="24">
        <f>IFERROR(VLOOKUP($F422,'Arr 2020'!$A:$N,5,0),0)</f>
        <v>0</v>
      </c>
      <c r="K422" s="24">
        <f>IFERROR(VLOOKUP($F422,'Arr 2020'!$A:$N,6,0),0)</f>
        <v>0</v>
      </c>
      <c r="L422" s="24">
        <f>IFERROR(VLOOKUP($F422,'Arr 2020'!$A:$N,7,0),0)</f>
        <v>0</v>
      </c>
      <c r="M422" s="24">
        <f>IFERROR(VLOOKUP($F422,'Arr 2020'!$A:$N,8,0),0)</f>
        <v>0</v>
      </c>
      <c r="N422" s="24">
        <f>IFERROR(VLOOKUP($F422,'Arr 2020'!$A:$N,9,0),0)</f>
        <v>0</v>
      </c>
      <c r="O422" s="24">
        <f>IFERROR(VLOOKUP($F422,'Arr 2020'!$A:$N,10,0),0)</f>
        <v>0</v>
      </c>
      <c r="P422" s="24">
        <f>IFERROR(VLOOKUP($F422,'Arr 2020'!$A:$N,11,0),0)</f>
        <v>0</v>
      </c>
      <c r="Q422" s="24">
        <f>IFERROR(VLOOKUP($F422,'Arr 2020'!$A:$N,12,0),0)</f>
        <v>0</v>
      </c>
      <c r="R422" s="24">
        <f>IFERROR(VLOOKUP($F422,'Arr 2020'!$A:$N,13,0),0)</f>
        <v>0</v>
      </c>
      <c r="S422" s="24">
        <f>IFERROR(VLOOKUP($F422,'Arr 2020'!$A:$N,14,0),0)</f>
        <v>0</v>
      </c>
    </row>
    <row r="423" spans="2:19" ht="15" customHeight="1" x14ac:dyDescent="0.2">
      <c r="B423" s="60"/>
      <c r="C423" s="61"/>
      <c r="D423" s="61"/>
      <c r="E423" s="61"/>
      <c r="F423" s="43" t="s">
        <v>760</v>
      </c>
      <c r="G423" s="53" t="s">
        <v>759</v>
      </c>
      <c r="H423" s="44">
        <f>IFERROR(VLOOKUP($F423,'Arr 2020'!$A$1:$C$1331,3,0),0)</f>
        <v>31323.41</v>
      </c>
      <c r="I423" s="44">
        <f>IFERROR(VLOOKUP($F423,'Arr 2020'!$A:$N,4,0),0)</f>
        <v>29079.19</v>
      </c>
      <c r="J423" s="44">
        <f>IFERROR(VLOOKUP($F423,'Arr 2020'!$A:$N,5,0),0)</f>
        <v>18214.47</v>
      </c>
      <c r="K423" s="44">
        <f>IFERROR(VLOOKUP($F423,'Arr 2020'!$A:$N,6,0),0)</f>
        <v>19632.900000000001</v>
      </c>
      <c r="L423" s="44">
        <f>IFERROR(VLOOKUP($F423,'Arr 2020'!$A:$N,7,0),0)</f>
        <v>27316.529999999995</v>
      </c>
      <c r="M423" s="44">
        <f>IFERROR(VLOOKUP($F423,'Arr 2020'!$A:$N,8,0),0)</f>
        <v>26763.51</v>
      </c>
      <c r="N423" s="44">
        <f>IFERROR(VLOOKUP($F423,'Arr 2020'!$A:$N,9,0),0)</f>
        <v>39707.71</v>
      </c>
      <c r="O423" s="44">
        <f>IFERROR(VLOOKUP($F423,'Arr 2020'!$A:$N,10,0),0)</f>
        <v>21706.470000000005</v>
      </c>
      <c r="P423" s="44">
        <f>IFERROR(VLOOKUP($F423,'Arr 2020'!$A:$N,11,0),0)</f>
        <v>30181.95</v>
      </c>
      <c r="Q423" s="44">
        <f>IFERROR(VLOOKUP($F423,'Arr 2020'!$A:$N,12,0),0)</f>
        <v>13118.64</v>
      </c>
      <c r="R423" s="44">
        <f>IFERROR(VLOOKUP($F423,'Arr 2020'!$A:$N,13,0),0)</f>
        <v>16581.88</v>
      </c>
      <c r="S423" s="44">
        <f>IFERROR(VLOOKUP($F423,'Arr 2020'!$A:$N,14,0),0)</f>
        <v>14487.05</v>
      </c>
    </row>
    <row r="424" spans="2:19" ht="15" customHeight="1" x14ac:dyDescent="0.2">
      <c r="B424" s="23"/>
      <c r="C424" s="22"/>
      <c r="D424" s="22"/>
      <c r="E424" s="22" t="s">
        <v>761</v>
      </c>
      <c r="F424" s="22"/>
      <c r="G424" s="55" t="s">
        <v>762</v>
      </c>
      <c r="H424" s="24">
        <f>IFERROR(VLOOKUP($F424,'Arr 2020'!$A$1:$C$1331,3,0),0)</f>
        <v>0</v>
      </c>
      <c r="I424" s="24">
        <f>IFERROR(VLOOKUP($F424,'Arr 2020'!$A:$N,4,0),0)</f>
        <v>0</v>
      </c>
      <c r="J424" s="24">
        <f>IFERROR(VLOOKUP($F424,'Arr 2020'!$A:$N,5,0),0)</f>
        <v>0</v>
      </c>
      <c r="K424" s="24">
        <f>IFERROR(VLOOKUP($F424,'Arr 2020'!$A:$N,6,0),0)</f>
        <v>0</v>
      </c>
      <c r="L424" s="24">
        <f>IFERROR(VLOOKUP($F424,'Arr 2020'!$A:$N,7,0),0)</f>
        <v>0</v>
      </c>
      <c r="M424" s="24">
        <f>IFERROR(VLOOKUP($F424,'Arr 2020'!$A:$N,8,0),0)</f>
        <v>0</v>
      </c>
      <c r="N424" s="24">
        <f>IFERROR(VLOOKUP($F424,'Arr 2020'!$A:$N,9,0),0)</f>
        <v>0</v>
      </c>
      <c r="O424" s="24">
        <f>IFERROR(VLOOKUP($F424,'Arr 2020'!$A:$N,10,0),0)</f>
        <v>0</v>
      </c>
      <c r="P424" s="24">
        <f>IFERROR(VLOOKUP($F424,'Arr 2020'!$A:$N,11,0),0)</f>
        <v>0</v>
      </c>
      <c r="Q424" s="24">
        <f>IFERROR(VLOOKUP($F424,'Arr 2020'!$A:$N,12,0),0)</f>
        <v>0</v>
      </c>
      <c r="R424" s="24">
        <f>IFERROR(VLOOKUP($F424,'Arr 2020'!$A:$N,13,0),0)</f>
        <v>0</v>
      </c>
      <c r="S424" s="24">
        <f>IFERROR(VLOOKUP($F424,'Arr 2020'!$A:$N,14,0),0)</f>
        <v>0</v>
      </c>
    </row>
    <row r="425" spans="2:19" ht="15" customHeight="1" x14ac:dyDescent="0.2">
      <c r="B425" s="60"/>
      <c r="C425" s="61"/>
      <c r="D425" s="61"/>
      <c r="E425" s="61"/>
      <c r="F425" s="43" t="s">
        <v>763</v>
      </c>
      <c r="G425" s="53" t="s">
        <v>762</v>
      </c>
      <c r="H425" s="44">
        <f>IFERROR(VLOOKUP($F425,'Arr 2020'!$A$1:$C$1331,3,0),0)</f>
        <v>31333.57</v>
      </c>
      <c r="I425" s="44">
        <f>IFERROR(VLOOKUP($F425,'Arr 2020'!$A:$N,4,0),0)</f>
        <v>45873.84</v>
      </c>
      <c r="J425" s="44">
        <f>IFERROR(VLOOKUP($F425,'Arr 2020'!$A:$N,5,0),0)</f>
        <v>29740.57</v>
      </c>
      <c r="K425" s="44">
        <f>IFERROR(VLOOKUP($F425,'Arr 2020'!$A:$N,6,0),0)</f>
        <v>45533.66</v>
      </c>
      <c r="L425" s="44">
        <f>IFERROR(VLOOKUP($F425,'Arr 2020'!$A:$N,7,0),0)</f>
        <v>102023.56</v>
      </c>
      <c r="M425" s="44">
        <f>IFERROR(VLOOKUP($F425,'Arr 2020'!$A:$N,8,0),0)</f>
        <v>106328.91000000002</v>
      </c>
      <c r="N425" s="44">
        <f>IFERROR(VLOOKUP($F425,'Arr 2020'!$A:$N,9,0),0)</f>
        <v>113509.86000000002</v>
      </c>
      <c r="O425" s="44">
        <f>IFERROR(VLOOKUP($F425,'Arr 2020'!$A:$N,10,0),0)</f>
        <v>110409</v>
      </c>
      <c r="P425" s="44">
        <f>IFERROR(VLOOKUP($F425,'Arr 2020'!$A:$N,11,0),0)</f>
        <v>97742.869999999981</v>
      </c>
      <c r="Q425" s="44">
        <f>IFERROR(VLOOKUP($F425,'Arr 2020'!$A:$N,12,0),0)</f>
        <v>110726.13</v>
      </c>
      <c r="R425" s="44">
        <f>IFERROR(VLOOKUP($F425,'Arr 2020'!$A:$N,13,0),0)</f>
        <v>124943.6</v>
      </c>
      <c r="S425" s="44">
        <f>IFERROR(VLOOKUP($F425,'Arr 2020'!$A:$N,14,0),0)</f>
        <v>137152.65</v>
      </c>
    </row>
    <row r="426" spans="2:19" ht="15" customHeight="1" x14ac:dyDescent="0.2">
      <c r="B426" s="23"/>
      <c r="C426" s="22"/>
      <c r="D426" s="22"/>
      <c r="E426" s="22" t="s">
        <v>764</v>
      </c>
      <c r="F426" s="22"/>
      <c r="G426" s="55" t="s">
        <v>765</v>
      </c>
      <c r="H426" s="24">
        <f>IFERROR(VLOOKUP($F426,'Arr 2020'!$A$1:$C$1331,3,0),0)</f>
        <v>0</v>
      </c>
      <c r="I426" s="24">
        <f>IFERROR(VLOOKUP($F426,'Arr 2020'!$A:$N,4,0),0)</f>
        <v>0</v>
      </c>
      <c r="J426" s="24">
        <f>IFERROR(VLOOKUP($F426,'Arr 2020'!$A:$N,5,0),0)</f>
        <v>0</v>
      </c>
      <c r="K426" s="24">
        <f>IFERROR(VLOOKUP($F426,'Arr 2020'!$A:$N,6,0),0)</f>
        <v>0</v>
      </c>
      <c r="L426" s="24">
        <f>IFERROR(VLOOKUP($F426,'Arr 2020'!$A:$N,7,0),0)</f>
        <v>0</v>
      </c>
      <c r="M426" s="24">
        <f>IFERROR(VLOOKUP($F426,'Arr 2020'!$A:$N,8,0),0)</f>
        <v>0</v>
      </c>
      <c r="N426" s="24">
        <f>IFERROR(VLOOKUP($F426,'Arr 2020'!$A:$N,9,0),0)</f>
        <v>0</v>
      </c>
      <c r="O426" s="24">
        <f>IFERROR(VLOOKUP($F426,'Arr 2020'!$A:$N,10,0),0)</f>
        <v>0</v>
      </c>
      <c r="P426" s="24">
        <f>IFERROR(VLOOKUP($F426,'Arr 2020'!$A:$N,11,0),0)</f>
        <v>0</v>
      </c>
      <c r="Q426" s="24">
        <f>IFERROR(VLOOKUP($F426,'Arr 2020'!$A:$N,12,0),0)</f>
        <v>0</v>
      </c>
      <c r="R426" s="24">
        <f>IFERROR(VLOOKUP($F426,'Arr 2020'!$A:$N,13,0),0)</f>
        <v>0</v>
      </c>
      <c r="S426" s="24">
        <f>IFERROR(VLOOKUP($F426,'Arr 2020'!$A:$N,14,0),0)</f>
        <v>0</v>
      </c>
    </row>
    <row r="427" spans="2:19" ht="15" customHeight="1" x14ac:dyDescent="0.2">
      <c r="B427" s="60"/>
      <c r="C427" s="61"/>
      <c r="D427" s="61"/>
      <c r="E427" s="61"/>
      <c r="F427" s="43" t="s">
        <v>766</v>
      </c>
      <c r="G427" s="53" t="s">
        <v>765</v>
      </c>
      <c r="H427" s="44">
        <f>IFERROR(VLOOKUP($F427,'Arr 2020'!$A$1:$C$1331,3,0),0)</f>
        <v>711983.55000000016</v>
      </c>
      <c r="I427" s="44">
        <f>IFERROR(VLOOKUP($F427,'Arr 2020'!$A:$N,4,0),0)</f>
        <v>595502.99</v>
      </c>
      <c r="J427" s="44">
        <f>IFERROR(VLOOKUP($F427,'Arr 2020'!$A:$N,5,0),0)</f>
        <v>550059.80000000005</v>
      </c>
      <c r="K427" s="44">
        <f>IFERROR(VLOOKUP($F427,'Arr 2020'!$A:$N,6,0),0)</f>
        <v>748345.86</v>
      </c>
      <c r="L427" s="44">
        <f>IFERROR(VLOOKUP($F427,'Arr 2020'!$A:$N,7,0),0)</f>
        <v>700235.15</v>
      </c>
      <c r="M427" s="44">
        <f>IFERROR(VLOOKUP($F427,'Arr 2020'!$A:$N,8,0),0)</f>
        <v>771530.22</v>
      </c>
      <c r="N427" s="44">
        <f>IFERROR(VLOOKUP($F427,'Arr 2020'!$A:$N,9,0),0)</f>
        <v>994280.83</v>
      </c>
      <c r="O427" s="44">
        <f>IFERROR(VLOOKUP($F427,'Arr 2020'!$A:$N,10,0),0)</f>
        <v>888951.2</v>
      </c>
      <c r="P427" s="44">
        <f>IFERROR(VLOOKUP($F427,'Arr 2020'!$A:$N,11,0),0)</f>
        <v>768477.76</v>
      </c>
      <c r="Q427" s="44">
        <f>IFERROR(VLOOKUP($F427,'Arr 2020'!$A:$N,12,0),0)</f>
        <v>818012.05000000016</v>
      </c>
      <c r="R427" s="44">
        <f>IFERROR(VLOOKUP($F427,'Arr 2020'!$A:$N,13,0),0)</f>
        <v>900057.46</v>
      </c>
      <c r="S427" s="44">
        <f>IFERROR(VLOOKUP($F427,'Arr 2020'!$A:$N,14,0),0)</f>
        <v>856728.49</v>
      </c>
    </row>
    <row r="428" spans="2:19" ht="15" customHeight="1" x14ac:dyDescent="0.2">
      <c r="B428" s="32"/>
      <c r="C428" s="33" t="s">
        <v>767</v>
      </c>
      <c r="D428" s="33"/>
      <c r="E428" s="33"/>
      <c r="F428" s="33"/>
      <c r="G428" s="50" t="s">
        <v>768</v>
      </c>
      <c r="H428" s="65">
        <f>IFERROR(VLOOKUP($F428,'Arr 2020'!$A$1:$C$1331,3,0),0)</f>
        <v>0</v>
      </c>
      <c r="I428" s="65">
        <f>IFERROR(VLOOKUP($F428,'Arr 2020'!$A:$N,4,0),0)</f>
        <v>0</v>
      </c>
      <c r="J428" s="65">
        <f>IFERROR(VLOOKUP($F428,'Arr 2020'!$A:$N,5,0),0)</f>
        <v>0</v>
      </c>
      <c r="K428" s="65">
        <f>IFERROR(VLOOKUP($F428,'Arr 2020'!$A:$N,6,0),0)</f>
        <v>0</v>
      </c>
      <c r="L428" s="65">
        <f>IFERROR(VLOOKUP($F428,'Arr 2020'!$A:$N,7,0),0)</f>
        <v>0</v>
      </c>
      <c r="M428" s="65">
        <f>IFERROR(VLOOKUP($F428,'Arr 2020'!$A:$N,8,0),0)</f>
        <v>0</v>
      </c>
      <c r="N428" s="65">
        <f>IFERROR(VLOOKUP($F428,'Arr 2020'!$A:$N,9,0),0)</f>
        <v>0</v>
      </c>
      <c r="O428" s="65">
        <f>IFERROR(VLOOKUP($F428,'Arr 2020'!$A:$N,10,0),0)</f>
        <v>0</v>
      </c>
      <c r="P428" s="65">
        <f>IFERROR(VLOOKUP($F428,'Arr 2020'!$A:$N,11,0),0)</f>
        <v>0</v>
      </c>
      <c r="Q428" s="65">
        <f>IFERROR(VLOOKUP($F428,'Arr 2020'!$A:$N,12,0),0)</f>
        <v>0</v>
      </c>
      <c r="R428" s="65">
        <f>IFERROR(VLOOKUP($F428,'Arr 2020'!$A:$N,13,0),0)</f>
        <v>0</v>
      </c>
      <c r="S428" s="65">
        <f>IFERROR(VLOOKUP($F428,'Arr 2020'!$A:$N,14,0),0)</f>
        <v>0</v>
      </c>
    </row>
    <row r="429" spans="2:19" ht="15" customHeight="1" x14ac:dyDescent="0.2">
      <c r="B429" s="64"/>
      <c r="C429" s="37"/>
      <c r="D429" s="37" t="s">
        <v>769</v>
      </c>
      <c r="E429" s="37"/>
      <c r="F429" s="37"/>
      <c r="G429" s="51" t="s">
        <v>770</v>
      </c>
      <c r="H429" s="38">
        <f>IFERROR(VLOOKUP($F429,'Arr 2020'!$A$1:$C$1331,3,0),0)</f>
        <v>0</v>
      </c>
      <c r="I429" s="38">
        <f>IFERROR(VLOOKUP($F429,'Arr 2020'!$A:$N,4,0),0)</f>
        <v>0</v>
      </c>
      <c r="J429" s="38">
        <f>IFERROR(VLOOKUP($F429,'Arr 2020'!$A:$N,5,0),0)</f>
        <v>0</v>
      </c>
      <c r="K429" s="38">
        <f>IFERROR(VLOOKUP($F429,'Arr 2020'!$A:$N,6,0),0)</f>
        <v>0</v>
      </c>
      <c r="L429" s="38">
        <f>IFERROR(VLOOKUP($F429,'Arr 2020'!$A:$N,7,0),0)</f>
        <v>0</v>
      </c>
      <c r="M429" s="38">
        <f>IFERROR(VLOOKUP($F429,'Arr 2020'!$A:$N,8,0),0)</f>
        <v>0</v>
      </c>
      <c r="N429" s="38">
        <f>IFERROR(VLOOKUP($F429,'Arr 2020'!$A:$N,9,0),0)</f>
        <v>0</v>
      </c>
      <c r="O429" s="38">
        <f>IFERROR(VLOOKUP($F429,'Arr 2020'!$A:$N,10,0),0)</f>
        <v>0</v>
      </c>
      <c r="P429" s="38">
        <f>IFERROR(VLOOKUP($F429,'Arr 2020'!$A:$N,11,0),0)</f>
        <v>0</v>
      </c>
      <c r="Q429" s="38">
        <f>IFERROR(VLOOKUP($F429,'Arr 2020'!$A:$N,12,0),0)</f>
        <v>0</v>
      </c>
      <c r="R429" s="38">
        <f>IFERROR(VLOOKUP($F429,'Arr 2020'!$A:$N,13,0),0)</f>
        <v>0</v>
      </c>
      <c r="S429" s="38">
        <f>IFERROR(VLOOKUP($F429,'Arr 2020'!$A:$N,14,0),0)</f>
        <v>0</v>
      </c>
    </row>
    <row r="430" spans="2:19" ht="15" customHeight="1" x14ac:dyDescent="0.2">
      <c r="B430" s="23"/>
      <c r="C430" s="22"/>
      <c r="D430" s="22"/>
      <c r="E430" s="22" t="s">
        <v>771</v>
      </c>
      <c r="F430" s="22"/>
      <c r="G430" s="55" t="s">
        <v>772</v>
      </c>
      <c r="H430" s="24">
        <f>IFERROR(VLOOKUP($F430,'Arr 2020'!$A$1:$C$1331,3,0),0)</f>
        <v>0</v>
      </c>
      <c r="I430" s="24">
        <f>IFERROR(VLOOKUP($F430,'Arr 2020'!$A:$N,4,0),0)</f>
        <v>0</v>
      </c>
      <c r="J430" s="24">
        <f>IFERROR(VLOOKUP($F430,'Arr 2020'!$A:$N,5,0),0)</f>
        <v>0</v>
      </c>
      <c r="K430" s="24">
        <f>IFERROR(VLOOKUP($F430,'Arr 2020'!$A:$N,6,0),0)</f>
        <v>0</v>
      </c>
      <c r="L430" s="24">
        <f>IFERROR(VLOOKUP($F430,'Arr 2020'!$A:$N,7,0),0)</f>
        <v>0</v>
      </c>
      <c r="M430" s="24">
        <f>IFERROR(VLOOKUP($F430,'Arr 2020'!$A:$N,8,0),0)</f>
        <v>0</v>
      </c>
      <c r="N430" s="24">
        <f>IFERROR(VLOOKUP($F430,'Arr 2020'!$A:$N,9,0),0)</f>
        <v>0</v>
      </c>
      <c r="O430" s="24">
        <f>IFERROR(VLOOKUP($F430,'Arr 2020'!$A:$N,10,0),0)</f>
        <v>0</v>
      </c>
      <c r="P430" s="24">
        <f>IFERROR(VLOOKUP($F430,'Arr 2020'!$A:$N,11,0),0)</f>
        <v>0</v>
      </c>
      <c r="Q430" s="24">
        <f>IFERROR(VLOOKUP($F430,'Arr 2020'!$A:$N,12,0),0)</f>
        <v>0</v>
      </c>
      <c r="R430" s="24">
        <f>IFERROR(VLOOKUP($F430,'Arr 2020'!$A:$N,13,0),0)</f>
        <v>0</v>
      </c>
      <c r="S430" s="24">
        <f>IFERROR(VLOOKUP($F430,'Arr 2020'!$A:$N,14,0),0)</f>
        <v>0</v>
      </c>
    </row>
    <row r="431" spans="2:19" ht="15" customHeight="1" x14ac:dyDescent="0.2">
      <c r="B431" s="60"/>
      <c r="C431" s="61"/>
      <c r="D431" s="61"/>
      <c r="E431" s="61"/>
      <c r="F431" s="43" t="s">
        <v>773</v>
      </c>
      <c r="G431" s="53" t="s">
        <v>772</v>
      </c>
      <c r="H431" s="44">
        <f>IFERROR(VLOOKUP($F431,'Arr 2020'!$A$1:$C$1331,3,0),0)</f>
        <v>1472870.83</v>
      </c>
      <c r="I431" s="44">
        <f>IFERROR(VLOOKUP($F431,'Arr 2020'!$A:$N,4,0),0)</f>
        <v>1431661.88</v>
      </c>
      <c r="J431" s="44">
        <f>IFERROR(VLOOKUP($F431,'Arr 2020'!$A:$N,5,0),0)</f>
        <v>1015423.5699999998</v>
      </c>
      <c r="K431" s="44">
        <f>IFERROR(VLOOKUP($F431,'Arr 2020'!$A:$N,6,0),0)</f>
        <v>1110278.94</v>
      </c>
      <c r="L431" s="44">
        <f>IFERROR(VLOOKUP($F431,'Arr 2020'!$A:$N,7,0),0)</f>
        <v>811402.23999999999</v>
      </c>
      <c r="M431" s="44">
        <f>IFERROR(VLOOKUP($F431,'Arr 2020'!$A:$N,8,0),0)</f>
        <v>1430030.68</v>
      </c>
      <c r="N431" s="44">
        <f>IFERROR(VLOOKUP($F431,'Arr 2020'!$A:$N,9,0),0)</f>
        <v>1896506.65</v>
      </c>
      <c r="O431" s="44">
        <f>IFERROR(VLOOKUP($F431,'Arr 2020'!$A:$N,10,0),0)</f>
        <v>2216732.71</v>
      </c>
      <c r="P431" s="44">
        <f>IFERROR(VLOOKUP($F431,'Arr 2020'!$A:$N,11,0),0)</f>
        <v>2253770.69</v>
      </c>
      <c r="Q431" s="44">
        <f>IFERROR(VLOOKUP($F431,'Arr 2020'!$A:$N,12,0),0)</f>
        <v>2203949.11</v>
      </c>
      <c r="R431" s="44">
        <f>IFERROR(VLOOKUP($F431,'Arr 2020'!$A:$N,13,0),0)</f>
        <v>2340993.88</v>
      </c>
      <c r="S431" s="44">
        <f>IFERROR(VLOOKUP($F431,'Arr 2020'!$A:$N,14,0),0)</f>
        <v>2135029.4900000002</v>
      </c>
    </row>
    <row r="432" spans="2:19" ht="15" customHeight="1" x14ac:dyDescent="0.2">
      <c r="B432" s="60"/>
      <c r="C432" s="61"/>
      <c r="D432" s="61"/>
      <c r="E432" s="61"/>
      <c r="F432" s="43" t="s">
        <v>774</v>
      </c>
      <c r="G432" s="53" t="s">
        <v>775</v>
      </c>
      <c r="H432" s="44">
        <f>IFERROR(VLOOKUP($F432,'Arr 2020'!$A$1:$C$1331,3,0),0)</f>
        <v>0</v>
      </c>
      <c r="I432" s="44">
        <f>IFERROR(VLOOKUP($F432,'Arr 2020'!$A:$N,4,0),0)</f>
        <v>0</v>
      </c>
      <c r="J432" s="44">
        <f>IFERROR(VLOOKUP($F432,'Arr 2020'!$A:$N,5,0),0)</f>
        <v>0</v>
      </c>
      <c r="K432" s="44">
        <f>IFERROR(VLOOKUP($F432,'Arr 2020'!$A:$N,6,0),0)</f>
        <v>0</v>
      </c>
      <c r="L432" s="44">
        <f>IFERROR(VLOOKUP($F432,'Arr 2020'!$A:$N,7,0),0)</f>
        <v>0</v>
      </c>
      <c r="M432" s="44">
        <f>IFERROR(VLOOKUP($F432,'Arr 2020'!$A:$N,8,0),0)</f>
        <v>0</v>
      </c>
      <c r="N432" s="44">
        <f>IFERROR(VLOOKUP($F432,'Arr 2020'!$A:$N,9,0),0)</f>
        <v>10.06</v>
      </c>
      <c r="O432" s="44">
        <f>IFERROR(VLOOKUP($F432,'Arr 2020'!$A:$N,10,0),0)</f>
        <v>342.56</v>
      </c>
      <c r="P432" s="44">
        <f>IFERROR(VLOOKUP($F432,'Arr 2020'!$A:$N,11,0),0)</f>
        <v>0</v>
      </c>
      <c r="Q432" s="44">
        <f>IFERROR(VLOOKUP($F432,'Arr 2020'!$A:$N,12,0),0)</f>
        <v>0</v>
      </c>
      <c r="R432" s="44">
        <f>IFERROR(VLOOKUP($F432,'Arr 2020'!$A:$N,13,0),0)</f>
        <v>0</v>
      </c>
      <c r="S432" s="44">
        <f>IFERROR(VLOOKUP($F432,'Arr 2020'!$A:$N,14,0),0)</f>
        <v>0</v>
      </c>
    </row>
    <row r="433" spans="2:19" ht="15" customHeight="1" x14ac:dyDescent="0.2">
      <c r="B433" s="23"/>
      <c r="C433" s="22"/>
      <c r="D433" s="22"/>
      <c r="E433" s="22" t="s">
        <v>776</v>
      </c>
      <c r="F433" s="22"/>
      <c r="G433" s="55" t="s">
        <v>777</v>
      </c>
      <c r="H433" s="24">
        <f>IFERROR(VLOOKUP($F433,'Arr 2020'!$A$1:$C$1331,3,0),0)</f>
        <v>0</v>
      </c>
      <c r="I433" s="24">
        <f>IFERROR(VLOOKUP($F433,'Arr 2020'!$A:$N,4,0),0)</f>
        <v>0</v>
      </c>
      <c r="J433" s="24">
        <f>IFERROR(VLOOKUP($F433,'Arr 2020'!$A:$N,5,0),0)</f>
        <v>0</v>
      </c>
      <c r="K433" s="24">
        <f>IFERROR(VLOOKUP($F433,'Arr 2020'!$A:$N,6,0),0)</f>
        <v>0</v>
      </c>
      <c r="L433" s="24">
        <f>IFERROR(VLOOKUP($F433,'Arr 2020'!$A:$N,7,0),0)</f>
        <v>0</v>
      </c>
      <c r="M433" s="24">
        <f>IFERROR(VLOOKUP($F433,'Arr 2020'!$A:$N,8,0),0)</f>
        <v>0</v>
      </c>
      <c r="N433" s="24">
        <f>IFERROR(VLOOKUP($F433,'Arr 2020'!$A:$N,9,0),0)</f>
        <v>0</v>
      </c>
      <c r="O433" s="24">
        <f>IFERROR(VLOOKUP($F433,'Arr 2020'!$A:$N,10,0),0)</f>
        <v>0</v>
      </c>
      <c r="P433" s="24">
        <f>IFERROR(VLOOKUP($F433,'Arr 2020'!$A:$N,11,0),0)</f>
        <v>0</v>
      </c>
      <c r="Q433" s="24">
        <f>IFERROR(VLOOKUP($F433,'Arr 2020'!$A:$N,12,0),0)</f>
        <v>0</v>
      </c>
      <c r="R433" s="24">
        <f>IFERROR(VLOOKUP($F433,'Arr 2020'!$A:$N,13,0),0)</f>
        <v>0</v>
      </c>
      <c r="S433" s="24">
        <f>IFERROR(VLOOKUP($F433,'Arr 2020'!$A:$N,14,0),0)</f>
        <v>0</v>
      </c>
    </row>
    <row r="434" spans="2:19" ht="15" customHeight="1" x14ac:dyDescent="0.2">
      <c r="B434" s="60"/>
      <c r="C434" s="61"/>
      <c r="D434" s="61"/>
      <c r="E434" s="61"/>
      <c r="F434" s="43" t="s">
        <v>778</v>
      </c>
      <c r="G434" s="53" t="s">
        <v>779</v>
      </c>
      <c r="H434" s="44">
        <f>IFERROR(VLOOKUP($F434,'Arr 2020'!$A$1:$C$1331,3,0),0)</f>
        <v>3159462</v>
      </c>
      <c r="I434" s="44">
        <f>IFERROR(VLOOKUP($F434,'Arr 2020'!$A:$N,4,0),0)</f>
        <v>3099570.3</v>
      </c>
      <c r="J434" s="44">
        <f>IFERROR(VLOOKUP($F434,'Arr 2020'!$A:$N,5,0),0)</f>
        <v>2937035.51</v>
      </c>
      <c r="K434" s="44">
        <f>IFERROR(VLOOKUP($F434,'Arr 2020'!$A:$N,6,0),0)</f>
        <v>905616.59</v>
      </c>
      <c r="L434" s="44">
        <f>IFERROR(VLOOKUP($F434,'Arr 2020'!$A:$N,7,0),0)</f>
        <v>405597.33</v>
      </c>
      <c r="M434" s="44">
        <f>IFERROR(VLOOKUP($F434,'Arr 2020'!$A:$N,8,0),0)</f>
        <v>915410.54</v>
      </c>
      <c r="N434" s="44">
        <f>IFERROR(VLOOKUP($F434,'Arr 2020'!$A:$N,9,0),0)</f>
        <v>1434242.2</v>
      </c>
      <c r="O434" s="44">
        <f>IFERROR(VLOOKUP($F434,'Arr 2020'!$A:$N,10,0),0)</f>
        <v>1938876.02</v>
      </c>
      <c r="P434" s="44">
        <f>IFERROR(VLOOKUP($F434,'Arr 2020'!$A:$N,11,0),0)</f>
        <v>2222652</v>
      </c>
      <c r="Q434" s="44">
        <f>IFERROR(VLOOKUP($F434,'Arr 2020'!$A:$N,12,0),0)</f>
        <v>2749631.5</v>
      </c>
      <c r="R434" s="44">
        <f>IFERROR(VLOOKUP($F434,'Arr 2020'!$A:$N,13,0),0)</f>
        <v>3164394.96</v>
      </c>
      <c r="S434" s="44">
        <f>IFERROR(VLOOKUP($F434,'Arr 2020'!$A:$N,14,0),0)</f>
        <v>3603100.96</v>
      </c>
    </row>
    <row r="435" spans="2:19" ht="15" customHeight="1" x14ac:dyDescent="0.2">
      <c r="B435" s="60"/>
      <c r="C435" s="61"/>
      <c r="D435" s="61"/>
      <c r="E435" s="61"/>
      <c r="F435" s="43" t="s">
        <v>780</v>
      </c>
      <c r="G435" s="53" t="s">
        <v>781</v>
      </c>
      <c r="H435" s="44">
        <f>IFERROR(VLOOKUP($F435,'Arr 2020'!$A$1:$C$1331,3,0),0)</f>
        <v>344637.4</v>
      </c>
      <c r="I435" s="44">
        <f>IFERROR(VLOOKUP($F435,'Arr 2020'!$A:$N,4,0),0)</f>
        <v>301074.67</v>
      </c>
      <c r="J435" s="44">
        <f>IFERROR(VLOOKUP($F435,'Arr 2020'!$A:$N,5,0),0)</f>
        <v>268798.11</v>
      </c>
      <c r="K435" s="44">
        <f>IFERROR(VLOOKUP($F435,'Arr 2020'!$A:$N,6,0),0)</f>
        <v>187320.84</v>
      </c>
      <c r="L435" s="44">
        <f>IFERROR(VLOOKUP($F435,'Arr 2020'!$A:$N,7,0),0)</f>
        <v>101399.09</v>
      </c>
      <c r="M435" s="44">
        <f>IFERROR(VLOOKUP($F435,'Arr 2020'!$A:$N,8,0),0)</f>
        <v>137734.73000000001</v>
      </c>
      <c r="N435" s="44">
        <f>IFERROR(VLOOKUP($F435,'Arr 2020'!$A:$N,9,0),0)</f>
        <v>124304.04</v>
      </c>
      <c r="O435" s="44">
        <f>IFERROR(VLOOKUP($F435,'Arr 2020'!$A:$N,10,0),0)</f>
        <v>157038.07999999999</v>
      </c>
      <c r="P435" s="44">
        <f>IFERROR(VLOOKUP($F435,'Arr 2020'!$A:$N,11,0),0)</f>
        <v>109467.81</v>
      </c>
      <c r="Q435" s="44">
        <f>IFERROR(VLOOKUP($F435,'Arr 2020'!$A:$N,12,0),0)</f>
        <v>165143.95000000004</v>
      </c>
      <c r="R435" s="44">
        <f>IFERROR(VLOOKUP($F435,'Arr 2020'!$A:$N,13,0),0)</f>
        <v>253880.44</v>
      </c>
      <c r="S435" s="44">
        <f>IFERROR(VLOOKUP($F435,'Arr 2020'!$A:$N,14,0),0)</f>
        <v>204578.95</v>
      </c>
    </row>
    <row r="436" spans="2:19" ht="15" customHeight="1" x14ac:dyDescent="0.2">
      <c r="B436" s="60"/>
      <c r="C436" s="61"/>
      <c r="D436" s="61"/>
      <c r="E436" s="61"/>
      <c r="F436" s="43" t="s">
        <v>782</v>
      </c>
      <c r="G436" s="53" t="s">
        <v>783</v>
      </c>
      <c r="H436" s="44">
        <f>IFERROR(VLOOKUP($F436,'Arr 2020'!$A$1:$C$1331,3,0),0)</f>
        <v>148071.48000000001</v>
      </c>
      <c r="I436" s="44">
        <f>IFERROR(VLOOKUP($F436,'Arr 2020'!$A:$N,4,0),0)</f>
        <v>135204.88</v>
      </c>
      <c r="J436" s="44">
        <f>IFERROR(VLOOKUP($F436,'Arr 2020'!$A:$N,5,0),0)</f>
        <v>141651.53</v>
      </c>
      <c r="K436" s="44">
        <f>IFERROR(VLOOKUP($F436,'Arr 2020'!$A:$N,6,0),0)</f>
        <v>56287.779999999992</v>
      </c>
      <c r="L436" s="44">
        <f>IFERROR(VLOOKUP($F436,'Arr 2020'!$A:$N,7,0),0)</f>
        <v>37021.9</v>
      </c>
      <c r="M436" s="44">
        <f>IFERROR(VLOOKUP($F436,'Arr 2020'!$A:$N,8,0),0)</f>
        <v>26748.500000000004</v>
      </c>
      <c r="N436" s="44">
        <f>IFERROR(VLOOKUP($F436,'Arr 2020'!$A:$N,9,0),0)</f>
        <v>52318.32</v>
      </c>
      <c r="O436" s="44">
        <f>IFERROR(VLOOKUP($F436,'Arr 2020'!$A:$N,10,0),0)</f>
        <v>140817.26999999999</v>
      </c>
      <c r="P436" s="44">
        <f>IFERROR(VLOOKUP($F436,'Arr 2020'!$A:$N,11,0),0)</f>
        <v>115324.14</v>
      </c>
      <c r="Q436" s="44">
        <f>IFERROR(VLOOKUP($F436,'Arr 2020'!$A:$N,12,0),0)</f>
        <v>144242.31</v>
      </c>
      <c r="R436" s="44">
        <f>IFERROR(VLOOKUP($F436,'Arr 2020'!$A:$N,13,0),0)</f>
        <v>136147.43</v>
      </c>
      <c r="S436" s="44">
        <f>IFERROR(VLOOKUP($F436,'Arr 2020'!$A:$N,14,0),0)</f>
        <v>99117.31</v>
      </c>
    </row>
    <row r="437" spans="2:19" ht="15" customHeight="1" x14ac:dyDescent="0.2">
      <c r="B437" s="23"/>
      <c r="C437" s="22"/>
      <c r="D437" s="22"/>
      <c r="E437" s="22" t="s">
        <v>784</v>
      </c>
      <c r="F437" s="22"/>
      <c r="G437" s="55" t="s">
        <v>785</v>
      </c>
      <c r="H437" s="24">
        <f>IFERROR(VLOOKUP($F437,'Arr 2020'!$A$1:$C$1331,3,0),0)</f>
        <v>0</v>
      </c>
      <c r="I437" s="24">
        <f>IFERROR(VLOOKUP($F437,'Arr 2020'!$A:$N,4,0),0)</f>
        <v>0</v>
      </c>
      <c r="J437" s="24">
        <f>IFERROR(VLOOKUP($F437,'Arr 2020'!$A:$N,5,0),0)</f>
        <v>0</v>
      </c>
      <c r="K437" s="24">
        <f>IFERROR(VLOOKUP($F437,'Arr 2020'!$A:$N,6,0),0)</f>
        <v>0</v>
      </c>
      <c r="L437" s="24">
        <f>IFERROR(VLOOKUP($F437,'Arr 2020'!$A:$N,7,0),0)</f>
        <v>0</v>
      </c>
      <c r="M437" s="24">
        <f>IFERROR(VLOOKUP($F437,'Arr 2020'!$A:$N,8,0),0)</f>
        <v>0</v>
      </c>
      <c r="N437" s="24">
        <f>IFERROR(VLOOKUP($F437,'Arr 2020'!$A:$N,9,0),0)</f>
        <v>0</v>
      </c>
      <c r="O437" s="24">
        <f>IFERROR(VLOOKUP($F437,'Arr 2020'!$A:$N,10,0),0)</f>
        <v>0</v>
      </c>
      <c r="P437" s="24">
        <f>IFERROR(VLOOKUP($F437,'Arr 2020'!$A:$N,11,0),0)</f>
        <v>0</v>
      </c>
      <c r="Q437" s="24">
        <f>IFERROR(VLOOKUP($F437,'Arr 2020'!$A:$N,12,0),0)</f>
        <v>0</v>
      </c>
      <c r="R437" s="24">
        <f>IFERROR(VLOOKUP($F437,'Arr 2020'!$A:$N,13,0),0)</f>
        <v>0</v>
      </c>
      <c r="S437" s="24">
        <f>IFERROR(VLOOKUP($F437,'Arr 2020'!$A:$N,14,0),0)</f>
        <v>0</v>
      </c>
    </row>
    <row r="438" spans="2:19" ht="15" customHeight="1" x14ac:dyDescent="0.2">
      <c r="B438" s="60"/>
      <c r="C438" s="61"/>
      <c r="D438" s="61"/>
      <c r="E438" s="61"/>
      <c r="F438" s="43" t="s">
        <v>786</v>
      </c>
      <c r="G438" s="53" t="s">
        <v>787</v>
      </c>
      <c r="H438" s="44">
        <f>IFERROR(VLOOKUP($F438,'Arr 2020'!$A$1:$C$1331,3,0),0)</f>
        <v>14037.77</v>
      </c>
      <c r="I438" s="44">
        <f>IFERROR(VLOOKUP($F438,'Arr 2020'!$A:$N,4,0),0)</f>
        <v>25559.55</v>
      </c>
      <c r="J438" s="44">
        <f>IFERROR(VLOOKUP($F438,'Arr 2020'!$A:$N,5,0),0)</f>
        <v>42124.760000000009</v>
      </c>
      <c r="K438" s="44">
        <f>IFERROR(VLOOKUP($F438,'Arr 2020'!$A:$N,6,0),0)</f>
        <v>71158.11</v>
      </c>
      <c r="L438" s="44">
        <f>IFERROR(VLOOKUP($F438,'Arr 2020'!$A:$N,7,0),0)</f>
        <v>24164.05</v>
      </c>
      <c r="M438" s="44">
        <f>IFERROR(VLOOKUP($F438,'Arr 2020'!$A:$N,8,0),0)</f>
        <v>29903.169999999995</v>
      </c>
      <c r="N438" s="44">
        <f>IFERROR(VLOOKUP($F438,'Arr 2020'!$A:$N,9,0),0)</f>
        <v>37623.65</v>
      </c>
      <c r="O438" s="44">
        <f>IFERROR(VLOOKUP($F438,'Arr 2020'!$A:$N,10,0),0)</f>
        <v>32649.51</v>
      </c>
      <c r="P438" s="44">
        <f>IFERROR(VLOOKUP($F438,'Arr 2020'!$A:$N,11,0),0)</f>
        <v>22151.03</v>
      </c>
      <c r="Q438" s="44">
        <f>IFERROR(VLOOKUP($F438,'Arr 2020'!$A:$N,12,0),0)</f>
        <v>17050.900000000001</v>
      </c>
      <c r="R438" s="44">
        <f>IFERROR(VLOOKUP($F438,'Arr 2020'!$A:$N,13,0),0)</f>
        <v>30903.95</v>
      </c>
      <c r="S438" s="44">
        <f>IFERROR(VLOOKUP($F438,'Arr 2020'!$A:$N,14,0),0)</f>
        <v>24802.560000000001</v>
      </c>
    </row>
    <row r="439" spans="2:19" ht="15" customHeight="1" x14ac:dyDescent="0.2">
      <c r="B439" s="60"/>
      <c r="C439" s="61"/>
      <c r="D439" s="61"/>
      <c r="E439" s="61"/>
      <c r="F439" s="43" t="s">
        <v>788</v>
      </c>
      <c r="G439" s="53" t="s">
        <v>789</v>
      </c>
      <c r="H439" s="44">
        <f>IFERROR(VLOOKUP($F439,'Arr 2020'!$A$1:$C$1331,3,0),0)</f>
        <v>0</v>
      </c>
      <c r="I439" s="44">
        <f>IFERROR(VLOOKUP($F439,'Arr 2020'!$A:$N,4,0),0)</f>
        <v>0</v>
      </c>
      <c r="J439" s="44">
        <f>IFERROR(VLOOKUP($F439,'Arr 2020'!$A:$N,5,0),0)</f>
        <v>0</v>
      </c>
      <c r="K439" s="44">
        <f>IFERROR(VLOOKUP($F439,'Arr 2020'!$A:$N,6,0),0)</f>
        <v>0</v>
      </c>
      <c r="L439" s="44">
        <f>IFERROR(VLOOKUP($F439,'Arr 2020'!$A:$N,7,0),0)</f>
        <v>0</v>
      </c>
      <c r="M439" s="44">
        <f>IFERROR(VLOOKUP($F439,'Arr 2020'!$A:$N,8,0),0)</f>
        <v>0</v>
      </c>
      <c r="N439" s="44">
        <f>IFERROR(VLOOKUP($F439,'Arr 2020'!$A:$N,9,0),0)</f>
        <v>0</v>
      </c>
      <c r="O439" s="44">
        <f>IFERROR(VLOOKUP($F439,'Arr 2020'!$A:$N,10,0),0)</f>
        <v>0</v>
      </c>
      <c r="P439" s="44">
        <f>IFERROR(VLOOKUP($F439,'Arr 2020'!$A:$N,11,0),0)</f>
        <v>0</v>
      </c>
      <c r="Q439" s="44">
        <f>IFERROR(VLOOKUP($F439,'Arr 2020'!$A:$N,12,0),0)</f>
        <v>0</v>
      </c>
      <c r="R439" s="44">
        <f>IFERROR(VLOOKUP($F439,'Arr 2020'!$A:$N,13,0),0)</f>
        <v>0</v>
      </c>
      <c r="S439" s="44">
        <f>IFERROR(VLOOKUP($F439,'Arr 2020'!$A:$N,14,0),0)</f>
        <v>0</v>
      </c>
    </row>
    <row r="440" spans="2:19" ht="15" customHeight="1" x14ac:dyDescent="0.2">
      <c r="B440" s="60"/>
      <c r="C440" s="61"/>
      <c r="D440" s="61"/>
      <c r="E440" s="61"/>
      <c r="F440" s="43" t="s">
        <v>790</v>
      </c>
      <c r="G440" s="53" t="s">
        <v>791</v>
      </c>
      <c r="H440" s="44">
        <f>IFERROR(VLOOKUP($F440,'Arr 2020'!$A$1:$C$1331,3,0),0)</f>
        <v>0</v>
      </c>
      <c r="I440" s="44">
        <f>IFERROR(VLOOKUP($F440,'Arr 2020'!$A:$N,4,0),0)</f>
        <v>0</v>
      </c>
      <c r="J440" s="44">
        <f>IFERROR(VLOOKUP($F440,'Arr 2020'!$A:$N,5,0),0)</f>
        <v>0</v>
      </c>
      <c r="K440" s="44">
        <f>IFERROR(VLOOKUP($F440,'Arr 2020'!$A:$N,6,0),0)</f>
        <v>0</v>
      </c>
      <c r="L440" s="44">
        <f>IFERROR(VLOOKUP($F440,'Arr 2020'!$A:$N,7,0),0)</f>
        <v>0</v>
      </c>
      <c r="M440" s="44">
        <f>IFERROR(VLOOKUP($F440,'Arr 2020'!$A:$N,8,0),0)</f>
        <v>0</v>
      </c>
      <c r="N440" s="44">
        <f>IFERROR(VLOOKUP($F440,'Arr 2020'!$A:$N,9,0),0)</f>
        <v>0</v>
      </c>
      <c r="O440" s="44">
        <f>IFERROR(VLOOKUP($F440,'Arr 2020'!$A:$N,10,0),0)</f>
        <v>0</v>
      </c>
      <c r="P440" s="44">
        <f>IFERROR(VLOOKUP($F440,'Arr 2020'!$A:$N,11,0),0)</f>
        <v>0</v>
      </c>
      <c r="Q440" s="44">
        <f>IFERROR(VLOOKUP($F440,'Arr 2020'!$A:$N,12,0),0)</f>
        <v>0</v>
      </c>
      <c r="R440" s="44">
        <f>IFERROR(VLOOKUP($F440,'Arr 2020'!$A:$N,13,0),0)</f>
        <v>0</v>
      </c>
      <c r="S440" s="44">
        <f>IFERROR(VLOOKUP($F440,'Arr 2020'!$A:$N,14,0),0)</f>
        <v>2295.12</v>
      </c>
    </row>
    <row r="441" spans="2:19" ht="15" customHeight="1" x14ac:dyDescent="0.2">
      <c r="B441" s="23"/>
      <c r="C441" s="22"/>
      <c r="D441" s="22"/>
      <c r="E441" s="22" t="s">
        <v>792</v>
      </c>
      <c r="F441" s="22"/>
      <c r="G441" s="55" t="s">
        <v>793</v>
      </c>
      <c r="H441" s="24">
        <f>IFERROR(VLOOKUP($F441,'Arr 2020'!$A$1:$C$1331,3,0),0)</f>
        <v>0</v>
      </c>
      <c r="I441" s="24">
        <f>IFERROR(VLOOKUP($F441,'Arr 2020'!$A:$N,4,0),0)</f>
        <v>0</v>
      </c>
      <c r="J441" s="24">
        <f>IFERROR(VLOOKUP($F441,'Arr 2020'!$A:$N,5,0),0)</f>
        <v>0</v>
      </c>
      <c r="K441" s="24">
        <f>IFERROR(VLOOKUP($F441,'Arr 2020'!$A:$N,6,0),0)</f>
        <v>0</v>
      </c>
      <c r="L441" s="24">
        <f>IFERROR(VLOOKUP($F441,'Arr 2020'!$A:$N,7,0),0)</f>
        <v>0</v>
      </c>
      <c r="M441" s="24">
        <f>IFERROR(VLOOKUP($F441,'Arr 2020'!$A:$N,8,0),0)</f>
        <v>0</v>
      </c>
      <c r="N441" s="24">
        <f>IFERROR(VLOOKUP($F441,'Arr 2020'!$A:$N,9,0),0)</f>
        <v>0</v>
      </c>
      <c r="O441" s="24">
        <f>IFERROR(VLOOKUP($F441,'Arr 2020'!$A:$N,10,0),0)</f>
        <v>0</v>
      </c>
      <c r="P441" s="24">
        <f>IFERROR(VLOOKUP($F441,'Arr 2020'!$A:$N,11,0),0)</f>
        <v>0</v>
      </c>
      <c r="Q441" s="24">
        <f>IFERROR(VLOOKUP($F441,'Arr 2020'!$A:$N,12,0),0)</f>
        <v>0</v>
      </c>
      <c r="R441" s="24">
        <f>IFERROR(VLOOKUP($F441,'Arr 2020'!$A:$N,13,0),0)</f>
        <v>0</v>
      </c>
      <c r="S441" s="24">
        <f>IFERROR(VLOOKUP($F441,'Arr 2020'!$A:$N,14,0),0)</f>
        <v>0</v>
      </c>
    </row>
    <row r="442" spans="2:19" ht="15" customHeight="1" x14ac:dyDescent="0.2">
      <c r="B442" s="60"/>
      <c r="C442" s="61"/>
      <c r="D442" s="61"/>
      <c r="E442" s="61"/>
      <c r="F442" s="43" t="s">
        <v>794</v>
      </c>
      <c r="G442" s="53" t="s">
        <v>793</v>
      </c>
      <c r="H442" s="44">
        <f>IFERROR(VLOOKUP($F442,'Arr 2020'!$A$1:$C$1331,3,0),0)</f>
        <v>6706.42</v>
      </c>
      <c r="I442" s="44">
        <f>IFERROR(VLOOKUP($F442,'Arr 2020'!$A:$N,4,0),0)</f>
        <v>11000.2</v>
      </c>
      <c r="J442" s="44">
        <f>IFERROR(VLOOKUP($F442,'Arr 2020'!$A:$N,5,0),0)</f>
        <v>10292.08</v>
      </c>
      <c r="K442" s="44">
        <f>IFERROR(VLOOKUP($F442,'Arr 2020'!$A:$N,6,0),0)</f>
        <v>13698.11</v>
      </c>
      <c r="L442" s="44">
        <f>IFERROR(VLOOKUP($F442,'Arr 2020'!$A:$N,7,0),0)</f>
        <v>10692.86</v>
      </c>
      <c r="M442" s="44">
        <f>IFERROR(VLOOKUP($F442,'Arr 2020'!$A:$N,8,0),0)</f>
        <v>8378.7900000000009</v>
      </c>
      <c r="N442" s="44">
        <f>IFERROR(VLOOKUP($F442,'Arr 2020'!$A:$N,9,0),0)</f>
        <v>10764.07</v>
      </c>
      <c r="O442" s="44">
        <f>IFERROR(VLOOKUP($F442,'Arr 2020'!$A:$N,10,0),0)</f>
        <v>13829.870000000003</v>
      </c>
      <c r="P442" s="44">
        <f>IFERROR(VLOOKUP($F442,'Arr 2020'!$A:$N,11,0),0)</f>
        <v>12960.64</v>
      </c>
      <c r="Q442" s="44">
        <f>IFERROR(VLOOKUP($F442,'Arr 2020'!$A:$N,12,0),0)</f>
        <v>11131.06</v>
      </c>
      <c r="R442" s="44">
        <f>IFERROR(VLOOKUP($F442,'Arr 2020'!$A:$N,13,0),0)</f>
        <v>10577.46</v>
      </c>
      <c r="S442" s="44">
        <f>IFERROR(VLOOKUP($F442,'Arr 2020'!$A:$N,14,0),0)</f>
        <v>10822.9</v>
      </c>
    </row>
    <row r="443" spans="2:19" ht="15" customHeight="1" x14ac:dyDescent="0.2">
      <c r="B443" s="64"/>
      <c r="C443" s="37"/>
      <c r="D443" s="37" t="s">
        <v>795</v>
      </c>
      <c r="E443" s="37"/>
      <c r="F443" s="37"/>
      <c r="G443" s="51" t="s">
        <v>796</v>
      </c>
      <c r="H443" s="38">
        <f>IFERROR(VLOOKUP($F443,'Arr 2020'!$A$1:$C$1331,3,0),0)</f>
        <v>0</v>
      </c>
      <c r="I443" s="38">
        <f>IFERROR(VLOOKUP($F443,'Arr 2020'!$A:$N,4,0),0)</f>
        <v>0</v>
      </c>
      <c r="J443" s="38">
        <f>IFERROR(VLOOKUP($F443,'Arr 2020'!$A:$N,5,0),0)</f>
        <v>0</v>
      </c>
      <c r="K443" s="38">
        <f>IFERROR(VLOOKUP($F443,'Arr 2020'!$A:$N,6,0),0)</f>
        <v>0</v>
      </c>
      <c r="L443" s="38">
        <f>IFERROR(VLOOKUP($F443,'Arr 2020'!$A:$N,7,0),0)</f>
        <v>0</v>
      </c>
      <c r="M443" s="38">
        <f>IFERROR(VLOOKUP($F443,'Arr 2020'!$A:$N,8,0),0)</f>
        <v>0</v>
      </c>
      <c r="N443" s="38">
        <f>IFERROR(VLOOKUP($F443,'Arr 2020'!$A:$N,9,0),0)</f>
        <v>0</v>
      </c>
      <c r="O443" s="38">
        <f>IFERROR(VLOOKUP($F443,'Arr 2020'!$A:$N,10,0),0)</f>
        <v>0</v>
      </c>
      <c r="P443" s="38">
        <f>IFERROR(VLOOKUP($F443,'Arr 2020'!$A:$N,11,0),0)</f>
        <v>0</v>
      </c>
      <c r="Q443" s="38">
        <f>IFERROR(VLOOKUP($F443,'Arr 2020'!$A:$N,12,0),0)</f>
        <v>0</v>
      </c>
      <c r="R443" s="38">
        <f>IFERROR(VLOOKUP($F443,'Arr 2020'!$A:$N,13,0),0)</f>
        <v>0</v>
      </c>
      <c r="S443" s="38">
        <f>IFERROR(VLOOKUP($F443,'Arr 2020'!$A:$N,14,0),0)</f>
        <v>0</v>
      </c>
    </row>
    <row r="444" spans="2:19" ht="15" customHeight="1" x14ac:dyDescent="0.2">
      <c r="B444" s="23"/>
      <c r="C444" s="22"/>
      <c r="D444" s="22"/>
      <c r="E444" s="22" t="s">
        <v>797</v>
      </c>
      <c r="F444" s="22"/>
      <c r="G444" s="55" t="s">
        <v>798</v>
      </c>
      <c r="H444" s="24">
        <f>IFERROR(VLOOKUP($F444,'Arr 2020'!$A$1:$C$1331,3,0),0)</f>
        <v>0</v>
      </c>
      <c r="I444" s="24">
        <f>IFERROR(VLOOKUP($F444,'Arr 2020'!$A:$N,4,0),0)</f>
        <v>0</v>
      </c>
      <c r="J444" s="24">
        <f>IFERROR(VLOOKUP($F444,'Arr 2020'!$A:$N,5,0),0)</f>
        <v>0</v>
      </c>
      <c r="K444" s="24">
        <f>IFERROR(VLOOKUP($F444,'Arr 2020'!$A:$N,6,0),0)</f>
        <v>0</v>
      </c>
      <c r="L444" s="24">
        <f>IFERROR(VLOOKUP($F444,'Arr 2020'!$A:$N,7,0),0)</f>
        <v>0</v>
      </c>
      <c r="M444" s="24">
        <f>IFERROR(VLOOKUP($F444,'Arr 2020'!$A:$N,8,0),0)</f>
        <v>0</v>
      </c>
      <c r="N444" s="24">
        <f>IFERROR(VLOOKUP($F444,'Arr 2020'!$A:$N,9,0),0)</f>
        <v>0</v>
      </c>
      <c r="O444" s="24">
        <f>IFERROR(VLOOKUP($F444,'Arr 2020'!$A:$N,10,0),0)</f>
        <v>0</v>
      </c>
      <c r="P444" s="24">
        <f>IFERROR(VLOOKUP($F444,'Arr 2020'!$A:$N,11,0),0)</f>
        <v>0</v>
      </c>
      <c r="Q444" s="24">
        <f>IFERROR(VLOOKUP($F444,'Arr 2020'!$A:$N,12,0),0)</f>
        <v>0</v>
      </c>
      <c r="R444" s="24">
        <f>IFERROR(VLOOKUP($F444,'Arr 2020'!$A:$N,13,0),0)</f>
        <v>0</v>
      </c>
      <c r="S444" s="24">
        <f>IFERROR(VLOOKUP($F444,'Arr 2020'!$A:$N,14,0),0)</f>
        <v>0</v>
      </c>
    </row>
    <row r="445" spans="2:19" ht="15" customHeight="1" x14ac:dyDescent="0.2">
      <c r="B445" s="60"/>
      <c r="C445" s="61"/>
      <c r="D445" s="61"/>
      <c r="E445" s="61"/>
      <c r="F445" s="43" t="s">
        <v>799</v>
      </c>
      <c r="G445" s="53" t="s">
        <v>798</v>
      </c>
      <c r="H445" s="44">
        <f>IFERROR(VLOOKUP($F445,'Arr 2020'!$A$1:$C$1331,3,0),0)</f>
        <v>3443.85</v>
      </c>
      <c r="I445" s="44">
        <f>IFERROR(VLOOKUP($F445,'Arr 2020'!$A:$N,4,0),0)</f>
        <v>5467.5399999999991</v>
      </c>
      <c r="J445" s="44">
        <f>IFERROR(VLOOKUP($F445,'Arr 2020'!$A:$N,5,0),0)</f>
        <v>2807.86</v>
      </c>
      <c r="K445" s="44">
        <f>IFERROR(VLOOKUP($F445,'Arr 2020'!$A:$N,6,0),0)</f>
        <v>1994.69</v>
      </c>
      <c r="L445" s="44">
        <f>IFERROR(VLOOKUP($F445,'Arr 2020'!$A:$N,7,0),0)</f>
        <v>4.76</v>
      </c>
      <c r="M445" s="44">
        <f>IFERROR(VLOOKUP($F445,'Arr 2020'!$A:$N,8,0),0)</f>
        <v>809.69</v>
      </c>
      <c r="N445" s="44">
        <f>IFERROR(VLOOKUP($F445,'Arr 2020'!$A:$N,9,0),0)</f>
        <v>72.569999999999993</v>
      </c>
      <c r="O445" s="44">
        <f>IFERROR(VLOOKUP($F445,'Arr 2020'!$A:$N,10,0),0)</f>
        <v>284.33</v>
      </c>
      <c r="P445" s="44">
        <f>IFERROR(VLOOKUP($F445,'Arr 2020'!$A:$N,11,0),0)</f>
        <v>817.36</v>
      </c>
      <c r="Q445" s="44">
        <f>IFERROR(VLOOKUP($F445,'Arr 2020'!$A:$N,12,0),0)</f>
        <v>307.57999999999993</v>
      </c>
      <c r="R445" s="44">
        <f>IFERROR(VLOOKUP($F445,'Arr 2020'!$A:$N,13,0),0)</f>
        <v>191.44</v>
      </c>
      <c r="S445" s="44">
        <f>IFERROR(VLOOKUP($F445,'Arr 2020'!$A:$N,14,0),0)</f>
        <v>303.08</v>
      </c>
    </row>
    <row r="446" spans="2:19" ht="15" customHeight="1" x14ac:dyDescent="0.2">
      <c r="B446" s="23"/>
      <c r="C446" s="22"/>
      <c r="D446" s="22"/>
      <c r="E446" s="22" t="s">
        <v>800</v>
      </c>
      <c r="F446" s="22"/>
      <c r="G446" s="55" t="s">
        <v>801</v>
      </c>
      <c r="H446" s="24">
        <f>IFERROR(VLOOKUP($F446,'Arr 2020'!$A$1:$C$1331,3,0),0)</f>
        <v>0</v>
      </c>
      <c r="I446" s="24">
        <f>IFERROR(VLOOKUP($F446,'Arr 2020'!$A:$N,4,0),0)</f>
        <v>0</v>
      </c>
      <c r="J446" s="24">
        <f>IFERROR(VLOOKUP($F446,'Arr 2020'!$A:$N,5,0),0)</f>
        <v>0</v>
      </c>
      <c r="K446" s="24">
        <f>IFERROR(VLOOKUP($F446,'Arr 2020'!$A:$N,6,0),0)</f>
        <v>0</v>
      </c>
      <c r="L446" s="24">
        <f>IFERROR(VLOOKUP($F446,'Arr 2020'!$A:$N,7,0),0)</f>
        <v>0</v>
      </c>
      <c r="M446" s="24">
        <f>IFERROR(VLOOKUP($F446,'Arr 2020'!$A:$N,8,0),0)</f>
        <v>0</v>
      </c>
      <c r="N446" s="24">
        <f>IFERROR(VLOOKUP($F446,'Arr 2020'!$A:$N,9,0),0)</f>
        <v>0</v>
      </c>
      <c r="O446" s="24">
        <f>IFERROR(VLOOKUP($F446,'Arr 2020'!$A:$N,10,0),0)</f>
        <v>0</v>
      </c>
      <c r="P446" s="24">
        <f>IFERROR(VLOOKUP($F446,'Arr 2020'!$A:$N,11,0),0)</f>
        <v>0</v>
      </c>
      <c r="Q446" s="24">
        <f>IFERROR(VLOOKUP($F446,'Arr 2020'!$A:$N,12,0),0)</f>
        <v>0</v>
      </c>
      <c r="R446" s="24">
        <f>IFERROR(VLOOKUP($F446,'Arr 2020'!$A:$N,13,0),0)</f>
        <v>0</v>
      </c>
      <c r="S446" s="24">
        <f>IFERROR(VLOOKUP($F446,'Arr 2020'!$A:$N,14,0),0)</f>
        <v>0</v>
      </c>
    </row>
    <row r="447" spans="2:19" ht="15" customHeight="1" x14ac:dyDescent="0.2">
      <c r="B447" s="60"/>
      <c r="C447" s="61"/>
      <c r="D447" s="61"/>
      <c r="E447" s="61"/>
      <c r="F447" s="43" t="s">
        <v>802</v>
      </c>
      <c r="G447" s="53" t="s">
        <v>801</v>
      </c>
      <c r="H447" s="44">
        <f>IFERROR(VLOOKUP($F447,'Arr 2020'!$A$1:$C$1331,3,0),0)</f>
        <v>15399.5</v>
      </c>
      <c r="I447" s="44">
        <f>IFERROR(VLOOKUP($F447,'Arr 2020'!$A:$N,4,0),0)</f>
        <v>11647.27</v>
      </c>
      <c r="J447" s="44">
        <f>IFERROR(VLOOKUP($F447,'Arr 2020'!$A:$N,5,0),0)</f>
        <v>11818.21</v>
      </c>
      <c r="K447" s="44">
        <f>IFERROR(VLOOKUP($F447,'Arr 2020'!$A:$N,6,0),0)</f>
        <v>10886.8</v>
      </c>
      <c r="L447" s="44">
        <f>IFERROR(VLOOKUP($F447,'Arr 2020'!$A:$N,7,0),0)</f>
        <v>13148.34</v>
      </c>
      <c r="M447" s="44">
        <f>IFERROR(VLOOKUP($F447,'Arr 2020'!$A:$N,8,0),0)</f>
        <v>20786.150000000001</v>
      </c>
      <c r="N447" s="44">
        <f>IFERROR(VLOOKUP($F447,'Arr 2020'!$A:$N,9,0),0)</f>
        <v>13.32</v>
      </c>
      <c r="O447" s="44">
        <f>IFERROR(VLOOKUP($F447,'Arr 2020'!$A:$N,10,0),0)</f>
        <v>0</v>
      </c>
      <c r="P447" s="44">
        <f>IFERROR(VLOOKUP($F447,'Arr 2020'!$A:$N,11,0),0)</f>
        <v>946.73</v>
      </c>
      <c r="Q447" s="44">
        <f>IFERROR(VLOOKUP($F447,'Arr 2020'!$A:$N,12,0),0)</f>
        <v>725.25</v>
      </c>
      <c r="R447" s="44">
        <f>IFERROR(VLOOKUP($F447,'Arr 2020'!$A:$N,13,0),0)</f>
        <v>971.59</v>
      </c>
      <c r="S447" s="44">
        <f>IFERROR(VLOOKUP($F447,'Arr 2020'!$A:$N,14,0),0)</f>
        <v>320.42</v>
      </c>
    </row>
    <row r="448" spans="2:19" ht="30" customHeight="1" x14ac:dyDescent="0.2">
      <c r="B448" s="32"/>
      <c r="C448" s="33" t="s">
        <v>803</v>
      </c>
      <c r="D448" s="33"/>
      <c r="E448" s="33"/>
      <c r="F448" s="33"/>
      <c r="G448" s="50" t="s">
        <v>804</v>
      </c>
      <c r="H448" s="65">
        <f>IFERROR(VLOOKUP($F448,'Arr 2020'!$A$1:$C$1331,3,0),0)</f>
        <v>0</v>
      </c>
      <c r="I448" s="65">
        <f>IFERROR(VLOOKUP($F448,'Arr 2020'!$A:$N,4,0),0)</f>
        <v>0</v>
      </c>
      <c r="J448" s="65">
        <f>IFERROR(VLOOKUP($F448,'Arr 2020'!$A:$N,5,0),0)</f>
        <v>0</v>
      </c>
      <c r="K448" s="65">
        <f>IFERROR(VLOOKUP($F448,'Arr 2020'!$A:$N,6,0),0)</f>
        <v>0</v>
      </c>
      <c r="L448" s="65">
        <f>IFERROR(VLOOKUP($F448,'Arr 2020'!$A:$N,7,0),0)</f>
        <v>0</v>
      </c>
      <c r="M448" s="65">
        <f>IFERROR(VLOOKUP($F448,'Arr 2020'!$A:$N,8,0),0)</f>
        <v>0</v>
      </c>
      <c r="N448" s="65">
        <f>IFERROR(VLOOKUP($F448,'Arr 2020'!$A:$N,9,0),0)</f>
        <v>0</v>
      </c>
      <c r="O448" s="65">
        <f>IFERROR(VLOOKUP($F448,'Arr 2020'!$A:$N,10,0),0)</f>
        <v>0</v>
      </c>
      <c r="P448" s="65">
        <f>IFERROR(VLOOKUP($F448,'Arr 2020'!$A:$N,11,0),0)</f>
        <v>0</v>
      </c>
      <c r="Q448" s="65">
        <f>IFERROR(VLOOKUP($F448,'Arr 2020'!$A:$N,12,0),0)</f>
        <v>0</v>
      </c>
      <c r="R448" s="65">
        <f>IFERROR(VLOOKUP($F448,'Arr 2020'!$A:$N,13,0),0)</f>
        <v>0</v>
      </c>
      <c r="S448" s="65">
        <f>IFERROR(VLOOKUP($F448,'Arr 2020'!$A:$N,14,0),0)</f>
        <v>0</v>
      </c>
    </row>
    <row r="449" spans="2:19" ht="15" customHeight="1" x14ac:dyDescent="0.2">
      <c r="B449" s="64"/>
      <c r="C449" s="37"/>
      <c r="D449" s="37" t="s">
        <v>805</v>
      </c>
      <c r="E449" s="37"/>
      <c r="F449" s="37"/>
      <c r="G449" s="51" t="s">
        <v>806</v>
      </c>
      <c r="H449" s="38">
        <f>IFERROR(VLOOKUP($F449,'Arr 2020'!$A$1:$C$1331,3,0),0)</f>
        <v>0</v>
      </c>
      <c r="I449" s="38">
        <f>IFERROR(VLOOKUP($F449,'Arr 2020'!$A:$N,4,0),0)</f>
        <v>0</v>
      </c>
      <c r="J449" s="38">
        <f>IFERROR(VLOOKUP($F449,'Arr 2020'!$A:$N,5,0),0)</f>
        <v>0</v>
      </c>
      <c r="K449" s="38">
        <f>IFERROR(VLOOKUP($F449,'Arr 2020'!$A:$N,6,0),0)</f>
        <v>0</v>
      </c>
      <c r="L449" s="38">
        <f>IFERROR(VLOOKUP($F449,'Arr 2020'!$A:$N,7,0),0)</f>
        <v>0</v>
      </c>
      <c r="M449" s="38">
        <f>IFERROR(VLOOKUP($F449,'Arr 2020'!$A:$N,8,0),0)</f>
        <v>0</v>
      </c>
      <c r="N449" s="38">
        <f>IFERROR(VLOOKUP($F449,'Arr 2020'!$A:$N,9,0),0)</f>
        <v>0</v>
      </c>
      <c r="O449" s="38">
        <f>IFERROR(VLOOKUP($F449,'Arr 2020'!$A:$N,10,0),0)</f>
        <v>0</v>
      </c>
      <c r="P449" s="38">
        <f>IFERROR(VLOOKUP($F449,'Arr 2020'!$A:$N,11,0),0)</f>
        <v>0</v>
      </c>
      <c r="Q449" s="38">
        <f>IFERROR(VLOOKUP($F449,'Arr 2020'!$A:$N,12,0),0)</f>
        <v>0</v>
      </c>
      <c r="R449" s="38">
        <f>IFERROR(VLOOKUP($F449,'Arr 2020'!$A:$N,13,0),0)</f>
        <v>0</v>
      </c>
      <c r="S449" s="38">
        <f>IFERROR(VLOOKUP($F449,'Arr 2020'!$A:$N,14,0),0)</f>
        <v>0</v>
      </c>
    </row>
    <row r="450" spans="2:19" ht="15" customHeight="1" x14ac:dyDescent="0.2">
      <c r="B450" s="23"/>
      <c r="C450" s="22"/>
      <c r="D450" s="22"/>
      <c r="E450" s="22" t="s">
        <v>807</v>
      </c>
      <c r="F450" s="22"/>
      <c r="G450" s="55" t="s">
        <v>806</v>
      </c>
      <c r="H450" s="24">
        <f>IFERROR(VLOOKUP($F450,'Arr 2020'!$A$1:$C$1331,3,0),0)</f>
        <v>0</v>
      </c>
      <c r="I450" s="24">
        <f>IFERROR(VLOOKUP($F450,'Arr 2020'!$A:$N,4,0),0)</f>
        <v>0</v>
      </c>
      <c r="J450" s="24">
        <f>IFERROR(VLOOKUP($F450,'Arr 2020'!$A:$N,5,0),0)</f>
        <v>0</v>
      </c>
      <c r="K450" s="24">
        <f>IFERROR(VLOOKUP($F450,'Arr 2020'!$A:$N,6,0),0)</f>
        <v>0</v>
      </c>
      <c r="L450" s="24">
        <f>IFERROR(VLOOKUP($F450,'Arr 2020'!$A:$N,7,0),0)</f>
        <v>0</v>
      </c>
      <c r="M450" s="24">
        <f>IFERROR(VLOOKUP($F450,'Arr 2020'!$A:$N,8,0),0)</f>
        <v>0</v>
      </c>
      <c r="N450" s="24">
        <f>IFERROR(VLOOKUP($F450,'Arr 2020'!$A:$N,9,0),0)</f>
        <v>0</v>
      </c>
      <c r="O450" s="24">
        <f>IFERROR(VLOOKUP($F450,'Arr 2020'!$A:$N,10,0),0)</f>
        <v>0</v>
      </c>
      <c r="P450" s="24">
        <f>IFERROR(VLOOKUP($F450,'Arr 2020'!$A:$N,11,0),0)</f>
        <v>0</v>
      </c>
      <c r="Q450" s="24">
        <f>IFERROR(VLOOKUP($F450,'Arr 2020'!$A:$N,12,0),0)</f>
        <v>0</v>
      </c>
      <c r="R450" s="24">
        <f>IFERROR(VLOOKUP($F450,'Arr 2020'!$A:$N,13,0),0)</f>
        <v>0</v>
      </c>
      <c r="S450" s="24">
        <f>IFERROR(VLOOKUP($F450,'Arr 2020'!$A:$N,14,0),0)</f>
        <v>0</v>
      </c>
    </row>
    <row r="451" spans="2:19" ht="15" customHeight="1" x14ac:dyDescent="0.2">
      <c r="B451" s="60"/>
      <c r="C451" s="61"/>
      <c r="D451" s="61"/>
      <c r="E451" s="61"/>
      <c r="F451" s="43" t="s">
        <v>808</v>
      </c>
      <c r="G451" s="53" t="s">
        <v>806</v>
      </c>
      <c r="H451" s="44">
        <f>IFERROR(VLOOKUP($F451,'Arr 2020'!$A$1:$C$1331,3,0),0)</f>
        <v>0</v>
      </c>
      <c r="I451" s="44">
        <f>IFERROR(VLOOKUP($F451,'Arr 2020'!$A:$N,4,0),0)</f>
        <v>5762.19</v>
      </c>
      <c r="J451" s="44">
        <f>IFERROR(VLOOKUP($F451,'Arr 2020'!$A:$N,5,0),0)</f>
        <v>18868.52</v>
      </c>
      <c r="K451" s="44">
        <f>IFERROR(VLOOKUP($F451,'Arr 2020'!$A:$N,6,0),0)</f>
        <v>0</v>
      </c>
      <c r="L451" s="44">
        <f>IFERROR(VLOOKUP($F451,'Arr 2020'!$A:$N,7,0),0)</f>
        <v>0</v>
      </c>
      <c r="M451" s="44">
        <f>IFERROR(VLOOKUP($F451,'Arr 2020'!$A:$N,8,0),0)</f>
        <v>0</v>
      </c>
      <c r="N451" s="44">
        <f>IFERROR(VLOOKUP($F451,'Arr 2020'!$A:$N,9,0),0)</f>
        <v>2734.51</v>
      </c>
      <c r="O451" s="44">
        <f>IFERROR(VLOOKUP($F451,'Arr 2020'!$A:$N,10,0),0)</f>
        <v>7045.4</v>
      </c>
      <c r="P451" s="44">
        <f>IFERROR(VLOOKUP($F451,'Arr 2020'!$A:$N,11,0),0)</f>
        <v>2641.8499999999995</v>
      </c>
      <c r="Q451" s="44">
        <f>IFERROR(VLOOKUP($F451,'Arr 2020'!$A:$N,12,0),0)</f>
        <v>8907.9200000000019</v>
      </c>
      <c r="R451" s="44">
        <f>IFERROR(VLOOKUP($F451,'Arr 2020'!$A:$N,13,0),0)</f>
        <v>7972.11</v>
      </c>
      <c r="S451" s="44">
        <f>IFERROR(VLOOKUP($F451,'Arr 2020'!$A:$N,14,0),0)</f>
        <v>8194.34</v>
      </c>
    </row>
    <row r="452" spans="2:19" ht="15" customHeight="1" x14ac:dyDescent="0.2">
      <c r="B452" s="64"/>
      <c r="C452" s="37"/>
      <c r="D452" s="37" t="s">
        <v>809</v>
      </c>
      <c r="E452" s="37"/>
      <c r="F452" s="37"/>
      <c r="G452" s="51" t="s">
        <v>810</v>
      </c>
      <c r="H452" s="38">
        <f>IFERROR(VLOOKUP($F452,'Arr 2020'!$A$1:$C$1331,3,0),0)</f>
        <v>0</v>
      </c>
      <c r="I452" s="38">
        <f>IFERROR(VLOOKUP($F452,'Arr 2020'!$A:$N,4,0),0)</f>
        <v>0</v>
      </c>
      <c r="J452" s="38">
        <f>IFERROR(VLOOKUP($F452,'Arr 2020'!$A:$N,5,0),0)</f>
        <v>0</v>
      </c>
      <c r="K452" s="38">
        <f>IFERROR(VLOOKUP($F452,'Arr 2020'!$A:$N,6,0),0)</f>
        <v>0</v>
      </c>
      <c r="L452" s="38">
        <f>IFERROR(VLOOKUP($F452,'Arr 2020'!$A:$N,7,0),0)</f>
        <v>0</v>
      </c>
      <c r="M452" s="38">
        <f>IFERROR(VLOOKUP($F452,'Arr 2020'!$A:$N,8,0),0)</f>
        <v>0</v>
      </c>
      <c r="N452" s="38">
        <f>IFERROR(VLOOKUP($F452,'Arr 2020'!$A:$N,9,0),0)</f>
        <v>0</v>
      </c>
      <c r="O452" s="38">
        <f>IFERROR(VLOOKUP($F452,'Arr 2020'!$A:$N,10,0),0)</f>
        <v>0</v>
      </c>
      <c r="P452" s="38">
        <f>IFERROR(VLOOKUP($F452,'Arr 2020'!$A:$N,11,0),0)</f>
        <v>0</v>
      </c>
      <c r="Q452" s="38">
        <f>IFERROR(VLOOKUP($F452,'Arr 2020'!$A:$N,12,0),0)</f>
        <v>0</v>
      </c>
      <c r="R452" s="38">
        <f>IFERROR(VLOOKUP($F452,'Arr 2020'!$A:$N,13,0),0)</f>
        <v>0</v>
      </c>
      <c r="S452" s="38">
        <f>IFERROR(VLOOKUP($F452,'Arr 2020'!$A:$N,14,0),0)</f>
        <v>0</v>
      </c>
    </row>
    <row r="453" spans="2:19" ht="15" customHeight="1" x14ac:dyDescent="0.2">
      <c r="B453" s="23"/>
      <c r="C453" s="22"/>
      <c r="D453" s="22"/>
      <c r="E453" s="22" t="s">
        <v>811</v>
      </c>
      <c r="F453" s="22"/>
      <c r="G453" s="55" t="s">
        <v>812</v>
      </c>
      <c r="H453" s="24">
        <f>IFERROR(VLOOKUP($F453,'Arr 2020'!$A$1:$C$1331,3,0),0)</f>
        <v>0</v>
      </c>
      <c r="I453" s="24">
        <f>IFERROR(VLOOKUP($F453,'Arr 2020'!$A:$N,4,0),0)</f>
        <v>0</v>
      </c>
      <c r="J453" s="24">
        <f>IFERROR(VLOOKUP($F453,'Arr 2020'!$A:$N,5,0),0)</f>
        <v>0</v>
      </c>
      <c r="K453" s="24">
        <f>IFERROR(VLOOKUP($F453,'Arr 2020'!$A:$N,6,0),0)</f>
        <v>0</v>
      </c>
      <c r="L453" s="24">
        <f>IFERROR(VLOOKUP($F453,'Arr 2020'!$A:$N,7,0),0)</f>
        <v>0</v>
      </c>
      <c r="M453" s="24">
        <f>IFERROR(VLOOKUP($F453,'Arr 2020'!$A:$N,8,0),0)</f>
        <v>0</v>
      </c>
      <c r="N453" s="24">
        <f>IFERROR(VLOOKUP($F453,'Arr 2020'!$A:$N,9,0),0)</f>
        <v>0</v>
      </c>
      <c r="O453" s="24">
        <f>IFERROR(VLOOKUP($F453,'Arr 2020'!$A:$N,10,0),0)</f>
        <v>0</v>
      </c>
      <c r="P453" s="24">
        <f>IFERROR(VLOOKUP($F453,'Arr 2020'!$A:$N,11,0),0)</f>
        <v>0</v>
      </c>
      <c r="Q453" s="24">
        <f>IFERROR(VLOOKUP($F453,'Arr 2020'!$A:$N,12,0),0)</f>
        <v>0</v>
      </c>
      <c r="R453" s="24">
        <f>IFERROR(VLOOKUP($F453,'Arr 2020'!$A:$N,13,0),0)</f>
        <v>0</v>
      </c>
      <c r="S453" s="24">
        <f>IFERROR(VLOOKUP($F453,'Arr 2020'!$A:$N,14,0),0)</f>
        <v>0</v>
      </c>
    </row>
    <row r="454" spans="2:19" ht="15" customHeight="1" x14ac:dyDescent="0.2">
      <c r="B454" s="60"/>
      <c r="C454" s="61"/>
      <c r="D454" s="61"/>
      <c r="E454" s="61"/>
      <c r="F454" s="43" t="s">
        <v>813</v>
      </c>
      <c r="G454" s="53" t="s">
        <v>812</v>
      </c>
      <c r="H454" s="44">
        <f>IFERROR(VLOOKUP($F454,'Arr 2020'!$A$1:$C$1331,3,0),0)</f>
        <v>11953.95</v>
      </c>
      <c r="I454" s="44">
        <f>IFERROR(VLOOKUP($F454,'Arr 2020'!$A:$N,4,0),0)</f>
        <v>47819.03</v>
      </c>
      <c r="J454" s="44">
        <f>IFERROR(VLOOKUP($F454,'Arr 2020'!$A:$N,5,0),0)</f>
        <v>23249.970000000005</v>
      </c>
      <c r="K454" s="44">
        <f>IFERROR(VLOOKUP($F454,'Arr 2020'!$A:$N,6,0),0)</f>
        <v>1634.44</v>
      </c>
      <c r="L454" s="44">
        <f>IFERROR(VLOOKUP($F454,'Arr 2020'!$A:$N,7,0),0)</f>
        <v>1517.8900000000003</v>
      </c>
      <c r="M454" s="44">
        <f>IFERROR(VLOOKUP($F454,'Arr 2020'!$A:$N,8,0),0)</f>
        <v>2393.4000000000005</v>
      </c>
      <c r="N454" s="44">
        <f>IFERROR(VLOOKUP($F454,'Arr 2020'!$A:$N,9,0),0)</f>
        <v>1472.44</v>
      </c>
      <c r="O454" s="44">
        <f>IFERROR(VLOOKUP($F454,'Arr 2020'!$A:$N,10,0),0)</f>
        <v>2718.42</v>
      </c>
      <c r="P454" s="44">
        <f>IFERROR(VLOOKUP($F454,'Arr 2020'!$A:$N,11,0),0)</f>
        <v>5702.09</v>
      </c>
      <c r="Q454" s="44">
        <f>IFERROR(VLOOKUP($F454,'Arr 2020'!$A:$N,12,0),0)</f>
        <v>37291.43</v>
      </c>
      <c r="R454" s="44">
        <f>IFERROR(VLOOKUP($F454,'Arr 2020'!$A:$N,13,0),0)</f>
        <v>9676.0499999999993</v>
      </c>
      <c r="S454" s="44">
        <f>IFERROR(VLOOKUP($F454,'Arr 2020'!$A:$N,14,0),0)</f>
        <v>48628.36</v>
      </c>
    </row>
    <row r="455" spans="2:19" ht="15" customHeight="1" x14ac:dyDescent="0.2">
      <c r="B455" s="23"/>
      <c r="C455" s="22"/>
      <c r="D455" s="22"/>
      <c r="E455" s="22" t="s">
        <v>814</v>
      </c>
      <c r="F455" s="22"/>
      <c r="G455" s="55" t="s">
        <v>815</v>
      </c>
      <c r="H455" s="24">
        <f>IFERROR(VLOOKUP($F455,'Arr 2020'!$A$1:$C$1331,3,0),0)</f>
        <v>0</v>
      </c>
      <c r="I455" s="24">
        <f>IFERROR(VLOOKUP($F455,'Arr 2020'!$A:$N,4,0),0)</f>
        <v>0</v>
      </c>
      <c r="J455" s="24">
        <f>IFERROR(VLOOKUP($F455,'Arr 2020'!$A:$N,5,0),0)</f>
        <v>0</v>
      </c>
      <c r="K455" s="24">
        <f>IFERROR(VLOOKUP($F455,'Arr 2020'!$A:$N,6,0),0)</f>
        <v>0</v>
      </c>
      <c r="L455" s="24">
        <f>IFERROR(VLOOKUP($F455,'Arr 2020'!$A:$N,7,0),0)</f>
        <v>0</v>
      </c>
      <c r="M455" s="24">
        <f>IFERROR(VLOOKUP($F455,'Arr 2020'!$A:$N,8,0),0)</f>
        <v>0</v>
      </c>
      <c r="N455" s="24">
        <f>IFERROR(VLOOKUP($F455,'Arr 2020'!$A:$N,9,0),0)</f>
        <v>0</v>
      </c>
      <c r="O455" s="24">
        <f>IFERROR(VLOOKUP($F455,'Arr 2020'!$A:$N,10,0),0)</f>
        <v>0</v>
      </c>
      <c r="P455" s="24">
        <f>IFERROR(VLOOKUP($F455,'Arr 2020'!$A:$N,11,0),0)</f>
        <v>0</v>
      </c>
      <c r="Q455" s="24">
        <f>IFERROR(VLOOKUP($F455,'Arr 2020'!$A:$N,12,0),0)</f>
        <v>0</v>
      </c>
      <c r="R455" s="24">
        <f>IFERROR(VLOOKUP($F455,'Arr 2020'!$A:$N,13,0),0)</f>
        <v>0</v>
      </c>
      <c r="S455" s="24">
        <f>IFERROR(VLOOKUP($F455,'Arr 2020'!$A:$N,14,0),0)</f>
        <v>0</v>
      </c>
    </row>
    <row r="456" spans="2:19" ht="15" customHeight="1" x14ac:dyDescent="0.2">
      <c r="B456" s="60"/>
      <c r="C456" s="61"/>
      <c r="D456" s="61"/>
      <c r="E456" s="61"/>
      <c r="F456" s="43" t="s">
        <v>816</v>
      </c>
      <c r="G456" s="53" t="s">
        <v>815</v>
      </c>
      <c r="H456" s="44">
        <f>IFERROR(VLOOKUP($F456,'Arr 2020'!$A$1:$C$1331,3,0),0)</f>
        <v>192.72999999999996</v>
      </c>
      <c r="I456" s="44">
        <f>IFERROR(VLOOKUP($F456,'Arr 2020'!$A:$N,4,0),0)</f>
        <v>51.92</v>
      </c>
      <c r="J456" s="44">
        <f>IFERROR(VLOOKUP($F456,'Arr 2020'!$A:$N,5,0),0)</f>
        <v>0</v>
      </c>
      <c r="K456" s="44">
        <f>IFERROR(VLOOKUP($F456,'Arr 2020'!$A:$N,6,0),0)</f>
        <v>0</v>
      </c>
      <c r="L456" s="44">
        <f>IFERROR(VLOOKUP($F456,'Arr 2020'!$A:$N,7,0),0)</f>
        <v>8.4600000000000009</v>
      </c>
      <c r="M456" s="44">
        <f>IFERROR(VLOOKUP($F456,'Arr 2020'!$A:$N,8,0),0)</f>
        <v>0</v>
      </c>
      <c r="N456" s="44">
        <f>IFERROR(VLOOKUP($F456,'Arr 2020'!$A:$N,9,0),0)</f>
        <v>0</v>
      </c>
      <c r="O456" s="44">
        <f>IFERROR(VLOOKUP($F456,'Arr 2020'!$A:$N,10,0),0)</f>
        <v>0</v>
      </c>
      <c r="P456" s="44">
        <f>IFERROR(VLOOKUP($F456,'Arr 2020'!$A:$N,11,0),0)</f>
        <v>96.15</v>
      </c>
      <c r="Q456" s="44">
        <f>IFERROR(VLOOKUP($F456,'Arr 2020'!$A:$N,12,0),0)</f>
        <v>0</v>
      </c>
      <c r="R456" s="44">
        <f>IFERROR(VLOOKUP($F456,'Arr 2020'!$A:$N,13,0),0)</f>
        <v>0</v>
      </c>
      <c r="S456" s="44">
        <f>IFERROR(VLOOKUP($F456,'Arr 2020'!$A:$N,14,0),0)</f>
        <v>298.8</v>
      </c>
    </row>
    <row r="457" spans="2:19" ht="15" customHeight="1" x14ac:dyDescent="0.2">
      <c r="B457" s="64"/>
      <c r="C457" s="37"/>
      <c r="D457" s="37" t="s">
        <v>817</v>
      </c>
      <c r="E457" s="37"/>
      <c r="F457" s="37"/>
      <c r="G457" s="51" t="s">
        <v>818</v>
      </c>
      <c r="H457" s="38">
        <f>IFERROR(VLOOKUP($F457,'Arr 2020'!$A$1:$C$1331,3,0),0)</f>
        <v>0</v>
      </c>
      <c r="I457" s="38">
        <f>IFERROR(VLOOKUP($F457,'Arr 2020'!$A:$N,4,0),0)</f>
        <v>0</v>
      </c>
      <c r="J457" s="38">
        <f>IFERROR(VLOOKUP($F457,'Arr 2020'!$A:$N,5,0),0)</f>
        <v>0</v>
      </c>
      <c r="K457" s="38">
        <f>IFERROR(VLOOKUP($F457,'Arr 2020'!$A:$N,6,0),0)</f>
        <v>0</v>
      </c>
      <c r="L457" s="38">
        <f>IFERROR(VLOOKUP($F457,'Arr 2020'!$A:$N,7,0),0)</f>
        <v>0</v>
      </c>
      <c r="M457" s="38">
        <f>IFERROR(VLOOKUP($F457,'Arr 2020'!$A:$N,8,0),0)</f>
        <v>0</v>
      </c>
      <c r="N457" s="38">
        <f>IFERROR(VLOOKUP($F457,'Arr 2020'!$A:$N,9,0),0)</f>
        <v>0</v>
      </c>
      <c r="O457" s="38">
        <f>IFERROR(VLOOKUP($F457,'Arr 2020'!$A:$N,10,0),0)</f>
        <v>0</v>
      </c>
      <c r="P457" s="38">
        <f>IFERROR(VLOOKUP($F457,'Arr 2020'!$A:$N,11,0),0)</f>
        <v>0</v>
      </c>
      <c r="Q457" s="38">
        <f>IFERROR(VLOOKUP($F457,'Arr 2020'!$A:$N,12,0),0)</f>
        <v>0</v>
      </c>
      <c r="R457" s="38">
        <f>IFERROR(VLOOKUP($F457,'Arr 2020'!$A:$N,13,0),0)</f>
        <v>0</v>
      </c>
      <c r="S457" s="38">
        <f>IFERROR(VLOOKUP($F457,'Arr 2020'!$A:$N,14,0),0)</f>
        <v>0</v>
      </c>
    </row>
    <row r="458" spans="2:19" ht="15" customHeight="1" x14ac:dyDescent="0.2">
      <c r="B458" s="23"/>
      <c r="C458" s="22"/>
      <c r="D458" s="22"/>
      <c r="E458" s="22" t="s">
        <v>819</v>
      </c>
      <c r="F458" s="22"/>
      <c r="G458" s="55" t="s">
        <v>820</v>
      </c>
      <c r="H458" s="24">
        <f>IFERROR(VLOOKUP($F458,'Arr 2020'!$A$1:$C$1331,3,0),0)</f>
        <v>0</v>
      </c>
      <c r="I458" s="24">
        <f>IFERROR(VLOOKUP($F458,'Arr 2020'!$A:$N,4,0),0)</f>
        <v>0</v>
      </c>
      <c r="J458" s="24">
        <f>IFERROR(VLOOKUP($F458,'Arr 2020'!$A:$N,5,0),0)</f>
        <v>0</v>
      </c>
      <c r="K458" s="24">
        <f>IFERROR(VLOOKUP($F458,'Arr 2020'!$A:$N,6,0),0)</f>
        <v>0</v>
      </c>
      <c r="L458" s="24">
        <f>IFERROR(VLOOKUP($F458,'Arr 2020'!$A:$N,7,0),0)</f>
        <v>0</v>
      </c>
      <c r="M458" s="24">
        <f>IFERROR(VLOOKUP($F458,'Arr 2020'!$A:$N,8,0),0)</f>
        <v>0</v>
      </c>
      <c r="N458" s="24">
        <f>IFERROR(VLOOKUP($F458,'Arr 2020'!$A:$N,9,0),0)</f>
        <v>0</v>
      </c>
      <c r="O458" s="24">
        <f>IFERROR(VLOOKUP($F458,'Arr 2020'!$A:$N,10,0),0)</f>
        <v>0</v>
      </c>
      <c r="P458" s="24">
        <f>IFERROR(VLOOKUP($F458,'Arr 2020'!$A:$N,11,0),0)</f>
        <v>0</v>
      </c>
      <c r="Q458" s="24">
        <f>IFERROR(VLOOKUP($F458,'Arr 2020'!$A:$N,12,0),0)</f>
        <v>0</v>
      </c>
      <c r="R458" s="24">
        <f>IFERROR(VLOOKUP($F458,'Arr 2020'!$A:$N,13,0),0)</f>
        <v>0</v>
      </c>
      <c r="S458" s="24">
        <f>IFERROR(VLOOKUP($F458,'Arr 2020'!$A:$N,14,0),0)</f>
        <v>0</v>
      </c>
    </row>
    <row r="459" spans="2:19" ht="15" customHeight="1" x14ac:dyDescent="0.2">
      <c r="B459" s="60"/>
      <c r="C459" s="61"/>
      <c r="D459" s="61"/>
      <c r="E459" s="61"/>
      <c r="F459" s="43" t="s">
        <v>821</v>
      </c>
      <c r="G459" s="53" t="s">
        <v>820</v>
      </c>
      <c r="H459" s="44">
        <f>IFERROR(VLOOKUP($F459,'Arr 2020'!$A$1:$C$1331,3,0),0)</f>
        <v>243471.34</v>
      </c>
      <c r="I459" s="44">
        <f>IFERROR(VLOOKUP($F459,'Arr 2020'!$A:$N,4,0),0)</f>
        <v>168602.76</v>
      </c>
      <c r="J459" s="44">
        <f>IFERROR(VLOOKUP($F459,'Arr 2020'!$A:$N,5,0),0)</f>
        <v>102412.07</v>
      </c>
      <c r="K459" s="44">
        <f>IFERROR(VLOOKUP($F459,'Arr 2020'!$A:$N,6,0),0)</f>
        <v>93242.999999999985</v>
      </c>
      <c r="L459" s="44">
        <f>IFERROR(VLOOKUP($F459,'Arr 2020'!$A:$N,7,0),0)</f>
        <v>10488.21</v>
      </c>
      <c r="M459" s="44">
        <f>IFERROR(VLOOKUP($F459,'Arr 2020'!$A:$N,8,0),0)</f>
        <v>10083.080000000002</v>
      </c>
      <c r="N459" s="44">
        <f>IFERROR(VLOOKUP($F459,'Arr 2020'!$A:$N,9,0),0)</f>
        <v>27829.35</v>
      </c>
      <c r="O459" s="44">
        <f>IFERROR(VLOOKUP($F459,'Arr 2020'!$A:$N,10,0),0)</f>
        <v>125878.22</v>
      </c>
      <c r="P459" s="44">
        <f>IFERROR(VLOOKUP($F459,'Arr 2020'!$A:$N,11,0),0)</f>
        <v>78675.490000000005</v>
      </c>
      <c r="Q459" s="44">
        <f>IFERROR(VLOOKUP($F459,'Arr 2020'!$A:$N,12,0),0)</f>
        <v>94828.01</v>
      </c>
      <c r="R459" s="44">
        <f>IFERROR(VLOOKUP($F459,'Arr 2020'!$A:$N,13,0),0)</f>
        <v>122847.37</v>
      </c>
      <c r="S459" s="44">
        <f>IFERROR(VLOOKUP($F459,'Arr 2020'!$A:$N,14,0),0)</f>
        <v>141253.71</v>
      </c>
    </row>
    <row r="460" spans="2:19" ht="15" customHeight="1" x14ac:dyDescent="0.2">
      <c r="B460" s="60"/>
      <c r="C460" s="61"/>
      <c r="D460" s="61"/>
      <c r="E460" s="61"/>
      <c r="F460" s="43" t="s">
        <v>822</v>
      </c>
      <c r="G460" s="53" t="s">
        <v>823</v>
      </c>
      <c r="H460" s="44">
        <f>IFERROR(VLOOKUP($F460,'Arr 2020'!$A$1:$C$1331,3,0),0)</f>
        <v>0</v>
      </c>
      <c r="I460" s="44">
        <f>IFERROR(VLOOKUP($F460,'Arr 2020'!$A:$N,4,0),0)</f>
        <v>0</v>
      </c>
      <c r="J460" s="44">
        <f>IFERROR(VLOOKUP($F460,'Arr 2020'!$A:$N,5,0),0)</f>
        <v>0</v>
      </c>
      <c r="K460" s="44">
        <f>IFERROR(VLOOKUP($F460,'Arr 2020'!$A:$N,6,0),0)</f>
        <v>0</v>
      </c>
      <c r="L460" s="44">
        <f>IFERROR(VLOOKUP($F460,'Arr 2020'!$A:$N,7,0),0)</f>
        <v>0</v>
      </c>
      <c r="M460" s="44">
        <f>IFERROR(VLOOKUP($F460,'Arr 2020'!$A:$N,8,0),0)</f>
        <v>0</v>
      </c>
      <c r="N460" s="44">
        <f>IFERROR(VLOOKUP($F460,'Arr 2020'!$A:$N,9,0),0)</f>
        <v>0</v>
      </c>
      <c r="O460" s="44">
        <f>IFERROR(VLOOKUP($F460,'Arr 2020'!$A:$N,10,0),0)</f>
        <v>0</v>
      </c>
      <c r="P460" s="44">
        <f>IFERROR(VLOOKUP($F460,'Arr 2020'!$A:$N,11,0),0)</f>
        <v>0</v>
      </c>
      <c r="Q460" s="44">
        <f>IFERROR(VLOOKUP($F460,'Arr 2020'!$A:$N,12,0),0)</f>
        <v>0</v>
      </c>
      <c r="R460" s="44">
        <f>IFERROR(VLOOKUP($F460,'Arr 2020'!$A:$N,13,0),0)</f>
        <v>0</v>
      </c>
      <c r="S460" s="44">
        <f>IFERROR(VLOOKUP($F460,'Arr 2020'!$A:$N,14,0),0)</f>
        <v>0</v>
      </c>
    </row>
    <row r="461" spans="2:19" ht="15" customHeight="1" x14ac:dyDescent="0.2">
      <c r="B461" s="23"/>
      <c r="C461" s="22"/>
      <c r="D461" s="22"/>
      <c r="E461" s="22" t="s">
        <v>824</v>
      </c>
      <c r="F461" s="22"/>
      <c r="G461" s="55" t="s">
        <v>825</v>
      </c>
      <c r="H461" s="24">
        <f>IFERROR(VLOOKUP($F461,'Arr 2020'!$A$1:$C$1331,3,0),0)</f>
        <v>0</v>
      </c>
      <c r="I461" s="24">
        <f>IFERROR(VLOOKUP($F461,'Arr 2020'!$A:$N,4,0),0)</f>
        <v>0</v>
      </c>
      <c r="J461" s="24">
        <f>IFERROR(VLOOKUP($F461,'Arr 2020'!$A:$N,5,0),0)</f>
        <v>0</v>
      </c>
      <c r="K461" s="24">
        <f>IFERROR(VLOOKUP($F461,'Arr 2020'!$A:$N,6,0),0)</f>
        <v>0</v>
      </c>
      <c r="L461" s="24">
        <f>IFERROR(VLOOKUP($F461,'Arr 2020'!$A:$N,7,0),0)</f>
        <v>0</v>
      </c>
      <c r="M461" s="24">
        <f>IFERROR(VLOOKUP($F461,'Arr 2020'!$A:$N,8,0),0)</f>
        <v>0</v>
      </c>
      <c r="N461" s="24">
        <f>IFERROR(VLOOKUP($F461,'Arr 2020'!$A:$N,9,0),0)</f>
        <v>0</v>
      </c>
      <c r="O461" s="24">
        <f>IFERROR(VLOOKUP($F461,'Arr 2020'!$A:$N,10,0),0)</f>
        <v>0</v>
      </c>
      <c r="P461" s="24">
        <f>IFERROR(VLOOKUP($F461,'Arr 2020'!$A:$N,11,0),0)</f>
        <v>0</v>
      </c>
      <c r="Q461" s="24">
        <f>IFERROR(VLOOKUP($F461,'Arr 2020'!$A:$N,12,0),0)</f>
        <v>0</v>
      </c>
      <c r="R461" s="24">
        <f>IFERROR(VLOOKUP($F461,'Arr 2020'!$A:$N,13,0),0)</f>
        <v>0</v>
      </c>
      <c r="S461" s="24">
        <f>IFERROR(VLOOKUP($F461,'Arr 2020'!$A:$N,14,0),0)</f>
        <v>0</v>
      </c>
    </row>
    <row r="462" spans="2:19" ht="15" customHeight="1" x14ac:dyDescent="0.2">
      <c r="B462" s="60"/>
      <c r="C462" s="61"/>
      <c r="D462" s="61"/>
      <c r="E462" s="61"/>
      <c r="F462" s="43" t="s">
        <v>826</v>
      </c>
      <c r="G462" s="53" t="s">
        <v>825</v>
      </c>
      <c r="H462" s="44">
        <f>IFERROR(VLOOKUP($F462,'Arr 2020'!$A$1:$C$1331,3,0),0)</f>
        <v>291.51</v>
      </c>
      <c r="I462" s="44">
        <f>IFERROR(VLOOKUP($F462,'Arr 2020'!$A:$N,4,0),0)</f>
        <v>125.29</v>
      </c>
      <c r="J462" s="44">
        <f>IFERROR(VLOOKUP($F462,'Arr 2020'!$A:$N,5,0),0)</f>
        <v>155.25</v>
      </c>
      <c r="K462" s="44">
        <f>IFERROR(VLOOKUP($F462,'Arr 2020'!$A:$N,6,0),0)</f>
        <v>56.289999999999992</v>
      </c>
      <c r="L462" s="44">
        <f>IFERROR(VLOOKUP($F462,'Arr 2020'!$A:$N,7,0),0)</f>
        <v>81.459999999999994</v>
      </c>
      <c r="M462" s="44">
        <f>IFERROR(VLOOKUP($F462,'Arr 2020'!$A:$N,8,0),0)</f>
        <v>5650.89</v>
      </c>
      <c r="N462" s="44">
        <f>IFERROR(VLOOKUP($F462,'Arr 2020'!$A:$N,9,0),0)</f>
        <v>112.37</v>
      </c>
      <c r="O462" s="44">
        <f>IFERROR(VLOOKUP($F462,'Arr 2020'!$A:$N,10,0),0)</f>
        <v>105.26999999999998</v>
      </c>
      <c r="P462" s="44">
        <f>IFERROR(VLOOKUP($F462,'Arr 2020'!$A:$N,11,0),0)</f>
        <v>309.24</v>
      </c>
      <c r="Q462" s="44">
        <f>IFERROR(VLOOKUP($F462,'Arr 2020'!$A:$N,12,0),0)</f>
        <v>130.59</v>
      </c>
      <c r="R462" s="44">
        <f>IFERROR(VLOOKUP($F462,'Arr 2020'!$A:$N,13,0),0)</f>
        <v>191.02</v>
      </c>
      <c r="S462" s="44">
        <f>IFERROR(VLOOKUP($F462,'Arr 2020'!$A:$N,14,0),0)</f>
        <v>233.87</v>
      </c>
    </row>
    <row r="463" spans="2:19" ht="15" customHeight="1" x14ac:dyDescent="0.2">
      <c r="B463" s="23"/>
      <c r="C463" s="22"/>
      <c r="D463" s="22"/>
      <c r="E463" s="22" t="s">
        <v>827</v>
      </c>
      <c r="F463" s="22"/>
      <c r="G463" s="55" t="s">
        <v>828</v>
      </c>
      <c r="H463" s="24">
        <f>IFERROR(VLOOKUP($F463,'Arr 2020'!$A$1:$C$1331,3,0),0)</f>
        <v>0</v>
      </c>
      <c r="I463" s="24">
        <f>IFERROR(VLOOKUP($F463,'Arr 2020'!$A:$N,4,0),0)</f>
        <v>0</v>
      </c>
      <c r="J463" s="24">
        <f>IFERROR(VLOOKUP($F463,'Arr 2020'!$A:$N,5,0),0)</f>
        <v>0</v>
      </c>
      <c r="K463" s="24">
        <f>IFERROR(VLOOKUP($F463,'Arr 2020'!$A:$N,6,0),0)</f>
        <v>0</v>
      </c>
      <c r="L463" s="24">
        <f>IFERROR(VLOOKUP($F463,'Arr 2020'!$A:$N,7,0),0)</f>
        <v>0</v>
      </c>
      <c r="M463" s="24">
        <f>IFERROR(VLOOKUP($F463,'Arr 2020'!$A:$N,8,0),0)</f>
        <v>0</v>
      </c>
      <c r="N463" s="24">
        <f>IFERROR(VLOOKUP($F463,'Arr 2020'!$A:$N,9,0),0)</f>
        <v>0</v>
      </c>
      <c r="O463" s="24">
        <f>IFERROR(VLOOKUP($F463,'Arr 2020'!$A:$N,10,0),0)</f>
        <v>0</v>
      </c>
      <c r="P463" s="24">
        <f>IFERROR(VLOOKUP($F463,'Arr 2020'!$A:$N,11,0),0)</f>
        <v>0</v>
      </c>
      <c r="Q463" s="24">
        <f>IFERROR(VLOOKUP($F463,'Arr 2020'!$A:$N,12,0),0)</f>
        <v>0</v>
      </c>
      <c r="R463" s="24">
        <f>IFERROR(VLOOKUP($F463,'Arr 2020'!$A:$N,13,0),0)</f>
        <v>0</v>
      </c>
      <c r="S463" s="24">
        <f>IFERROR(VLOOKUP($F463,'Arr 2020'!$A:$N,14,0),0)</f>
        <v>0</v>
      </c>
    </row>
    <row r="464" spans="2:19" ht="15" customHeight="1" x14ac:dyDescent="0.2">
      <c r="B464" s="60"/>
      <c r="C464" s="61"/>
      <c r="D464" s="61"/>
      <c r="E464" s="61"/>
      <c r="F464" s="43" t="s">
        <v>829</v>
      </c>
      <c r="G464" s="53" t="s">
        <v>828</v>
      </c>
      <c r="H464" s="44">
        <f>IFERROR(VLOOKUP($F464,'Arr 2020'!$A$1:$C$1331,3,0),0)</f>
        <v>109.3</v>
      </c>
      <c r="I464" s="44">
        <f>IFERROR(VLOOKUP($F464,'Arr 2020'!$A:$N,4,0),0)</f>
        <v>815.36000000000013</v>
      </c>
      <c r="J464" s="44">
        <f>IFERROR(VLOOKUP($F464,'Arr 2020'!$A:$N,5,0),0)</f>
        <v>2587.6999999999998</v>
      </c>
      <c r="K464" s="44">
        <f>IFERROR(VLOOKUP($F464,'Arr 2020'!$A:$N,6,0),0)</f>
        <v>2842.99</v>
      </c>
      <c r="L464" s="44">
        <f>IFERROR(VLOOKUP($F464,'Arr 2020'!$A:$N,7,0),0)</f>
        <v>933.41</v>
      </c>
      <c r="M464" s="44">
        <f>IFERROR(VLOOKUP($F464,'Arr 2020'!$A:$N,8,0),0)</f>
        <v>1407.53</v>
      </c>
      <c r="N464" s="44">
        <f>IFERROR(VLOOKUP($F464,'Arr 2020'!$A:$N,9,0),0)</f>
        <v>2009.42</v>
      </c>
      <c r="O464" s="44">
        <f>IFERROR(VLOOKUP($F464,'Arr 2020'!$A:$N,10,0),0)</f>
        <v>161.59</v>
      </c>
      <c r="P464" s="44">
        <f>IFERROR(VLOOKUP($F464,'Arr 2020'!$A:$N,11,0),0)</f>
        <v>2292.83</v>
      </c>
      <c r="Q464" s="44">
        <f>IFERROR(VLOOKUP($F464,'Arr 2020'!$A:$N,12,0),0)</f>
        <v>1432.55</v>
      </c>
      <c r="R464" s="44">
        <f>IFERROR(VLOOKUP($F464,'Arr 2020'!$A:$N,13,0),0)</f>
        <v>1594.99</v>
      </c>
      <c r="S464" s="44">
        <f>IFERROR(VLOOKUP($F464,'Arr 2020'!$A:$N,14,0),0)</f>
        <v>3485.81</v>
      </c>
    </row>
    <row r="465" spans="2:19" ht="15" customHeight="1" x14ac:dyDescent="0.2">
      <c r="B465" s="23"/>
      <c r="C465" s="22"/>
      <c r="D465" s="22"/>
      <c r="E465" s="22" t="s">
        <v>830</v>
      </c>
      <c r="F465" s="22"/>
      <c r="G465" s="55" t="s">
        <v>831</v>
      </c>
      <c r="H465" s="24">
        <f>IFERROR(VLOOKUP($F465,'Arr 2020'!$A$1:$C$1331,3,0),0)</f>
        <v>0</v>
      </c>
      <c r="I465" s="24">
        <f>IFERROR(VLOOKUP($F465,'Arr 2020'!$A:$N,4,0),0)</f>
        <v>0</v>
      </c>
      <c r="J465" s="24">
        <f>IFERROR(VLOOKUP($F465,'Arr 2020'!$A:$N,5,0),0)</f>
        <v>0</v>
      </c>
      <c r="K465" s="24">
        <f>IFERROR(VLOOKUP($F465,'Arr 2020'!$A:$N,6,0),0)</f>
        <v>0</v>
      </c>
      <c r="L465" s="24">
        <f>IFERROR(VLOOKUP($F465,'Arr 2020'!$A:$N,7,0),0)</f>
        <v>0</v>
      </c>
      <c r="M465" s="24">
        <f>IFERROR(VLOOKUP($F465,'Arr 2020'!$A:$N,8,0),0)</f>
        <v>0</v>
      </c>
      <c r="N465" s="24">
        <f>IFERROR(VLOOKUP($F465,'Arr 2020'!$A:$N,9,0),0)</f>
        <v>0</v>
      </c>
      <c r="O465" s="24">
        <f>IFERROR(VLOOKUP($F465,'Arr 2020'!$A:$N,10,0),0)</f>
        <v>0</v>
      </c>
      <c r="P465" s="24">
        <f>IFERROR(VLOOKUP($F465,'Arr 2020'!$A:$N,11,0),0)</f>
        <v>0</v>
      </c>
      <c r="Q465" s="24">
        <f>IFERROR(VLOOKUP($F465,'Arr 2020'!$A:$N,12,0),0)</f>
        <v>0</v>
      </c>
      <c r="R465" s="24">
        <f>IFERROR(VLOOKUP($F465,'Arr 2020'!$A:$N,13,0),0)</f>
        <v>0</v>
      </c>
      <c r="S465" s="24">
        <f>IFERROR(VLOOKUP($F465,'Arr 2020'!$A:$N,14,0),0)</f>
        <v>0</v>
      </c>
    </row>
    <row r="466" spans="2:19" ht="15" customHeight="1" x14ac:dyDescent="0.2">
      <c r="B466" s="60"/>
      <c r="C466" s="61"/>
      <c r="D466" s="61"/>
      <c r="E466" s="61"/>
      <c r="F466" s="43" t="s">
        <v>832</v>
      </c>
      <c r="G466" s="53" t="s">
        <v>831</v>
      </c>
      <c r="H466" s="44">
        <f>IFERROR(VLOOKUP($F466,'Arr 2020'!$A$1:$C$1331,3,0),0)</f>
        <v>5319.880000000001</v>
      </c>
      <c r="I466" s="44">
        <f>IFERROR(VLOOKUP($F466,'Arr 2020'!$A:$N,4,0),0)</f>
        <v>8799.3799999999992</v>
      </c>
      <c r="J466" s="44">
        <f>IFERROR(VLOOKUP($F466,'Arr 2020'!$A:$N,5,0),0)</f>
        <v>684.1</v>
      </c>
      <c r="K466" s="44">
        <f>IFERROR(VLOOKUP($F466,'Arr 2020'!$A:$N,6,0),0)</f>
        <v>198.43000000000004</v>
      </c>
      <c r="L466" s="44">
        <f>IFERROR(VLOOKUP($F466,'Arr 2020'!$A:$N,7,0),0)</f>
        <v>11487.09</v>
      </c>
      <c r="M466" s="44">
        <f>IFERROR(VLOOKUP($F466,'Arr 2020'!$A:$N,8,0),0)</f>
        <v>7502.01</v>
      </c>
      <c r="N466" s="44">
        <f>IFERROR(VLOOKUP($F466,'Arr 2020'!$A:$N,9,0),0)</f>
        <v>16387.23</v>
      </c>
      <c r="O466" s="44">
        <f>IFERROR(VLOOKUP($F466,'Arr 2020'!$A:$N,10,0),0)</f>
        <v>20298.07</v>
      </c>
      <c r="P466" s="44">
        <f>IFERROR(VLOOKUP($F466,'Arr 2020'!$A:$N,11,0),0)</f>
        <v>4376.28</v>
      </c>
      <c r="Q466" s="44">
        <f>IFERROR(VLOOKUP($F466,'Arr 2020'!$A:$N,12,0),0)</f>
        <v>15698.69</v>
      </c>
      <c r="R466" s="44">
        <f>IFERROR(VLOOKUP($F466,'Arr 2020'!$A:$N,13,0),0)</f>
        <v>19548.509999999998</v>
      </c>
      <c r="S466" s="44">
        <f>IFERROR(VLOOKUP($F466,'Arr 2020'!$A:$N,14,0),0)</f>
        <v>12108.81</v>
      </c>
    </row>
    <row r="467" spans="2:19" ht="15" customHeight="1" x14ac:dyDescent="0.2">
      <c r="B467" s="64"/>
      <c r="C467" s="37"/>
      <c r="D467" s="37" t="s">
        <v>833</v>
      </c>
      <c r="E467" s="37"/>
      <c r="F467" s="37"/>
      <c r="G467" s="51" t="s">
        <v>834</v>
      </c>
      <c r="H467" s="38">
        <f>IFERROR(VLOOKUP($F467,'Arr 2020'!$A$1:$C$1331,3,0),0)</f>
        <v>0</v>
      </c>
      <c r="I467" s="38">
        <f>IFERROR(VLOOKUP($F467,'Arr 2020'!$A:$N,4,0),0)</f>
        <v>0</v>
      </c>
      <c r="J467" s="38">
        <f>IFERROR(VLOOKUP($F467,'Arr 2020'!$A:$N,5,0),0)</f>
        <v>0</v>
      </c>
      <c r="K467" s="38">
        <f>IFERROR(VLOOKUP($F467,'Arr 2020'!$A:$N,6,0),0)</f>
        <v>0</v>
      </c>
      <c r="L467" s="38">
        <f>IFERROR(VLOOKUP($F467,'Arr 2020'!$A:$N,7,0),0)</f>
        <v>0</v>
      </c>
      <c r="M467" s="38">
        <f>IFERROR(VLOOKUP($F467,'Arr 2020'!$A:$N,8,0),0)</f>
        <v>0</v>
      </c>
      <c r="N467" s="38">
        <f>IFERROR(VLOOKUP($F467,'Arr 2020'!$A:$N,9,0),0)</f>
        <v>0</v>
      </c>
      <c r="O467" s="38">
        <f>IFERROR(VLOOKUP($F467,'Arr 2020'!$A:$N,10,0),0)</f>
        <v>0</v>
      </c>
      <c r="P467" s="38">
        <f>IFERROR(VLOOKUP($F467,'Arr 2020'!$A:$N,11,0),0)</f>
        <v>0</v>
      </c>
      <c r="Q467" s="38">
        <f>IFERROR(VLOOKUP($F467,'Arr 2020'!$A:$N,12,0),0)</f>
        <v>0</v>
      </c>
      <c r="R467" s="38">
        <f>IFERROR(VLOOKUP($F467,'Arr 2020'!$A:$N,13,0),0)</f>
        <v>0</v>
      </c>
      <c r="S467" s="38">
        <f>IFERROR(VLOOKUP($F467,'Arr 2020'!$A:$N,14,0),0)</f>
        <v>0</v>
      </c>
    </row>
    <row r="468" spans="2:19" ht="15" customHeight="1" x14ac:dyDescent="0.2">
      <c r="B468" s="23"/>
      <c r="C468" s="22"/>
      <c r="D468" s="22"/>
      <c r="E468" s="22" t="s">
        <v>835</v>
      </c>
      <c r="F468" s="22"/>
      <c r="G468" s="55" t="s">
        <v>834</v>
      </c>
      <c r="H468" s="24">
        <f>IFERROR(VLOOKUP($F468,'Arr 2020'!$A$1:$C$1331,3,0),0)</f>
        <v>0</v>
      </c>
      <c r="I468" s="24">
        <f>IFERROR(VLOOKUP($F468,'Arr 2020'!$A:$N,4,0),0)</f>
        <v>0</v>
      </c>
      <c r="J468" s="24">
        <f>IFERROR(VLOOKUP($F468,'Arr 2020'!$A:$N,5,0),0)</f>
        <v>0</v>
      </c>
      <c r="K468" s="24">
        <f>IFERROR(VLOOKUP($F468,'Arr 2020'!$A:$N,6,0),0)</f>
        <v>0</v>
      </c>
      <c r="L468" s="24">
        <f>IFERROR(VLOOKUP($F468,'Arr 2020'!$A:$N,7,0),0)</f>
        <v>0</v>
      </c>
      <c r="M468" s="24">
        <f>IFERROR(VLOOKUP($F468,'Arr 2020'!$A:$N,8,0),0)</f>
        <v>0</v>
      </c>
      <c r="N468" s="24">
        <f>IFERROR(VLOOKUP($F468,'Arr 2020'!$A:$N,9,0),0)</f>
        <v>0</v>
      </c>
      <c r="O468" s="24">
        <f>IFERROR(VLOOKUP($F468,'Arr 2020'!$A:$N,10,0),0)</f>
        <v>0</v>
      </c>
      <c r="P468" s="24">
        <f>IFERROR(VLOOKUP($F468,'Arr 2020'!$A:$N,11,0),0)</f>
        <v>0</v>
      </c>
      <c r="Q468" s="24">
        <f>IFERROR(VLOOKUP($F468,'Arr 2020'!$A:$N,12,0),0)</f>
        <v>0</v>
      </c>
      <c r="R468" s="24">
        <f>IFERROR(VLOOKUP($F468,'Arr 2020'!$A:$N,13,0),0)</f>
        <v>0</v>
      </c>
      <c r="S468" s="24">
        <f>IFERROR(VLOOKUP($F468,'Arr 2020'!$A:$N,14,0),0)</f>
        <v>0</v>
      </c>
    </row>
    <row r="469" spans="2:19" ht="15" customHeight="1" x14ac:dyDescent="0.2">
      <c r="B469" s="60"/>
      <c r="C469" s="61"/>
      <c r="D469" s="61"/>
      <c r="E469" s="61"/>
      <c r="F469" s="43" t="s">
        <v>836</v>
      </c>
      <c r="G469" s="53" t="s">
        <v>834</v>
      </c>
      <c r="H469" s="44">
        <f>IFERROR(VLOOKUP($F469,'Arr 2020'!$A$1:$C$1331,3,0),0)</f>
        <v>3.45</v>
      </c>
      <c r="I469" s="44">
        <f>IFERROR(VLOOKUP($F469,'Arr 2020'!$A:$N,4,0),0)</f>
        <v>12570.18</v>
      </c>
      <c r="J469" s="44">
        <f>IFERROR(VLOOKUP($F469,'Arr 2020'!$A:$N,5,0),0)</f>
        <v>0</v>
      </c>
      <c r="K469" s="44">
        <f>IFERROR(VLOOKUP($F469,'Arr 2020'!$A:$N,6,0),0)</f>
        <v>0</v>
      </c>
      <c r="L469" s="44">
        <f>IFERROR(VLOOKUP($F469,'Arr 2020'!$A:$N,7,0),0)</f>
        <v>0</v>
      </c>
      <c r="M469" s="44">
        <f>IFERROR(VLOOKUP($F469,'Arr 2020'!$A:$N,8,0),0)</f>
        <v>279.24</v>
      </c>
      <c r="N469" s="44">
        <f>IFERROR(VLOOKUP($F469,'Arr 2020'!$A:$N,9,0),0)</f>
        <v>0</v>
      </c>
      <c r="O469" s="44">
        <f>IFERROR(VLOOKUP($F469,'Arr 2020'!$A:$N,10,0),0)</f>
        <v>4</v>
      </c>
      <c r="P469" s="44">
        <f>IFERROR(VLOOKUP($F469,'Arr 2020'!$A:$N,11,0),0)</f>
        <v>0</v>
      </c>
      <c r="Q469" s="44">
        <f>IFERROR(VLOOKUP($F469,'Arr 2020'!$A:$N,12,0),0)</f>
        <v>4.25</v>
      </c>
      <c r="R469" s="44">
        <f>IFERROR(VLOOKUP($F469,'Arr 2020'!$A:$N,13,0),0)</f>
        <v>0</v>
      </c>
      <c r="S469" s="44">
        <f>IFERROR(VLOOKUP($F469,'Arr 2020'!$A:$N,14,0),0)</f>
        <v>0</v>
      </c>
    </row>
    <row r="470" spans="2:19" ht="15" customHeight="1" x14ac:dyDescent="0.2">
      <c r="B470" s="32"/>
      <c r="C470" s="33" t="s">
        <v>837</v>
      </c>
      <c r="D470" s="33"/>
      <c r="E470" s="33"/>
      <c r="F470" s="33"/>
      <c r="G470" s="50" t="s">
        <v>838</v>
      </c>
      <c r="H470" s="65">
        <f>IFERROR(VLOOKUP($F470,'Arr 2020'!$A$1:$C$1331,3,0),0)</f>
        <v>0</v>
      </c>
      <c r="I470" s="65">
        <f>IFERROR(VLOOKUP($F470,'Arr 2020'!$A:$N,4,0),0)</f>
        <v>0</v>
      </c>
      <c r="J470" s="65">
        <f>IFERROR(VLOOKUP($F470,'Arr 2020'!$A:$N,5,0),0)</f>
        <v>0</v>
      </c>
      <c r="K470" s="65">
        <f>IFERROR(VLOOKUP($F470,'Arr 2020'!$A:$N,6,0),0)</f>
        <v>0</v>
      </c>
      <c r="L470" s="65">
        <f>IFERROR(VLOOKUP($F470,'Arr 2020'!$A:$N,7,0),0)</f>
        <v>0</v>
      </c>
      <c r="M470" s="65">
        <f>IFERROR(VLOOKUP($F470,'Arr 2020'!$A:$N,8,0),0)</f>
        <v>0</v>
      </c>
      <c r="N470" s="65">
        <f>IFERROR(VLOOKUP($F470,'Arr 2020'!$A:$N,9,0),0)</f>
        <v>0</v>
      </c>
      <c r="O470" s="65">
        <f>IFERROR(VLOOKUP($F470,'Arr 2020'!$A:$N,10,0),0)</f>
        <v>0</v>
      </c>
      <c r="P470" s="65">
        <f>IFERROR(VLOOKUP($F470,'Arr 2020'!$A:$N,11,0),0)</f>
        <v>0</v>
      </c>
      <c r="Q470" s="65">
        <f>IFERROR(VLOOKUP($F470,'Arr 2020'!$A:$N,12,0),0)</f>
        <v>0</v>
      </c>
      <c r="R470" s="65">
        <f>IFERROR(VLOOKUP($F470,'Arr 2020'!$A:$N,13,0),0)</f>
        <v>0</v>
      </c>
      <c r="S470" s="65">
        <f>IFERROR(VLOOKUP($F470,'Arr 2020'!$A:$N,14,0),0)</f>
        <v>0</v>
      </c>
    </row>
    <row r="471" spans="2:19" ht="15" customHeight="1" x14ac:dyDescent="0.2">
      <c r="B471" s="64"/>
      <c r="C471" s="37"/>
      <c r="D471" s="37" t="s">
        <v>839</v>
      </c>
      <c r="E471" s="37"/>
      <c r="F471" s="37"/>
      <c r="G471" s="51" t="s">
        <v>840</v>
      </c>
      <c r="H471" s="38">
        <f>IFERROR(VLOOKUP($F471,'Arr 2020'!$A$1:$C$1331,3,0),0)</f>
        <v>0</v>
      </c>
      <c r="I471" s="38">
        <f>IFERROR(VLOOKUP($F471,'Arr 2020'!$A:$N,4,0),0)</f>
        <v>0</v>
      </c>
      <c r="J471" s="38">
        <f>IFERROR(VLOOKUP($F471,'Arr 2020'!$A:$N,5,0),0)</f>
        <v>0</v>
      </c>
      <c r="K471" s="38">
        <f>IFERROR(VLOOKUP($F471,'Arr 2020'!$A:$N,6,0),0)</f>
        <v>0</v>
      </c>
      <c r="L471" s="38">
        <f>IFERROR(VLOOKUP($F471,'Arr 2020'!$A:$N,7,0),0)</f>
        <v>0</v>
      </c>
      <c r="M471" s="38">
        <f>IFERROR(VLOOKUP($F471,'Arr 2020'!$A:$N,8,0),0)</f>
        <v>0</v>
      </c>
      <c r="N471" s="38">
        <f>IFERROR(VLOOKUP($F471,'Arr 2020'!$A:$N,9,0),0)</f>
        <v>0</v>
      </c>
      <c r="O471" s="38">
        <f>IFERROR(VLOOKUP($F471,'Arr 2020'!$A:$N,10,0),0)</f>
        <v>0</v>
      </c>
      <c r="P471" s="38">
        <f>IFERROR(VLOOKUP($F471,'Arr 2020'!$A:$N,11,0),0)</f>
        <v>0</v>
      </c>
      <c r="Q471" s="38">
        <f>IFERROR(VLOOKUP($F471,'Arr 2020'!$A:$N,12,0),0)</f>
        <v>0</v>
      </c>
      <c r="R471" s="38">
        <f>IFERROR(VLOOKUP($F471,'Arr 2020'!$A:$N,13,0),0)</f>
        <v>0</v>
      </c>
      <c r="S471" s="38">
        <f>IFERROR(VLOOKUP($F471,'Arr 2020'!$A:$N,14,0),0)</f>
        <v>0</v>
      </c>
    </row>
    <row r="472" spans="2:19" ht="15" customHeight="1" x14ac:dyDescent="0.2">
      <c r="B472" s="23"/>
      <c r="C472" s="22"/>
      <c r="D472" s="22"/>
      <c r="E472" s="22" t="s">
        <v>841</v>
      </c>
      <c r="F472" s="22"/>
      <c r="G472" s="55" t="s">
        <v>840</v>
      </c>
      <c r="H472" s="24">
        <f>IFERROR(VLOOKUP($F472,'Arr 2020'!$A$1:$C$1331,3,0),0)</f>
        <v>0</v>
      </c>
      <c r="I472" s="24">
        <f>IFERROR(VLOOKUP($F472,'Arr 2020'!$A:$N,4,0),0)</f>
        <v>0</v>
      </c>
      <c r="J472" s="24">
        <f>IFERROR(VLOOKUP($F472,'Arr 2020'!$A:$N,5,0),0)</f>
        <v>0</v>
      </c>
      <c r="K472" s="24">
        <f>IFERROR(VLOOKUP($F472,'Arr 2020'!$A:$N,6,0),0)</f>
        <v>0</v>
      </c>
      <c r="L472" s="24">
        <f>IFERROR(VLOOKUP($F472,'Arr 2020'!$A:$N,7,0),0)</f>
        <v>0</v>
      </c>
      <c r="M472" s="24">
        <f>IFERROR(VLOOKUP($F472,'Arr 2020'!$A:$N,8,0),0)</f>
        <v>0</v>
      </c>
      <c r="N472" s="24">
        <f>IFERROR(VLOOKUP($F472,'Arr 2020'!$A:$N,9,0),0)</f>
        <v>0</v>
      </c>
      <c r="O472" s="24">
        <f>IFERROR(VLOOKUP($F472,'Arr 2020'!$A:$N,10,0),0)</f>
        <v>0</v>
      </c>
      <c r="P472" s="24">
        <f>IFERROR(VLOOKUP($F472,'Arr 2020'!$A:$N,11,0),0)</f>
        <v>0</v>
      </c>
      <c r="Q472" s="24">
        <f>IFERROR(VLOOKUP($F472,'Arr 2020'!$A:$N,12,0),0)</f>
        <v>0</v>
      </c>
      <c r="R472" s="24">
        <f>IFERROR(VLOOKUP($F472,'Arr 2020'!$A:$N,13,0),0)</f>
        <v>0</v>
      </c>
      <c r="S472" s="24">
        <f>IFERROR(VLOOKUP($F472,'Arr 2020'!$A:$N,14,0),0)</f>
        <v>0</v>
      </c>
    </row>
    <row r="473" spans="2:19" ht="15" customHeight="1" x14ac:dyDescent="0.2">
      <c r="B473" s="60"/>
      <c r="C473" s="61"/>
      <c r="D473" s="61"/>
      <c r="E473" s="61"/>
      <c r="F473" s="43" t="s">
        <v>842</v>
      </c>
      <c r="G473" s="53" t="s">
        <v>843</v>
      </c>
      <c r="H473" s="44">
        <f>IFERROR(VLOOKUP($F473,'Arr 2020'!$A$1:$C$1331,3,0),0)</f>
        <v>0</v>
      </c>
      <c r="I473" s="44">
        <f>IFERROR(VLOOKUP($F473,'Arr 2020'!$A:$N,4,0),0)</f>
        <v>0</v>
      </c>
      <c r="J473" s="44">
        <f>IFERROR(VLOOKUP($F473,'Arr 2020'!$A:$N,5,0),0)</f>
        <v>0</v>
      </c>
      <c r="K473" s="44">
        <f>IFERROR(VLOOKUP($F473,'Arr 2020'!$A:$N,6,0),0)</f>
        <v>0</v>
      </c>
      <c r="L473" s="44">
        <f>IFERROR(VLOOKUP($F473,'Arr 2020'!$A:$N,7,0),0)</f>
        <v>0</v>
      </c>
      <c r="M473" s="44">
        <f>IFERROR(VLOOKUP($F473,'Arr 2020'!$A:$N,8,0),0)</f>
        <v>0</v>
      </c>
      <c r="N473" s="44">
        <f>IFERROR(VLOOKUP($F473,'Arr 2020'!$A:$N,9,0),0)</f>
        <v>0</v>
      </c>
      <c r="O473" s="44">
        <f>IFERROR(VLOOKUP($F473,'Arr 2020'!$A:$N,10,0),0)</f>
        <v>0</v>
      </c>
      <c r="P473" s="44">
        <f>IFERROR(VLOOKUP($F473,'Arr 2020'!$A:$N,11,0),0)</f>
        <v>0</v>
      </c>
      <c r="Q473" s="44">
        <f>IFERROR(VLOOKUP($F473,'Arr 2020'!$A:$N,12,0),0)</f>
        <v>0</v>
      </c>
      <c r="R473" s="44">
        <f>IFERROR(VLOOKUP($F473,'Arr 2020'!$A:$N,13,0),0)</f>
        <v>0</v>
      </c>
      <c r="S473" s="44">
        <f>IFERROR(VLOOKUP($F473,'Arr 2020'!$A:$N,14,0),0)</f>
        <v>0</v>
      </c>
    </row>
    <row r="474" spans="2:19" ht="15" customHeight="1" x14ac:dyDescent="0.2">
      <c r="B474" s="60"/>
      <c r="C474" s="61"/>
      <c r="D474" s="61"/>
      <c r="E474" s="61"/>
      <c r="F474" s="43" t="s">
        <v>844</v>
      </c>
      <c r="G474" s="53" t="s">
        <v>845</v>
      </c>
      <c r="H474" s="44">
        <f>IFERROR(VLOOKUP($F474,'Arr 2020'!$A$1:$C$1331,3,0),0)</f>
        <v>0</v>
      </c>
      <c r="I474" s="44">
        <f>IFERROR(VLOOKUP($F474,'Arr 2020'!$A:$N,4,0),0)</f>
        <v>0</v>
      </c>
      <c r="J474" s="44">
        <f>IFERROR(VLOOKUP($F474,'Arr 2020'!$A:$N,5,0),0)</f>
        <v>0</v>
      </c>
      <c r="K474" s="44">
        <f>IFERROR(VLOOKUP($F474,'Arr 2020'!$A:$N,6,0),0)</f>
        <v>0</v>
      </c>
      <c r="L474" s="44">
        <f>IFERROR(VLOOKUP($F474,'Arr 2020'!$A:$N,7,0),0)</f>
        <v>0</v>
      </c>
      <c r="M474" s="44">
        <f>IFERROR(VLOOKUP($F474,'Arr 2020'!$A:$N,8,0),0)</f>
        <v>0</v>
      </c>
      <c r="N474" s="44">
        <f>IFERROR(VLOOKUP($F474,'Arr 2020'!$A:$N,9,0),0)</f>
        <v>0</v>
      </c>
      <c r="O474" s="44">
        <f>IFERROR(VLOOKUP($F474,'Arr 2020'!$A:$N,10,0),0)</f>
        <v>0</v>
      </c>
      <c r="P474" s="44">
        <f>IFERROR(VLOOKUP($F474,'Arr 2020'!$A:$N,11,0),0)</f>
        <v>0</v>
      </c>
      <c r="Q474" s="44">
        <f>IFERROR(VLOOKUP($F474,'Arr 2020'!$A:$N,12,0),0)</f>
        <v>0</v>
      </c>
      <c r="R474" s="44">
        <f>IFERROR(VLOOKUP($F474,'Arr 2020'!$A:$N,13,0),0)</f>
        <v>0</v>
      </c>
      <c r="S474" s="44">
        <f>IFERROR(VLOOKUP($F474,'Arr 2020'!$A:$N,14,0),0)</f>
        <v>0</v>
      </c>
    </row>
    <row r="475" spans="2:19" ht="15" customHeight="1" x14ac:dyDescent="0.2">
      <c r="B475" s="64"/>
      <c r="C475" s="37"/>
      <c r="D475" s="37" t="s">
        <v>846</v>
      </c>
      <c r="E475" s="37"/>
      <c r="F475" s="37"/>
      <c r="G475" s="51" t="s">
        <v>847</v>
      </c>
      <c r="H475" s="38">
        <f>IFERROR(VLOOKUP($F475,'Arr 2020'!$A$1:$C$1331,3,0),0)</f>
        <v>0</v>
      </c>
      <c r="I475" s="38">
        <f>IFERROR(VLOOKUP($F475,'Arr 2020'!$A:$N,4,0),0)</f>
        <v>0</v>
      </c>
      <c r="J475" s="38">
        <f>IFERROR(VLOOKUP($F475,'Arr 2020'!$A:$N,5,0),0)</f>
        <v>0</v>
      </c>
      <c r="K475" s="38">
        <f>IFERROR(VLOOKUP($F475,'Arr 2020'!$A:$N,6,0),0)</f>
        <v>0</v>
      </c>
      <c r="L475" s="38">
        <f>IFERROR(VLOOKUP($F475,'Arr 2020'!$A:$N,7,0),0)</f>
        <v>0</v>
      </c>
      <c r="M475" s="38">
        <f>IFERROR(VLOOKUP($F475,'Arr 2020'!$A:$N,8,0),0)</f>
        <v>0</v>
      </c>
      <c r="N475" s="38">
        <f>IFERROR(VLOOKUP($F475,'Arr 2020'!$A:$N,9,0),0)</f>
        <v>0</v>
      </c>
      <c r="O475" s="38">
        <f>IFERROR(VLOOKUP($F475,'Arr 2020'!$A:$N,10,0),0)</f>
        <v>0</v>
      </c>
      <c r="P475" s="38">
        <f>IFERROR(VLOOKUP($F475,'Arr 2020'!$A:$N,11,0),0)</f>
        <v>0</v>
      </c>
      <c r="Q475" s="38">
        <f>IFERROR(VLOOKUP($F475,'Arr 2020'!$A:$N,12,0),0)</f>
        <v>0</v>
      </c>
      <c r="R475" s="38">
        <f>IFERROR(VLOOKUP($F475,'Arr 2020'!$A:$N,13,0),0)</f>
        <v>0</v>
      </c>
      <c r="S475" s="38">
        <f>IFERROR(VLOOKUP($F475,'Arr 2020'!$A:$N,14,0),0)</f>
        <v>0</v>
      </c>
    </row>
    <row r="476" spans="2:19" ht="12.75" x14ac:dyDescent="0.2">
      <c r="B476" s="23"/>
      <c r="C476" s="22"/>
      <c r="D476" s="22"/>
      <c r="E476" s="22" t="s">
        <v>848</v>
      </c>
      <c r="F476" s="22"/>
      <c r="G476" s="55" t="s">
        <v>849</v>
      </c>
      <c r="H476" s="24">
        <f>IFERROR(VLOOKUP($F476,'Arr 2020'!$A$1:$C$1331,3,0),0)</f>
        <v>0</v>
      </c>
      <c r="I476" s="24">
        <f>IFERROR(VLOOKUP($F476,'Arr 2020'!$A:$N,4,0),0)</f>
        <v>0</v>
      </c>
      <c r="J476" s="24">
        <f>IFERROR(VLOOKUP($F476,'Arr 2020'!$A:$N,5,0),0)</f>
        <v>0</v>
      </c>
      <c r="K476" s="24">
        <f>IFERROR(VLOOKUP($F476,'Arr 2020'!$A:$N,6,0),0)</f>
        <v>0</v>
      </c>
      <c r="L476" s="24">
        <f>IFERROR(VLOOKUP($F476,'Arr 2020'!$A:$N,7,0),0)</f>
        <v>0</v>
      </c>
      <c r="M476" s="24">
        <f>IFERROR(VLOOKUP($F476,'Arr 2020'!$A:$N,8,0),0)</f>
        <v>0</v>
      </c>
      <c r="N476" s="24">
        <f>IFERROR(VLOOKUP($F476,'Arr 2020'!$A:$N,9,0),0)</f>
        <v>0</v>
      </c>
      <c r="O476" s="24">
        <f>IFERROR(VLOOKUP($F476,'Arr 2020'!$A:$N,10,0),0)</f>
        <v>0</v>
      </c>
      <c r="P476" s="24">
        <f>IFERROR(VLOOKUP($F476,'Arr 2020'!$A:$N,11,0),0)</f>
        <v>0</v>
      </c>
      <c r="Q476" s="24">
        <f>IFERROR(VLOOKUP($F476,'Arr 2020'!$A:$N,12,0),0)</f>
        <v>0</v>
      </c>
      <c r="R476" s="24">
        <f>IFERROR(VLOOKUP($F476,'Arr 2020'!$A:$N,13,0),0)</f>
        <v>0</v>
      </c>
      <c r="S476" s="24">
        <f>IFERROR(VLOOKUP($F476,'Arr 2020'!$A:$N,14,0),0)</f>
        <v>0</v>
      </c>
    </row>
    <row r="477" spans="2:19" ht="12.75" x14ac:dyDescent="0.2">
      <c r="B477" s="60"/>
      <c r="C477" s="61"/>
      <c r="D477" s="61"/>
      <c r="E477" s="61"/>
      <c r="F477" s="43" t="s">
        <v>850</v>
      </c>
      <c r="G477" s="53" t="s">
        <v>849</v>
      </c>
      <c r="H477" s="44">
        <f>IFERROR(VLOOKUP($F477,'Arr 2020'!$A$1:$C$1331,3,0),0)</f>
        <v>16168.27</v>
      </c>
      <c r="I477" s="44">
        <f>IFERROR(VLOOKUP($F477,'Arr 2020'!$A:$N,4,0),0)</f>
        <v>21007.17</v>
      </c>
      <c r="J477" s="44">
        <f>IFERROR(VLOOKUP($F477,'Arr 2020'!$A:$N,5,0),0)</f>
        <v>12359.34</v>
      </c>
      <c r="K477" s="44">
        <f>IFERROR(VLOOKUP($F477,'Arr 2020'!$A:$N,6,0),0)</f>
        <v>21120.02</v>
      </c>
      <c r="L477" s="44">
        <f>IFERROR(VLOOKUP($F477,'Arr 2020'!$A:$N,7,0),0)</f>
        <v>16542.27</v>
      </c>
      <c r="M477" s="44">
        <f>IFERROR(VLOOKUP($F477,'Arr 2020'!$A:$N,8,0),0)</f>
        <v>11779.43</v>
      </c>
      <c r="N477" s="44">
        <f>IFERROR(VLOOKUP($F477,'Arr 2020'!$A:$N,9,0),0)</f>
        <v>22996.369999999995</v>
      </c>
      <c r="O477" s="44">
        <f>IFERROR(VLOOKUP($F477,'Arr 2020'!$A:$N,10,0),0)</f>
        <v>32144</v>
      </c>
      <c r="P477" s="44">
        <f>IFERROR(VLOOKUP($F477,'Arr 2020'!$A:$N,11,0),0)</f>
        <v>24628.99</v>
      </c>
      <c r="Q477" s="44">
        <f>IFERROR(VLOOKUP($F477,'Arr 2020'!$A:$N,12,0),0)</f>
        <v>21520.83</v>
      </c>
      <c r="R477" s="44">
        <f>IFERROR(VLOOKUP($F477,'Arr 2020'!$A:$N,13,0),0)</f>
        <v>32914.980000000003</v>
      </c>
      <c r="S477" s="44">
        <f>IFERROR(VLOOKUP($F477,'Arr 2020'!$A:$N,14,0),0)</f>
        <v>22108.09</v>
      </c>
    </row>
    <row r="478" spans="2:19" ht="12.75" x14ac:dyDescent="0.2">
      <c r="B478" s="23"/>
      <c r="C478" s="22"/>
      <c r="D478" s="22"/>
      <c r="E478" s="22" t="s">
        <v>851</v>
      </c>
      <c r="F478" s="22"/>
      <c r="G478" s="55" t="s">
        <v>852</v>
      </c>
      <c r="H478" s="24">
        <f>IFERROR(VLOOKUP($F478,'Arr 2020'!$A$1:$C$1331,3,0),0)</f>
        <v>0</v>
      </c>
      <c r="I478" s="24">
        <f>IFERROR(VLOOKUP($F478,'Arr 2020'!$A:$N,4,0),0)</f>
        <v>0</v>
      </c>
      <c r="J478" s="24">
        <f>IFERROR(VLOOKUP($F478,'Arr 2020'!$A:$N,5,0),0)</f>
        <v>0</v>
      </c>
      <c r="K478" s="24">
        <f>IFERROR(VLOOKUP($F478,'Arr 2020'!$A:$N,6,0),0)</f>
        <v>0</v>
      </c>
      <c r="L478" s="24">
        <f>IFERROR(VLOOKUP($F478,'Arr 2020'!$A:$N,7,0),0)</f>
        <v>0</v>
      </c>
      <c r="M478" s="24">
        <f>IFERROR(VLOOKUP($F478,'Arr 2020'!$A:$N,8,0),0)</f>
        <v>0</v>
      </c>
      <c r="N478" s="24">
        <f>IFERROR(VLOOKUP($F478,'Arr 2020'!$A:$N,9,0),0)</f>
        <v>0</v>
      </c>
      <c r="O478" s="24">
        <f>IFERROR(VLOOKUP($F478,'Arr 2020'!$A:$N,10,0),0)</f>
        <v>0</v>
      </c>
      <c r="P478" s="24">
        <f>IFERROR(VLOOKUP($F478,'Arr 2020'!$A:$N,11,0),0)</f>
        <v>0</v>
      </c>
      <c r="Q478" s="24">
        <f>IFERROR(VLOOKUP($F478,'Arr 2020'!$A:$N,12,0),0)</f>
        <v>0</v>
      </c>
      <c r="R478" s="24">
        <f>IFERROR(VLOOKUP($F478,'Arr 2020'!$A:$N,13,0),0)</f>
        <v>0</v>
      </c>
      <c r="S478" s="24">
        <f>IFERROR(VLOOKUP($F478,'Arr 2020'!$A:$N,14,0),0)</f>
        <v>0</v>
      </c>
    </row>
    <row r="479" spans="2:19" ht="15" customHeight="1" x14ac:dyDescent="0.2">
      <c r="B479" s="60"/>
      <c r="C479" s="61"/>
      <c r="D479" s="61"/>
      <c r="E479" s="61"/>
      <c r="F479" s="43" t="s">
        <v>853</v>
      </c>
      <c r="G479" s="53" t="s">
        <v>4220</v>
      </c>
      <c r="H479" s="44">
        <f>IFERROR(VLOOKUP($F479,'Arr 2020'!$A$1:$C$1331,3,0),0)</f>
        <v>0</v>
      </c>
      <c r="I479" s="44">
        <f>IFERROR(VLOOKUP($F479,'Arr 2020'!$A:$N,4,0),0)</f>
        <v>0</v>
      </c>
      <c r="J479" s="44">
        <f>IFERROR(VLOOKUP($F479,'Arr 2020'!$A:$N,5,0),0)</f>
        <v>0</v>
      </c>
      <c r="K479" s="44">
        <f>IFERROR(VLOOKUP($F479,'Arr 2020'!$A:$N,6,0),0)</f>
        <v>0</v>
      </c>
      <c r="L479" s="44">
        <f>IFERROR(VLOOKUP($F479,'Arr 2020'!$A:$N,7,0),0)</f>
        <v>0</v>
      </c>
      <c r="M479" s="44">
        <f>IFERROR(VLOOKUP($F479,'Arr 2020'!$A:$N,8,0),0)</f>
        <v>0</v>
      </c>
      <c r="N479" s="44">
        <f>IFERROR(VLOOKUP($F479,'Arr 2020'!$A:$N,9,0),0)</f>
        <v>0</v>
      </c>
      <c r="O479" s="44">
        <f>IFERROR(VLOOKUP($F479,'Arr 2020'!$A:$N,10,0),0)</f>
        <v>0</v>
      </c>
      <c r="P479" s="44">
        <f>IFERROR(VLOOKUP($F479,'Arr 2020'!$A:$N,11,0),0)</f>
        <v>0</v>
      </c>
      <c r="Q479" s="44">
        <f>IFERROR(VLOOKUP($F479,'Arr 2020'!$A:$N,12,0),0)</f>
        <v>0</v>
      </c>
      <c r="R479" s="44">
        <f>IFERROR(VLOOKUP($F479,'Arr 2020'!$A:$N,13,0),0)</f>
        <v>0</v>
      </c>
      <c r="S479" s="44">
        <f>IFERROR(VLOOKUP($F479,'Arr 2020'!$A:$N,14,0),0)</f>
        <v>0</v>
      </c>
    </row>
    <row r="480" spans="2:19" ht="25.5" x14ac:dyDescent="0.2">
      <c r="B480" s="60"/>
      <c r="C480" s="61"/>
      <c r="D480" s="61"/>
      <c r="E480" s="61"/>
      <c r="F480" s="43" t="s">
        <v>855</v>
      </c>
      <c r="G480" s="53" t="s">
        <v>856</v>
      </c>
      <c r="H480" s="44">
        <f>IFERROR(VLOOKUP($F480,'Arr 2020'!$A$1:$C$1331,3,0),0)</f>
        <v>0</v>
      </c>
      <c r="I480" s="44">
        <f>IFERROR(VLOOKUP($F480,'Arr 2020'!$A:$N,4,0),0)</f>
        <v>211.74</v>
      </c>
      <c r="J480" s="44">
        <f>IFERROR(VLOOKUP($F480,'Arr 2020'!$A:$N,5,0),0)</f>
        <v>150.57</v>
      </c>
      <c r="K480" s="44">
        <f>IFERROR(VLOOKUP($F480,'Arr 2020'!$A:$N,6,0),0)</f>
        <v>242.68999999999997</v>
      </c>
      <c r="L480" s="44">
        <f>IFERROR(VLOOKUP($F480,'Arr 2020'!$A:$N,7,0),0)</f>
        <v>4.84</v>
      </c>
      <c r="M480" s="44">
        <f>IFERROR(VLOOKUP($F480,'Arr 2020'!$A:$N,8,0),0)</f>
        <v>230.06000000000003</v>
      </c>
      <c r="N480" s="44">
        <f>IFERROR(VLOOKUP($F480,'Arr 2020'!$A:$N,9,0),0)</f>
        <v>0</v>
      </c>
      <c r="O480" s="44">
        <f>IFERROR(VLOOKUP($F480,'Arr 2020'!$A:$N,10,0),0)</f>
        <v>0</v>
      </c>
      <c r="P480" s="44">
        <f>IFERROR(VLOOKUP($F480,'Arr 2020'!$A:$N,11,0),0)</f>
        <v>9928.090000000002</v>
      </c>
      <c r="Q480" s="44">
        <f>IFERROR(VLOOKUP($F480,'Arr 2020'!$A:$N,12,0),0)</f>
        <v>19154.16</v>
      </c>
      <c r="R480" s="44">
        <f>IFERROR(VLOOKUP($F480,'Arr 2020'!$A:$N,13,0),0)</f>
        <v>2137.52</v>
      </c>
      <c r="S480" s="44">
        <f>IFERROR(VLOOKUP($F480,'Arr 2020'!$A:$N,14,0),0)</f>
        <v>314.24</v>
      </c>
    </row>
    <row r="481" spans="2:19" ht="12.75" x14ac:dyDescent="0.2">
      <c r="B481" s="60"/>
      <c r="C481" s="61"/>
      <c r="D481" s="61"/>
      <c r="E481" s="61"/>
      <c r="F481" s="43" t="s">
        <v>857</v>
      </c>
      <c r="G481" s="53" t="s">
        <v>858</v>
      </c>
      <c r="H481" s="44">
        <f>IFERROR(VLOOKUP($F481,'Arr 2020'!$A$1:$C$1331,3,0),0)</f>
        <v>0</v>
      </c>
      <c r="I481" s="44">
        <f>IFERROR(VLOOKUP($F481,'Arr 2020'!$A:$N,4,0),0)</f>
        <v>0</v>
      </c>
      <c r="J481" s="44">
        <f>IFERROR(VLOOKUP($F481,'Arr 2020'!$A:$N,5,0),0)</f>
        <v>0</v>
      </c>
      <c r="K481" s="44">
        <f>IFERROR(VLOOKUP($F481,'Arr 2020'!$A:$N,6,0),0)</f>
        <v>0</v>
      </c>
      <c r="L481" s="44">
        <f>IFERROR(VLOOKUP($F481,'Arr 2020'!$A:$N,7,0),0)</f>
        <v>0</v>
      </c>
      <c r="M481" s="44">
        <f>IFERROR(VLOOKUP($F481,'Arr 2020'!$A:$N,8,0),0)</f>
        <v>0</v>
      </c>
      <c r="N481" s="44">
        <f>IFERROR(VLOOKUP($F481,'Arr 2020'!$A:$N,9,0),0)</f>
        <v>0</v>
      </c>
      <c r="O481" s="44">
        <f>IFERROR(VLOOKUP($F481,'Arr 2020'!$A:$N,10,0),0)</f>
        <v>188.5</v>
      </c>
      <c r="P481" s="44">
        <f>IFERROR(VLOOKUP($F481,'Arr 2020'!$A:$N,11,0),0)</f>
        <v>40</v>
      </c>
      <c r="Q481" s="44">
        <f>IFERROR(VLOOKUP($F481,'Arr 2020'!$A:$N,12,0),0)</f>
        <v>20</v>
      </c>
      <c r="R481" s="44">
        <f>IFERROR(VLOOKUP($F481,'Arr 2020'!$A:$N,13,0),0)</f>
        <v>0</v>
      </c>
      <c r="S481" s="44">
        <f>IFERROR(VLOOKUP($F481,'Arr 2020'!$A:$N,14,0),0)</f>
        <v>0</v>
      </c>
    </row>
    <row r="482" spans="2:19" ht="15" customHeight="1" x14ac:dyDescent="0.2">
      <c r="B482" s="23"/>
      <c r="C482" s="22"/>
      <c r="D482" s="22"/>
      <c r="E482" s="22" t="s">
        <v>859</v>
      </c>
      <c r="F482" s="22"/>
      <c r="G482" s="55" t="s">
        <v>860</v>
      </c>
      <c r="H482" s="24">
        <f>IFERROR(VLOOKUP($F482,'Arr 2020'!$A$1:$C$1331,3,0),0)</f>
        <v>0</v>
      </c>
      <c r="I482" s="24">
        <f>IFERROR(VLOOKUP($F482,'Arr 2020'!$A:$N,4,0),0)</f>
        <v>0</v>
      </c>
      <c r="J482" s="24">
        <f>IFERROR(VLOOKUP($F482,'Arr 2020'!$A:$N,5,0),0)</f>
        <v>0</v>
      </c>
      <c r="K482" s="24">
        <f>IFERROR(VLOOKUP($F482,'Arr 2020'!$A:$N,6,0),0)</f>
        <v>0</v>
      </c>
      <c r="L482" s="24">
        <f>IFERROR(VLOOKUP($F482,'Arr 2020'!$A:$N,7,0),0)</f>
        <v>0</v>
      </c>
      <c r="M482" s="24">
        <f>IFERROR(VLOOKUP($F482,'Arr 2020'!$A:$N,8,0),0)</f>
        <v>0</v>
      </c>
      <c r="N482" s="24">
        <f>IFERROR(VLOOKUP($F482,'Arr 2020'!$A:$N,9,0),0)</f>
        <v>0</v>
      </c>
      <c r="O482" s="24">
        <f>IFERROR(VLOOKUP($F482,'Arr 2020'!$A:$N,10,0),0)</f>
        <v>0</v>
      </c>
      <c r="P482" s="24">
        <f>IFERROR(VLOOKUP($F482,'Arr 2020'!$A:$N,11,0),0)</f>
        <v>0</v>
      </c>
      <c r="Q482" s="24">
        <f>IFERROR(VLOOKUP($F482,'Arr 2020'!$A:$N,12,0),0)</f>
        <v>0</v>
      </c>
      <c r="R482" s="24">
        <f>IFERROR(VLOOKUP($F482,'Arr 2020'!$A:$N,13,0),0)</f>
        <v>0</v>
      </c>
      <c r="S482" s="24">
        <f>IFERROR(VLOOKUP($F482,'Arr 2020'!$A:$N,14,0),0)</f>
        <v>0</v>
      </c>
    </row>
    <row r="483" spans="2:19" ht="15" customHeight="1" x14ac:dyDescent="0.2">
      <c r="B483" s="60"/>
      <c r="C483" s="61"/>
      <c r="D483" s="61"/>
      <c r="E483" s="61"/>
      <c r="F483" s="43" t="s">
        <v>861</v>
      </c>
      <c r="G483" s="53" t="s">
        <v>860</v>
      </c>
      <c r="H483" s="44">
        <f>IFERROR(VLOOKUP($F483,'Arr 2020'!$A$1:$C$1331,3,0),0)</f>
        <v>3476.81</v>
      </c>
      <c r="I483" s="44">
        <f>IFERROR(VLOOKUP($F483,'Arr 2020'!$A:$N,4,0),0)</f>
        <v>3065.6999999999994</v>
      </c>
      <c r="J483" s="44">
        <f>IFERROR(VLOOKUP($F483,'Arr 2020'!$A:$N,5,0),0)</f>
        <v>4306.5600000000004</v>
      </c>
      <c r="K483" s="44">
        <f>IFERROR(VLOOKUP($F483,'Arr 2020'!$A:$N,6,0),0)</f>
        <v>4485.74</v>
      </c>
      <c r="L483" s="44">
        <f>IFERROR(VLOOKUP($F483,'Arr 2020'!$A:$N,7,0),0)</f>
        <v>3178.9699999999993</v>
      </c>
      <c r="M483" s="44">
        <f>IFERROR(VLOOKUP($F483,'Arr 2020'!$A:$N,8,0),0)</f>
        <v>2206.9</v>
      </c>
      <c r="N483" s="44">
        <f>IFERROR(VLOOKUP($F483,'Arr 2020'!$A:$N,9,0),0)</f>
        <v>4004.72</v>
      </c>
      <c r="O483" s="44">
        <f>IFERROR(VLOOKUP($F483,'Arr 2020'!$A:$N,10,0),0)</f>
        <v>4908.72</v>
      </c>
      <c r="P483" s="44">
        <f>IFERROR(VLOOKUP($F483,'Arr 2020'!$A:$N,11,0),0)</f>
        <v>6084</v>
      </c>
      <c r="Q483" s="44">
        <f>IFERROR(VLOOKUP($F483,'Arr 2020'!$A:$N,12,0),0)</f>
        <v>6204.58</v>
      </c>
      <c r="R483" s="44">
        <f>IFERROR(VLOOKUP($F483,'Arr 2020'!$A:$N,13,0),0)</f>
        <v>7501.71</v>
      </c>
      <c r="S483" s="44">
        <f>IFERROR(VLOOKUP($F483,'Arr 2020'!$A:$N,14,0),0)</f>
        <v>6200.05</v>
      </c>
    </row>
    <row r="484" spans="2:19" ht="25.5" x14ac:dyDescent="0.2">
      <c r="B484" s="23"/>
      <c r="C484" s="22"/>
      <c r="D484" s="22"/>
      <c r="E484" s="22" t="s">
        <v>862</v>
      </c>
      <c r="F484" s="22"/>
      <c r="G484" s="55" t="s">
        <v>863</v>
      </c>
      <c r="H484" s="24">
        <f>IFERROR(VLOOKUP($F484,'Arr 2020'!$A$1:$C$1331,3,0),0)</f>
        <v>0</v>
      </c>
      <c r="I484" s="24">
        <f>IFERROR(VLOOKUP($F484,'Arr 2020'!$A:$N,4,0),0)</f>
        <v>0</v>
      </c>
      <c r="J484" s="24">
        <f>IFERROR(VLOOKUP($F484,'Arr 2020'!$A:$N,5,0),0)</f>
        <v>0</v>
      </c>
      <c r="K484" s="24">
        <f>IFERROR(VLOOKUP($F484,'Arr 2020'!$A:$N,6,0),0)</f>
        <v>0</v>
      </c>
      <c r="L484" s="24">
        <f>IFERROR(VLOOKUP($F484,'Arr 2020'!$A:$N,7,0),0)</f>
        <v>0</v>
      </c>
      <c r="M484" s="24">
        <f>IFERROR(VLOOKUP($F484,'Arr 2020'!$A:$N,8,0),0)</f>
        <v>0</v>
      </c>
      <c r="N484" s="24">
        <f>IFERROR(VLOOKUP($F484,'Arr 2020'!$A:$N,9,0),0)</f>
        <v>0</v>
      </c>
      <c r="O484" s="24">
        <f>IFERROR(VLOOKUP($F484,'Arr 2020'!$A:$N,10,0),0)</f>
        <v>0</v>
      </c>
      <c r="P484" s="24">
        <f>IFERROR(VLOOKUP($F484,'Arr 2020'!$A:$N,11,0),0)</f>
        <v>0</v>
      </c>
      <c r="Q484" s="24">
        <f>IFERROR(VLOOKUP($F484,'Arr 2020'!$A:$N,12,0),0)</f>
        <v>0</v>
      </c>
      <c r="R484" s="24">
        <f>IFERROR(VLOOKUP($F484,'Arr 2020'!$A:$N,13,0),0)</f>
        <v>0</v>
      </c>
      <c r="S484" s="24">
        <f>IFERROR(VLOOKUP($F484,'Arr 2020'!$A:$N,14,0),0)</f>
        <v>0</v>
      </c>
    </row>
    <row r="485" spans="2:19" ht="15" customHeight="1" x14ac:dyDescent="0.2">
      <c r="B485" s="60"/>
      <c r="C485" s="61"/>
      <c r="D485" s="61"/>
      <c r="E485" s="61"/>
      <c r="F485" s="43" t="s">
        <v>864</v>
      </c>
      <c r="G485" s="53" t="s">
        <v>865</v>
      </c>
      <c r="H485" s="44">
        <f>IFERROR(VLOOKUP($F485,'Arr 2020'!$A$1:$C$1331,3,0),0)</f>
        <v>48655.489999999991</v>
      </c>
      <c r="I485" s="44">
        <f>IFERROR(VLOOKUP($F485,'Arr 2020'!$A:$N,4,0),0)</f>
        <v>56095.58</v>
      </c>
      <c r="J485" s="44">
        <f>IFERROR(VLOOKUP($F485,'Arr 2020'!$A:$N,5,0),0)</f>
        <v>36407.830000000009</v>
      </c>
      <c r="K485" s="44">
        <f>IFERROR(VLOOKUP($F485,'Arr 2020'!$A:$N,6,0),0)</f>
        <v>54867.15</v>
      </c>
      <c r="L485" s="44">
        <f>IFERROR(VLOOKUP($F485,'Arr 2020'!$A:$N,7,0),0)</f>
        <v>35314.29</v>
      </c>
      <c r="M485" s="44">
        <f>IFERROR(VLOOKUP($F485,'Arr 2020'!$A:$N,8,0),0)</f>
        <v>33548.35</v>
      </c>
      <c r="N485" s="44">
        <f>IFERROR(VLOOKUP($F485,'Arr 2020'!$A:$N,9,0),0)</f>
        <v>43054.71</v>
      </c>
      <c r="O485" s="44">
        <f>IFERROR(VLOOKUP($F485,'Arr 2020'!$A:$N,10,0),0)</f>
        <v>60430.3</v>
      </c>
      <c r="P485" s="44">
        <f>IFERROR(VLOOKUP($F485,'Arr 2020'!$A:$N,11,0),0)</f>
        <v>62546.589999999989</v>
      </c>
      <c r="Q485" s="44">
        <f>IFERROR(VLOOKUP($F485,'Arr 2020'!$A:$N,12,0),0)</f>
        <v>43243.02</v>
      </c>
      <c r="R485" s="44">
        <f>IFERROR(VLOOKUP($F485,'Arr 2020'!$A:$N,13,0),0)</f>
        <v>77328.100000000006</v>
      </c>
      <c r="S485" s="44">
        <f>IFERROR(VLOOKUP($F485,'Arr 2020'!$A:$N,14,0),0)</f>
        <v>59864.59</v>
      </c>
    </row>
    <row r="486" spans="2:19" ht="25.5" x14ac:dyDescent="0.2">
      <c r="B486" s="60"/>
      <c r="C486" s="61"/>
      <c r="D486" s="61"/>
      <c r="E486" s="61"/>
      <c r="F486" s="43" t="s">
        <v>866</v>
      </c>
      <c r="G486" s="53" t="s">
        <v>867</v>
      </c>
      <c r="H486" s="44">
        <f>IFERROR(VLOOKUP($F486,'Arr 2020'!$A$1:$C$1331,3,0),0)</f>
        <v>0</v>
      </c>
      <c r="I486" s="44">
        <f>IFERROR(VLOOKUP($F486,'Arr 2020'!$A:$N,4,0),0)</f>
        <v>0</v>
      </c>
      <c r="J486" s="44">
        <f>IFERROR(VLOOKUP($F486,'Arr 2020'!$A:$N,5,0),0)</f>
        <v>0</v>
      </c>
      <c r="K486" s="44">
        <f>IFERROR(VLOOKUP($F486,'Arr 2020'!$A:$N,6,0),0)</f>
        <v>0</v>
      </c>
      <c r="L486" s="44">
        <f>IFERROR(VLOOKUP($F486,'Arr 2020'!$A:$N,7,0),0)</f>
        <v>0</v>
      </c>
      <c r="M486" s="44">
        <f>IFERROR(VLOOKUP($F486,'Arr 2020'!$A:$N,8,0),0)</f>
        <v>0</v>
      </c>
      <c r="N486" s="44">
        <f>IFERROR(VLOOKUP($F486,'Arr 2020'!$A:$N,9,0),0)</f>
        <v>0</v>
      </c>
      <c r="O486" s="44">
        <f>IFERROR(VLOOKUP($F486,'Arr 2020'!$A:$N,10,0),0)</f>
        <v>0</v>
      </c>
      <c r="P486" s="44">
        <f>IFERROR(VLOOKUP($F486,'Arr 2020'!$A:$N,11,0),0)</f>
        <v>0</v>
      </c>
      <c r="Q486" s="44">
        <f>IFERROR(VLOOKUP($F486,'Arr 2020'!$A:$N,12,0),0)</f>
        <v>0</v>
      </c>
      <c r="R486" s="44">
        <f>IFERROR(VLOOKUP($F486,'Arr 2020'!$A:$N,13,0),0)</f>
        <v>0</v>
      </c>
      <c r="S486" s="44">
        <f>IFERROR(VLOOKUP($F486,'Arr 2020'!$A:$N,14,0),0)</f>
        <v>0</v>
      </c>
    </row>
    <row r="487" spans="2:19" ht="15" customHeight="1" x14ac:dyDescent="0.2">
      <c r="B487" s="32"/>
      <c r="C487" s="33" t="s">
        <v>868</v>
      </c>
      <c r="D487" s="33"/>
      <c r="E487" s="33"/>
      <c r="F487" s="33"/>
      <c r="G487" s="50" t="s">
        <v>869</v>
      </c>
      <c r="H487" s="65">
        <f>IFERROR(VLOOKUP($F487,'Arr 2020'!$A$1:$C$1331,3,0),0)</f>
        <v>0</v>
      </c>
      <c r="I487" s="65">
        <f>IFERROR(VLOOKUP($F487,'Arr 2020'!$A:$N,4,0),0)</f>
        <v>0</v>
      </c>
      <c r="J487" s="65">
        <f>IFERROR(VLOOKUP($F487,'Arr 2020'!$A:$N,5,0),0)</f>
        <v>0</v>
      </c>
      <c r="K487" s="65">
        <f>IFERROR(VLOOKUP($F487,'Arr 2020'!$A:$N,6,0),0)</f>
        <v>0</v>
      </c>
      <c r="L487" s="65">
        <f>IFERROR(VLOOKUP($F487,'Arr 2020'!$A:$N,7,0),0)</f>
        <v>0</v>
      </c>
      <c r="M487" s="65">
        <f>IFERROR(VLOOKUP($F487,'Arr 2020'!$A:$N,8,0),0)</f>
        <v>0</v>
      </c>
      <c r="N487" s="65">
        <f>IFERROR(VLOOKUP($F487,'Arr 2020'!$A:$N,9,0),0)</f>
        <v>0</v>
      </c>
      <c r="O487" s="65">
        <f>IFERROR(VLOOKUP($F487,'Arr 2020'!$A:$N,10,0),0)</f>
        <v>0</v>
      </c>
      <c r="P487" s="65">
        <f>IFERROR(VLOOKUP($F487,'Arr 2020'!$A:$N,11,0),0)</f>
        <v>0</v>
      </c>
      <c r="Q487" s="65">
        <f>IFERROR(VLOOKUP($F487,'Arr 2020'!$A:$N,12,0),0)</f>
        <v>0</v>
      </c>
      <c r="R487" s="65">
        <f>IFERROR(VLOOKUP($F487,'Arr 2020'!$A:$N,13,0),0)</f>
        <v>0</v>
      </c>
      <c r="S487" s="65">
        <f>IFERROR(VLOOKUP($F487,'Arr 2020'!$A:$N,14,0),0)</f>
        <v>0</v>
      </c>
    </row>
    <row r="488" spans="2:19" ht="15" customHeight="1" x14ac:dyDescent="0.2">
      <c r="B488" s="64"/>
      <c r="C488" s="37"/>
      <c r="D488" s="37" t="s">
        <v>870</v>
      </c>
      <c r="E488" s="37"/>
      <c r="F488" s="37"/>
      <c r="G488" s="51" t="s">
        <v>871</v>
      </c>
      <c r="H488" s="38">
        <f>IFERROR(VLOOKUP($F488,'Arr 2020'!$A$1:$C$1331,3,0),0)</f>
        <v>0</v>
      </c>
      <c r="I488" s="38">
        <f>IFERROR(VLOOKUP($F488,'Arr 2020'!$A:$N,4,0),0)</f>
        <v>0</v>
      </c>
      <c r="J488" s="38">
        <f>IFERROR(VLOOKUP($F488,'Arr 2020'!$A:$N,5,0),0)</f>
        <v>0</v>
      </c>
      <c r="K488" s="38">
        <f>IFERROR(VLOOKUP($F488,'Arr 2020'!$A:$N,6,0),0)</f>
        <v>0</v>
      </c>
      <c r="L488" s="38">
        <f>IFERROR(VLOOKUP($F488,'Arr 2020'!$A:$N,7,0),0)</f>
        <v>0</v>
      </c>
      <c r="M488" s="38">
        <f>IFERROR(VLOOKUP($F488,'Arr 2020'!$A:$N,8,0),0)</f>
        <v>0</v>
      </c>
      <c r="N488" s="38">
        <f>IFERROR(VLOOKUP($F488,'Arr 2020'!$A:$N,9,0),0)</f>
        <v>0</v>
      </c>
      <c r="O488" s="38">
        <f>IFERROR(VLOOKUP($F488,'Arr 2020'!$A:$N,10,0),0)</f>
        <v>0</v>
      </c>
      <c r="P488" s="38">
        <f>IFERROR(VLOOKUP($F488,'Arr 2020'!$A:$N,11,0),0)</f>
        <v>0</v>
      </c>
      <c r="Q488" s="38">
        <f>IFERROR(VLOOKUP($F488,'Arr 2020'!$A:$N,12,0),0)</f>
        <v>0</v>
      </c>
      <c r="R488" s="38">
        <f>IFERROR(VLOOKUP($F488,'Arr 2020'!$A:$N,13,0),0)</f>
        <v>0</v>
      </c>
      <c r="S488" s="38">
        <f>IFERROR(VLOOKUP($F488,'Arr 2020'!$A:$N,14,0),0)</f>
        <v>0</v>
      </c>
    </row>
    <row r="489" spans="2:19" ht="15" customHeight="1" x14ac:dyDescent="0.2">
      <c r="B489" s="23"/>
      <c r="C489" s="22"/>
      <c r="D489" s="22"/>
      <c r="E489" s="22" t="s">
        <v>872</v>
      </c>
      <c r="F489" s="22"/>
      <c r="G489" s="55" t="s">
        <v>871</v>
      </c>
      <c r="H489" s="24">
        <f>IFERROR(VLOOKUP($F489,'Arr 2020'!$A$1:$C$1331,3,0),0)</f>
        <v>0</v>
      </c>
      <c r="I489" s="24">
        <f>IFERROR(VLOOKUP($F489,'Arr 2020'!$A:$N,4,0),0)</f>
        <v>0</v>
      </c>
      <c r="J489" s="24">
        <f>IFERROR(VLOOKUP($F489,'Arr 2020'!$A:$N,5,0),0)</f>
        <v>0</v>
      </c>
      <c r="K489" s="24">
        <f>IFERROR(VLOOKUP($F489,'Arr 2020'!$A:$N,6,0),0)</f>
        <v>0</v>
      </c>
      <c r="L489" s="24">
        <f>IFERROR(VLOOKUP($F489,'Arr 2020'!$A:$N,7,0),0)</f>
        <v>0</v>
      </c>
      <c r="M489" s="24">
        <f>IFERROR(VLOOKUP($F489,'Arr 2020'!$A:$N,8,0),0)</f>
        <v>0</v>
      </c>
      <c r="N489" s="24">
        <f>IFERROR(VLOOKUP($F489,'Arr 2020'!$A:$N,9,0),0)</f>
        <v>0</v>
      </c>
      <c r="O489" s="24">
        <f>IFERROR(VLOOKUP($F489,'Arr 2020'!$A:$N,10,0),0)</f>
        <v>0</v>
      </c>
      <c r="P489" s="24">
        <f>IFERROR(VLOOKUP($F489,'Arr 2020'!$A:$N,11,0),0)</f>
        <v>0</v>
      </c>
      <c r="Q489" s="24">
        <f>IFERROR(VLOOKUP($F489,'Arr 2020'!$A:$N,12,0),0)</f>
        <v>0</v>
      </c>
      <c r="R489" s="24">
        <f>IFERROR(VLOOKUP($F489,'Arr 2020'!$A:$N,13,0),0)</f>
        <v>0</v>
      </c>
      <c r="S489" s="24">
        <f>IFERROR(VLOOKUP($F489,'Arr 2020'!$A:$N,14,0),0)</f>
        <v>0</v>
      </c>
    </row>
    <row r="490" spans="2:19" ht="15" customHeight="1" x14ac:dyDescent="0.2">
      <c r="B490" s="60"/>
      <c r="C490" s="61"/>
      <c r="D490" s="61"/>
      <c r="E490" s="61"/>
      <c r="F490" s="43" t="s">
        <v>873</v>
      </c>
      <c r="G490" s="53" t="s">
        <v>871</v>
      </c>
      <c r="H490" s="44">
        <f>IFERROR(VLOOKUP($F490,'Arr 2020'!$A$1:$C$1331,3,0),0)</f>
        <v>187524.3</v>
      </c>
      <c r="I490" s="44">
        <f>IFERROR(VLOOKUP($F490,'Arr 2020'!$A:$N,4,0),0)</f>
        <v>243002.66</v>
      </c>
      <c r="J490" s="44">
        <f>IFERROR(VLOOKUP($F490,'Arr 2020'!$A:$N,5,0),0)</f>
        <v>1214.56</v>
      </c>
      <c r="K490" s="44">
        <f>IFERROR(VLOOKUP($F490,'Arr 2020'!$A:$N,6,0),0)</f>
        <v>1123.3499999999999</v>
      </c>
      <c r="L490" s="44">
        <f>IFERROR(VLOOKUP($F490,'Arr 2020'!$A:$N,7,0),0)</f>
        <v>0</v>
      </c>
      <c r="M490" s="44">
        <f>IFERROR(VLOOKUP($F490,'Arr 2020'!$A:$N,8,0),0)</f>
        <v>50.48</v>
      </c>
      <c r="N490" s="44">
        <f>IFERROR(VLOOKUP($F490,'Arr 2020'!$A:$N,9,0),0)</f>
        <v>0</v>
      </c>
      <c r="O490" s="44">
        <f>IFERROR(VLOOKUP($F490,'Arr 2020'!$A:$N,10,0),0)</f>
        <v>592855.81999999995</v>
      </c>
      <c r="P490" s="44">
        <f>IFERROR(VLOOKUP($F490,'Arr 2020'!$A:$N,11,0),0)</f>
        <v>62453.5</v>
      </c>
      <c r="Q490" s="44">
        <f>IFERROR(VLOOKUP($F490,'Arr 2020'!$A:$N,12,0),0)</f>
        <v>182</v>
      </c>
      <c r="R490" s="44">
        <f>IFERROR(VLOOKUP($F490,'Arr 2020'!$A:$N,13,0),0)</f>
        <v>9731.02</v>
      </c>
      <c r="S490" s="44">
        <f>IFERROR(VLOOKUP($F490,'Arr 2020'!$A:$N,14,0),0)</f>
        <v>0</v>
      </c>
    </row>
    <row r="491" spans="2:19" ht="15" customHeight="1" x14ac:dyDescent="0.2">
      <c r="B491" s="64"/>
      <c r="C491" s="37"/>
      <c r="D491" s="37" t="s">
        <v>874</v>
      </c>
      <c r="E491" s="37"/>
      <c r="F491" s="37"/>
      <c r="G491" s="51" t="s">
        <v>4221</v>
      </c>
      <c r="H491" s="38">
        <f>IFERROR(VLOOKUP($F491,'Arr 2020'!$A$1:$C$1331,3,0),0)</f>
        <v>0</v>
      </c>
      <c r="I491" s="38">
        <f>IFERROR(VLOOKUP($F491,'Arr 2020'!$A:$N,4,0),0)</f>
        <v>0</v>
      </c>
      <c r="J491" s="38">
        <f>IFERROR(VLOOKUP($F491,'Arr 2020'!$A:$N,5,0),0)</f>
        <v>0</v>
      </c>
      <c r="K491" s="38">
        <f>IFERROR(VLOOKUP($F491,'Arr 2020'!$A:$N,6,0),0)</f>
        <v>0</v>
      </c>
      <c r="L491" s="38">
        <f>IFERROR(VLOOKUP($F491,'Arr 2020'!$A:$N,7,0),0)</f>
        <v>0</v>
      </c>
      <c r="M491" s="38">
        <f>IFERROR(VLOOKUP($F491,'Arr 2020'!$A:$N,8,0),0)</f>
        <v>0</v>
      </c>
      <c r="N491" s="38">
        <f>IFERROR(VLOOKUP($F491,'Arr 2020'!$A:$N,9,0),0)</f>
        <v>0</v>
      </c>
      <c r="O491" s="38">
        <f>IFERROR(VLOOKUP($F491,'Arr 2020'!$A:$N,10,0),0)</f>
        <v>0</v>
      </c>
      <c r="P491" s="38">
        <f>IFERROR(VLOOKUP($F491,'Arr 2020'!$A:$N,11,0),0)</f>
        <v>0</v>
      </c>
      <c r="Q491" s="38">
        <f>IFERROR(VLOOKUP($F491,'Arr 2020'!$A:$N,12,0),0)</f>
        <v>0</v>
      </c>
      <c r="R491" s="38">
        <f>IFERROR(VLOOKUP($F491,'Arr 2020'!$A:$N,13,0),0)</f>
        <v>0</v>
      </c>
      <c r="S491" s="38">
        <f>IFERROR(VLOOKUP($F491,'Arr 2020'!$A:$N,14,0),0)</f>
        <v>0</v>
      </c>
    </row>
    <row r="492" spans="2:19" ht="15" customHeight="1" x14ac:dyDescent="0.2">
      <c r="B492" s="23"/>
      <c r="C492" s="22"/>
      <c r="D492" s="22"/>
      <c r="E492" s="22" t="s">
        <v>875</v>
      </c>
      <c r="F492" s="22"/>
      <c r="G492" s="55" t="s">
        <v>876</v>
      </c>
      <c r="H492" s="24">
        <f>IFERROR(VLOOKUP($F492,'Arr 2020'!$A$1:$C$1331,3,0),0)</f>
        <v>0</v>
      </c>
      <c r="I492" s="24">
        <f>IFERROR(VLOOKUP($F492,'Arr 2020'!$A:$N,4,0),0)</f>
        <v>0</v>
      </c>
      <c r="J492" s="24">
        <f>IFERROR(VLOOKUP($F492,'Arr 2020'!$A:$N,5,0),0)</f>
        <v>0</v>
      </c>
      <c r="K492" s="24">
        <f>IFERROR(VLOOKUP($F492,'Arr 2020'!$A:$N,6,0),0)</f>
        <v>0</v>
      </c>
      <c r="L492" s="24">
        <f>IFERROR(VLOOKUP($F492,'Arr 2020'!$A:$N,7,0),0)</f>
        <v>0</v>
      </c>
      <c r="M492" s="24">
        <f>IFERROR(VLOOKUP($F492,'Arr 2020'!$A:$N,8,0),0)</f>
        <v>0</v>
      </c>
      <c r="N492" s="24">
        <f>IFERROR(VLOOKUP($F492,'Arr 2020'!$A:$N,9,0),0)</f>
        <v>0</v>
      </c>
      <c r="O492" s="24">
        <f>IFERROR(VLOOKUP($F492,'Arr 2020'!$A:$N,10,0),0)</f>
        <v>0</v>
      </c>
      <c r="P492" s="24">
        <f>IFERROR(VLOOKUP($F492,'Arr 2020'!$A:$N,11,0),0)</f>
        <v>0</v>
      </c>
      <c r="Q492" s="24">
        <f>IFERROR(VLOOKUP($F492,'Arr 2020'!$A:$N,12,0),0)</f>
        <v>0</v>
      </c>
      <c r="R492" s="24">
        <f>IFERROR(VLOOKUP($F492,'Arr 2020'!$A:$N,13,0),0)</f>
        <v>0</v>
      </c>
      <c r="S492" s="24">
        <f>IFERROR(VLOOKUP($F492,'Arr 2020'!$A:$N,14,0),0)</f>
        <v>0</v>
      </c>
    </row>
    <row r="493" spans="2:19" ht="15" customHeight="1" x14ac:dyDescent="0.2">
      <c r="B493" s="60"/>
      <c r="C493" s="61"/>
      <c r="D493" s="61"/>
      <c r="E493" s="61"/>
      <c r="F493" s="43" t="s">
        <v>877</v>
      </c>
      <c r="G493" s="53" t="s">
        <v>876</v>
      </c>
      <c r="H493" s="44">
        <f>IFERROR(VLOOKUP($F493,'Arr 2020'!$A$1:$C$1331,3,0),0)</f>
        <v>230857.92</v>
      </c>
      <c r="I493" s="44">
        <f>IFERROR(VLOOKUP($F493,'Arr 2020'!$A:$N,4,0),0)</f>
        <v>218672.44</v>
      </c>
      <c r="J493" s="44">
        <f>IFERROR(VLOOKUP($F493,'Arr 2020'!$A:$N,5,0),0)</f>
        <v>216621.49999999997</v>
      </c>
      <c r="K493" s="44">
        <f>IFERROR(VLOOKUP($F493,'Arr 2020'!$A:$N,6,0),0)</f>
        <v>186724.17</v>
      </c>
      <c r="L493" s="44">
        <f>IFERROR(VLOOKUP($F493,'Arr 2020'!$A:$N,7,0),0)</f>
        <v>204972.07999999996</v>
      </c>
      <c r="M493" s="44">
        <f>IFERROR(VLOOKUP($F493,'Arr 2020'!$A:$N,8,0),0)</f>
        <v>379081.36</v>
      </c>
      <c r="N493" s="44">
        <f>IFERROR(VLOOKUP($F493,'Arr 2020'!$A:$N,9,0),0)</f>
        <v>270005.52</v>
      </c>
      <c r="O493" s="44">
        <f>IFERROR(VLOOKUP($F493,'Arr 2020'!$A:$N,10,0),0)</f>
        <v>138154.19</v>
      </c>
      <c r="P493" s="44">
        <f>IFERROR(VLOOKUP($F493,'Arr 2020'!$A:$N,11,0),0)</f>
        <v>138537.89000000001</v>
      </c>
      <c r="Q493" s="44">
        <f>IFERROR(VLOOKUP($F493,'Arr 2020'!$A:$N,12,0),0)</f>
        <v>144529.91</v>
      </c>
      <c r="R493" s="44">
        <f>IFERROR(VLOOKUP($F493,'Arr 2020'!$A:$N,13,0),0)</f>
        <v>150342.60999999999</v>
      </c>
      <c r="S493" s="44">
        <f>IFERROR(VLOOKUP($F493,'Arr 2020'!$A:$N,14,0),0)</f>
        <v>217349.99</v>
      </c>
    </row>
    <row r="494" spans="2:19" ht="15" customHeight="1" x14ac:dyDescent="0.2">
      <c r="B494" s="23"/>
      <c r="C494" s="22"/>
      <c r="D494" s="22"/>
      <c r="E494" s="22" t="s">
        <v>878</v>
      </c>
      <c r="F494" s="22"/>
      <c r="G494" s="55" t="s">
        <v>4222</v>
      </c>
      <c r="H494" s="24">
        <f>IFERROR(VLOOKUP($F494,'Arr 2020'!$A$1:$C$1331,3,0),0)</f>
        <v>0</v>
      </c>
      <c r="I494" s="24">
        <f>IFERROR(VLOOKUP($F494,'Arr 2020'!$A:$N,4,0),0)</f>
        <v>0</v>
      </c>
      <c r="J494" s="24">
        <f>IFERROR(VLOOKUP($F494,'Arr 2020'!$A:$N,5,0),0)</f>
        <v>0</v>
      </c>
      <c r="K494" s="24">
        <f>IFERROR(VLOOKUP($F494,'Arr 2020'!$A:$N,6,0),0)</f>
        <v>0</v>
      </c>
      <c r="L494" s="24">
        <f>IFERROR(VLOOKUP($F494,'Arr 2020'!$A:$N,7,0),0)</f>
        <v>0</v>
      </c>
      <c r="M494" s="24">
        <f>IFERROR(VLOOKUP($F494,'Arr 2020'!$A:$N,8,0),0)</f>
        <v>0</v>
      </c>
      <c r="N494" s="24">
        <f>IFERROR(VLOOKUP($F494,'Arr 2020'!$A:$N,9,0),0)</f>
        <v>0</v>
      </c>
      <c r="O494" s="24">
        <f>IFERROR(VLOOKUP($F494,'Arr 2020'!$A:$N,10,0),0)</f>
        <v>0</v>
      </c>
      <c r="P494" s="24">
        <f>IFERROR(VLOOKUP($F494,'Arr 2020'!$A:$N,11,0),0)</f>
        <v>0</v>
      </c>
      <c r="Q494" s="24">
        <f>IFERROR(VLOOKUP($F494,'Arr 2020'!$A:$N,12,0),0)</f>
        <v>0</v>
      </c>
      <c r="R494" s="24">
        <f>IFERROR(VLOOKUP($F494,'Arr 2020'!$A:$N,13,0),0)</f>
        <v>0</v>
      </c>
      <c r="S494" s="24">
        <f>IFERROR(VLOOKUP($F494,'Arr 2020'!$A:$N,14,0),0)</f>
        <v>0</v>
      </c>
    </row>
    <row r="495" spans="2:19" ht="15" customHeight="1" x14ac:dyDescent="0.2">
      <c r="B495" s="60"/>
      <c r="C495" s="61"/>
      <c r="D495" s="61"/>
      <c r="E495" s="61"/>
      <c r="F495" s="43" t="s">
        <v>880</v>
      </c>
      <c r="G495" s="53" t="s">
        <v>4222</v>
      </c>
      <c r="H495" s="44">
        <f>IFERROR(VLOOKUP($F495,'Arr 2020'!$A$1:$C$1331,3,0),0)</f>
        <v>0</v>
      </c>
      <c r="I495" s="44">
        <f>IFERROR(VLOOKUP($F495,'Arr 2020'!$A:$N,4,0),0)</f>
        <v>0</v>
      </c>
      <c r="J495" s="44">
        <f>IFERROR(VLOOKUP($F495,'Arr 2020'!$A:$N,5,0),0)</f>
        <v>0</v>
      </c>
      <c r="K495" s="44">
        <f>IFERROR(VLOOKUP($F495,'Arr 2020'!$A:$N,6,0),0)</f>
        <v>0</v>
      </c>
      <c r="L495" s="44">
        <f>IFERROR(VLOOKUP($F495,'Arr 2020'!$A:$N,7,0),0)</f>
        <v>0</v>
      </c>
      <c r="M495" s="44">
        <f>IFERROR(VLOOKUP($F495,'Arr 2020'!$A:$N,8,0),0)</f>
        <v>0</v>
      </c>
      <c r="N495" s="44">
        <f>IFERROR(VLOOKUP($F495,'Arr 2020'!$A:$N,9,0),0)</f>
        <v>0</v>
      </c>
      <c r="O495" s="44">
        <f>IFERROR(VLOOKUP($F495,'Arr 2020'!$A:$N,10,0),0)</f>
        <v>0</v>
      </c>
      <c r="P495" s="44">
        <f>IFERROR(VLOOKUP($F495,'Arr 2020'!$A:$N,11,0),0)</f>
        <v>0</v>
      </c>
      <c r="Q495" s="44">
        <f>IFERROR(VLOOKUP($F495,'Arr 2020'!$A:$N,12,0),0)</f>
        <v>0</v>
      </c>
      <c r="R495" s="44">
        <f>IFERROR(VLOOKUP($F495,'Arr 2020'!$A:$N,13,0),0)</f>
        <v>0</v>
      </c>
      <c r="S495" s="44">
        <f>IFERROR(VLOOKUP($F495,'Arr 2020'!$A:$N,14,0),0)</f>
        <v>0</v>
      </c>
    </row>
    <row r="496" spans="2:19" ht="15" customHeight="1" x14ac:dyDescent="0.2">
      <c r="B496" s="64"/>
      <c r="C496" s="37"/>
      <c r="D496" s="37" t="s">
        <v>881</v>
      </c>
      <c r="E496" s="37"/>
      <c r="F496" s="37"/>
      <c r="G496" s="51" t="s">
        <v>4223</v>
      </c>
      <c r="H496" s="38">
        <f>IFERROR(VLOOKUP($F496,'Arr 2020'!$A$1:$C$1331,3,0),0)</f>
        <v>0</v>
      </c>
      <c r="I496" s="38">
        <f>IFERROR(VLOOKUP($F496,'Arr 2020'!$A:$N,4,0),0)</f>
        <v>0</v>
      </c>
      <c r="J496" s="38">
        <f>IFERROR(VLOOKUP($F496,'Arr 2020'!$A:$N,5,0),0)</f>
        <v>0</v>
      </c>
      <c r="K496" s="38">
        <f>IFERROR(VLOOKUP($F496,'Arr 2020'!$A:$N,6,0),0)</f>
        <v>0</v>
      </c>
      <c r="L496" s="38">
        <f>IFERROR(VLOOKUP($F496,'Arr 2020'!$A:$N,7,0),0)</f>
        <v>0</v>
      </c>
      <c r="M496" s="38">
        <f>IFERROR(VLOOKUP($F496,'Arr 2020'!$A:$N,8,0),0)</f>
        <v>0</v>
      </c>
      <c r="N496" s="38">
        <f>IFERROR(VLOOKUP($F496,'Arr 2020'!$A:$N,9,0),0)</f>
        <v>0</v>
      </c>
      <c r="O496" s="38">
        <f>IFERROR(VLOOKUP($F496,'Arr 2020'!$A:$N,10,0),0)</f>
        <v>0</v>
      </c>
      <c r="P496" s="38">
        <f>IFERROR(VLOOKUP($F496,'Arr 2020'!$A:$N,11,0),0)</f>
        <v>0</v>
      </c>
      <c r="Q496" s="38">
        <f>IFERROR(VLOOKUP($F496,'Arr 2020'!$A:$N,12,0),0)</f>
        <v>0</v>
      </c>
      <c r="R496" s="38">
        <f>IFERROR(VLOOKUP($F496,'Arr 2020'!$A:$N,13,0),0)</f>
        <v>0</v>
      </c>
      <c r="S496" s="38">
        <f>IFERROR(VLOOKUP($F496,'Arr 2020'!$A:$N,14,0),0)</f>
        <v>0</v>
      </c>
    </row>
    <row r="497" spans="2:19" ht="15" customHeight="1" x14ac:dyDescent="0.2">
      <c r="B497" s="23"/>
      <c r="C497" s="22"/>
      <c r="D497" s="22"/>
      <c r="E497" s="22" t="s">
        <v>882</v>
      </c>
      <c r="F497" s="22"/>
      <c r="G497" s="55" t="s">
        <v>883</v>
      </c>
      <c r="H497" s="24">
        <f>IFERROR(VLOOKUP($F497,'Arr 2020'!$A$1:$C$1331,3,0),0)</f>
        <v>0</v>
      </c>
      <c r="I497" s="24">
        <f>IFERROR(VLOOKUP($F497,'Arr 2020'!$A:$N,4,0),0)</f>
        <v>0</v>
      </c>
      <c r="J497" s="24">
        <f>IFERROR(VLOOKUP($F497,'Arr 2020'!$A:$N,5,0),0)</f>
        <v>0</v>
      </c>
      <c r="K497" s="24">
        <f>IFERROR(VLOOKUP($F497,'Arr 2020'!$A:$N,6,0),0)</f>
        <v>0</v>
      </c>
      <c r="L497" s="24">
        <f>IFERROR(VLOOKUP($F497,'Arr 2020'!$A:$N,7,0),0)</f>
        <v>0</v>
      </c>
      <c r="M497" s="24">
        <f>IFERROR(VLOOKUP($F497,'Arr 2020'!$A:$N,8,0),0)</f>
        <v>0</v>
      </c>
      <c r="N497" s="24">
        <f>IFERROR(VLOOKUP($F497,'Arr 2020'!$A:$N,9,0),0)</f>
        <v>0</v>
      </c>
      <c r="O497" s="24">
        <f>IFERROR(VLOOKUP($F497,'Arr 2020'!$A:$N,10,0),0)</f>
        <v>0</v>
      </c>
      <c r="P497" s="24">
        <f>IFERROR(VLOOKUP($F497,'Arr 2020'!$A:$N,11,0),0)</f>
        <v>0</v>
      </c>
      <c r="Q497" s="24">
        <f>IFERROR(VLOOKUP($F497,'Arr 2020'!$A:$N,12,0),0)</f>
        <v>0</v>
      </c>
      <c r="R497" s="24">
        <f>IFERROR(VLOOKUP($F497,'Arr 2020'!$A:$N,13,0),0)</f>
        <v>0</v>
      </c>
      <c r="S497" s="24">
        <f>IFERROR(VLOOKUP($F497,'Arr 2020'!$A:$N,14,0),0)</f>
        <v>0</v>
      </c>
    </row>
    <row r="498" spans="2:19" ht="15" customHeight="1" x14ac:dyDescent="0.2">
      <c r="B498" s="60"/>
      <c r="C498" s="61"/>
      <c r="D498" s="61"/>
      <c r="E498" s="61"/>
      <c r="F498" s="43" t="s">
        <v>884</v>
      </c>
      <c r="G498" s="53" t="s">
        <v>883</v>
      </c>
      <c r="H498" s="44">
        <f>IFERROR(VLOOKUP($F498,'Arr 2020'!$A$1:$C$1331,3,0),0)</f>
        <v>13543.31</v>
      </c>
      <c r="I498" s="44">
        <f>IFERROR(VLOOKUP($F498,'Arr 2020'!$A:$N,4,0),0)</f>
        <v>23192.36</v>
      </c>
      <c r="J498" s="44">
        <f>IFERROR(VLOOKUP($F498,'Arr 2020'!$A:$N,5,0),0)</f>
        <v>19204.36</v>
      </c>
      <c r="K498" s="44">
        <f>IFERROR(VLOOKUP($F498,'Arr 2020'!$A:$N,6,0),0)</f>
        <v>22109.66</v>
      </c>
      <c r="L498" s="44">
        <f>IFERROR(VLOOKUP($F498,'Arr 2020'!$A:$N,7,0),0)</f>
        <v>13407.31</v>
      </c>
      <c r="M498" s="44">
        <f>IFERROR(VLOOKUP($F498,'Arr 2020'!$A:$N,8,0),0)</f>
        <v>1406.52</v>
      </c>
      <c r="N498" s="44">
        <f>IFERROR(VLOOKUP($F498,'Arr 2020'!$A:$N,9,0),0)</f>
        <v>3385.89</v>
      </c>
      <c r="O498" s="44">
        <f>IFERROR(VLOOKUP($F498,'Arr 2020'!$A:$N,10,0),0)</f>
        <v>33041.949999999997</v>
      </c>
      <c r="P498" s="44">
        <f>IFERROR(VLOOKUP($F498,'Arr 2020'!$A:$N,11,0),0)</f>
        <v>39460.04</v>
      </c>
      <c r="Q498" s="44">
        <f>IFERROR(VLOOKUP($F498,'Arr 2020'!$A:$N,12,0),0)</f>
        <v>25095.31</v>
      </c>
      <c r="R498" s="44">
        <f>IFERROR(VLOOKUP($F498,'Arr 2020'!$A:$N,13,0),0)</f>
        <v>25391.32</v>
      </c>
      <c r="S498" s="44">
        <f>IFERROR(VLOOKUP($F498,'Arr 2020'!$A:$N,14,0),0)</f>
        <v>40402.68</v>
      </c>
    </row>
    <row r="499" spans="2:19" ht="15" customHeight="1" x14ac:dyDescent="0.2">
      <c r="B499" s="23"/>
      <c r="C499" s="22"/>
      <c r="D499" s="22"/>
      <c r="E499" s="22" t="s">
        <v>885</v>
      </c>
      <c r="F499" s="22"/>
      <c r="G499" s="55" t="s">
        <v>4224</v>
      </c>
      <c r="H499" s="24">
        <f>IFERROR(VLOOKUP($F499,'Arr 2020'!$A$1:$C$1331,3,0),0)</f>
        <v>0</v>
      </c>
      <c r="I499" s="24">
        <f>IFERROR(VLOOKUP($F499,'Arr 2020'!$A:$N,4,0),0)</f>
        <v>0</v>
      </c>
      <c r="J499" s="24">
        <f>IFERROR(VLOOKUP($F499,'Arr 2020'!$A:$N,5,0),0)</f>
        <v>0</v>
      </c>
      <c r="K499" s="24">
        <f>IFERROR(VLOOKUP($F499,'Arr 2020'!$A:$N,6,0),0)</f>
        <v>0</v>
      </c>
      <c r="L499" s="24">
        <f>IFERROR(VLOOKUP($F499,'Arr 2020'!$A:$N,7,0),0)</f>
        <v>0</v>
      </c>
      <c r="M499" s="24">
        <f>IFERROR(VLOOKUP($F499,'Arr 2020'!$A:$N,8,0),0)</f>
        <v>0</v>
      </c>
      <c r="N499" s="24">
        <f>IFERROR(VLOOKUP($F499,'Arr 2020'!$A:$N,9,0),0)</f>
        <v>0</v>
      </c>
      <c r="O499" s="24">
        <f>IFERROR(VLOOKUP($F499,'Arr 2020'!$A:$N,10,0),0)</f>
        <v>0</v>
      </c>
      <c r="P499" s="24">
        <f>IFERROR(VLOOKUP($F499,'Arr 2020'!$A:$N,11,0),0)</f>
        <v>0</v>
      </c>
      <c r="Q499" s="24">
        <f>IFERROR(VLOOKUP($F499,'Arr 2020'!$A:$N,12,0),0)</f>
        <v>0</v>
      </c>
      <c r="R499" s="24">
        <f>IFERROR(VLOOKUP($F499,'Arr 2020'!$A:$N,13,0),0)</f>
        <v>0</v>
      </c>
      <c r="S499" s="24">
        <f>IFERROR(VLOOKUP($F499,'Arr 2020'!$A:$N,14,0),0)</f>
        <v>0</v>
      </c>
    </row>
    <row r="500" spans="2:19" ht="15" customHeight="1" x14ac:dyDescent="0.2">
      <c r="B500" s="60"/>
      <c r="C500" s="61"/>
      <c r="D500" s="61"/>
      <c r="E500" s="61"/>
      <c r="F500" s="43" t="s">
        <v>887</v>
      </c>
      <c r="G500" s="53" t="s">
        <v>4224</v>
      </c>
      <c r="H500" s="44">
        <f>IFERROR(VLOOKUP($F500,'Arr 2020'!$A$1:$C$1331,3,0),0)</f>
        <v>44609.86</v>
      </c>
      <c r="I500" s="44">
        <f>IFERROR(VLOOKUP($F500,'Arr 2020'!$A:$N,4,0),0)</f>
        <v>32221.26</v>
      </c>
      <c r="J500" s="44">
        <f>IFERROR(VLOOKUP($F500,'Arr 2020'!$A:$N,5,0),0)</f>
        <v>30864.71</v>
      </c>
      <c r="K500" s="44">
        <f>IFERROR(VLOOKUP($F500,'Arr 2020'!$A:$N,6,0),0)</f>
        <v>19439.05</v>
      </c>
      <c r="L500" s="44">
        <f>IFERROR(VLOOKUP($F500,'Arr 2020'!$A:$N,7,0),0)</f>
        <v>17385.73</v>
      </c>
      <c r="M500" s="44">
        <f>IFERROR(VLOOKUP($F500,'Arr 2020'!$A:$N,8,0),0)</f>
        <v>12480.379999999997</v>
      </c>
      <c r="N500" s="44">
        <f>IFERROR(VLOOKUP($F500,'Arr 2020'!$A:$N,9,0),0)</f>
        <v>25617.599999999999</v>
      </c>
      <c r="O500" s="44">
        <f>IFERROR(VLOOKUP($F500,'Arr 2020'!$A:$N,10,0),0)</f>
        <v>39525.440000000002</v>
      </c>
      <c r="P500" s="44">
        <f>IFERROR(VLOOKUP($F500,'Arr 2020'!$A:$N,11,0),0)</f>
        <v>40594.07</v>
      </c>
      <c r="Q500" s="44">
        <f>IFERROR(VLOOKUP($F500,'Arr 2020'!$A:$N,12,0),0)</f>
        <v>39848.550000000003</v>
      </c>
      <c r="R500" s="44">
        <f>IFERROR(VLOOKUP($F500,'Arr 2020'!$A:$N,13,0),0)</f>
        <v>54175.32</v>
      </c>
      <c r="S500" s="44">
        <f>IFERROR(VLOOKUP($F500,'Arr 2020'!$A:$N,14,0),0)</f>
        <v>44546.05</v>
      </c>
    </row>
    <row r="501" spans="2:19" ht="15" customHeight="1" x14ac:dyDescent="0.2">
      <c r="B501" s="23"/>
      <c r="C501" s="22"/>
      <c r="D501" s="22"/>
      <c r="E501" s="22" t="s">
        <v>888</v>
      </c>
      <c r="F501" s="22"/>
      <c r="G501" s="55" t="s">
        <v>889</v>
      </c>
      <c r="H501" s="24">
        <f>IFERROR(VLOOKUP($F501,'Arr 2020'!$A$1:$C$1331,3,0),0)</f>
        <v>0</v>
      </c>
      <c r="I501" s="24">
        <f>IFERROR(VLOOKUP($F501,'Arr 2020'!$A:$N,4,0),0)</f>
        <v>0</v>
      </c>
      <c r="J501" s="24">
        <f>IFERROR(VLOOKUP($F501,'Arr 2020'!$A:$N,5,0),0)</f>
        <v>0</v>
      </c>
      <c r="K501" s="24">
        <f>IFERROR(VLOOKUP($F501,'Arr 2020'!$A:$N,6,0),0)</f>
        <v>0</v>
      </c>
      <c r="L501" s="24">
        <f>IFERROR(VLOOKUP($F501,'Arr 2020'!$A:$N,7,0),0)</f>
        <v>0</v>
      </c>
      <c r="M501" s="24">
        <f>IFERROR(VLOOKUP($F501,'Arr 2020'!$A:$N,8,0),0)</f>
        <v>0</v>
      </c>
      <c r="N501" s="24">
        <f>IFERROR(VLOOKUP($F501,'Arr 2020'!$A:$N,9,0),0)</f>
        <v>0</v>
      </c>
      <c r="O501" s="24">
        <f>IFERROR(VLOOKUP($F501,'Arr 2020'!$A:$N,10,0),0)</f>
        <v>0</v>
      </c>
      <c r="P501" s="24">
        <f>IFERROR(VLOOKUP($F501,'Arr 2020'!$A:$N,11,0),0)</f>
        <v>0</v>
      </c>
      <c r="Q501" s="24">
        <f>IFERROR(VLOOKUP($F501,'Arr 2020'!$A:$N,12,0),0)</f>
        <v>0</v>
      </c>
      <c r="R501" s="24">
        <f>IFERROR(VLOOKUP($F501,'Arr 2020'!$A:$N,13,0),0)</f>
        <v>0</v>
      </c>
      <c r="S501" s="24">
        <f>IFERROR(VLOOKUP($F501,'Arr 2020'!$A:$N,14,0),0)</f>
        <v>0</v>
      </c>
    </row>
    <row r="502" spans="2:19" ht="15" customHeight="1" x14ac:dyDescent="0.2">
      <c r="B502" s="60"/>
      <c r="C502" s="61"/>
      <c r="D502" s="61"/>
      <c r="E502" s="61"/>
      <c r="F502" s="43" t="s">
        <v>890</v>
      </c>
      <c r="G502" s="53" t="s">
        <v>889</v>
      </c>
      <c r="H502" s="44">
        <f>IFERROR(VLOOKUP($F502,'Arr 2020'!$A$1:$C$1331,3,0),0)</f>
        <v>475119.55</v>
      </c>
      <c r="I502" s="44">
        <f>IFERROR(VLOOKUP($F502,'Arr 2020'!$A:$N,4,0),0)</f>
        <v>504591.47</v>
      </c>
      <c r="J502" s="44">
        <f>IFERROR(VLOOKUP($F502,'Arr 2020'!$A:$N,5,0),0)</f>
        <v>452994.55999999994</v>
      </c>
      <c r="K502" s="44">
        <f>IFERROR(VLOOKUP($F502,'Arr 2020'!$A:$N,6,0),0)</f>
        <v>479605.69</v>
      </c>
      <c r="L502" s="44">
        <f>IFERROR(VLOOKUP($F502,'Arr 2020'!$A:$N,7,0),0)</f>
        <v>437296.34000000008</v>
      </c>
      <c r="M502" s="44">
        <f>IFERROR(VLOOKUP($F502,'Arr 2020'!$A:$N,8,0),0)</f>
        <v>437749.78000000009</v>
      </c>
      <c r="N502" s="44">
        <f>IFERROR(VLOOKUP($F502,'Arr 2020'!$A:$N,9,0),0)</f>
        <v>83559.81</v>
      </c>
      <c r="O502" s="44">
        <f>IFERROR(VLOOKUP($F502,'Arr 2020'!$A:$N,10,0),0)</f>
        <v>104957.27</v>
      </c>
      <c r="P502" s="44">
        <f>IFERROR(VLOOKUP($F502,'Arr 2020'!$A:$N,11,0),0)</f>
        <v>119475.59</v>
      </c>
      <c r="Q502" s="44">
        <f>IFERROR(VLOOKUP($F502,'Arr 2020'!$A:$N,12,0),0)</f>
        <v>561356.61</v>
      </c>
      <c r="R502" s="44">
        <f>IFERROR(VLOOKUP($F502,'Arr 2020'!$A:$N,13,0),0)</f>
        <v>625931.5</v>
      </c>
      <c r="S502" s="44">
        <f>IFERROR(VLOOKUP($F502,'Arr 2020'!$A:$N,14,0),0)</f>
        <v>724695.75</v>
      </c>
    </row>
    <row r="503" spans="2:19" ht="15" customHeight="1" x14ac:dyDescent="0.2">
      <c r="B503" s="64"/>
      <c r="C503" s="37"/>
      <c r="D503" s="37" t="s">
        <v>891</v>
      </c>
      <c r="E503" s="37"/>
      <c r="F503" s="37"/>
      <c r="G503" s="51" t="s">
        <v>4225</v>
      </c>
      <c r="H503" s="38">
        <f>IFERROR(VLOOKUP($F503,'Arr 2020'!$A$1:$C$1331,3,0),0)</f>
        <v>0</v>
      </c>
      <c r="I503" s="38">
        <f>IFERROR(VLOOKUP($F503,'Arr 2020'!$A:$N,4,0),0)</f>
        <v>0</v>
      </c>
      <c r="J503" s="38">
        <f>IFERROR(VLOOKUP($F503,'Arr 2020'!$A:$N,5,0),0)</f>
        <v>0</v>
      </c>
      <c r="K503" s="38">
        <f>IFERROR(VLOOKUP($F503,'Arr 2020'!$A:$N,6,0),0)</f>
        <v>0</v>
      </c>
      <c r="L503" s="38">
        <f>IFERROR(VLOOKUP($F503,'Arr 2020'!$A:$N,7,0),0)</f>
        <v>0</v>
      </c>
      <c r="M503" s="38">
        <f>IFERROR(VLOOKUP($F503,'Arr 2020'!$A:$N,8,0),0)</f>
        <v>0</v>
      </c>
      <c r="N503" s="38">
        <f>IFERROR(VLOOKUP($F503,'Arr 2020'!$A:$N,9,0),0)</f>
        <v>0</v>
      </c>
      <c r="O503" s="38">
        <f>IFERROR(VLOOKUP($F503,'Arr 2020'!$A:$N,10,0),0)</f>
        <v>0</v>
      </c>
      <c r="P503" s="38">
        <f>IFERROR(VLOOKUP($F503,'Arr 2020'!$A:$N,11,0),0)</f>
        <v>0</v>
      </c>
      <c r="Q503" s="38">
        <f>IFERROR(VLOOKUP($F503,'Arr 2020'!$A:$N,12,0),0)</f>
        <v>0</v>
      </c>
      <c r="R503" s="38">
        <f>IFERROR(VLOOKUP($F503,'Arr 2020'!$A:$N,13,0),0)</f>
        <v>0</v>
      </c>
      <c r="S503" s="38">
        <f>IFERROR(VLOOKUP($F503,'Arr 2020'!$A:$N,14,0),0)</f>
        <v>0</v>
      </c>
    </row>
    <row r="504" spans="2:19" ht="30" customHeight="1" x14ac:dyDescent="0.2">
      <c r="B504" s="23"/>
      <c r="C504" s="22"/>
      <c r="D504" s="22"/>
      <c r="E504" s="22" t="s">
        <v>892</v>
      </c>
      <c r="F504" s="22"/>
      <c r="G504" s="55" t="s">
        <v>4226</v>
      </c>
      <c r="H504" s="24">
        <f>IFERROR(VLOOKUP($F504,'Arr 2020'!$A$1:$C$1331,3,0),0)</f>
        <v>0</v>
      </c>
      <c r="I504" s="24">
        <f>IFERROR(VLOOKUP($F504,'Arr 2020'!$A:$N,4,0),0)</f>
        <v>0</v>
      </c>
      <c r="J504" s="24">
        <f>IFERROR(VLOOKUP($F504,'Arr 2020'!$A:$N,5,0),0)</f>
        <v>0</v>
      </c>
      <c r="K504" s="24">
        <f>IFERROR(VLOOKUP($F504,'Arr 2020'!$A:$N,6,0),0)</f>
        <v>0</v>
      </c>
      <c r="L504" s="24">
        <f>IFERROR(VLOOKUP($F504,'Arr 2020'!$A:$N,7,0),0)</f>
        <v>0</v>
      </c>
      <c r="M504" s="24">
        <f>IFERROR(VLOOKUP($F504,'Arr 2020'!$A:$N,8,0),0)</f>
        <v>0</v>
      </c>
      <c r="N504" s="24">
        <f>IFERROR(VLOOKUP($F504,'Arr 2020'!$A:$N,9,0),0)</f>
        <v>0</v>
      </c>
      <c r="O504" s="24">
        <f>IFERROR(VLOOKUP($F504,'Arr 2020'!$A:$N,10,0),0)</f>
        <v>0</v>
      </c>
      <c r="P504" s="24">
        <f>IFERROR(VLOOKUP($F504,'Arr 2020'!$A:$N,11,0),0)</f>
        <v>0</v>
      </c>
      <c r="Q504" s="24">
        <f>IFERROR(VLOOKUP($F504,'Arr 2020'!$A:$N,12,0),0)</f>
        <v>0</v>
      </c>
      <c r="R504" s="24">
        <f>IFERROR(VLOOKUP($F504,'Arr 2020'!$A:$N,13,0),0)</f>
        <v>0</v>
      </c>
      <c r="S504" s="24">
        <f>IFERROR(VLOOKUP($F504,'Arr 2020'!$A:$N,14,0),0)</f>
        <v>0</v>
      </c>
    </row>
    <row r="505" spans="2:19" ht="15" customHeight="1" x14ac:dyDescent="0.2">
      <c r="B505" s="60"/>
      <c r="C505" s="61"/>
      <c r="D505" s="61"/>
      <c r="E505" s="61"/>
      <c r="F505" s="43" t="s">
        <v>894</v>
      </c>
      <c r="G505" s="53" t="s">
        <v>895</v>
      </c>
      <c r="H505" s="44">
        <f>IFERROR(VLOOKUP($F505,'Arr 2020'!$A$1:$C$1331,3,0),0)</f>
        <v>0</v>
      </c>
      <c r="I505" s="44">
        <f>IFERROR(VLOOKUP($F505,'Arr 2020'!$A:$N,4,0),0)</f>
        <v>0</v>
      </c>
      <c r="J505" s="44">
        <f>IFERROR(VLOOKUP($F505,'Arr 2020'!$A:$N,5,0),0)</f>
        <v>0</v>
      </c>
      <c r="K505" s="44">
        <f>IFERROR(VLOOKUP($F505,'Arr 2020'!$A:$N,6,0),0)</f>
        <v>0</v>
      </c>
      <c r="L505" s="44">
        <f>IFERROR(VLOOKUP($F505,'Arr 2020'!$A:$N,7,0),0)</f>
        <v>0</v>
      </c>
      <c r="M505" s="44">
        <f>IFERROR(VLOOKUP($F505,'Arr 2020'!$A:$N,8,0),0)</f>
        <v>0</v>
      </c>
      <c r="N505" s="44">
        <f>IFERROR(VLOOKUP($F505,'Arr 2020'!$A:$N,9,0),0)</f>
        <v>0</v>
      </c>
      <c r="O505" s="44">
        <f>IFERROR(VLOOKUP($F505,'Arr 2020'!$A:$N,10,0),0)</f>
        <v>0</v>
      </c>
      <c r="P505" s="44">
        <f>IFERROR(VLOOKUP($F505,'Arr 2020'!$A:$N,11,0),0)</f>
        <v>0</v>
      </c>
      <c r="Q505" s="44">
        <f>IFERROR(VLOOKUP($F505,'Arr 2020'!$A:$N,12,0),0)</f>
        <v>0</v>
      </c>
      <c r="R505" s="44">
        <f>IFERROR(VLOOKUP($F505,'Arr 2020'!$A:$N,13,0),0)</f>
        <v>0</v>
      </c>
      <c r="S505" s="44">
        <f>IFERROR(VLOOKUP($F505,'Arr 2020'!$A:$N,14,0),0)</f>
        <v>0</v>
      </c>
    </row>
    <row r="506" spans="2:19" ht="30" customHeight="1" x14ac:dyDescent="0.2">
      <c r="B506" s="60"/>
      <c r="C506" s="61"/>
      <c r="D506" s="61"/>
      <c r="E506" s="61"/>
      <c r="F506" s="43" t="s">
        <v>896</v>
      </c>
      <c r="G506" s="53" t="s">
        <v>4226</v>
      </c>
      <c r="H506" s="44">
        <f>IFERROR(VLOOKUP($F506,'Arr 2020'!$A$1:$C$1331,3,0),0)</f>
        <v>265090.15000000002</v>
      </c>
      <c r="I506" s="44">
        <f>IFERROR(VLOOKUP($F506,'Arr 2020'!$A:$N,4,0),0)</f>
        <v>180685.44</v>
      </c>
      <c r="J506" s="44">
        <f>IFERROR(VLOOKUP($F506,'Arr 2020'!$A:$N,5,0),0)</f>
        <v>147114.92000000001</v>
      </c>
      <c r="K506" s="44">
        <f>IFERROR(VLOOKUP($F506,'Arr 2020'!$A:$N,6,0),0)</f>
        <v>213727.89</v>
      </c>
      <c r="L506" s="44">
        <f>IFERROR(VLOOKUP($F506,'Arr 2020'!$A:$N,7,0),0)</f>
        <v>132824.75</v>
      </c>
      <c r="M506" s="44">
        <f>IFERROR(VLOOKUP($F506,'Arr 2020'!$A:$N,8,0),0)</f>
        <v>184096.71</v>
      </c>
      <c r="N506" s="44">
        <f>IFERROR(VLOOKUP($F506,'Arr 2020'!$A:$N,9,0),0)</f>
        <v>170952.64</v>
      </c>
      <c r="O506" s="44">
        <f>IFERROR(VLOOKUP($F506,'Arr 2020'!$A:$N,10,0),0)</f>
        <v>719113.39</v>
      </c>
      <c r="P506" s="44">
        <f>IFERROR(VLOOKUP($F506,'Arr 2020'!$A:$N,11,0),0)</f>
        <v>789769.42</v>
      </c>
      <c r="Q506" s="44">
        <f>IFERROR(VLOOKUP($F506,'Arr 2020'!$A:$N,12,0),0)</f>
        <v>235128.64000000004</v>
      </c>
      <c r="R506" s="44">
        <f>IFERROR(VLOOKUP($F506,'Arr 2020'!$A:$N,13,0),0)</f>
        <v>140719.4</v>
      </c>
      <c r="S506" s="44">
        <f>IFERROR(VLOOKUP($F506,'Arr 2020'!$A:$N,14,0),0)</f>
        <v>774909.12</v>
      </c>
    </row>
    <row r="507" spans="2:19" ht="15" customHeight="1" x14ac:dyDescent="0.2">
      <c r="B507" s="23"/>
      <c r="C507" s="22"/>
      <c r="D507" s="22"/>
      <c r="E507" s="22" t="s">
        <v>897</v>
      </c>
      <c r="F507" s="22"/>
      <c r="G507" s="55" t="s">
        <v>4227</v>
      </c>
      <c r="H507" s="24">
        <f>IFERROR(VLOOKUP($F507,'Arr 2020'!$A$1:$C$1331,3,0),0)</f>
        <v>0</v>
      </c>
      <c r="I507" s="24">
        <f>IFERROR(VLOOKUP($F507,'Arr 2020'!$A:$N,4,0),0)</f>
        <v>0</v>
      </c>
      <c r="J507" s="24">
        <f>IFERROR(VLOOKUP($F507,'Arr 2020'!$A:$N,5,0),0)</f>
        <v>0</v>
      </c>
      <c r="K507" s="24">
        <f>IFERROR(VLOOKUP($F507,'Arr 2020'!$A:$N,6,0),0)</f>
        <v>0</v>
      </c>
      <c r="L507" s="24">
        <f>IFERROR(VLOOKUP($F507,'Arr 2020'!$A:$N,7,0),0)</f>
        <v>0</v>
      </c>
      <c r="M507" s="24">
        <f>IFERROR(VLOOKUP($F507,'Arr 2020'!$A:$N,8,0),0)</f>
        <v>0</v>
      </c>
      <c r="N507" s="24">
        <f>IFERROR(VLOOKUP($F507,'Arr 2020'!$A:$N,9,0),0)</f>
        <v>0</v>
      </c>
      <c r="O507" s="24">
        <f>IFERROR(VLOOKUP($F507,'Arr 2020'!$A:$N,10,0),0)</f>
        <v>0</v>
      </c>
      <c r="P507" s="24">
        <f>IFERROR(VLOOKUP($F507,'Arr 2020'!$A:$N,11,0),0)</f>
        <v>0</v>
      </c>
      <c r="Q507" s="24">
        <f>IFERROR(VLOOKUP($F507,'Arr 2020'!$A:$N,12,0),0)</f>
        <v>0</v>
      </c>
      <c r="R507" s="24">
        <f>IFERROR(VLOOKUP($F507,'Arr 2020'!$A:$N,13,0),0)</f>
        <v>0</v>
      </c>
      <c r="S507" s="24">
        <f>IFERROR(VLOOKUP($F507,'Arr 2020'!$A:$N,14,0),0)</f>
        <v>0</v>
      </c>
    </row>
    <row r="508" spans="2:19" ht="15" customHeight="1" x14ac:dyDescent="0.2">
      <c r="B508" s="60"/>
      <c r="C508" s="61"/>
      <c r="D508" s="61"/>
      <c r="E508" s="61"/>
      <c r="F508" s="43" t="s">
        <v>898</v>
      </c>
      <c r="G508" s="53" t="s">
        <v>899</v>
      </c>
      <c r="H508" s="44">
        <f>IFERROR(VLOOKUP($F508,'Arr 2020'!$A$1:$C$1331,3,0),0)</f>
        <v>238090.73</v>
      </c>
      <c r="I508" s="44">
        <f>IFERROR(VLOOKUP($F508,'Arr 2020'!$A:$N,4,0),0)</f>
        <v>176375.09</v>
      </c>
      <c r="J508" s="44">
        <f>IFERROR(VLOOKUP($F508,'Arr 2020'!$A:$N,5,0),0)</f>
        <v>162963.87</v>
      </c>
      <c r="K508" s="44">
        <f>IFERROR(VLOOKUP($F508,'Arr 2020'!$A:$N,6,0),0)</f>
        <v>233789.2</v>
      </c>
      <c r="L508" s="44">
        <f>IFERROR(VLOOKUP($F508,'Arr 2020'!$A:$N,7,0),0)</f>
        <v>185293.78</v>
      </c>
      <c r="M508" s="44">
        <f>IFERROR(VLOOKUP($F508,'Arr 2020'!$A:$N,8,0),0)</f>
        <v>196987.16</v>
      </c>
      <c r="N508" s="44">
        <f>IFERROR(VLOOKUP($F508,'Arr 2020'!$A:$N,9,0),0)</f>
        <v>210575.89</v>
      </c>
      <c r="O508" s="44">
        <f>IFERROR(VLOOKUP($F508,'Arr 2020'!$A:$N,10,0),0)</f>
        <v>146551.64000000001</v>
      </c>
      <c r="P508" s="44">
        <f>IFERROR(VLOOKUP($F508,'Arr 2020'!$A:$N,11,0),0)</f>
        <v>163645.15</v>
      </c>
      <c r="Q508" s="44">
        <f>IFERROR(VLOOKUP($F508,'Arr 2020'!$A:$N,12,0),0)</f>
        <v>155125.13</v>
      </c>
      <c r="R508" s="44">
        <f>IFERROR(VLOOKUP($F508,'Arr 2020'!$A:$N,13,0),0)</f>
        <v>189328.62</v>
      </c>
      <c r="S508" s="44">
        <f>IFERROR(VLOOKUP($F508,'Arr 2020'!$A:$N,14,0),0)</f>
        <v>165089.26999999999</v>
      </c>
    </row>
    <row r="509" spans="2:19" ht="15" customHeight="1" x14ac:dyDescent="0.2">
      <c r="B509" s="60"/>
      <c r="C509" s="61"/>
      <c r="D509" s="61"/>
      <c r="E509" s="61"/>
      <c r="F509" s="43" t="s">
        <v>900</v>
      </c>
      <c r="G509" s="53" t="s">
        <v>901</v>
      </c>
      <c r="H509" s="44">
        <f>IFERROR(VLOOKUP($F509,'Arr 2020'!$A$1:$C$1331,3,0),0)</f>
        <v>1819.11</v>
      </c>
      <c r="I509" s="44">
        <f>IFERROR(VLOOKUP($F509,'Arr 2020'!$A:$N,4,0),0)</f>
        <v>1272.72</v>
      </c>
      <c r="J509" s="44">
        <f>IFERROR(VLOOKUP($F509,'Arr 2020'!$A:$N,5,0),0)</f>
        <v>882.35000000000014</v>
      </c>
      <c r="K509" s="44">
        <f>IFERROR(VLOOKUP($F509,'Arr 2020'!$A:$N,6,0),0)</f>
        <v>977.66</v>
      </c>
      <c r="L509" s="44">
        <f>IFERROR(VLOOKUP($F509,'Arr 2020'!$A:$N,7,0),0)</f>
        <v>1300.22</v>
      </c>
      <c r="M509" s="44">
        <f>IFERROR(VLOOKUP($F509,'Arr 2020'!$A:$N,8,0),0)</f>
        <v>2560.1799999999998</v>
      </c>
      <c r="N509" s="44">
        <f>IFERROR(VLOOKUP($F509,'Arr 2020'!$A:$N,9,0),0)</f>
        <v>2403.83</v>
      </c>
      <c r="O509" s="44">
        <f>IFERROR(VLOOKUP($F509,'Arr 2020'!$A:$N,10,0),0)</f>
        <v>2610.69</v>
      </c>
      <c r="P509" s="44">
        <f>IFERROR(VLOOKUP($F509,'Arr 2020'!$A:$N,11,0),0)</f>
        <v>2369.37</v>
      </c>
      <c r="Q509" s="44">
        <f>IFERROR(VLOOKUP($F509,'Arr 2020'!$A:$N,12,0),0)</f>
        <v>2108.0100000000002</v>
      </c>
      <c r="R509" s="44">
        <f>IFERROR(VLOOKUP($F509,'Arr 2020'!$A:$N,13,0),0)</f>
        <v>294.48</v>
      </c>
      <c r="S509" s="44">
        <f>IFERROR(VLOOKUP($F509,'Arr 2020'!$A:$N,14,0),0)</f>
        <v>2394.16</v>
      </c>
    </row>
    <row r="510" spans="2:19" ht="30" customHeight="1" x14ac:dyDescent="0.2">
      <c r="B510" s="60"/>
      <c r="C510" s="61"/>
      <c r="D510" s="61"/>
      <c r="E510" s="61"/>
      <c r="F510" s="43" t="s">
        <v>902</v>
      </c>
      <c r="G510" s="53" t="s">
        <v>4228</v>
      </c>
      <c r="H510" s="44">
        <f>IFERROR(VLOOKUP($F510,'Arr 2020'!$A$1:$C$1331,3,0),0)</f>
        <v>71493.84</v>
      </c>
      <c r="I510" s="44">
        <f>IFERROR(VLOOKUP($F510,'Arr 2020'!$A:$N,4,0),0)</f>
        <v>31033.89</v>
      </c>
      <c r="J510" s="44">
        <f>IFERROR(VLOOKUP($F510,'Arr 2020'!$A:$N,5,0),0)</f>
        <v>33970.230000000003</v>
      </c>
      <c r="K510" s="44">
        <f>IFERROR(VLOOKUP($F510,'Arr 2020'!$A:$N,6,0),0)</f>
        <v>56225.87</v>
      </c>
      <c r="L510" s="44">
        <f>IFERROR(VLOOKUP($F510,'Arr 2020'!$A:$N,7,0),0)</f>
        <v>38312.94</v>
      </c>
      <c r="M510" s="44">
        <f>IFERROR(VLOOKUP($F510,'Arr 2020'!$A:$N,8,0),0)</f>
        <v>54421.98</v>
      </c>
      <c r="N510" s="44">
        <f>IFERROR(VLOOKUP($F510,'Arr 2020'!$A:$N,9,0),0)</f>
        <v>49091.569999999992</v>
      </c>
      <c r="O510" s="44">
        <f>IFERROR(VLOOKUP($F510,'Arr 2020'!$A:$N,10,0),0)</f>
        <v>50250.25</v>
      </c>
      <c r="P510" s="44">
        <f>IFERROR(VLOOKUP($F510,'Arr 2020'!$A:$N,11,0),0)</f>
        <v>51334.81</v>
      </c>
      <c r="Q510" s="44">
        <f>IFERROR(VLOOKUP($F510,'Arr 2020'!$A:$N,12,0),0)</f>
        <v>58352.67</v>
      </c>
      <c r="R510" s="44">
        <f>IFERROR(VLOOKUP($F510,'Arr 2020'!$A:$N,13,0),0)</f>
        <v>72268.55</v>
      </c>
      <c r="S510" s="44">
        <f>IFERROR(VLOOKUP($F510,'Arr 2020'!$A:$N,14,0),0)</f>
        <v>62173.18</v>
      </c>
    </row>
    <row r="511" spans="2:19" ht="30" customHeight="1" x14ac:dyDescent="0.2">
      <c r="B511" s="23"/>
      <c r="C511" s="22"/>
      <c r="D511" s="22"/>
      <c r="E511" s="22" t="s">
        <v>904</v>
      </c>
      <c r="F511" s="22"/>
      <c r="G511" s="55" t="s">
        <v>4229</v>
      </c>
      <c r="H511" s="24">
        <f>IFERROR(VLOOKUP($F511,'Arr 2020'!$A$1:$C$1331,3,0),0)</f>
        <v>0</v>
      </c>
      <c r="I511" s="24">
        <f>IFERROR(VLOOKUP($F511,'Arr 2020'!$A:$N,4,0),0)</f>
        <v>0</v>
      </c>
      <c r="J511" s="24">
        <f>IFERROR(VLOOKUP($F511,'Arr 2020'!$A:$N,5,0),0)</f>
        <v>0</v>
      </c>
      <c r="K511" s="24">
        <f>IFERROR(VLOOKUP($F511,'Arr 2020'!$A:$N,6,0),0)</f>
        <v>0</v>
      </c>
      <c r="L511" s="24">
        <f>IFERROR(VLOOKUP($F511,'Arr 2020'!$A:$N,7,0),0)</f>
        <v>0</v>
      </c>
      <c r="M511" s="24">
        <f>IFERROR(VLOOKUP($F511,'Arr 2020'!$A:$N,8,0),0)</f>
        <v>0</v>
      </c>
      <c r="N511" s="24">
        <f>IFERROR(VLOOKUP($F511,'Arr 2020'!$A:$N,9,0),0)</f>
        <v>0</v>
      </c>
      <c r="O511" s="24">
        <f>IFERROR(VLOOKUP($F511,'Arr 2020'!$A:$N,10,0),0)</f>
        <v>0</v>
      </c>
      <c r="P511" s="24">
        <f>IFERROR(VLOOKUP($F511,'Arr 2020'!$A:$N,11,0),0)</f>
        <v>0</v>
      </c>
      <c r="Q511" s="24">
        <f>IFERROR(VLOOKUP($F511,'Arr 2020'!$A:$N,12,0),0)</f>
        <v>0</v>
      </c>
      <c r="R511" s="24">
        <f>IFERROR(VLOOKUP($F511,'Arr 2020'!$A:$N,13,0),0)</f>
        <v>0</v>
      </c>
      <c r="S511" s="24">
        <f>IFERROR(VLOOKUP($F511,'Arr 2020'!$A:$N,14,0),0)</f>
        <v>0</v>
      </c>
    </row>
    <row r="512" spans="2:19" ht="30" customHeight="1" x14ac:dyDescent="0.2">
      <c r="B512" s="60"/>
      <c r="C512" s="61"/>
      <c r="D512" s="61"/>
      <c r="E512" s="61"/>
      <c r="F512" s="43" t="s">
        <v>906</v>
      </c>
      <c r="G512" s="53" t="s">
        <v>4229</v>
      </c>
      <c r="H512" s="44">
        <f>IFERROR(VLOOKUP($F512,'Arr 2020'!$A$1:$C$1331,3,0),0)</f>
        <v>49504.95</v>
      </c>
      <c r="I512" s="44">
        <f>IFERROR(VLOOKUP($F512,'Arr 2020'!$A:$N,4,0),0)</f>
        <v>51844.55</v>
      </c>
      <c r="J512" s="44">
        <f>IFERROR(VLOOKUP($F512,'Arr 2020'!$A:$N,5,0),0)</f>
        <v>41195.900000000009</v>
      </c>
      <c r="K512" s="44">
        <f>IFERROR(VLOOKUP($F512,'Arr 2020'!$A:$N,6,0),0)</f>
        <v>64121.47</v>
      </c>
      <c r="L512" s="44">
        <f>IFERROR(VLOOKUP($F512,'Arr 2020'!$A:$N,7,0),0)</f>
        <v>49294.49</v>
      </c>
      <c r="M512" s="44">
        <f>IFERROR(VLOOKUP($F512,'Arr 2020'!$A:$N,8,0),0)</f>
        <v>112430.86999999998</v>
      </c>
      <c r="N512" s="44">
        <f>IFERROR(VLOOKUP($F512,'Arr 2020'!$A:$N,9,0),0)</f>
        <v>34054.86</v>
      </c>
      <c r="O512" s="44">
        <f>IFERROR(VLOOKUP($F512,'Arr 2020'!$A:$N,10,0),0)</f>
        <v>38589.69</v>
      </c>
      <c r="P512" s="44">
        <f>IFERROR(VLOOKUP($F512,'Arr 2020'!$A:$N,11,0),0)</f>
        <v>37017.849999999991</v>
      </c>
      <c r="Q512" s="44">
        <f>IFERROR(VLOOKUP($F512,'Arr 2020'!$A:$N,12,0),0)</f>
        <v>39732.370000000003</v>
      </c>
      <c r="R512" s="44">
        <f>IFERROR(VLOOKUP($F512,'Arr 2020'!$A:$N,13,0),0)</f>
        <v>23655.93</v>
      </c>
      <c r="S512" s="44">
        <f>IFERROR(VLOOKUP($F512,'Arr 2020'!$A:$N,14,0),0)</f>
        <v>42779.9</v>
      </c>
    </row>
    <row r="513" spans="2:19" ht="15" customHeight="1" x14ac:dyDescent="0.2">
      <c r="B513" s="32"/>
      <c r="C513" s="33" t="s">
        <v>907</v>
      </c>
      <c r="D513" s="33"/>
      <c r="E513" s="33"/>
      <c r="F513" s="33"/>
      <c r="G513" s="50" t="s">
        <v>908</v>
      </c>
      <c r="H513" s="65">
        <f>IFERROR(VLOOKUP($F513,'Arr 2020'!$A$1:$C$1331,3,0),0)</f>
        <v>0</v>
      </c>
      <c r="I513" s="65">
        <f>IFERROR(VLOOKUP($F513,'Arr 2020'!$A:$N,4,0),0)</f>
        <v>0</v>
      </c>
      <c r="J513" s="65">
        <f>IFERROR(VLOOKUP($F513,'Arr 2020'!$A:$N,5,0),0)</f>
        <v>0</v>
      </c>
      <c r="K513" s="65">
        <f>IFERROR(VLOOKUP($F513,'Arr 2020'!$A:$N,6,0),0)</f>
        <v>0</v>
      </c>
      <c r="L513" s="65">
        <f>IFERROR(VLOOKUP($F513,'Arr 2020'!$A:$N,7,0),0)</f>
        <v>0</v>
      </c>
      <c r="M513" s="65">
        <f>IFERROR(VLOOKUP($F513,'Arr 2020'!$A:$N,8,0),0)</f>
        <v>0</v>
      </c>
      <c r="N513" s="65">
        <f>IFERROR(VLOOKUP($F513,'Arr 2020'!$A:$N,9,0),0)</f>
        <v>0</v>
      </c>
      <c r="O513" s="65">
        <f>IFERROR(VLOOKUP($F513,'Arr 2020'!$A:$N,10,0),0)</f>
        <v>0</v>
      </c>
      <c r="P513" s="65">
        <f>IFERROR(VLOOKUP($F513,'Arr 2020'!$A:$N,11,0),0)</f>
        <v>0</v>
      </c>
      <c r="Q513" s="65">
        <f>IFERROR(VLOOKUP($F513,'Arr 2020'!$A:$N,12,0),0)</f>
        <v>0</v>
      </c>
      <c r="R513" s="65">
        <f>IFERROR(VLOOKUP($F513,'Arr 2020'!$A:$N,13,0),0)</f>
        <v>0</v>
      </c>
      <c r="S513" s="65">
        <f>IFERROR(VLOOKUP($F513,'Arr 2020'!$A:$N,14,0),0)</f>
        <v>0</v>
      </c>
    </row>
    <row r="514" spans="2:19" ht="15" customHeight="1" x14ac:dyDescent="0.2">
      <c r="B514" s="64"/>
      <c r="C514" s="37"/>
      <c r="D514" s="37" t="s">
        <v>909</v>
      </c>
      <c r="E514" s="37"/>
      <c r="F514" s="37"/>
      <c r="G514" s="51" t="s">
        <v>910</v>
      </c>
      <c r="H514" s="38">
        <f>IFERROR(VLOOKUP($F514,'Arr 2020'!$A$1:$C$1331,3,0),0)</f>
        <v>0</v>
      </c>
      <c r="I514" s="38">
        <f>IFERROR(VLOOKUP($F514,'Arr 2020'!$A:$N,4,0),0)</f>
        <v>0</v>
      </c>
      <c r="J514" s="38">
        <f>IFERROR(VLOOKUP($F514,'Arr 2020'!$A:$N,5,0),0)</f>
        <v>0</v>
      </c>
      <c r="K514" s="38">
        <f>IFERROR(VLOOKUP($F514,'Arr 2020'!$A:$N,6,0),0)</f>
        <v>0</v>
      </c>
      <c r="L514" s="38">
        <f>IFERROR(VLOOKUP($F514,'Arr 2020'!$A:$N,7,0),0)</f>
        <v>0</v>
      </c>
      <c r="M514" s="38">
        <f>IFERROR(VLOOKUP($F514,'Arr 2020'!$A:$N,8,0),0)</f>
        <v>0</v>
      </c>
      <c r="N514" s="38">
        <f>IFERROR(VLOOKUP($F514,'Arr 2020'!$A:$N,9,0),0)</f>
        <v>0</v>
      </c>
      <c r="O514" s="38">
        <f>IFERROR(VLOOKUP($F514,'Arr 2020'!$A:$N,10,0),0)</f>
        <v>0</v>
      </c>
      <c r="P514" s="38">
        <f>IFERROR(VLOOKUP($F514,'Arr 2020'!$A:$N,11,0),0)</f>
        <v>0</v>
      </c>
      <c r="Q514" s="38">
        <f>IFERROR(VLOOKUP($F514,'Arr 2020'!$A:$N,12,0),0)</f>
        <v>0</v>
      </c>
      <c r="R514" s="38">
        <f>IFERROR(VLOOKUP($F514,'Arr 2020'!$A:$N,13,0),0)</f>
        <v>0</v>
      </c>
      <c r="S514" s="38">
        <f>IFERROR(VLOOKUP($F514,'Arr 2020'!$A:$N,14,0),0)</f>
        <v>0</v>
      </c>
    </row>
    <row r="515" spans="2:19" ht="15" customHeight="1" x14ac:dyDescent="0.2">
      <c r="B515" s="23"/>
      <c r="C515" s="22"/>
      <c r="D515" s="22"/>
      <c r="E515" s="22" t="s">
        <v>911</v>
      </c>
      <c r="F515" s="22"/>
      <c r="G515" s="55" t="s">
        <v>912</v>
      </c>
      <c r="H515" s="24">
        <f>IFERROR(VLOOKUP($F515,'Arr 2020'!$A$1:$C$1331,3,0),0)</f>
        <v>0</v>
      </c>
      <c r="I515" s="24">
        <f>IFERROR(VLOOKUP($F515,'Arr 2020'!$A:$N,4,0),0)</f>
        <v>0</v>
      </c>
      <c r="J515" s="24">
        <f>IFERROR(VLOOKUP($F515,'Arr 2020'!$A:$N,5,0),0)</f>
        <v>0</v>
      </c>
      <c r="K515" s="24">
        <f>IFERROR(VLOOKUP($F515,'Arr 2020'!$A:$N,6,0),0)</f>
        <v>0</v>
      </c>
      <c r="L515" s="24">
        <f>IFERROR(VLOOKUP($F515,'Arr 2020'!$A:$N,7,0),0)</f>
        <v>0</v>
      </c>
      <c r="M515" s="24">
        <f>IFERROR(VLOOKUP($F515,'Arr 2020'!$A:$N,8,0),0)</f>
        <v>0</v>
      </c>
      <c r="N515" s="24">
        <f>IFERROR(VLOOKUP($F515,'Arr 2020'!$A:$N,9,0),0)</f>
        <v>0</v>
      </c>
      <c r="O515" s="24">
        <f>IFERROR(VLOOKUP($F515,'Arr 2020'!$A:$N,10,0),0)</f>
        <v>0</v>
      </c>
      <c r="P515" s="24">
        <f>IFERROR(VLOOKUP($F515,'Arr 2020'!$A:$N,11,0),0)</f>
        <v>0</v>
      </c>
      <c r="Q515" s="24">
        <f>IFERROR(VLOOKUP($F515,'Arr 2020'!$A:$N,12,0),0)</f>
        <v>0</v>
      </c>
      <c r="R515" s="24">
        <f>IFERROR(VLOOKUP($F515,'Arr 2020'!$A:$N,13,0),0)</f>
        <v>0</v>
      </c>
      <c r="S515" s="24">
        <f>IFERROR(VLOOKUP($F515,'Arr 2020'!$A:$N,14,0),0)</f>
        <v>0</v>
      </c>
    </row>
    <row r="516" spans="2:19" ht="15" customHeight="1" x14ac:dyDescent="0.2">
      <c r="B516" s="60"/>
      <c r="C516" s="61"/>
      <c r="D516" s="61"/>
      <c r="E516" s="61"/>
      <c r="F516" s="43" t="s">
        <v>913</v>
      </c>
      <c r="G516" s="53" t="s">
        <v>914</v>
      </c>
      <c r="H516" s="44">
        <f>IFERROR(VLOOKUP($F516,'Arr 2020'!$A$1:$C$1331,3,0),0)</f>
        <v>6282.25</v>
      </c>
      <c r="I516" s="44">
        <f>IFERROR(VLOOKUP($F516,'Arr 2020'!$A:$N,4,0),0)</f>
        <v>7577.32</v>
      </c>
      <c r="J516" s="44">
        <f>IFERROR(VLOOKUP($F516,'Arr 2020'!$A:$N,5,0),0)</f>
        <v>8948.4</v>
      </c>
      <c r="K516" s="44">
        <f>IFERROR(VLOOKUP($F516,'Arr 2020'!$A:$N,6,0),0)</f>
        <v>17568.46</v>
      </c>
      <c r="L516" s="44">
        <f>IFERROR(VLOOKUP($F516,'Arr 2020'!$A:$N,7,0),0)</f>
        <v>7045.84</v>
      </c>
      <c r="M516" s="44">
        <f>IFERROR(VLOOKUP($F516,'Arr 2020'!$A:$N,8,0),0)</f>
        <v>3200.0300000000007</v>
      </c>
      <c r="N516" s="44">
        <f>IFERROR(VLOOKUP($F516,'Arr 2020'!$A:$N,9,0),0)</f>
        <v>3656.25</v>
      </c>
      <c r="O516" s="44">
        <f>IFERROR(VLOOKUP($F516,'Arr 2020'!$A:$N,10,0),0)</f>
        <v>13393.48</v>
      </c>
      <c r="P516" s="44">
        <f>IFERROR(VLOOKUP($F516,'Arr 2020'!$A:$N,11,0),0)</f>
        <v>7223.47</v>
      </c>
      <c r="Q516" s="44">
        <f>IFERROR(VLOOKUP($F516,'Arr 2020'!$A:$N,12,0),0)</f>
        <v>2574.75</v>
      </c>
      <c r="R516" s="44">
        <f>IFERROR(VLOOKUP($F516,'Arr 2020'!$A:$N,13,0),0)</f>
        <v>2056.42</v>
      </c>
      <c r="S516" s="44">
        <f>IFERROR(VLOOKUP($F516,'Arr 2020'!$A:$N,14,0),0)</f>
        <v>2215.65</v>
      </c>
    </row>
    <row r="517" spans="2:19" ht="15" customHeight="1" x14ac:dyDescent="0.2">
      <c r="B517" s="60"/>
      <c r="C517" s="61"/>
      <c r="D517" s="61"/>
      <c r="E517" s="61"/>
      <c r="F517" s="43" t="s">
        <v>915</v>
      </c>
      <c r="G517" s="53" t="s">
        <v>916</v>
      </c>
      <c r="H517" s="44">
        <f>IFERROR(VLOOKUP($F517,'Arr 2020'!$A$1:$C$1331,3,0),0)</f>
        <v>2898.8</v>
      </c>
      <c r="I517" s="44">
        <f>IFERROR(VLOOKUP($F517,'Arr 2020'!$A:$N,4,0),0)</f>
        <v>2034.16</v>
      </c>
      <c r="J517" s="44">
        <f>IFERROR(VLOOKUP($F517,'Arr 2020'!$A:$N,5,0),0)</f>
        <v>5176.74</v>
      </c>
      <c r="K517" s="44">
        <f>IFERROR(VLOOKUP($F517,'Arr 2020'!$A:$N,6,0),0)</f>
        <v>306.44</v>
      </c>
      <c r="L517" s="44">
        <f>IFERROR(VLOOKUP($F517,'Arr 2020'!$A:$N,7,0),0)</f>
        <v>291.56</v>
      </c>
      <c r="M517" s="44">
        <f>IFERROR(VLOOKUP($F517,'Arr 2020'!$A:$N,8,0),0)</f>
        <v>194.98</v>
      </c>
      <c r="N517" s="44">
        <f>IFERROR(VLOOKUP($F517,'Arr 2020'!$A:$N,9,0),0)</f>
        <v>392.46</v>
      </c>
      <c r="O517" s="44">
        <f>IFERROR(VLOOKUP($F517,'Arr 2020'!$A:$N,10,0),0)</f>
        <v>2939.04</v>
      </c>
      <c r="P517" s="44">
        <f>IFERROR(VLOOKUP($F517,'Arr 2020'!$A:$N,11,0),0)</f>
        <v>2169.4499999999998</v>
      </c>
      <c r="Q517" s="44">
        <f>IFERROR(VLOOKUP($F517,'Arr 2020'!$A:$N,12,0),0)</f>
        <v>454.36000000000007</v>
      </c>
      <c r="R517" s="44">
        <f>IFERROR(VLOOKUP($F517,'Arr 2020'!$A:$N,13,0),0)</f>
        <v>177.22</v>
      </c>
      <c r="S517" s="44">
        <f>IFERROR(VLOOKUP($F517,'Arr 2020'!$A:$N,14,0),0)</f>
        <v>108.81</v>
      </c>
    </row>
    <row r="518" spans="2:19" ht="15" customHeight="1" x14ac:dyDescent="0.2">
      <c r="B518" s="23"/>
      <c r="C518" s="22"/>
      <c r="D518" s="22"/>
      <c r="E518" s="22" t="s">
        <v>917</v>
      </c>
      <c r="F518" s="22"/>
      <c r="G518" s="55" t="s">
        <v>918</v>
      </c>
      <c r="H518" s="24">
        <f>IFERROR(VLOOKUP($F518,'Arr 2020'!$A$1:$C$1331,3,0),0)</f>
        <v>0</v>
      </c>
      <c r="I518" s="24">
        <f>IFERROR(VLOOKUP($F518,'Arr 2020'!$A:$N,4,0),0)</f>
        <v>0</v>
      </c>
      <c r="J518" s="24">
        <f>IFERROR(VLOOKUP($F518,'Arr 2020'!$A:$N,5,0),0)</f>
        <v>0</v>
      </c>
      <c r="K518" s="24">
        <f>IFERROR(VLOOKUP($F518,'Arr 2020'!$A:$N,6,0),0)</f>
        <v>0</v>
      </c>
      <c r="L518" s="24">
        <f>IFERROR(VLOOKUP($F518,'Arr 2020'!$A:$N,7,0),0)</f>
        <v>0</v>
      </c>
      <c r="M518" s="24">
        <f>IFERROR(VLOOKUP($F518,'Arr 2020'!$A:$N,8,0),0)</f>
        <v>0</v>
      </c>
      <c r="N518" s="24">
        <f>IFERROR(VLOOKUP($F518,'Arr 2020'!$A:$N,9,0),0)</f>
        <v>0</v>
      </c>
      <c r="O518" s="24">
        <f>IFERROR(VLOOKUP($F518,'Arr 2020'!$A:$N,10,0),0)</f>
        <v>0</v>
      </c>
      <c r="P518" s="24">
        <f>IFERROR(VLOOKUP($F518,'Arr 2020'!$A:$N,11,0),0)</f>
        <v>0</v>
      </c>
      <c r="Q518" s="24">
        <f>IFERROR(VLOOKUP($F518,'Arr 2020'!$A:$N,12,0),0)</f>
        <v>0</v>
      </c>
      <c r="R518" s="24">
        <f>IFERROR(VLOOKUP($F518,'Arr 2020'!$A:$N,13,0),0)</f>
        <v>0</v>
      </c>
      <c r="S518" s="24">
        <f>IFERROR(VLOOKUP($F518,'Arr 2020'!$A:$N,14,0),0)</f>
        <v>0</v>
      </c>
    </row>
    <row r="519" spans="2:19" ht="15" customHeight="1" x14ac:dyDescent="0.2">
      <c r="B519" s="60"/>
      <c r="C519" s="61"/>
      <c r="D519" s="61"/>
      <c r="E519" s="61"/>
      <c r="F519" s="43" t="s">
        <v>919</v>
      </c>
      <c r="G519" s="53" t="s">
        <v>918</v>
      </c>
      <c r="H519" s="44">
        <f>IFERROR(VLOOKUP($F519,'Arr 2020'!$A$1:$C$1331,3,0),0)</f>
        <v>23967.299999999996</v>
      </c>
      <c r="I519" s="44">
        <f>IFERROR(VLOOKUP($F519,'Arr 2020'!$A:$N,4,0),0)</f>
        <v>34944.37000000001</v>
      </c>
      <c r="J519" s="44">
        <f>IFERROR(VLOOKUP($F519,'Arr 2020'!$A:$N,5,0),0)</f>
        <v>59819.85</v>
      </c>
      <c r="K519" s="44">
        <f>IFERROR(VLOOKUP($F519,'Arr 2020'!$A:$N,6,0),0)</f>
        <v>16644.419999999998</v>
      </c>
      <c r="L519" s="44">
        <f>IFERROR(VLOOKUP($F519,'Arr 2020'!$A:$N,7,0),0)</f>
        <v>9581.94</v>
      </c>
      <c r="M519" s="44">
        <f>IFERROR(VLOOKUP($F519,'Arr 2020'!$A:$N,8,0),0)</f>
        <v>55955.43</v>
      </c>
      <c r="N519" s="44">
        <f>IFERROR(VLOOKUP($F519,'Arr 2020'!$A:$N,9,0),0)</f>
        <v>89628.580000000016</v>
      </c>
      <c r="O519" s="44">
        <f>IFERROR(VLOOKUP($F519,'Arr 2020'!$A:$N,10,0),0)</f>
        <v>42242.01</v>
      </c>
      <c r="P519" s="44">
        <f>IFERROR(VLOOKUP($F519,'Arr 2020'!$A:$N,11,0),0)</f>
        <v>28659.200000000001</v>
      </c>
      <c r="Q519" s="44">
        <f>IFERROR(VLOOKUP($F519,'Arr 2020'!$A:$N,12,0),0)</f>
        <v>40640.910000000003</v>
      </c>
      <c r="R519" s="44">
        <f>IFERROR(VLOOKUP($F519,'Arr 2020'!$A:$N,13,0),0)</f>
        <v>35009.24</v>
      </c>
      <c r="S519" s="44">
        <f>IFERROR(VLOOKUP($F519,'Arr 2020'!$A:$N,14,0),0)</f>
        <v>32936.85</v>
      </c>
    </row>
    <row r="520" spans="2:19" ht="15" customHeight="1" x14ac:dyDescent="0.2">
      <c r="B520" s="23"/>
      <c r="C520" s="22"/>
      <c r="D520" s="22"/>
      <c r="E520" s="22" t="s">
        <v>920</v>
      </c>
      <c r="F520" s="22"/>
      <c r="G520" s="55" t="s">
        <v>921</v>
      </c>
      <c r="H520" s="24">
        <f>IFERROR(VLOOKUP($F520,'Arr 2020'!$A$1:$C$1331,3,0),0)</f>
        <v>0</v>
      </c>
      <c r="I520" s="24">
        <f>IFERROR(VLOOKUP($F520,'Arr 2020'!$A:$N,4,0),0)</f>
        <v>0</v>
      </c>
      <c r="J520" s="24">
        <f>IFERROR(VLOOKUP($F520,'Arr 2020'!$A:$N,5,0),0)</f>
        <v>0</v>
      </c>
      <c r="K520" s="24">
        <f>IFERROR(VLOOKUP($F520,'Arr 2020'!$A:$N,6,0),0)</f>
        <v>0</v>
      </c>
      <c r="L520" s="24">
        <f>IFERROR(VLOOKUP($F520,'Arr 2020'!$A:$N,7,0),0)</f>
        <v>0</v>
      </c>
      <c r="M520" s="24">
        <f>IFERROR(VLOOKUP($F520,'Arr 2020'!$A:$N,8,0),0)</f>
        <v>0</v>
      </c>
      <c r="N520" s="24">
        <f>IFERROR(VLOOKUP($F520,'Arr 2020'!$A:$N,9,0),0)</f>
        <v>0</v>
      </c>
      <c r="O520" s="24">
        <f>IFERROR(VLOOKUP($F520,'Arr 2020'!$A:$N,10,0),0)</f>
        <v>0</v>
      </c>
      <c r="P520" s="24">
        <f>IFERROR(VLOOKUP($F520,'Arr 2020'!$A:$N,11,0),0)</f>
        <v>0</v>
      </c>
      <c r="Q520" s="24">
        <f>IFERROR(VLOOKUP($F520,'Arr 2020'!$A:$N,12,0),0)</f>
        <v>0</v>
      </c>
      <c r="R520" s="24">
        <f>IFERROR(VLOOKUP($F520,'Arr 2020'!$A:$N,13,0),0)</f>
        <v>0</v>
      </c>
      <c r="S520" s="24">
        <f>IFERROR(VLOOKUP($F520,'Arr 2020'!$A:$N,14,0),0)</f>
        <v>0</v>
      </c>
    </row>
    <row r="521" spans="2:19" ht="15" customHeight="1" x14ac:dyDescent="0.2">
      <c r="B521" s="60"/>
      <c r="C521" s="61"/>
      <c r="D521" s="61"/>
      <c r="E521" s="61"/>
      <c r="F521" s="43" t="s">
        <v>922</v>
      </c>
      <c r="G521" s="53" t="s">
        <v>923</v>
      </c>
      <c r="H521" s="44">
        <f>IFERROR(VLOOKUP($F521,'Arr 2020'!$A$1:$C$1331,3,0),0)</f>
        <v>2273.4</v>
      </c>
      <c r="I521" s="44">
        <f>IFERROR(VLOOKUP($F521,'Arr 2020'!$A:$N,4,0),0)</f>
        <v>2393.17</v>
      </c>
      <c r="J521" s="44">
        <f>IFERROR(VLOOKUP($F521,'Arr 2020'!$A:$N,5,0),0)</f>
        <v>149.18</v>
      </c>
      <c r="K521" s="44">
        <f>IFERROR(VLOOKUP($F521,'Arr 2020'!$A:$N,6,0),0)</f>
        <v>2216.79</v>
      </c>
      <c r="L521" s="44">
        <f>IFERROR(VLOOKUP($F521,'Arr 2020'!$A:$N,7,0),0)</f>
        <v>2521.17</v>
      </c>
      <c r="M521" s="44">
        <f>IFERROR(VLOOKUP($F521,'Arr 2020'!$A:$N,8,0),0)</f>
        <v>3180.34</v>
      </c>
      <c r="N521" s="44">
        <f>IFERROR(VLOOKUP($F521,'Arr 2020'!$A:$N,9,0),0)</f>
        <v>3034.92</v>
      </c>
      <c r="O521" s="44">
        <f>IFERROR(VLOOKUP($F521,'Arr 2020'!$A:$N,10,0),0)</f>
        <v>3679.68</v>
      </c>
      <c r="P521" s="44">
        <f>IFERROR(VLOOKUP($F521,'Arr 2020'!$A:$N,11,0),0)</f>
        <v>2744.94</v>
      </c>
      <c r="Q521" s="44">
        <f>IFERROR(VLOOKUP($F521,'Arr 2020'!$A:$N,12,0),0)</f>
        <v>2815.45</v>
      </c>
      <c r="R521" s="44">
        <f>IFERROR(VLOOKUP($F521,'Arr 2020'!$A:$N,13,0),0)</f>
        <v>3330.69</v>
      </c>
      <c r="S521" s="44">
        <f>IFERROR(VLOOKUP($F521,'Arr 2020'!$A:$N,14,0),0)</f>
        <v>2974.93</v>
      </c>
    </row>
    <row r="522" spans="2:19" ht="15" customHeight="1" x14ac:dyDescent="0.2">
      <c r="B522" s="60"/>
      <c r="C522" s="61"/>
      <c r="D522" s="61"/>
      <c r="E522" s="61"/>
      <c r="F522" s="43" t="s">
        <v>924</v>
      </c>
      <c r="G522" s="53" t="s">
        <v>925</v>
      </c>
      <c r="H522" s="44">
        <f>IFERROR(VLOOKUP($F522,'Arr 2020'!$A$1:$C$1331,3,0),0)</f>
        <v>3648.87</v>
      </c>
      <c r="I522" s="44">
        <f>IFERROR(VLOOKUP($F522,'Arr 2020'!$A:$N,4,0),0)</f>
        <v>2052.4</v>
      </c>
      <c r="J522" s="44">
        <f>IFERROR(VLOOKUP($F522,'Arr 2020'!$A:$N,5,0),0)</f>
        <v>1498.81</v>
      </c>
      <c r="K522" s="44">
        <f>IFERROR(VLOOKUP($F522,'Arr 2020'!$A:$N,6,0),0)</f>
        <v>10.11</v>
      </c>
      <c r="L522" s="44">
        <f>IFERROR(VLOOKUP($F522,'Arr 2020'!$A:$N,7,0),0)</f>
        <v>57.27</v>
      </c>
      <c r="M522" s="44">
        <f>IFERROR(VLOOKUP($F522,'Arr 2020'!$A:$N,8,0),0)</f>
        <v>0</v>
      </c>
      <c r="N522" s="44">
        <f>IFERROR(VLOOKUP($F522,'Arr 2020'!$A:$N,9,0),0)</f>
        <v>625.07000000000005</v>
      </c>
      <c r="O522" s="44">
        <f>IFERROR(VLOOKUP($F522,'Arr 2020'!$A:$N,10,0),0)</f>
        <v>3945.44</v>
      </c>
      <c r="P522" s="44">
        <f>IFERROR(VLOOKUP($F522,'Arr 2020'!$A:$N,11,0),0)</f>
        <v>97.159999999999982</v>
      </c>
      <c r="Q522" s="44">
        <f>IFERROR(VLOOKUP($F522,'Arr 2020'!$A:$N,12,0),0)</f>
        <v>216.08</v>
      </c>
      <c r="R522" s="44">
        <f>IFERROR(VLOOKUP($F522,'Arr 2020'!$A:$N,13,0),0)</f>
        <v>334.27</v>
      </c>
      <c r="S522" s="44">
        <f>IFERROR(VLOOKUP($F522,'Arr 2020'!$A:$N,14,0),0)</f>
        <v>74.84</v>
      </c>
    </row>
    <row r="523" spans="2:19" ht="15" customHeight="1" x14ac:dyDescent="0.2">
      <c r="B523" s="64"/>
      <c r="C523" s="37"/>
      <c r="D523" s="37" t="s">
        <v>926</v>
      </c>
      <c r="E523" s="37"/>
      <c r="F523" s="37"/>
      <c r="G523" s="51" t="s">
        <v>4230</v>
      </c>
      <c r="H523" s="38">
        <f>IFERROR(VLOOKUP($F523,'Arr 2020'!$A$1:$C$1331,3,0),0)</f>
        <v>0</v>
      </c>
      <c r="I523" s="38">
        <f>IFERROR(VLOOKUP($F523,'Arr 2020'!$A:$N,4,0),0)</f>
        <v>0</v>
      </c>
      <c r="J523" s="38">
        <f>IFERROR(VLOOKUP($F523,'Arr 2020'!$A:$N,5,0),0)</f>
        <v>0</v>
      </c>
      <c r="K523" s="38">
        <f>IFERROR(VLOOKUP($F523,'Arr 2020'!$A:$N,6,0),0)</f>
        <v>0</v>
      </c>
      <c r="L523" s="38">
        <f>IFERROR(VLOOKUP($F523,'Arr 2020'!$A:$N,7,0),0)</f>
        <v>0</v>
      </c>
      <c r="M523" s="38">
        <f>IFERROR(VLOOKUP($F523,'Arr 2020'!$A:$N,8,0),0)</f>
        <v>0</v>
      </c>
      <c r="N523" s="38">
        <f>IFERROR(VLOOKUP($F523,'Arr 2020'!$A:$N,9,0),0)</f>
        <v>0</v>
      </c>
      <c r="O523" s="38">
        <f>IFERROR(VLOOKUP($F523,'Arr 2020'!$A:$N,10,0),0)</f>
        <v>0</v>
      </c>
      <c r="P523" s="38">
        <f>IFERROR(VLOOKUP($F523,'Arr 2020'!$A:$N,11,0),0)</f>
        <v>0</v>
      </c>
      <c r="Q523" s="38">
        <f>IFERROR(VLOOKUP($F523,'Arr 2020'!$A:$N,12,0),0)</f>
        <v>0</v>
      </c>
      <c r="R523" s="38">
        <f>IFERROR(VLOOKUP($F523,'Arr 2020'!$A:$N,13,0),0)</f>
        <v>0</v>
      </c>
      <c r="S523" s="38">
        <f>IFERROR(VLOOKUP($F523,'Arr 2020'!$A:$N,14,0),0)</f>
        <v>0</v>
      </c>
    </row>
    <row r="524" spans="2:19" ht="15" customHeight="1" x14ac:dyDescent="0.2">
      <c r="B524" s="23"/>
      <c r="C524" s="22"/>
      <c r="D524" s="22"/>
      <c r="E524" s="22" t="s">
        <v>927</v>
      </c>
      <c r="F524" s="22"/>
      <c r="G524" s="55" t="s">
        <v>4231</v>
      </c>
      <c r="H524" s="24">
        <f>IFERROR(VLOOKUP($F524,'Arr 2020'!$A$1:$C$1331,3,0),0)</f>
        <v>0</v>
      </c>
      <c r="I524" s="24">
        <f>IFERROR(VLOOKUP($F524,'Arr 2020'!$A:$N,4,0),0)</f>
        <v>0</v>
      </c>
      <c r="J524" s="24">
        <f>IFERROR(VLOOKUP($F524,'Arr 2020'!$A:$N,5,0),0)</f>
        <v>0</v>
      </c>
      <c r="K524" s="24">
        <f>IFERROR(VLOOKUP($F524,'Arr 2020'!$A:$N,6,0),0)</f>
        <v>0</v>
      </c>
      <c r="L524" s="24">
        <f>IFERROR(VLOOKUP($F524,'Arr 2020'!$A:$N,7,0),0)</f>
        <v>0</v>
      </c>
      <c r="M524" s="24">
        <f>IFERROR(VLOOKUP($F524,'Arr 2020'!$A:$N,8,0),0)</f>
        <v>0</v>
      </c>
      <c r="N524" s="24">
        <f>IFERROR(VLOOKUP($F524,'Arr 2020'!$A:$N,9,0),0)</f>
        <v>0</v>
      </c>
      <c r="O524" s="24">
        <f>IFERROR(VLOOKUP($F524,'Arr 2020'!$A:$N,10,0),0)</f>
        <v>0</v>
      </c>
      <c r="P524" s="24">
        <f>IFERROR(VLOOKUP($F524,'Arr 2020'!$A:$N,11,0),0)</f>
        <v>0</v>
      </c>
      <c r="Q524" s="24">
        <f>IFERROR(VLOOKUP($F524,'Arr 2020'!$A:$N,12,0),0)</f>
        <v>0</v>
      </c>
      <c r="R524" s="24">
        <f>IFERROR(VLOOKUP($F524,'Arr 2020'!$A:$N,13,0),0)</f>
        <v>0</v>
      </c>
      <c r="S524" s="24">
        <f>IFERROR(VLOOKUP($F524,'Arr 2020'!$A:$N,14,0),0)</f>
        <v>0</v>
      </c>
    </row>
    <row r="525" spans="2:19" ht="15" customHeight="1" x14ac:dyDescent="0.2">
      <c r="B525" s="60"/>
      <c r="C525" s="61"/>
      <c r="D525" s="61"/>
      <c r="E525" s="61"/>
      <c r="F525" s="43" t="s">
        <v>929</v>
      </c>
      <c r="G525" s="53" t="s">
        <v>4231</v>
      </c>
      <c r="H525" s="44">
        <f>IFERROR(VLOOKUP($F525,'Arr 2020'!$A$1:$C$1331,3,0),0)</f>
        <v>0</v>
      </c>
      <c r="I525" s="44">
        <f>IFERROR(VLOOKUP($F525,'Arr 2020'!$A:$N,4,0),0)</f>
        <v>5113.0900000000011</v>
      </c>
      <c r="J525" s="44">
        <f>IFERROR(VLOOKUP($F525,'Arr 2020'!$A:$N,5,0),0)</f>
        <v>3252.07</v>
      </c>
      <c r="K525" s="44">
        <f>IFERROR(VLOOKUP($F525,'Arr 2020'!$A:$N,6,0),0)</f>
        <v>0</v>
      </c>
      <c r="L525" s="44">
        <f>IFERROR(VLOOKUP($F525,'Arr 2020'!$A:$N,7,0),0)</f>
        <v>5010.57</v>
      </c>
      <c r="M525" s="44">
        <f>IFERROR(VLOOKUP($F525,'Arr 2020'!$A:$N,8,0),0)</f>
        <v>0.13</v>
      </c>
      <c r="N525" s="44">
        <f>IFERROR(VLOOKUP($F525,'Arr 2020'!$A:$N,9,0),0)</f>
        <v>0.21</v>
      </c>
      <c r="O525" s="44">
        <f>IFERROR(VLOOKUP($F525,'Arr 2020'!$A:$N,10,0),0)</f>
        <v>87.90000000000002</v>
      </c>
      <c r="P525" s="44">
        <f>IFERROR(VLOOKUP($F525,'Arr 2020'!$A:$N,11,0),0)</f>
        <v>93.000000000000014</v>
      </c>
      <c r="Q525" s="44">
        <f>IFERROR(VLOOKUP($F525,'Arr 2020'!$A:$N,12,0),0)</f>
        <v>0</v>
      </c>
      <c r="R525" s="44">
        <f>IFERROR(VLOOKUP($F525,'Arr 2020'!$A:$N,13,0),0)</f>
        <v>0.23</v>
      </c>
      <c r="S525" s="44">
        <f>IFERROR(VLOOKUP($F525,'Arr 2020'!$A:$N,14,0),0)</f>
        <v>0</v>
      </c>
    </row>
    <row r="526" spans="2:19" ht="15" customHeight="1" x14ac:dyDescent="0.2">
      <c r="B526" s="23"/>
      <c r="C526" s="22"/>
      <c r="D526" s="22"/>
      <c r="E526" s="22" t="s">
        <v>930</v>
      </c>
      <c r="F526" s="22"/>
      <c r="G526" s="55" t="s">
        <v>931</v>
      </c>
      <c r="H526" s="24">
        <f>IFERROR(VLOOKUP($F526,'Arr 2020'!$A$1:$C$1331,3,0),0)</f>
        <v>0</v>
      </c>
      <c r="I526" s="24">
        <f>IFERROR(VLOOKUP($F526,'Arr 2020'!$A:$N,4,0),0)</f>
        <v>0</v>
      </c>
      <c r="J526" s="24">
        <f>IFERROR(VLOOKUP($F526,'Arr 2020'!$A:$N,5,0),0)</f>
        <v>0</v>
      </c>
      <c r="K526" s="24">
        <f>IFERROR(VLOOKUP($F526,'Arr 2020'!$A:$N,6,0),0)</f>
        <v>0</v>
      </c>
      <c r="L526" s="24">
        <f>IFERROR(VLOOKUP($F526,'Arr 2020'!$A:$N,7,0),0)</f>
        <v>0</v>
      </c>
      <c r="M526" s="24">
        <f>IFERROR(VLOOKUP($F526,'Arr 2020'!$A:$N,8,0),0)</f>
        <v>0</v>
      </c>
      <c r="N526" s="24">
        <f>IFERROR(VLOOKUP($F526,'Arr 2020'!$A:$N,9,0),0)</f>
        <v>0</v>
      </c>
      <c r="O526" s="24">
        <f>IFERROR(VLOOKUP($F526,'Arr 2020'!$A:$N,10,0),0)</f>
        <v>0</v>
      </c>
      <c r="P526" s="24">
        <f>IFERROR(VLOOKUP($F526,'Arr 2020'!$A:$N,11,0),0)</f>
        <v>0</v>
      </c>
      <c r="Q526" s="24">
        <f>IFERROR(VLOOKUP($F526,'Arr 2020'!$A:$N,12,0),0)</f>
        <v>0</v>
      </c>
      <c r="R526" s="24">
        <f>IFERROR(VLOOKUP($F526,'Arr 2020'!$A:$N,13,0),0)</f>
        <v>0</v>
      </c>
      <c r="S526" s="24">
        <f>IFERROR(VLOOKUP($F526,'Arr 2020'!$A:$N,14,0),0)</f>
        <v>0</v>
      </c>
    </row>
    <row r="527" spans="2:19" ht="15" customHeight="1" x14ac:dyDescent="0.2">
      <c r="B527" s="60"/>
      <c r="C527" s="61"/>
      <c r="D527" s="61"/>
      <c r="E527" s="61"/>
      <c r="F527" s="43" t="s">
        <v>932</v>
      </c>
      <c r="G527" s="53" t="s">
        <v>933</v>
      </c>
      <c r="H527" s="44">
        <f>IFERROR(VLOOKUP($F527,'Arr 2020'!$A$1:$C$1331,3,0),0)</f>
        <v>0</v>
      </c>
      <c r="I527" s="44">
        <f>IFERROR(VLOOKUP($F527,'Arr 2020'!$A:$N,4,0),0)</f>
        <v>0</v>
      </c>
      <c r="J527" s="44">
        <f>IFERROR(VLOOKUP($F527,'Arr 2020'!$A:$N,5,0),0)</f>
        <v>0</v>
      </c>
      <c r="K527" s="44">
        <f>IFERROR(VLOOKUP($F527,'Arr 2020'!$A:$N,6,0),0)</f>
        <v>0</v>
      </c>
      <c r="L527" s="44">
        <f>IFERROR(VLOOKUP($F527,'Arr 2020'!$A:$N,7,0),0)</f>
        <v>0</v>
      </c>
      <c r="M527" s="44">
        <f>IFERROR(VLOOKUP($F527,'Arr 2020'!$A:$N,8,0),0)</f>
        <v>0</v>
      </c>
      <c r="N527" s="44">
        <f>IFERROR(VLOOKUP($F527,'Arr 2020'!$A:$N,9,0),0)</f>
        <v>0</v>
      </c>
      <c r="O527" s="44">
        <f>IFERROR(VLOOKUP($F527,'Arr 2020'!$A:$N,10,0),0)</f>
        <v>0</v>
      </c>
      <c r="P527" s="44">
        <f>IFERROR(VLOOKUP($F527,'Arr 2020'!$A:$N,11,0),0)</f>
        <v>0</v>
      </c>
      <c r="Q527" s="44">
        <f>IFERROR(VLOOKUP($F527,'Arr 2020'!$A:$N,12,0),0)</f>
        <v>0</v>
      </c>
      <c r="R527" s="44">
        <f>IFERROR(VLOOKUP($F527,'Arr 2020'!$A:$N,13,0),0)</f>
        <v>0</v>
      </c>
      <c r="S527" s="44">
        <f>IFERROR(VLOOKUP($F527,'Arr 2020'!$A:$N,14,0),0)</f>
        <v>0</v>
      </c>
    </row>
    <row r="528" spans="2:19" ht="15" customHeight="1" x14ac:dyDescent="0.2">
      <c r="B528" s="60"/>
      <c r="C528" s="61"/>
      <c r="D528" s="61"/>
      <c r="E528" s="61"/>
      <c r="F528" s="43" t="s">
        <v>934</v>
      </c>
      <c r="G528" s="53" t="s">
        <v>935</v>
      </c>
      <c r="H528" s="44">
        <f>IFERROR(VLOOKUP($F528,'Arr 2020'!$A$1:$C$1331,3,0),0)</f>
        <v>10389.77</v>
      </c>
      <c r="I528" s="44">
        <f>IFERROR(VLOOKUP($F528,'Arr 2020'!$A:$N,4,0),0)</f>
        <v>5623.14</v>
      </c>
      <c r="J528" s="44">
        <f>IFERROR(VLOOKUP($F528,'Arr 2020'!$A:$N,5,0),0)</f>
        <v>41092.050000000003</v>
      </c>
      <c r="K528" s="44">
        <f>IFERROR(VLOOKUP($F528,'Arr 2020'!$A:$N,6,0),0)</f>
        <v>4505.3400000000011</v>
      </c>
      <c r="L528" s="44">
        <f>IFERROR(VLOOKUP($F528,'Arr 2020'!$A:$N,7,0),0)</f>
        <v>2002.03</v>
      </c>
      <c r="M528" s="44">
        <f>IFERROR(VLOOKUP($F528,'Arr 2020'!$A:$N,8,0),0)</f>
        <v>1606.51</v>
      </c>
      <c r="N528" s="44">
        <f>IFERROR(VLOOKUP($F528,'Arr 2020'!$A:$N,9,0),0)</f>
        <v>2593.08</v>
      </c>
      <c r="O528" s="44">
        <f>IFERROR(VLOOKUP($F528,'Arr 2020'!$A:$N,10,0),0)</f>
        <v>4211.4799999999996</v>
      </c>
      <c r="P528" s="44">
        <f>IFERROR(VLOOKUP($F528,'Arr 2020'!$A:$N,11,0),0)</f>
        <v>5869.82</v>
      </c>
      <c r="Q528" s="44">
        <f>IFERROR(VLOOKUP($F528,'Arr 2020'!$A:$N,12,0),0)</f>
        <v>6619.91</v>
      </c>
      <c r="R528" s="44">
        <f>IFERROR(VLOOKUP($F528,'Arr 2020'!$A:$N,13,0),0)</f>
        <v>8861.16</v>
      </c>
      <c r="S528" s="44">
        <f>IFERROR(VLOOKUP($F528,'Arr 2020'!$A:$N,14,0),0)</f>
        <v>7095.84</v>
      </c>
    </row>
    <row r="529" spans="2:19" ht="15" customHeight="1" x14ac:dyDescent="0.2">
      <c r="B529" s="64"/>
      <c r="C529" s="37"/>
      <c r="D529" s="37" t="s">
        <v>936</v>
      </c>
      <c r="E529" s="37"/>
      <c r="F529" s="37"/>
      <c r="G529" s="51" t="s">
        <v>937</v>
      </c>
      <c r="H529" s="38">
        <f>IFERROR(VLOOKUP($F529,'Arr 2020'!$A$1:$C$1331,3,0),0)</f>
        <v>0</v>
      </c>
      <c r="I529" s="38">
        <f>IFERROR(VLOOKUP($F529,'Arr 2020'!$A:$N,4,0),0)</f>
        <v>0</v>
      </c>
      <c r="J529" s="38">
        <f>IFERROR(VLOOKUP($F529,'Arr 2020'!$A:$N,5,0),0)</f>
        <v>0</v>
      </c>
      <c r="K529" s="38">
        <f>IFERROR(VLOOKUP($F529,'Arr 2020'!$A:$N,6,0),0)</f>
        <v>0</v>
      </c>
      <c r="L529" s="38">
        <f>IFERROR(VLOOKUP($F529,'Arr 2020'!$A:$N,7,0),0)</f>
        <v>0</v>
      </c>
      <c r="M529" s="38">
        <f>IFERROR(VLOOKUP($F529,'Arr 2020'!$A:$N,8,0),0)</f>
        <v>0</v>
      </c>
      <c r="N529" s="38">
        <f>IFERROR(VLOOKUP($F529,'Arr 2020'!$A:$N,9,0),0)</f>
        <v>0</v>
      </c>
      <c r="O529" s="38">
        <f>IFERROR(VLOOKUP($F529,'Arr 2020'!$A:$N,10,0),0)</f>
        <v>0</v>
      </c>
      <c r="P529" s="38">
        <f>IFERROR(VLOOKUP($F529,'Arr 2020'!$A:$N,11,0),0)</f>
        <v>0</v>
      </c>
      <c r="Q529" s="38">
        <f>IFERROR(VLOOKUP($F529,'Arr 2020'!$A:$N,12,0),0)</f>
        <v>0</v>
      </c>
      <c r="R529" s="38">
        <f>IFERROR(VLOOKUP($F529,'Arr 2020'!$A:$N,13,0),0)</f>
        <v>0</v>
      </c>
      <c r="S529" s="38">
        <f>IFERROR(VLOOKUP($F529,'Arr 2020'!$A:$N,14,0),0)</f>
        <v>0</v>
      </c>
    </row>
    <row r="530" spans="2:19" ht="15" customHeight="1" x14ac:dyDescent="0.2">
      <c r="B530" s="23"/>
      <c r="C530" s="22"/>
      <c r="D530" s="22"/>
      <c r="E530" s="22" t="s">
        <v>938</v>
      </c>
      <c r="F530" s="22"/>
      <c r="G530" s="55" t="s">
        <v>937</v>
      </c>
      <c r="H530" s="24">
        <f>IFERROR(VLOOKUP($F530,'Arr 2020'!$A$1:$C$1331,3,0),0)</f>
        <v>0</v>
      </c>
      <c r="I530" s="24">
        <f>IFERROR(VLOOKUP($F530,'Arr 2020'!$A:$N,4,0),0)</f>
        <v>0</v>
      </c>
      <c r="J530" s="24">
        <f>IFERROR(VLOOKUP($F530,'Arr 2020'!$A:$N,5,0),0)</f>
        <v>0</v>
      </c>
      <c r="K530" s="24">
        <f>IFERROR(VLOOKUP($F530,'Arr 2020'!$A:$N,6,0),0)</f>
        <v>0</v>
      </c>
      <c r="L530" s="24">
        <f>IFERROR(VLOOKUP($F530,'Arr 2020'!$A:$N,7,0),0)</f>
        <v>0</v>
      </c>
      <c r="M530" s="24">
        <f>IFERROR(VLOOKUP($F530,'Arr 2020'!$A:$N,8,0),0)</f>
        <v>0</v>
      </c>
      <c r="N530" s="24">
        <f>IFERROR(VLOOKUP($F530,'Arr 2020'!$A:$N,9,0),0)</f>
        <v>0</v>
      </c>
      <c r="O530" s="24">
        <f>IFERROR(VLOOKUP($F530,'Arr 2020'!$A:$N,10,0),0)</f>
        <v>0</v>
      </c>
      <c r="P530" s="24">
        <f>IFERROR(VLOOKUP($F530,'Arr 2020'!$A:$N,11,0),0)</f>
        <v>0</v>
      </c>
      <c r="Q530" s="24">
        <f>IFERROR(VLOOKUP($F530,'Arr 2020'!$A:$N,12,0),0)</f>
        <v>0</v>
      </c>
      <c r="R530" s="24">
        <f>IFERROR(VLOOKUP($F530,'Arr 2020'!$A:$N,13,0),0)</f>
        <v>0</v>
      </c>
      <c r="S530" s="24">
        <f>IFERROR(VLOOKUP($F530,'Arr 2020'!$A:$N,14,0),0)</f>
        <v>0</v>
      </c>
    </row>
    <row r="531" spans="2:19" ht="15" customHeight="1" x14ac:dyDescent="0.2">
      <c r="B531" s="60"/>
      <c r="C531" s="61"/>
      <c r="D531" s="61"/>
      <c r="E531" s="61"/>
      <c r="F531" s="43" t="s">
        <v>939</v>
      </c>
      <c r="G531" s="53" t="s">
        <v>940</v>
      </c>
      <c r="H531" s="44">
        <f>IFERROR(VLOOKUP($F531,'Arr 2020'!$A$1:$C$1331,3,0),0)</f>
        <v>992.12000000000012</v>
      </c>
      <c r="I531" s="44">
        <f>IFERROR(VLOOKUP($F531,'Arr 2020'!$A:$N,4,0),0)</f>
        <v>1664.59</v>
      </c>
      <c r="J531" s="44">
        <f>IFERROR(VLOOKUP($F531,'Arr 2020'!$A:$N,5,0),0)</f>
        <v>781.15</v>
      </c>
      <c r="K531" s="44">
        <f>IFERROR(VLOOKUP($F531,'Arr 2020'!$A:$N,6,0),0)</f>
        <v>533.04</v>
      </c>
      <c r="L531" s="44">
        <f>IFERROR(VLOOKUP($F531,'Arr 2020'!$A:$N,7,0),0)</f>
        <v>786.3</v>
      </c>
      <c r="M531" s="44">
        <f>IFERROR(VLOOKUP($F531,'Arr 2020'!$A:$N,8,0),0)</f>
        <v>502.82</v>
      </c>
      <c r="N531" s="44">
        <f>IFERROR(VLOOKUP($F531,'Arr 2020'!$A:$N,9,0),0)</f>
        <v>8583.42</v>
      </c>
      <c r="O531" s="44">
        <f>IFERROR(VLOOKUP($F531,'Arr 2020'!$A:$N,10,0),0)</f>
        <v>858.23</v>
      </c>
      <c r="P531" s="44">
        <f>IFERROR(VLOOKUP($F531,'Arr 2020'!$A:$N,11,0),0)</f>
        <v>1030.24</v>
      </c>
      <c r="Q531" s="44">
        <f>IFERROR(VLOOKUP($F531,'Arr 2020'!$A:$N,12,0),0)</f>
        <v>2176.58</v>
      </c>
      <c r="R531" s="44">
        <f>IFERROR(VLOOKUP($F531,'Arr 2020'!$A:$N,13,0),0)</f>
        <v>1413.95</v>
      </c>
      <c r="S531" s="44">
        <f>IFERROR(VLOOKUP($F531,'Arr 2020'!$A:$N,14,0),0)</f>
        <v>2408.96</v>
      </c>
    </row>
    <row r="532" spans="2:19" ht="15" customHeight="1" x14ac:dyDescent="0.2">
      <c r="B532" s="60"/>
      <c r="C532" s="61"/>
      <c r="D532" s="61"/>
      <c r="E532" s="61"/>
      <c r="F532" s="43" t="s">
        <v>941</v>
      </c>
      <c r="G532" s="53" t="s">
        <v>942</v>
      </c>
      <c r="H532" s="44">
        <f>IFERROR(VLOOKUP($F532,'Arr 2020'!$A$1:$C$1331,3,0),0)</f>
        <v>0</v>
      </c>
      <c r="I532" s="44">
        <f>IFERROR(VLOOKUP($F532,'Arr 2020'!$A:$N,4,0),0)</f>
        <v>0</v>
      </c>
      <c r="J532" s="44">
        <f>IFERROR(VLOOKUP($F532,'Arr 2020'!$A:$N,5,0),0)</f>
        <v>0</v>
      </c>
      <c r="K532" s="44">
        <f>IFERROR(VLOOKUP($F532,'Arr 2020'!$A:$N,6,0),0)</f>
        <v>0</v>
      </c>
      <c r="L532" s="44">
        <f>IFERROR(VLOOKUP($F532,'Arr 2020'!$A:$N,7,0),0)</f>
        <v>0</v>
      </c>
      <c r="M532" s="44">
        <f>IFERROR(VLOOKUP($F532,'Arr 2020'!$A:$N,8,0),0)</f>
        <v>0</v>
      </c>
      <c r="N532" s="44">
        <f>IFERROR(VLOOKUP($F532,'Arr 2020'!$A:$N,9,0),0)</f>
        <v>0</v>
      </c>
      <c r="O532" s="44">
        <f>IFERROR(VLOOKUP($F532,'Arr 2020'!$A:$N,10,0),0)</f>
        <v>0</v>
      </c>
      <c r="P532" s="44">
        <f>IFERROR(VLOOKUP($F532,'Arr 2020'!$A:$N,11,0),0)</f>
        <v>0</v>
      </c>
      <c r="Q532" s="44">
        <f>IFERROR(VLOOKUP($F532,'Arr 2020'!$A:$N,12,0),0)</f>
        <v>0</v>
      </c>
      <c r="R532" s="44">
        <f>IFERROR(VLOOKUP($F532,'Arr 2020'!$A:$N,13,0),0)</f>
        <v>0</v>
      </c>
      <c r="S532" s="44">
        <f>IFERROR(VLOOKUP($F532,'Arr 2020'!$A:$N,14,0),0)</f>
        <v>0</v>
      </c>
    </row>
    <row r="533" spans="2:19" ht="15" customHeight="1" x14ac:dyDescent="0.2">
      <c r="B533" s="60"/>
      <c r="C533" s="61"/>
      <c r="D533" s="61"/>
      <c r="E533" s="61"/>
      <c r="F533" s="43" t="s">
        <v>943</v>
      </c>
      <c r="G533" s="53" t="s">
        <v>944</v>
      </c>
      <c r="H533" s="44">
        <f>IFERROR(VLOOKUP($F533,'Arr 2020'!$A$1:$C$1331,3,0),0)</f>
        <v>0</v>
      </c>
      <c r="I533" s="44">
        <f>IFERROR(VLOOKUP($F533,'Arr 2020'!$A:$N,4,0),0)</f>
        <v>0</v>
      </c>
      <c r="J533" s="44">
        <f>IFERROR(VLOOKUP($F533,'Arr 2020'!$A:$N,5,0),0)</f>
        <v>0</v>
      </c>
      <c r="K533" s="44">
        <f>IFERROR(VLOOKUP($F533,'Arr 2020'!$A:$N,6,0),0)</f>
        <v>0</v>
      </c>
      <c r="L533" s="44">
        <f>IFERROR(VLOOKUP($F533,'Arr 2020'!$A:$N,7,0),0)</f>
        <v>0</v>
      </c>
      <c r="M533" s="44">
        <f>IFERROR(VLOOKUP($F533,'Arr 2020'!$A:$N,8,0),0)</f>
        <v>0</v>
      </c>
      <c r="N533" s="44">
        <f>IFERROR(VLOOKUP($F533,'Arr 2020'!$A:$N,9,0),0)</f>
        <v>0</v>
      </c>
      <c r="O533" s="44">
        <f>IFERROR(VLOOKUP($F533,'Arr 2020'!$A:$N,10,0),0)</f>
        <v>0</v>
      </c>
      <c r="P533" s="44">
        <f>IFERROR(VLOOKUP($F533,'Arr 2020'!$A:$N,11,0),0)</f>
        <v>0</v>
      </c>
      <c r="Q533" s="44">
        <f>IFERROR(VLOOKUP($F533,'Arr 2020'!$A:$N,12,0),0)</f>
        <v>0</v>
      </c>
      <c r="R533" s="44">
        <f>IFERROR(VLOOKUP($F533,'Arr 2020'!$A:$N,13,0),0)</f>
        <v>278.42</v>
      </c>
      <c r="S533" s="44">
        <f>IFERROR(VLOOKUP($F533,'Arr 2020'!$A:$N,14,0),0)</f>
        <v>0</v>
      </c>
    </row>
    <row r="534" spans="2:19" ht="15" customHeight="1" x14ac:dyDescent="0.2">
      <c r="B534" s="32"/>
      <c r="C534" s="33" t="s">
        <v>945</v>
      </c>
      <c r="D534" s="33"/>
      <c r="E534" s="33"/>
      <c r="F534" s="33"/>
      <c r="G534" s="50" t="s">
        <v>946</v>
      </c>
      <c r="H534" s="65">
        <f>IFERROR(VLOOKUP($F534,'Arr 2020'!$A$1:$C$1331,3,0),0)</f>
        <v>0</v>
      </c>
      <c r="I534" s="65">
        <f>IFERROR(VLOOKUP($F534,'Arr 2020'!$A:$N,4,0),0)</f>
        <v>0</v>
      </c>
      <c r="J534" s="65">
        <f>IFERROR(VLOOKUP($F534,'Arr 2020'!$A:$N,5,0),0)</f>
        <v>0</v>
      </c>
      <c r="K534" s="65">
        <f>IFERROR(VLOOKUP($F534,'Arr 2020'!$A:$N,6,0),0)</f>
        <v>0</v>
      </c>
      <c r="L534" s="65">
        <f>IFERROR(VLOOKUP($F534,'Arr 2020'!$A:$N,7,0),0)</f>
        <v>0</v>
      </c>
      <c r="M534" s="65">
        <f>IFERROR(VLOOKUP($F534,'Arr 2020'!$A:$N,8,0),0)</f>
        <v>0</v>
      </c>
      <c r="N534" s="65">
        <f>IFERROR(VLOOKUP($F534,'Arr 2020'!$A:$N,9,0),0)</f>
        <v>0</v>
      </c>
      <c r="O534" s="65">
        <f>IFERROR(VLOOKUP($F534,'Arr 2020'!$A:$N,10,0),0)</f>
        <v>0</v>
      </c>
      <c r="P534" s="65">
        <f>IFERROR(VLOOKUP($F534,'Arr 2020'!$A:$N,11,0),0)</f>
        <v>0</v>
      </c>
      <c r="Q534" s="65">
        <f>IFERROR(VLOOKUP($F534,'Arr 2020'!$A:$N,12,0),0)</f>
        <v>0</v>
      </c>
      <c r="R534" s="65">
        <f>IFERROR(VLOOKUP($F534,'Arr 2020'!$A:$N,13,0),0)</f>
        <v>0</v>
      </c>
      <c r="S534" s="65">
        <f>IFERROR(VLOOKUP($F534,'Arr 2020'!$A:$N,14,0),0)</f>
        <v>0</v>
      </c>
    </row>
    <row r="535" spans="2:19" ht="15" customHeight="1" x14ac:dyDescent="0.2">
      <c r="B535" s="64"/>
      <c r="C535" s="37"/>
      <c r="D535" s="37" t="s">
        <v>947</v>
      </c>
      <c r="E535" s="37"/>
      <c r="F535" s="37"/>
      <c r="G535" s="51" t="s">
        <v>948</v>
      </c>
      <c r="H535" s="38">
        <f>IFERROR(VLOOKUP($F535,'Arr 2020'!$A$1:$C$1331,3,0),0)</f>
        <v>0</v>
      </c>
      <c r="I535" s="38">
        <f>IFERROR(VLOOKUP($F535,'Arr 2020'!$A:$N,4,0),0)</f>
        <v>0</v>
      </c>
      <c r="J535" s="38">
        <f>IFERROR(VLOOKUP($F535,'Arr 2020'!$A:$N,5,0),0)</f>
        <v>0</v>
      </c>
      <c r="K535" s="38">
        <f>IFERROR(VLOOKUP($F535,'Arr 2020'!$A:$N,6,0),0)</f>
        <v>0</v>
      </c>
      <c r="L535" s="38">
        <f>IFERROR(VLOOKUP($F535,'Arr 2020'!$A:$N,7,0),0)</f>
        <v>0</v>
      </c>
      <c r="M535" s="38">
        <f>IFERROR(VLOOKUP($F535,'Arr 2020'!$A:$N,8,0),0)</f>
        <v>0</v>
      </c>
      <c r="N535" s="38">
        <f>IFERROR(VLOOKUP($F535,'Arr 2020'!$A:$N,9,0),0)</f>
        <v>0</v>
      </c>
      <c r="O535" s="38">
        <f>IFERROR(VLOOKUP($F535,'Arr 2020'!$A:$N,10,0),0)</f>
        <v>0</v>
      </c>
      <c r="P535" s="38">
        <f>IFERROR(VLOOKUP($F535,'Arr 2020'!$A:$N,11,0),0)</f>
        <v>0</v>
      </c>
      <c r="Q535" s="38">
        <f>IFERROR(VLOOKUP($F535,'Arr 2020'!$A:$N,12,0),0)</f>
        <v>0</v>
      </c>
      <c r="R535" s="38">
        <f>IFERROR(VLOOKUP($F535,'Arr 2020'!$A:$N,13,0),0)</f>
        <v>0</v>
      </c>
      <c r="S535" s="38">
        <f>IFERROR(VLOOKUP($F535,'Arr 2020'!$A:$N,14,0),0)</f>
        <v>0</v>
      </c>
    </row>
    <row r="536" spans="2:19" ht="15" customHeight="1" x14ac:dyDescent="0.2">
      <c r="B536" s="23"/>
      <c r="C536" s="22"/>
      <c r="D536" s="22"/>
      <c r="E536" s="22" t="s">
        <v>949</v>
      </c>
      <c r="F536" s="22"/>
      <c r="G536" s="55" t="s">
        <v>948</v>
      </c>
      <c r="H536" s="24">
        <f>IFERROR(VLOOKUP($F536,'Arr 2020'!$A$1:$C$1331,3,0),0)</f>
        <v>0</v>
      </c>
      <c r="I536" s="24">
        <f>IFERROR(VLOOKUP($F536,'Arr 2020'!$A:$N,4,0),0)</f>
        <v>0</v>
      </c>
      <c r="J536" s="24">
        <f>IFERROR(VLOOKUP($F536,'Arr 2020'!$A:$N,5,0),0)</f>
        <v>0</v>
      </c>
      <c r="K536" s="24">
        <f>IFERROR(VLOOKUP($F536,'Arr 2020'!$A:$N,6,0),0)</f>
        <v>0</v>
      </c>
      <c r="L536" s="24">
        <f>IFERROR(VLOOKUP($F536,'Arr 2020'!$A:$N,7,0),0)</f>
        <v>0</v>
      </c>
      <c r="M536" s="24">
        <f>IFERROR(VLOOKUP($F536,'Arr 2020'!$A:$N,8,0),0)</f>
        <v>0</v>
      </c>
      <c r="N536" s="24">
        <f>IFERROR(VLOOKUP($F536,'Arr 2020'!$A:$N,9,0),0)</f>
        <v>0</v>
      </c>
      <c r="O536" s="24">
        <f>IFERROR(VLOOKUP($F536,'Arr 2020'!$A:$N,10,0),0)</f>
        <v>0</v>
      </c>
      <c r="P536" s="24">
        <f>IFERROR(VLOOKUP($F536,'Arr 2020'!$A:$N,11,0),0)</f>
        <v>0</v>
      </c>
      <c r="Q536" s="24">
        <f>IFERROR(VLOOKUP($F536,'Arr 2020'!$A:$N,12,0),0)</f>
        <v>0</v>
      </c>
      <c r="R536" s="24">
        <f>IFERROR(VLOOKUP($F536,'Arr 2020'!$A:$N,13,0),0)</f>
        <v>0</v>
      </c>
      <c r="S536" s="24">
        <f>IFERROR(VLOOKUP($F536,'Arr 2020'!$A:$N,14,0),0)</f>
        <v>0</v>
      </c>
    </row>
    <row r="537" spans="2:19" ht="15" customHeight="1" x14ac:dyDescent="0.2">
      <c r="B537" s="60"/>
      <c r="C537" s="61"/>
      <c r="D537" s="61"/>
      <c r="E537" s="61"/>
      <c r="F537" s="43" t="s">
        <v>950</v>
      </c>
      <c r="G537" s="53" t="s">
        <v>948</v>
      </c>
      <c r="H537" s="44">
        <f>IFERROR(VLOOKUP($F537,'Arr 2020'!$A$1:$C$1331,3,0),0)</f>
        <v>0</v>
      </c>
      <c r="I537" s="44">
        <f>IFERROR(VLOOKUP($F537,'Arr 2020'!$A:$N,4,0),0)</f>
        <v>0</v>
      </c>
      <c r="J537" s="44">
        <f>IFERROR(VLOOKUP($F537,'Arr 2020'!$A:$N,5,0),0)</f>
        <v>0</v>
      </c>
      <c r="K537" s="44">
        <f>IFERROR(VLOOKUP($F537,'Arr 2020'!$A:$N,6,0),0)</f>
        <v>0</v>
      </c>
      <c r="L537" s="44">
        <f>IFERROR(VLOOKUP($F537,'Arr 2020'!$A:$N,7,0),0)</f>
        <v>0</v>
      </c>
      <c r="M537" s="44">
        <f>IFERROR(VLOOKUP($F537,'Arr 2020'!$A:$N,8,0),0)</f>
        <v>0</v>
      </c>
      <c r="N537" s="44">
        <f>IFERROR(VLOOKUP($F537,'Arr 2020'!$A:$N,9,0),0)</f>
        <v>0</v>
      </c>
      <c r="O537" s="44">
        <f>IFERROR(VLOOKUP($F537,'Arr 2020'!$A:$N,10,0),0)</f>
        <v>0</v>
      </c>
      <c r="P537" s="44">
        <f>IFERROR(VLOOKUP($F537,'Arr 2020'!$A:$N,11,0),0)</f>
        <v>0</v>
      </c>
      <c r="Q537" s="44">
        <f>IFERROR(VLOOKUP($F537,'Arr 2020'!$A:$N,12,0),0)</f>
        <v>0</v>
      </c>
      <c r="R537" s="44">
        <f>IFERROR(VLOOKUP($F537,'Arr 2020'!$A:$N,13,0),0)</f>
        <v>0</v>
      </c>
      <c r="S537" s="44">
        <f>IFERROR(VLOOKUP($F537,'Arr 2020'!$A:$N,14,0),0)</f>
        <v>0</v>
      </c>
    </row>
    <row r="538" spans="2:19" ht="15" customHeight="1" x14ac:dyDescent="0.2">
      <c r="B538" s="64"/>
      <c r="C538" s="37"/>
      <c r="D538" s="37" t="s">
        <v>951</v>
      </c>
      <c r="E538" s="37"/>
      <c r="F538" s="37"/>
      <c r="G538" s="51" t="s">
        <v>952</v>
      </c>
      <c r="H538" s="38">
        <f>IFERROR(VLOOKUP($F538,'Arr 2020'!$A$1:$C$1331,3,0),0)</f>
        <v>0</v>
      </c>
      <c r="I538" s="38">
        <f>IFERROR(VLOOKUP($F538,'Arr 2020'!$A:$N,4,0),0)</f>
        <v>0</v>
      </c>
      <c r="J538" s="38">
        <f>IFERROR(VLOOKUP($F538,'Arr 2020'!$A:$N,5,0),0)</f>
        <v>0</v>
      </c>
      <c r="K538" s="38">
        <f>IFERROR(VLOOKUP($F538,'Arr 2020'!$A:$N,6,0),0)</f>
        <v>0</v>
      </c>
      <c r="L538" s="38">
        <f>IFERROR(VLOOKUP($F538,'Arr 2020'!$A:$N,7,0),0)</f>
        <v>0</v>
      </c>
      <c r="M538" s="38">
        <f>IFERROR(VLOOKUP($F538,'Arr 2020'!$A:$N,8,0),0)</f>
        <v>0</v>
      </c>
      <c r="N538" s="38">
        <f>IFERROR(VLOOKUP($F538,'Arr 2020'!$A:$N,9,0),0)</f>
        <v>0</v>
      </c>
      <c r="O538" s="38">
        <f>IFERROR(VLOOKUP($F538,'Arr 2020'!$A:$N,10,0),0)</f>
        <v>0</v>
      </c>
      <c r="P538" s="38">
        <f>IFERROR(VLOOKUP($F538,'Arr 2020'!$A:$N,11,0),0)</f>
        <v>0</v>
      </c>
      <c r="Q538" s="38">
        <f>IFERROR(VLOOKUP($F538,'Arr 2020'!$A:$N,12,0),0)</f>
        <v>0</v>
      </c>
      <c r="R538" s="38">
        <f>IFERROR(VLOOKUP($F538,'Arr 2020'!$A:$N,13,0),0)</f>
        <v>0</v>
      </c>
      <c r="S538" s="38">
        <f>IFERROR(VLOOKUP($F538,'Arr 2020'!$A:$N,14,0),0)</f>
        <v>0</v>
      </c>
    </row>
    <row r="539" spans="2:19" ht="15" customHeight="1" x14ac:dyDescent="0.2">
      <c r="B539" s="23"/>
      <c r="C539" s="22"/>
      <c r="D539" s="22"/>
      <c r="E539" s="22" t="s">
        <v>953</v>
      </c>
      <c r="F539" s="22"/>
      <c r="G539" s="55" t="s">
        <v>954</v>
      </c>
      <c r="H539" s="24">
        <f>IFERROR(VLOOKUP($F539,'Arr 2020'!$A$1:$C$1331,3,0),0)</f>
        <v>0</v>
      </c>
      <c r="I539" s="24">
        <f>IFERROR(VLOOKUP($F539,'Arr 2020'!$A:$N,4,0),0)</f>
        <v>0</v>
      </c>
      <c r="J539" s="24">
        <f>IFERROR(VLOOKUP($F539,'Arr 2020'!$A:$N,5,0),0)</f>
        <v>0</v>
      </c>
      <c r="K539" s="24">
        <f>IFERROR(VLOOKUP($F539,'Arr 2020'!$A:$N,6,0),0)</f>
        <v>0</v>
      </c>
      <c r="L539" s="24">
        <f>IFERROR(VLOOKUP($F539,'Arr 2020'!$A:$N,7,0),0)</f>
        <v>0</v>
      </c>
      <c r="M539" s="24">
        <f>IFERROR(VLOOKUP($F539,'Arr 2020'!$A:$N,8,0),0)</f>
        <v>0</v>
      </c>
      <c r="N539" s="24">
        <f>IFERROR(VLOOKUP($F539,'Arr 2020'!$A:$N,9,0),0)</f>
        <v>0</v>
      </c>
      <c r="O539" s="24">
        <f>IFERROR(VLOOKUP($F539,'Arr 2020'!$A:$N,10,0),0)</f>
        <v>0</v>
      </c>
      <c r="P539" s="24">
        <f>IFERROR(VLOOKUP($F539,'Arr 2020'!$A:$N,11,0),0)</f>
        <v>0</v>
      </c>
      <c r="Q539" s="24">
        <f>IFERROR(VLOOKUP($F539,'Arr 2020'!$A:$N,12,0),0)</f>
        <v>0</v>
      </c>
      <c r="R539" s="24">
        <f>IFERROR(VLOOKUP($F539,'Arr 2020'!$A:$N,13,0),0)</f>
        <v>0</v>
      </c>
      <c r="S539" s="24">
        <f>IFERROR(VLOOKUP($F539,'Arr 2020'!$A:$N,14,0),0)</f>
        <v>0</v>
      </c>
    </row>
    <row r="540" spans="2:19" ht="15" customHeight="1" x14ac:dyDescent="0.2">
      <c r="B540" s="60"/>
      <c r="C540" s="61"/>
      <c r="D540" s="61"/>
      <c r="E540" s="61"/>
      <c r="F540" s="43" t="s">
        <v>955</v>
      </c>
      <c r="G540" s="53" t="s">
        <v>954</v>
      </c>
      <c r="H540" s="44">
        <f>IFERROR(VLOOKUP($F540,'Arr 2020'!$A$1:$C$1331,3,0),0)</f>
        <v>41486880.280000009</v>
      </c>
      <c r="I540" s="44">
        <f>IFERROR(VLOOKUP($F540,'Arr 2020'!$A:$N,4,0),0)</f>
        <v>25091294.690000001</v>
      </c>
      <c r="J540" s="44">
        <f>IFERROR(VLOOKUP($F540,'Arr 2020'!$A:$N,5,0),0)</f>
        <v>34165564.810000002</v>
      </c>
      <c r="K540" s="44">
        <f>IFERROR(VLOOKUP($F540,'Arr 2020'!$A:$N,6,0),0)</f>
        <v>22738084.489999998</v>
      </c>
      <c r="L540" s="44">
        <f>IFERROR(VLOOKUP($F540,'Arr 2020'!$A:$N,7,0),0)</f>
        <v>11938054.029999999</v>
      </c>
      <c r="M540" s="44">
        <f>IFERROR(VLOOKUP($F540,'Arr 2020'!$A:$N,8,0),0)</f>
        <v>12357603.52</v>
      </c>
      <c r="N540" s="44">
        <f>IFERROR(VLOOKUP($F540,'Arr 2020'!$A:$N,9,0),0)</f>
        <v>5919621.9699999997</v>
      </c>
      <c r="O540" s="44">
        <f>IFERROR(VLOOKUP($F540,'Arr 2020'!$A:$N,10,0),0)</f>
        <v>17191735.739999998</v>
      </c>
      <c r="P540" s="44">
        <f>IFERROR(VLOOKUP($F540,'Arr 2020'!$A:$N,11,0),0)</f>
        <v>22515356.48</v>
      </c>
      <c r="Q540" s="44">
        <f>IFERROR(VLOOKUP($F540,'Arr 2020'!$A:$N,12,0),0)</f>
        <v>24652310.969999995</v>
      </c>
      <c r="R540" s="44">
        <f>IFERROR(VLOOKUP($F540,'Arr 2020'!$A:$N,13,0),0)</f>
        <v>17086598.16</v>
      </c>
      <c r="S540" s="44">
        <f>IFERROR(VLOOKUP($F540,'Arr 2020'!$A:$N,14,0),0)</f>
        <v>17649800.699999999</v>
      </c>
    </row>
    <row r="541" spans="2:19" ht="15" customHeight="1" x14ac:dyDescent="0.2">
      <c r="B541" s="23"/>
      <c r="C541" s="22"/>
      <c r="D541" s="22"/>
      <c r="E541" s="22" t="s">
        <v>956</v>
      </c>
      <c r="F541" s="22"/>
      <c r="G541" s="55" t="s">
        <v>957</v>
      </c>
      <c r="H541" s="24">
        <f>IFERROR(VLOOKUP($F541,'Arr 2020'!$A$1:$C$1331,3,0),0)</f>
        <v>0</v>
      </c>
      <c r="I541" s="24">
        <f>IFERROR(VLOOKUP($F541,'Arr 2020'!$A:$N,4,0),0)</f>
        <v>0</v>
      </c>
      <c r="J541" s="24">
        <f>IFERROR(VLOOKUP($F541,'Arr 2020'!$A:$N,5,0),0)</f>
        <v>0</v>
      </c>
      <c r="K541" s="24">
        <f>IFERROR(VLOOKUP($F541,'Arr 2020'!$A:$N,6,0),0)</f>
        <v>0</v>
      </c>
      <c r="L541" s="24">
        <f>IFERROR(VLOOKUP($F541,'Arr 2020'!$A:$N,7,0),0)</f>
        <v>0</v>
      </c>
      <c r="M541" s="24">
        <f>IFERROR(VLOOKUP($F541,'Arr 2020'!$A:$N,8,0),0)</f>
        <v>0</v>
      </c>
      <c r="N541" s="24">
        <f>IFERROR(VLOOKUP($F541,'Arr 2020'!$A:$N,9,0),0)</f>
        <v>0</v>
      </c>
      <c r="O541" s="24">
        <f>IFERROR(VLOOKUP($F541,'Arr 2020'!$A:$N,10,0),0)</f>
        <v>0</v>
      </c>
      <c r="P541" s="24">
        <f>IFERROR(VLOOKUP($F541,'Arr 2020'!$A:$N,11,0),0)</f>
        <v>0</v>
      </c>
      <c r="Q541" s="24">
        <f>IFERROR(VLOOKUP($F541,'Arr 2020'!$A:$N,12,0),0)</f>
        <v>0</v>
      </c>
      <c r="R541" s="24">
        <f>IFERROR(VLOOKUP($F541,'Arr 2020'!$A:$N,13,0),0)</f>
        <v>0</v>
      </c>
      <c r="S541" s="24">
        <f>IFERROR(VLOOKUP($F541,'Arr 2020'!$A:$N,14,0),0)</f>
        <v>0</v>
      </c>
    </row>
    <row r="542" spans="2:19" ht="15" customHeight="1" x14ac:dyDescent="0.2">
      <c r="B542" s="60"/>
      <c r="C542" s="61"/>
      <c r="D542" s="61"/>
      <c r="E542" s="61"/>
      <c r="F542" s="43" t="s">
        <v>958</v>
      </c>
      <c r="G542" s="53" t="s">
        <v>959</v>
      </c>
      <c r="H542" s="44">
        <f>IFERROR(VLOOKUP($F542,'Arr 2020'!$A$1:$C$1331,3,0),0)</f>
        <v>0</v>
      </c>
      <c r="I542" s="44">
        <f>IFERROR(VLOOKUP($F542,'Arr 2020'!$A:$N,4,0),0)</f>
        <v>0</v>
      </c>
      <c r="J542" s="44">
        <f>IFERROR(VLOOKUP($F542,'Arr 2020'!$A:$N,5,0),0)</f>
        <v>0</v>
      </c>
      <c r="K542" s="44">
        <f>IFERROR(VLOOKUP($F542,'Arr 2020'!$A:$N,6,0),0)</f>
        <v>0</v>
      </c>
      <c r="L542" s="44">
        <f>IFERROR(VLOOKUP($F542,'Arr 2020'!$A:$N,7,0),0)</f>
        <v>0</v>
      </c>
      <c r="M542" s="44">
        <f>IFERROR(VLOOKUP($F542,'Arr 2020'!$A:$N,8,0),0)</f>
        <v>0</v>
      </c>
      <c r="N542" s="44">
        <f>IFERROR(VLOOKUP($F542,'Arr 2020'!$A:$N,9,0),0)</f>
        <v>0</v>
      </c>
      <c r="O542" s="44">
        <f>IFERROR(VLOOKUP($F542,'Arr 2020'!$A:$N,10,0),0)</f>
        <v>0</v>
      </c>
      <c r="P542" s="44">
        <f>IFERROR(VLOOKUP($F542,'Arr 2020'!$A:$N,11,0),0)</f>
        <v>0</v>
      </c>
      <c r="Q542" s="44">
        <f>IFERROR(VLOOKUP($F542,'Arr 2020'!$A:$N,12,0),0)</f>
        <v>0</v>
      </c>
      <c r="R542" s="44">
        <f>IFERROR(VLOOKUP($F542,'Arr 2020'!$A:$N,13,0),0)</f>
        <v>0</v>
      </c>
      <c r="S542" s="44">
        <f>IFERROR(VLOOKUP($F542,'Arr 2020'!$A:$N,14,0),0)</f>
        <v>0</v>
      </c>
    </row>
    <row r="543" spans="2:19" ht="15" customHeight="1" x14ac:dyDescent="0.2">
      <c r="B543" s="60"/>
      <c r="C543" s="61"/>
      <c r="D543" s="61"/>
      <c r="E543" s="61"/>
      <c r="F543" s="43" t="s">
        <v>960</v>
      </c>
      <c r="G543" s="53" t="s">
        <v>961</v>
      </c>
      <c r="H543" s="44">
        <f>IFERROR(VLOOKUP($F543,'Arr 2020'!$A$1:$C$1331,3,0),0)</f>
        <v>0</v>
      </c>
      <c r="I543" s="44">
        <f>IFERROR(VLOOKUP($F543,'Arr 2020'!$A:$N,4,0),0)</f>
        <v>0</v>
      </c>
      <c r="J543" s="44">
        <f>IFERROR(VLOOKUP($F543,'Arr 2020'!$A:$N,5,0),0)</f>
        <v>0</v>
      </c>
      <c r="K543" s="44">
        <f>IFERROR(VLOOKUP($F543,'Arr 2020'!$A:$N,6,0),0)</f>
        <v>0</v>
      </c>
      <c r="L543" s="44">
        <f>IFERROR(VLOOKUP($F543,'Arr 2020'!$A:$N,7,0),0)</f>
        <v>0</v>
      </c>
      <c r="M543" s="44">
        <f>IFERROR(VLOOKUP($F543,'Arr 2020'!$A:$N,8,0),0)</f>
        <v>0</v>
      </c>
      <c r="N543" s="44">
        <f>IFERROR(VLOOKUP($F543,'Arr 2020'!$A:$N,9,0),0)</f>
        <v>0</v>
      </c>
      <c r="O543" s="44">
        <f>IFERROR(VLOOKUP($F543,'Arr 2020'!$A:$N,10,0),0)</f>
        <v>42.189999999999991</v>
      </c>
      <c r="P543" s="44">
        <f>IFERROR(VLOOKUP($F543,'Arr 2020'!$A:$N,11,0),0)</f>
        <v>0</v>
      </c>
      <c r="Q543" s="44">
        <f>IFERROR(VLOOKUP($F543,'Arr 2020'!$A:$N,12,0),0)</f>
        <v>0</v>
      </c>
      <c r="R543" s="44">
        <f>IFERROR(VLOOKUP($F543,'Arr 2020'!$A:$N,13,0),0)</f>
        <v>0</v>
      </c>
      <c r="S543" s="44">
        <f>IFERROR(VLOOKUP($F543,'Arr 2020'!$A:$N,14,0),0)</f>
        <v>16875.060000000001</v>
      </c>
    </row>
    <row r="544" spans="2:19" ht="15" customHeight="1" x14ac:dyDescent="0.2">
      <c r="B544" s="60"/>
      <c r="C544" s="61"/>
      <c r="D544" s="61"/>
      <c r="E544" s="61"/>
      <c r="F544" s="43" t="s">
        <v>962</v>
      </c>
      <c r="G544" s="53" t="s">
        <v>963</v>
      </c>
      <c r="H544" s="44">
        <f>IFERROR(VLOOKUP($F544,'Arr 2020'!$A$1:$C$1331,3,0),0)</f>
        <v>408527.14</v>
      </c>
      <c r="I544" s="44">
        <f>IFERROR(VLOOKUP($F544,'Arr 2020'!$A:$N,4,0),0)</f>
        <v>504762.47</v>
      </c>
      <c r="J544" s="44">
        <f>IFERROR(VLOOKUP($F544,'Arr 2020'!$A:$N,5,0),0)</f>
        <v>392825.8</v>
      </c>
      <c r="K544" s="44">
        <f>IFERROR(VLOOKUP($F544,'Arr 2020'!$A:$N,6,0),0)</f>
        <v>681468.6</v>
      </c>
      <c r="L544" s="44">
        <f>IFERROR(VLOOKUP($F544,'Arr 2020'!$A:$N,7,0),0)</f>
        <v>333137.59000000003</v>
      </c>
      <c r="M544" s="44">
        <f>IFERROR(VLOOKUP($F544,'Arr 2020'!$A:$N,8,0),0)</f>
        <v>589699.13</v>
      </c>
      <c r="N544" s="44">
        <f>IFERROR(VLOOKUP($F544,'Arr 2020'!$A:$N,9,0),0)</f>
        <v>776644.51</v>
      </c>
      <c r="O544" s="44">
        <f>IFERROR(VLOOKUP($F544,'Arr 2020'!$A:$N,10,0),0)</f>
        <v>825829.43999999983</v>
      </c>
      <c r="P544" s="44">
        <f>IFERROR(VLOOKUP($F544,'Arr 2020'!$A:$N,11,0),0)</f>
        <v>546486.4</v>
      </c>
      <c r="Q544" s="44">
        <f>IFERROR(VLOOKUP($F544,'Arr 2020'!$A:$N,12,0),0)</f>
        <v>687373.25</v>
      </c>
      <c r="R544" s="44">
        <f>IFERROR(VLOOKUP($F544,'Arr 2020'!$A:$N,13,0),0)</f>
        <v>781417.67</v>
      </c>
      <c r="S544" s="44">
        <f>IFERROR(VLOOKUP($F544,'Arr 2020'!$A:$N,14,0),0)</f>
        <v>633342.24</v>
      </c>
    </row>
    <row r="545" spans="2:19" ht="15" customHeight="1" x14ac:dyDescent="0.2">
      <c r="B545" s="64"/>
      <c r="C545" s="37"/>
      <c r="D545" s="37" t="s">
        <v>964</v>
      </c>
      <c r="E545" s="37"/>
      <c r="F545" s="37"/>
      <c r="G545" s="51" t="s">
        <v>965</v>
      </c>
      <c r="H545" s="38">
        <f>IFERROR(VLOOKUP($F545,'Arr 2020'!$A$1:$C$1331,3,0),0)</f>
        <v>0</v>
      </c>
      <c r="I545" s="38">
        <f>IFERROR(VLOOKUP($F545,'Arr 2020'!$A:$N,4,0),0)</f>
        <v>0</v>
      </c>
      <c r="J545" s="38">
        <f>IFERROR(VLOOKUP($F545,'Arr 2020'!$A:$N,5,0),0)</f>
        <v>0</v>
      </c>
      <c r="K545" s="38">
        <f>IFERROR(VLOOKUP($F545,'Arr 2020'!$A:$N,6,0),0)</f>
        <v>0</v>
      </c>
      <c r="L545" s="38">
        <f>IFERROR(VLOOKUP($F545,'Arr 2020'!$A:$N,7,0),0)</f>
        <v>0</v>
      </c>
      <c r="M545" s="38">
        <f>IFERROR(VLOOKUP($F545,'Arr 2020'!$A:$N,8,0),0)</f>
        <v>0</v>
      </c>
      <c r="N545" s="38">
        <f>IFERROR(VLOOKUP($F545,'Arr 2020'!$A:$N,9,0),0)</f>
        <v>0</v>
      </c>
      <c r="O545" s="38">
        <f>IFERROR(VLOOKUP($F545,'Arr 2020'!$A:$N,10,0),0)</f>
        <v>0</v>
      </c>
      <c r="P545" s="38">
        <f>IFERROR(VLOOKUP($F545,'Arr 2020'!$A:$N,11,0),0)</f>
        <v>0</v>
      </c>
      <c r="Q545" s="38">
        <f>IFERROR(VLOOKUP($F545,'Arr 2020'!$A:$N,12,0),0)</f>
        <v>0</v>
      </c>
      <c r="R545" s="38">
        <f>IFERROR(VLOOKUP($F545,'Arr 2020'!$A:$N,13,0),0)</f>
        <v>0</v>
      </c>
      <c r="S545" s="38">
        <f>IFERROR(VLOOKUP($F545,'Arr 2020'!$A:$N,14,0),0)</f>
        <v>0</v>
      </c>
    </row>
    <row r="546" spans="2:19" ht="15" customHeight="1" x14ac:dyDescent="0.2">
      <c r="B546" s="23"/>
      <c r="C546" s="22"/>
      <c r="D546" s="22"/>
      <c r="E546" s="22" t="s">
        <v>966</v>
      </c>
      <c r="F546" s="22"/>
      <c r="G546" s="55" t="s">
        <v>967</v>
      </c>
      <c r="H546" s="24">
        <f>IFERROR(VLOOKUP($F546,'Arr 2020'!$A$1:$C$1331,3,0),0)</f>
        <v>0</v>
      </c>
      <c r="I546" s="24">
        <f>IFERROR(VLOOKUP($F546,'Arr 2020'!$A:$N,4,0),0)</f>
        <v>0</v>
      </c>
      <c r="J546" s="24">
        <f>IFERROR(VLOOKUP($F546,'Arr 2020'!$A:$N,5,0),0)</f>
        <v>0</v>
      </c>
      <c r="K546" s="24">
        <f>IFERROR(VLOOKUP($F546,'Arr 2020'!$A:$N,6,0),0)</f>
        <v>0</v>
      </c>
      <c r="L546" s="24">
        <f>IFERROR(VLOOKUP($F546,'Arr 2020'!$A:$N,7,0),0)</f>
        <v>0</v>
      </c>
      <c r="M546" s="24">
        <f>IFERROR(VLOOKUP($F546,'Arr 2020'!$A:$N,8,0),0)</f>
        <v>0</v>
      </c>
      <c r="N546" s="24">
        <f>IFERROR(VLOOKUP($F546,'Arr 2020'!$A:$N,9,0),0)</f>
        <v>0</v>
      </c>
      <c r="O546" s="24">
        <f>IFERROR(VLOOKUP($F546,'Arr 2020'!$A:$N,10,0),0)</f>
        <v>0</v>
      </c>
      <c r="P546" s="24">
        <f>IFERROR(VLOOKUP($F546,'Arr 2020'!$A:$N,11,0),0)</f>
        <v>0</v>
      </c>
      <c r="Q546" s="24">
        <f>IFERROR(VLOOKUP($F546,'Arr 2020'!$A:$N,12,0),0)</f>
        <v>0</v>
      </c>
      <c r="R546" s="24">
        <f>IFERROR(VLOOKUP($F546,'Arr 2020'!$A:$N,13,0),0)</f>
        <v>0</v>
      </c>
      <c r="S546" s="24">
        <f>IFERROR(VLOOKUP($F546,'Arr 2020'!$A:$N,14,0),0)</f>
        <v>0</v>
      </c>
    </row>
    <row r="547" spans="2:19" ht="15" customHeight="1" x14ac:dyDescent="0.2">
      <c r="B547" s="60"/>
      <c r="C547" s="61"/>
      <c r="D547" s="61"/>
      <c r="E547" s="61"/>
      <c r="F547" s="43" t="s">
        <v>968</v>
      </c>
      <c r="G547" s="53" t="s">
        <v>967</v>
      </c>
      <c r="H547" s="44">
        <f>IFERROR(VLOOKUP($F547,'Arr 2020'!$A$1:$C$1331,3,0),0)</f>
        <v>243697.36999999997</v>
      </c>
      <c r="I547" s="44">
        <f>IFERROR(VLOOKUP($F547,'Arr 2020'!$A:$N,4,0),0)</f>
        <v>60958.400000000001</v>
      </c>
      <c r="J547" s="44">
        <f>IFERROR(VLOOKUP($F547,'Arr 2020'!$A:$N,5,0),0)</f>
        <v>214025.37</v>
      </c>
      <c r="K547" s="44">
        <f>IFERROR(VLOOKUP($F547,'Arr 2020'!$A:$N,6,0),0)</f>
        <v>6112.95</v>
      </c>
      <c r="L547" s="44">
        <f>IFERROR(VLOOKUP($F547,'Arr 2020'!$A:$N,7,0),0)</f>
        <v>32461.55</v>
      </c>
      <c r="M547" s="44">
        <f>IFERROR(VLOOKUP($F547,'Arr 2020'!$A:$N,8,0),0)</f>
        <v>298732.90999999997</v>
      </c>
      <c r="N547" s="44">
        <f>IFERROR(VLOOKUP($F547,'Arr 2020'!$A:$N,9,0),0)</f>
        <v>202386.46</v>
      </c>
      <c r="O547" s="44">
        <f>IFERROR(VLOOKUP($F547,'Arr 2020'!$A:$N,10,0),0)</f>
        <v>599714.74</v>
      </c>
      <c r="P547" s="44">
        <f>IFERROR(VLOOKUP($F547,'Arr 2020'!$A:$N,11,0),0)</f>
        <v>94804.59</v>
      </c>
      <c r="Q547" s="44">
        <f>IFERROR(VLOOKUP($F547,'Arr 2020'!$A:$N,12,0),0)</f>
        <v>217287.73</v>
      </c>
      <c r="R547" s="44">
        <f>IFERROR(VLOOKUP($F547,'Arr 2020'!$A:$N,13,0),0)</f>
        <v>165371.76</v>
      </c>
      <c r="S547" s="44">
        <f>IFERROR(VLOOKUP($F547,'Arr 2020'!$A:$N,14,0),0)</f>
        <v>249634.94</v>
      </c>
    </row>
    <row r="548" spans="2:19" ht="15" customHeight="1" x14ac:dyDescent="0.2">
      <c r="B548" s="23"/>
      <c r="C548" s="22"/>
      <c r="D548" s="22"/>
      <c r="E548" s="22" t="s">
        <v>969</v>
      </c>
      <c r="F548" s="22"/>
      <c r="G548" s="55" t="s">
        <v>970</v>
      </c>
      <c r="H548" s="24">
        <f>IFERROR(VLOOKUP($F548,'Arr 2020'!$A$1:$C$1331,3,0),0)</f>
        <v>0</v>
      </c>
      <c r="I548" s="24">
        <f>IFERROR(VLOOKUP($F548,'Arr 2020'!$A:$N,4,0),0)</f>
        <v>0</v>
      </c>
      <c r="J548" s="24">
        <f>IFERROR(VLOOKUP($F548,'Arr 2020'!$A:$N,5,0),0)</f>
        <v>0</v>
      </c>
      <c r="K548" s="24">
        <f>IFERROR(VLOOKUP($F548,'Arr 2020'!$A:$N,6,0),0)</f>
        <v>0</v>
      </c>
      <c r="L548" s="24">
        <f>IFERROR(VLOOKUP($F548,'Arr 2020'!$A:$N,7,0),0)</f>
        <v>0</v>
      </c>
      <c r="M548" s="24">
        <f>IFERROR(VLOOKUP($F548,'Arr 2020'!$A:$N,8,0),0)</f>
        <v>0</v>
      </c>
      <c r="N548" s="24">
        <f>IFERROR(VLOOKUP($F548,'Arr 2020'!$A:$N,9,0),0)</f>
        <v>0</v>
      </c>
      <c r="O548" s="24">
        <f>IFERROR(VLOOKUP($F548,'Arr 2020'!$A:$N,10,0),0)</f>
        <v>0</v>
      </c>
      <c r="P548" s="24">
        <f>IFERROR(VLOOKUP($F548,'Arr 2020'!$A:$N,11,0),0)</f>
        <v>0</v>
      </c>
      <c r="Q548" s="24">
        <f>IFERROR(VLOOKUP($F548,'Arr 2020'!$A:$N,12,0),0)</f>
        <v>0</v>
      </c>
      <c r="R548" s="24">
        <f>IFERROR(VLOOKUP($F548,'Arr 2020'!$A:$N,13,0),0)</f>
        <v>0</v>
      </c>
      <c r="S548" s="24">
        <f>IFERROR(VLOOKUP($F548,'Arr 2020'!$A:$N,14,0),0)</f>
        <v>0</v>
      </c>
    </row>
    <row r="549" spans="2:19" ht="15" customHeight="1" x14ac:dyDescent="0.2">
      <c r="B549" s="60"/>
      <c r="C549" s="61"/>
      <c r="D549" s="61"/>
      <c r="E549" s="61"/>
      <c r="F549" s="43" t="s">
        <v>971</v>
      </c>
      <c r="G549" s="53" t="s">
        <v>970</v>
      </c>
      <c r="H549" s="44">
        <f>IFERROR(VLOOKUP($F549,'Arr 2020'!$A$1:$C$1331,3,0),0)</f>
        <v>21394.21</v>
      </c>
      <c r="I549" s="44">
        <f>IFERROR(VLOOKUP($F549,'Arr 2020'!$A:$N,4,0),0)</f>
        <v>13530.89</v>
      </c>
      <c r="J549" s="44">
        <f>IFERROR(VLOOKUP($F549,'Arr 2020'!$A:$N,5,0),0)</f>
        <v>8003.98</v>
      </c>
      <c r="K549" s="44">
        <f>IFERROR(VLOOKUP($F549,'Arr 2020'!$A:$N,6,0),0)</f>
        <v>10330.030000000001</v>
      </c>
      <c r="L549" s="44">
        <f>IFERROR(VLOOKUP($F549,'Arr 2020'!$A:$N,7,0),0)</f>
        <v>2854.0799999999995</v>
      </c>
      <c r="M549" s="44">
        <f>IFERROR(VLOOKUP($F549,'Arr 2020'!$A:$N,8,0),0)</f>
        <v>8060.94</v>
      </c>
      <c r="N549" s="44">
        <f>IFERROR(VLOOKUP($F549,'Arr 2020'!$A:$N,9,0),0)</f>
        <v>2242.21</v>
      </c>
      <c r="O549" s="44">
        <f>IFERROR(VLOOKUP($F549,'Arr 2020'!$A:$N,10,0),0)</f>
        <v>25049.930000000004</v>
      </c>
      <c r="P549" s="44">
        <f>IFERROR(VLOOKUP($F549,'Arr 2020'!$A:$N,11,0),0)</f>
        <v>44511.53</v>
      </c>
      <c r="Q549" s="44">
        <f>IFERROR(VLOOKUP($F549,'Arr 2020'!$A:$N,12,0),0)</f>
        <v>48922.32</v>
      </c>
      <c r="R549" s="44">
        <f>IFERROR(VLOOKUP($F549,'Arr 2020'!$A:$N,13,0),0)</f>
        <v>31923.8</v>
      </c>
      <c r="S549" s="44">
        <f>IFERROR(VLOOKUP($F549,'Arr 2020'!$A:$N,14,0),0)</f>
        <v>63666.8</v>
      </c>
    </row>
    <row r="550" spans="2:19" ht="15" customHeight="1" x14ac:dyDescent="0.2">
      <c r="B550" s="32"/>
      <c r="C550" s="33" t="s">
        <v>972</v>
      </c>
      <c r="D550" s="33"/>
      <c r="E550" s="33"/>
      <c r="F550" s="33"/>
      <c r="G550" s="50" t="s">
        <v>973</v>
      </c>
      <c r="H550" s="65">
        <f>IFERROR(VLOOKUP($F550,'Arr 2020'!$A$1:$C$1331,3,0),0)</f>
        <v>0</v>
      </c>
      <c r="I550" s="65">
        <f>IFERROR(VLOOKUP($F550,'Arr 2020'!$A:$N,4,0),0)</f>
        <v>0</v>
      </c>
      <c r="J550" s="65">
        <f>IFERROR(VLOOKUP($F550,'Arr 2020'!$A:$N,5,0),0)</f>
        <v>0</v>
      </c>
      <c r="K550" s="65">
        <f>IFERROR(VLOOKUP($F550,'Arr 2020'!$A:$N,6,0),0)</f>
        <v>0</v>
      </c>
      <c r="L550" s="65">
        <f>IFERROR(VLOOKUP($F550,'Arr 2020'!$A:$N,7,0),0)</f>
        <v>0</v>
      </c>
      <c r="M550" s="65">
        <f>IFERROR(VLOOKUP($F550,'Arr 2020'!$A:$N,8,0),0)</f>
        <v>0</v>
      </c>
      <c r="N550" s="65">
        <f>IFERROR(VLOOKUP($F550,'Arr 2020'!$A:$N,9,0),0)</f>
        <v>0</v>
      </c>
      <c r="O550" s="65">
        <f>IFERROR(VLOOKUP($F550,'Arr 2020'!$A:$N,10,0),0)</f>
        <v>0</v>
      </c>
      <c r="P550" s="65">
        <f>IFERROR(VLOOKUP($F550,'Arr 2020'!$A:$N,11,0),0)</f>
        <v>0</v>
      </c>
      <c r="Q550" s="65">
        <f>IFERROR(VLOOKUP($F550,'Arr 2020'!$A:$N,12,0),0)</f>
        <v>0</v>
      </c>
      <c r="R550" s="65">
        <f>IFERROR(VLOOKUP($F550,'Arr 2020'!$A:$N,13,0),0)</f>
        <v>0</v>
      </c>
      <c r="S550" s="65">
        <f>IFERROR(VLOOKUP($F550,'Arr 2020'!$A:$N,14,0),0)</f>
        <v>0</v>
      </c>
    </row>
    <row r="551" spans="2:19" ht="15" customHeight="1" x14ac:dyDescent="0.2">
      <c r="B551" s="64"/>
      <c r="C551" s="37"/>
      <c r="D551" s="37" t="s">
        <v>974</v>
      </c>
      <c r="E551" s="37"/>
      <c r="F551" s="37"/>
      <c r="G551" s="51" t="s">
        <v>975</v>
      </c>
      <c r="H551" s="38">
        <f>IFERROR(VLOOKUP($F551,'Arr 2020'!$A$1:$C$1331,3,0),0)</f>
        <v>0</v>
      </c>
      <c r="I551" s="38">
        <f>IFERROR(VLOOKUP($F551,'Arr 2020'!$A:$N,4,0),0)</f>
        <v>0</v>
      </c>
      <c r="J551" s="38">
        <f>IFERROR(VLOOKUP($F551,'Arr 2020'!$A:$N,5,0),0)</f>
        <v>0</v>
      </c>
      <c r="K551" s="38">
        <f>IFERROR(VLOOKUP($F551,'Arr 2020'!$A:$N,6,0),0)</f>
        <v>0</v>
      </c>
      <c r="L551" s="38">
        <f>IFERROR(VLOOKUP($F551,'Arr 2020'!$A:$N,7,0),0)</f>
        <v>0</v>
      </c>
      <c r="M551" s="38">
        <f>IFERROR(VLOOKUP($F551,'Arr 2020'!$A:$N,8,0),0)</f>
        <v>0</v>
      </c>
      <c r="N551" s="38">
        <f>IFERROR(VLOOKUP($F551,'Arr 2020'!$A:$N,9,0),0)</f>
        <v>0</v>
      </c>
      <c r="O551" s="38">
        <f>IFERROR(VLOOKUP($F551,'Arr 2020'!$A:$N,10,0),0)</f>
        <v>0</v>
      </c>
      <c r="P551" s="38">
        <f>IFERROR(VLOOKUP($F551,'Arr 2020'!$A:$N,11,0),0)</f>
        <v>0</v>
      </c>
      <c r="Q551" s="38">
        <f>IFERROR(VLOOKUP($F551,'Arr 2020'!$A:$N,12,0),0)</f>
        <v>0</v>
      </c>
      <c r="R551" s="38">
        <f>IFERROR(VLOOKUP($F551,'Arr 2020'!$A:$N,13,0),0)</f>
        <v>0</v>
      </c>
      <c r="S551" s="38">
        <f>IFERROR(VLOOKUP($F551,'Arr 2020'!$A:$N,14,0),0)</f>
        <v>0</v>
      </c>
    </row>
    <row r="552" spans="2:19" ht="15" customHeight="1" x14ac:dyDescent="0.2">
      <c r="B552" s="23"/>
      <c r="C552" s="22"/>
      <c r="D552" s="22"/>
      <c r="E552" s="22" t="s">
        <v>976</v>
      </c>
      <c r="F552" s="22"/>
      <c r="G552" s="55" t="s">
        <v>977</v>
      </c>
      <c r="H552" s="24">
        <f>IFERROR(VLOOKUP($F552,'Arr 2020'!$A$1:$C$1331,3,0),0)</f>
        <v>0</v>
      </c>
      <c r="I552" s="24">
        <f>IFERROR(VLOOKUP($F552,'Arr 2020'!$A:$N,4,0),0)</f>
        <v>0</v>
      </c>
      <c r="J552" s="24">
        <f>IFERROR(VLOOKUP($F552,'Arr 2020'!$A:$N,5,0),0)</f>
        <v>0</v>
      </c>
      <c r="K552" s="24">
        <f>IFERROR(VLOOKUP($F552,'Arr 2020'!$A:$N,6,0),0)</f>
        <v>0</v>
      </c>
      <c r="L552" s="24">
        <f>IFERROR(VLOOKUP($F552,'Arr 2020'!$A:$N,7,0),0)</f>
        <v>0</v>
      </c>
      <c r="M552" s="24">
        <f>IFERROR(VLOOKUP($F552,'Arr 2020'!$A:$N,8,0),0)</f>
        <v>0</v>
      </c>
      <c r="N552" s="24">
        <f>IFERROR(VLOOKUP($F552,'Arr 2020'!$A:$N,9,0),0)</f>
        <v>0</v>
      </c>
      <c r="O552" s="24">
        <f>IFERROR(VLOOKUP($F552,'Arr 2020'!$A:$N,10,0),0)</f>
        <v>0</v>
      </c>
      <c r="P552" s="24">
        <f>IFERROR(VLOOKUP($F552,'Arr 2020'!$A:$N,11,0),0)</f>
        <v>0</v>
      </c>
      <c r="Q552" s="24">
        <f>IFERROR(VLOOKUP($F552,'Arr 2020'!$A:$N,12,0),0)</f>
        <v>0</v>
      </c>
      <c r="R552" s="24">
        <f>IFERROR(VLOOKUP($F552,'Arr 2020'!$A:$N,13,0),0)</f>
        <v>0</v>
      </c>
      <c r="S552" s="24">
        <f>IFERROR(VLOOKUP($F552,'Arr 2020'!$A:$N,14,0),0)</f>
        <v>0</v>
      </c>
    </row>
    <row r="553" spans="2:19" ht="15" customHeight="1" x14ac:dyDescent="0.2">
      <c r="B553" s="60"/>
      <c r="C553" s="61"/>
      <c r="D553" s="61"/>
      <c r="E553" s="61"/>
      <c r="F553" s="43" t="s">
        <v>978</v>
      </c>
      <c r="G553" s="53" t="s">
        <v>977</v>
      </c>
      <c r="H553" s="44">
        <f>IFERROR(VLOOKUP($F553,'Arr 2020'!$A$1:$C$1331,3,0),0)</f>
        <v>11279.47</v>
      </c>
      <c r="I553" s="44">
        <f>IFERROR(VLOOKUP($F553,'Arr 2020'!$A:$N,4,0),0)</f>
        <v>13377.11</v>
      </c>
      <c r="J553" s="44">
        <f>IFERROR(VLOOKUP($F553,'Arr 2020'!$A:$N,5,0),0)</f>
        <v>12064.83</v>
      </c>
      <c r="K553" s="44">
        <f>IFERROR(VLOOKUP($F553,'Arr 2020'!$A:$N,6,0),0)</f>
        <v>10256.120000000001</v>
      </c>
      <c r="L553" s="44">
        <f>IFERROR(VLOOKUP($F553,'Arr 2020'!$A:$N,7,0),0)</f>
        <v>8698.9500000000007</v>
      </c>
      <c r="M553" s="44">
        <f>IFERROR(VLOOKUP($F553,'Arr 2020'!$A:$N,8,0),0)</f>
        <v>10025.61</v>
      </c>
      <c r="N553" s="44">
        <f>IFERROR(VLOOKUP($F553,'Arr 2020'!$A:$N,9,0),0)</f>
        <v>9823.16</v>
      </c>
      <c r="O553" s="44">
        <f>IFERROR(VLOOKUP($F553,'Arr 2020'!$A:$N,10,0),0)</f>
        <v>13063.63</v>
      </c>
      <c r="P553" s="44">
        <f>IFERROR(VLOOKUP($F553,'Arr 2020'!$A:$N,11,0),0)</f>
        <v>7728.63</v>
      </c>
      <c r="Q553" s="44">
        <f>IFERROR(VLOOKUP($F553,'Arr 2020'!$A:$N,12,0),0)</f>
        <v>12426.05</v>
      </c>
      <c r="R553" s="44">
        <f>IFERROR(VLOOKUP($F553,'Arr 2020'!$A:$N,13,0),0)</f>
        <v>11689.72</v>
      </c>
      <c r="S553" s="44">
        <f>IFERROR(VLOOKUP($F553,'Arr 2020'!$A:$N,14,0),0)</f>
        <v>9853.5300000000007</v>
      </c>
    </row>
    <row r="554" spans="2:19" ht="15" customHeight="1" x14ac:dyDescent="0.2">
      <c r="B554" s="23"/>
      <c r="C554" s="22"/>
      <c r="D554" s="22"/>
      <c r="E554" s="22" t="s">
        <v>979</v>
      </c>
      <c r="F554" s="22"/>
      <c r="G554" s="55" t="s">
        <v>980</v>
      </c>
      <c r="H554" s="24">
        <f>IFERROR(VLOOKUP($F554,'Arr 2020'!$A$1:$C$1331,3,0),0)</f>
        <v>0</v>
      </c>
      <c r="I554" s="24">
        <f>IFERROR(VLOOKUP($F554,'Arr 2020'!$A:$N,4,0),0)</f>
        <v>0</v>
      </c>
      <c r="J554" s="24">
        <f>IFERROR(VLOOKUP($F554,'Arr 2020'!$A:$N,5,0),0)</f>
        <v>0</v>
      </c>
      <c r="K554" s="24">
        <f>IFERROR(VLOOKUP($F554,'Arr 2020'!$A:$N,6,0),0)</f>
        <v>0</v>
      </c>
      <c r="L554" s="24">
        <f>IFERROR(VLOOKUP($F554,'Arr 2020'!$A:$N,7,0),0)</f>
        <v>0</v>
      </c>
      <c r="M554" s="24">
        <f>IFERROR(VLOOKUP($F554,'Arr 2020'!$A:$N,8,0),0)</f>
        <v>0</v>
      </c>
      <c r="N554" s="24">
        <f>IFERROR(VLOOKUP($F554,'Arr 2020'!$A:$N,9,0),0)</f>
        <v>0</v>
      </c>
      <c r="O554" s="24">
        <f>IFERROR(VLOOKUP($F554,'Arr 2020'!$A:$N,10,0),0)</f>
        <v>0</v>
      </c>
      <c r="P554" s="24">
        <f>IFERROR(VLOOKUP($F554,'Arr 2020'!$A:$N,11,0),0)</f>
        <v>0</v>
      </c>
      <c r="Q554" s="24">
        <f>IFERROR(VLOOKUP($F554,'Arr 2020'!$A:$N,12,0),0)</f>
        <v>0</v>
      </c>
      <c r="R554" s="24">
        <f>IFERROR(VLOOKUP($F554,'Arr 2020'!$A:$N,13,0),0)</f>
        <v>0</v>
      </c>
      <c r="S554" s="24">
        <f>IFERROR(VLOOKUP($F554,'Arr 2020'!$A:$N,14,0),0)</f>
        <v>0</v>
      </c>
    </row>
    <row r="555" spans="2:19" ht="15" customHeight="1" x14ac:dyDescent="0.2">
      <c r="B555" s="60"/>
      <c r="C555" s="61"/>
      <c r="D555" s="61"/>
      <c r="E555" s="61"/>
      <c r="F555" s="43" t="s">
        <v>981</v>
      </c>
      <c r="G555" s="53" t="s">
        <v>980</v>
      </c>
      <c r="H555" s="44">
        <f>IFERROR(VLOOKUP($F555,'Arr 2020'!$A$1:$C$1331,3,0),0)</f>
        <v>0</v>
      </c>
      <c r="I555" s="44">
        <f>IFERROR(VLOOKUP($F555,'Arr 2020'!$A:$N,4,0),0)</f>
        <v>0</v>
      </c>
      <c r="J555" s="44">
        <f>IFERROR(VLOOKUP($F555,'Arr 2020'!$A:$N,5,0),0)</f>
        <v>0</v>
      </c>
      <c r="K555" s="44">
        <f>IFERROR(VLOOKUP($F555,'Arr 2020'!$A:$N,6,0),0)</f>
        <v>0</v>
      </c>
      <c r="L555" s="44">
        <f>IFERROR(VLOOKUP($F555,'Arr 2020'!$A:$N,7,0),0)</f>
        <v>0</v>
      </c>
      <c r="M555" s="44">
        <f>IFERROR(VLOOKUP($F555,'Arr 2020'!$A:$N,8,0),0)</f>
        <v>0</v>
      </c>
      <c r="N555" s="44">
        <f>IFERROR(VLOOKUP($F555,'Arr 2020'!$A:$N,9,0),0)</f>
        <v>0</v>
      </c>
      <c r="O555" s="44">
        <f>IFERROR(VLOOKUP($F555,'Arr 2020'!$A:$N,10,0),0)</f>
        <v>0</v>
      </c>
      <c r="P555" s="44">
        <f>IFERROR(VLOOKUP($F555,'Arr 2020'!$A:$N,11,0),0)</f>
        <v>0</v>
      </c>
      <c r="Q555" s="44">
        <f>IFERROR(VLOOKUP($F555,'Arr 2020'!$A:$N,12,0),0)</f>
        <v>0</v>
      </c>
      <c r="R555" s="44">
        <f>IFERROR(VLOOKUP($F555,'Arr 2020'!$A:$N,13,0),0)</f>
        <v>0</v>
      </c>
      <c r="S555" s="44">
        <f>IFERROR(VLOOKUP($F555,'Arr 2020'!$A:$N,14,0),0)</f>
        <v>0</v>
      </c>
    </row>
    <row r="556" spans="2:19" ht="15" customHeight="1" x14ac:dyDescent="0.2">
      <c r="B556" s="23"/>
      <c r="C556" s="22"/>
      <c r="D556" s="22"/>
      <c r="E556" s="22" t="s">
        <v>982</v>
      </c>
      <c r="F556" s="22"/>
      <c r="G556" s="55" t="s">
        <v>983</v>
      </c>
      <c r="H556" s="24">
        <f>IFERROR(VLOOKUP($F556,'Arr 2020'!$A$1:$C$1331,3,0),0)</f>
        <v>0</v>
      </c>
      <c r="I556" s="24">
        <f>IFERROR(VLOOKUP($F556,'Arr 2020'!$A:$N,4,0),0)</f>
        <v>0</v>
      </c>
      <c r="J556" s="24">
        <f>IFERROR(VLOOKUP($F556,'Arr 2020'!$A:$N,5,0),0)</f>
        <v>0</v>
      </c>
      <c r="K556" s="24">
        <f>IFERROR(VLOOKUP($F556,'Arr 2020'!$A:$N,6,0),0)</f>
        <v>0</v>
      </c>
      <c r="L556" s="24">
        <f>IFERROR(VLOOKUP($F556,'Arr 2020'!$A:$N,7,0),0)</f>
        <v>0</v>
      </c>
      <c r="M556" s="24">
        <f>IFERROR(VLOOKUP($F556,'Arr 2020'!$A:$N,8,0),0)</f>
        <v>0</v>
      </c>
      <c r="N556" s="24">
        <f>IFERROR(VLOOKUP($F556,'Arr 2020'!$A:$N,9,0),0)</f>
        <v>0</v>
      </c>
      <c r="O556" s="24">
        <f>IFERROR(VLOOKUP($F556,'Arr 2020'!$A:$N,10,0),0)</f>
        <v>0</v>
      </c>
      <c r="P556" s="24">
        <f>IFERROR(VLOOKUP($F556,'Arr 2020'!$A:$N,11,0),0)</f>
        <v>0</v>
      </c>
      <c r="Q556" s="24">
        <f>IFERROR(VLOOKUP($F556,'Arr 2020'!$A:$N,12,0),0)</f>
        <v>0</v>
      </c>
      <c r="R556" s="24">
        <f>IFERROR(VLOOKUP($F556,'Arr 2020'!$A:$N,13,0),0)</f>
        <v>0</v>
      </c>
      <c r="S556" s="24">
        <f>IFERROR(VLOOKUP($F556,'Arr 2020'!$A:$N,14,0),0)</f>
        <v>0</v>
      </c>
    </row>
    <row r="557" spans="2:19" ht="15" customHeight="1" x14ac:dyDescent="0.2">
      <c r="B557" s="60"/>
      <c r="C557" s="61"/>
      <c r="D557" s="61"/>
      <c r="E557" s="61"/>
      <c r="F557" s="43" t="s">
        <v>984</v>
      </c>
      <c r="G557" s="53" t="s">
        <v>983</v>
      </c>
      <c r="H557" s="44">
        <f>IFERROR(VLOOKUP($F557,'Arr 2020'!$A$1:$C$1331,3,0),0)</f>
        <v>0</v>
      </c>
      <c r="I557" s="44">
        <f>IFERROR(VLOOKUP($F557,'Arr 2020'!$A:$N,4,0),0)</f>
        <v>0</v>
      </c>
      <c r="J557" s="44">
        <f>IFERROR(VLOOKUP($F557,'Arr 2020'!$A:$N,5,0),0)</f>
        <v>0</v>
      </c>
      <c r="K557" s="44">
        <f>IFERROR(VLOOKUP($F557,'Arr 2020'!$A:$N,6,0),0)</f>
        <v>0</v>
      </c>
      <c r="L557" s="44">
        <f>IFERROR(VLOOKUP($F557,'Arr 2020'!$A:$N,7,0),0)</f>
        <v>0</v>
      </c>
      <c r="M557" s="44">
        <f>IFERROR(VLOOKUP($F557,'Arr 2020'!$A:$N,8,0),0)</f>
        <v>0</v>
      </c>
      <c r="N557" s="44">
        <f>IFERROR(VLOOKUP($F557,'Arr 2020'!$A:$N,9,0),0)</f>
        <v>0</v>
      </c>
      <c r="O557" s="44">
        <f>IFERROR(VLOOKUP($F557,'Arr 2020'!$A:$N,10,0),0)</f>
        <v>0</v>
      </c>
      <c r="P557" s="44">
        <f>IFERROR(VLOOKUP($F557,'Arr 2020'!$A:$N,11,0),0)</f>
        <v>0</v>
      </c>
      <c r="Q557" s="44">
        <f>IFERROR(VLOOKUP($F557,'Arr 2020'!$A:$N,12,0),0)</f>
        <v>0</v>
      </c>
      <c r="R557" s="44">
        <f>IFERROR(VLOOKUP($F557,'Arr 2020'!$A:$N,13,0),0)</f>
        <v>0</v>
      </c>
      <c r="S557" s="44">
        <f>IFERROR(VLOOKUP($F557,'Arr 2020'!$A:$N,14,0),0)</f>
        <v>0</v>
      </c>
    </row>
    <row r="558" spans="2:19" ht="15" customHeight="1" x14ac:dyDescent="0.2">
      <c r="B558" s="23"/>
      <c r="C558" s="22"/>
      <c r="D558" s="22"/>
      <c r="E558" s="22" t="s">
        <v>985</v>
      </c>
      <c r="F558" s="22"/>
      <c r="G558" s="55" t="s">
        <v>986</v>
      </c>
      <c r="H558" s="24">
        <f>IFERROR(VLOOKUP($F558,'Arr 2020'!$A$1:$C$1331,3,0),0)</f>
        <v>0</v>
      </c>
      <c r="I558" s="24">
        <f>IFERROR(VLOOKUP($F558,'Arr 2020'!$A:$N,4,0),0)</f>
        <v>0</v>
      </c>
      <c r="J558" s="24">
        <f>IFERROR(VLOOKUP($F558,'Arr 2020'!$A:$N,5,0),0)</f>
        <v>0</v>
      </c>
      <c r="K558" s="24">
        <f>IFERROR(VLOOKUP($F558,'Arr 2020'!$A:$N,6,0),0)</f>
        <v>0</v>
      </c>
      <c r="L558" s="24">
        <f>IFERROR(VLOOKUP($F558,'Arr 2020'!$A:$N,7,0),0)</f>
        <v>0</v>
      </c>
      <c r="M558" s="24">
        <f>IFERROR(VLOOKUP($F558,'Arr 2020'!$A:$N,8,0),0)</f>
        <v>0</v>
      </c>
      <c r="N558" s="24">
        <f>IFERROR(VLOOKUP($F558,'Arr 2020'!$A:$N,9,0),0)</f>
        <v>0</v>
      </c>
      <c r="O558" s="24">
        <f>IFERROR(VLOOKUP($F558,'Arr 2020'!$A:$N,10,0),0)</f>
        <v>0</v>
      </c>
      <c r="P558" s="24">
        <f>IFERROR(VLOOKUP($F558,'Arr 2020'!$A:$N,11,0),0)</f>
        <v>0</v>
      </c>
      <c r="Q558" s="24">
        <f>IFERROR(VLOOKUP($F558,'Arr 2020'!$A:$N,12,0),0)</f>
        <v>0</v>
      </c>
      <c r="R558" s="24">
        <f>IFERROR(VLOOKUP($F558,'Arr 2020'!$A:$N,13,0),0)</f>
        <v>0</v>
      </c>
      <c r="S558" s="24">
        <f>IFERROR(VLOOKUP($F558,'Arr 2020'!$A:$N,14,0),0)</f>
        <v>0</v>
      </c>
    </row>
    <row r="559" spans="2:19" ht="15" customHeight="1" x14ac:dyDescent="0.2">
      <c r="B559" s="60"/>
      <c r="C559" s="61"/>
      <c r="D559" s="61"/>
      <c r="E559" s="61"/>
      <c r="F559" s="43" t="s">
        <v>987</v>
      </c>
      <c r="G559" s="53" t="s">
        <v>986</v>
      </c>
      <c r="H559" s="44">
        <f>IFERROR(VLOOKUP($F559,'Arr 2020'!$A$1:$C$1331,3,0),0)</f>
        <v>266294.02</v>
      </c>
      <c r="I559" s="44">
        <f>IFERROR(VLOOKUP($F559,'Arr 2020'!$A:$N,4,0),0)</f>
        <v>241534.28</v>
      </c>
      <c r="J559" s="44">
        <f>IFERROR(VLOOKUP($F559,'Arr 2020'!$A:$N,5,0),0)</f>
        <v>369910.4</v>
      </c>
      <c r="K559" s="44">
        <f>IFERROR(VLOOKUP($F559,'Arr 2020'!$A:$N,6,0),0)</f>
        <v>285905.75</v>
      </c>
      <c r="L559" s="44">
        <f>IFERROR(VLOOKUP($F559,'Arr 2020'!$A:$N,7,0),0)</f>
        <v>188081.12</v>
      </c>
      <c r="M559" s="44">
        <f>IFERROR(VLOOKUP($F559,'Arr 2020'!$A:$N,8,0),0)</f>
        <v>216482.47</v>
      </c>
      <c r="N559" s="44">
        <f>IFERROR(VLOOKUP($F559,'Arr 2020'!$A:$N,9,0),0)</f>
        <v>229226.00000000003</v>
      </c>
      <c r="O559" s="44">
        <f>IFERROR(VLOOKUP($F559,'Arr 2020'!$A:$N,10,0),0)</f>
        <v>184683.42000000004</v>
      </c>
      <c r="P559" s="44">
        <f>IFERROR(VLOOKUP($F559,'Arr 2020'!$A:$N,11,0),0)</f>
        <v>402582.21</v>
      </c>
      <c r="Q559" s="44">
        <f>IFERROR(VLOOKUP($F559,'Arr 2020'!$A:$N,12,0),0)</f>
        <v>225296.84</v>
      </c>
      <c r="R559" s="44">
        <f>IFERROR(VLOOKUP($F559,'Arr 2020'!$A:$N,13,0),0)</f>
        <v>350519.96</v>
      </c>
      <c r="S559" s="44">
        <f>IFERROR(VLOOKUP($F559,'Arr 2020'!$A:$N,14,0),0)</f>
        <v>231039.71</v>
      </c>
    </row>
    <row r="560" spans="2:19" ht="15" customHeight="1" x14ac:dyDescent="0.2">
      <c r="B560" s="23"/>
      <c r="C560" s="22"/>
      <c r="D560" s="22"/>
      <c r="E560" s="22" t="s">
        <v>988</v>
      </c>
      <c r="F560" s="22"/>
      <c r="G560" s="55" t="s">
        <v>989</v>
      </c>
      <c r="H560" s="24">
        <f>IFERROR(VLOOKUP($F560,'Arr 2020'!$A$1:$C$1331,3,0),0)</f>
        <v>0</v>
      </c>
      <c r="I560" s="24">
        <f>IFERROR(VLOOKUP($F560,'Arr 2020'!$A:$N,4,0),0)</f>
        <v>0</v>
      </c>
      <c r="J560" s="24">
        <f>IFERROR(VLOOKUP($F560,'Arr 2020'!$A:$N,5,0),0)</f>
        <v>0</v>
      </c>
      <c r="K560" s="24">
        <f>IFERROR(VLOOKUP($F560,'Arr 2020'!$A:$N,6,0),0)</f>
        <v>0</v>
      </c>
      <c r="L560" s="24">
        <f>IFERROR(VLOOKUP($F560,'Arr 2020'!$A:$N,7,0),0)</f>
        <v>0</v>
      </c>
      <c r="M560" s="24">
        <f>IFERROR(VLOOKUP($F560,'Arr 2020'!$A:$N,8,0),0)</f>
        <v>0</v>
      </c>
      <c r="N560" s="24">
        <f>IFERROR(VLOOKUP($F560,'Arr 2020'!$A:$N,9,0),0)</f>
        <v>0</v>
      </c>
      <c r="O560" s="24">
        <f>IFERROR(VLOOKUP($F560,'Arr 2020'!$A:$N,10,0),0)</f>
        <v>0</v>
      </c>
      <c r="P560" s="24">
        <f>IFERROR(VLOOKUP($F560,'Arr 2020'!$A:$N,11,0),0)</f>
        <v>0</v>
      </c>
      <c r="Q560" s="24">
        <f>IFERROR(VLOOKUP($F560,'Arr 2020'!$A:$N,12,0),0)</f>
        <v>0</v>
      </c>
      <c r="R560" s="24">
        <f>IFERROR(VLOOKUP($F560,'Arr 2020'!$A:$N,13,0),0)</f>
        <v>0</v>
      </c>
      <c r="S560" s="24">
        <f>IFERROR(VLOOKUP($F560,'Arr 2020'!$A:$N,14,0),0)</f>
        <v>0</v>
      </c>
    </row>
    <row r="561" spans="2:19" ht="15" customHeight="1" x14ac:dyDescent="0.2">
      <c r="B561" s="60"/>
      <c r="C561" s="61"/>
      <c r="D561" s="61"/>
      <c r="E561" s="61"/>
      <c r="F561" s="43" t="s">
        <v>990</v>
      </c>
      <c r="G561" s="53" t="s">
        <v>991</v>
      </c>
      <c r="H561" s="44">
        <f>IFERROR(VLOOKUP($F561,'Arr 2020'!$A$1:$C$1331,3,0),0)</f>
        <v>877.72</v>
      </c>
      <c r="I561" s="44">
        <f>IFERROR(VLOOKUP($F561,'Arr 2020'!$A:$N,4,0),0)</f>
        <v>5366.61</v>
      </c>
      <c r="J561" s="44">
        <f>IFERROR(VLOOKUP($F561,'Arr 2020'!$A:$N,5,0),0)</f>
        <v>996.46000000000015</v>
      </c>
      <c r="K561" s="44">
        <f>IFERROR(VLOOKUP($F561,'Arr 2020'!$A:$N,6,0),0)</f>
        <v>3465.9</v>
      </c>
      <c r="L561" s="44">
        <f>IFERROR(VLOOKUP($F561,'Arr 2020'!$A:$N,7,0),0)</f>
        <v>61707.35</v>
      </c>
      <c r="M561" s="44">
        <f>IFERROR(VLOOKUP($F561,'Arr 2020'!$A:$N,8,0),0)</f>
        <v>2619288.7000000002</v>
      </c>
      <c r="N561" s="44">
        <f>IFERROR(VLOOKUP($F561,'Arr 2020'!$A:$N,9,0),0)</f>
        <v>6540264.96</v>
      </c>
      <c r="O561" s="44">
        <f>IFERROR(VLOOKUP($F561,'Arr 2020'!$A:$N,10,0),0)</f>
        <v>900894.19999999984</v>
      </c>
      <c r="P561" s="44">
        <f>IFERROR(VLOOKUP($F561,'Arr 2020'!$A:$N,11,0),0)</f>
        <v>15286.9</v>
      </c>
      <c r="Q561" s="44">
        <f>IFERROR(VLOOKUP($F561,'Arr 2020'!$A:$N,12,0),0)</f>
        <v>168062.63</v>
      </c>
      <c r="R561" s="44">
        <f>IFERROR(VLOOKUP($F561,'Arr 2020'!$A:$N,13,0),0)</f>
        <v>10721.17</v>
      </c>
      <c r="S561" s="44">
        <f>IFERROR(VLOOKUP($F561,'Arr 2020'!$A:$N,14,0),0)</f>
        <v>4423690.4400000004</v>
      </c>
    </row>
    <row r="562" spans="2:19" ht="15" customHeight="1" x14ac:dyDescent="0.2">
      <c r="B562" s="60"/>
      <c r="C562" s="61"/>
      <c r="D562" s="61"/>
      <c r="E562" s="61"/>
      <c r="F562" s="43" t="s">
        <v>992</v>
      </c>
      <c r="G562" s="53" t="s">
        <v>993</v>
      </c>
      <c r="H562" s="44">
        <f>IFERROR(VLOOKUP($F562,'Arr 2020'!$A$1:$C$1331,3,0),0)</f>
        <v>178382.51</v>
      </c>
      <c r="I562" s="44">
        <f>IFERROR(VLOOKUP($F562,'Arr 2020'!$A:$N,4,0),0)</f>
        <v>208997.23999999996</v>
      </c>
      <c r="J562" s="44">
        <f>IFERROR(VLOOKUP($F562,'Arr 2020'!$A:$N,5,0),0)</f>
        <v>225716.51999999996</v>
      </c>
      <c r="K562" s="44">
        <f>IFERROR(VLOOKUP($F562,'Arr 2020'!$A:$N,6,0),0)</f>
        <v>195447.35</v>
      </c>
      <c r="L562" s="44">
        <f>IFERROR(VLOOKUP($F562,'Arr 2020'!$A:$N,7,0),0)</f>
        <v>179798.06</v>
      </c>
      <c r="M562" s="44">
        <f>IFERROR(VLOOKUP($F562,'Arr 2020'!$A:$N,8,0),0)</f>
        <v>177011.78</v>
      </c>
      <c r="N562" s="44">
        <f>IFERROR(VLOOKUP($F562,'Arr 2020'!$A:$N,9,0),0)</f>
        <v>196367.45000000004</v>
      </c>
      <c r="O562" s="44">
        <f>IFERROR(VLOOKUP($F562,'Arr 2020'!$A:$N,10,0),0)</f>
        <v>233508.91000000003</v>
      </c>
      <c r="P562" s="44">
        <f>IFERROR(VLOOKUP($F562,'Arr 2020'!$A:$N,11,0),0)</f>
        <v>222944.84</v>
      </c>
      <c r="Q562" s="44">
        <f>IFERROR(VLOOKUP($F562,'Arr 2020'!$A:$N,12,0),0)</f>
        <v>167489.91</v>
      </c>
      <c r="R562" s="44">
        <f>IFERROR(VLOOKUP($F562,'Arr 2020'!$A:$N,13,0),0)</f>
        <v>152920.75</v>
      </c>
      <c r="S562" s="44">
        <f>IFERROR(VLOOKUP($F562,'Arr 2020'!$A:$N,14,0),0)</f>
        <v>162072.54999999999</v>
      </c>
    </row>
    <row r="563" spans="2:19" ht="15" customHeight="1" x14ac:dyDescent="0.2">
      <c r="B563" s="64"/>
      <c r="C563" s="37"/>
      <c r="D563" s="37" t="s">
        <v>994</v>
      </c>
      <c r="E563" s="37"/>
      <c r="F563" s="37"/>
      <c r="G563" s="51" t="s">
        <v>995</v>
      </c>
      <c r="H563" s="38">
        <f>IFERROR(VLOOKUP($F563,'Arr 2020'!$A$1:$C$1331,3,0),0)</f>
        <v>0</v>
      </c>
      <c r="I563" s="38">
        <f>IFERROR(VLOOKUP($F563,'Arr 2020'!$A:$N,4,0),0)</f>
        <v>0</v>
      </c>
      <c r="J563" s="38">
        <f>IFERROR(VLOOKUP($F563,'Arr 2020'!$A:$N,5,0),0)</f>
        <v>0</v>
      </c>
      <c r="K563" s="38">
        <f>IFERROR(VLOOKUP($F563,'Arr 2020'!$A:$N,6,0),0)</f>
        <v>0</v>
      </c>
      <c r="L563" s="38">
        <f>IFERROR(VLOOKUP($F563,'Arr 2020'!$A:$N,7,0),0)</f>
        <v>0</v>
      </c>
      <c r="M563" s="38">
        <f>IFERROR(VLOOKUP($F563,'Arr 2020'!$A:$N,8,0),0)</f>
        <v>0</v>
      </c>
      <c r="N563" s="38">
        <f>IFERROR(VLOOKUP($F563,'Arr 2020'!$A:$N,9,0),0)</f>
        <v>0</v>
      </c>
      <c r="O563" s="38">
        <f>IFERROR(VLOOKUP($F563,'Arr 2020'!$A:$N,10,0),0)</f>
        <v>0</v>
      </c>
      <c r="P563" s="38">
        <f>IFERROR(VLOOKUP($F563,'Arr 2020'!$A:$N,11,0),0)</f>
        <v>0</v>
      </c>
      <c r="Q563" s="38">
        <f>IFERROR(VLOOKUP($F563,'Arr 2020'!$A:$N,12,0),0)</f>
        <v>0</v>
      </c>
      <c r="R563" s="38">
        <f>IFERROR(VLOOKUP($F563,'Arr 2020'!$A:$N,13,0),0)</f>
        <v>0</v>
      </c>
      <c r="S563" s="38">
        <f>IFERROR(VLOOKUP($F563,'Arr 2020'!$A:$N,14,0),0)</f>
        <v>0</v>
      </c>
    </row>
    <row r="564" spans="2:19" ht="15" customHeight="1" x14ac:dyDescent="0.2">
      <c r="B564" s="23"/>
      <c r="C564" s="22"/>
      <c r="D564" s="22"/>
      <c r="E564" s="22" t="s">
        <v>996</v>
      </c>
      <c r="F564" s="22"/>
      <c r="G564" s="55" t="s">
        <v>997</v>
      </c>
      <c r="H564" s="24">
        <f>IFERROR(VLOOKUP($F564,'Arr 2020'!$A$1:$C$1331,3,0),0)</f>
        <v>0</v>
      </c>
      <c r="I564" s="24">
        <f>IFERROR(VLOOKUP($F564,'Arr 2020'!$A:$N,4,0),0)</f>
        <v>0</v>
      </c>
      <c r="J564" s="24">
        <f>IFERROR(VLOOKUP($F564,'Arr 2020'!$A:$N,5,0),0)</f>
        <v>0</v>
      </c>
      <c r="K564" s="24">
        <f>IFERROR(VLOOKUP($F564,'Arr 2020'!$A:$N,6,0),0)</f>
        <v>0</v>
      </c>
      <c r="L564" s="24">
        <f>IFERROR(VLOOKUP($F564,'Arr 2020'!$A:$N,7,0),0)</f>
        <v>0</v>
      </c>
      <c r="M564" s="24">
        <f>IFERROR(VLOOKUP($F564,'Arr 2020'!$A:$N,8,0),0)</f>
        <v>0</v>
      </c>
      <c r="N564" s="24">
        <f>IFERROR(VLOOKUP($F564,'Arr 2020'!$A:$N,9,0),0)</f>
        <v>0</v>
      </c>
      <c r="O564" s="24">
        <f>IFERROR(VLOOKUP($F564,'Arr 2020'!$A:$N,10,0),0)</f>
        <v>0</v>
      </c>
      <c r="P564" s="24">
        <f>IFERROR(VLOOKUP($F564,'Arr 2020'!$A:$N,11,0),0)</f>
        <v>0</v>
      </c>
      <c r="Q564" s="24">
        <f>IFERROR(VLOOKUP($F564,'Arr 2020'!$A:$N,12,0),0)</f>
        <v>0</v>
      </c>
      <c r="R564" s="24">
        <f>IFERROR(VLOOKUP($F564,'Arr 2020'!$A:$N,13,0),0)</f>
        <v>0</v>
      </c>
      <c r="S564" s="24">
        <f>IFERROR(VLOOKUP($F564,'Arr 2020'!$A:$N,14,0),0)</f>
        <v>0</v>
      </c>
    </row>
    <row r="565" spans="2:19" ht="15" customHeight="1" x14ac:dyDescent="0.2">
      <c r="B565" s="60"/>
      <c r="C565" s="61"/>
      <c r="D565" s="61"/>
      <c r="E565" s="61"/>
      <c r="F565" s="43" t="s">
        <v>998</v>
      </c>
      <c r="G565" s="53" t="s">
        <v>997</v>
      </c>
      <c r="H565" s="44">
        <f>IFERROR(VLOOKUP($F565,'Arr 2020'!$A$1:$C$1331,3,0),0)</f>
        <v>358779.93</v>
      </c>
      <c r="I565" s="44">
        <f>IFERROR(VLOOKUP($F565,'Arr 2020'!$A:$N,4,0),0)</f>
        <v>178842.89000000004</v>
      </c>
      <c r="J565" s="44">
        <f>IFERROR(VLOOKUP($F565,'Arr 2020'!$A:$N,5,0),0)</f>
        <v>253315.28</v>
      </c>
      <c r="K565" s="44">
        <f>IFERROR(VLOOKUP($F565,'Arr 2020'!$A:$N,6,0),0)</f>
        <v>319322.78999999992</v>
      </c>
      <c r="L565" s="44">
        <f>IFERROR(VLOOKUP($F565,'Arr 2020'!$A:$N,7,0),0)</f>
        <v>287925.34000000003</v>
      </c>
      <c r="M565" s="44">
        <f>IFERROR(VLOOKUP($F565,'Arr 2020'!$A:$N,8,0),0)</f>
        <v>209960.85</v>
      </c>
      <c r="N565" s="44">
        <f>IFERROR(VLOOKUP($F565,'Arr 2020'!$A:$N,9,0),0)</f>
        <v>472299.28</v>
      </c>
      <c r="O565" s="44">
        <f>IFERROR(VLOOKUP($F565,'Arr 2020'!$A:$N,10,0),0)</f>
        <v>230790.20999999996</v>
      </c>
      <c r="P565" s="44">
        <f>IFERROR(VLOOKUP($F565,'Arr 2020'!$A:$N,11,0),0)</f>
        <v>351576.44</v>
      </c>
      <c r="Q565" s="44">
        <f>IFERROR(VLOOKUP($F565,'Arr 2020'!$A:$N,12,0),0)</f>
        <v>369888.51</v>
      </c>
      <c r="R565" s="44">
        <f>IFERROR(VLOOKUP($F565,'Arr 2020'!$A:$N,13,0),0)</f>
        <v>533037.09</v>
      </c>
      <c r="S565" s="44">
        <f>IFERROR(VLOOKUP($F565,'Arr 2020'!$A:$N,14,0),0)</f>
        <v>614067.34</v>
      </c>
    </row>
    <row r="566" spans="2:19" ht="15" customHeight="1" x14ac:dyDescent="0.2">
      <c r="B566" s="23"/>
      <c r="C566" s="22"/>
      <c r="D566" s="22"/>
      <c r="E566" s="22" t="s">
        <v>999</v>
      </c>
      <c r="F566" s="22"/>
      <c r="G566" s="55" t="s">
        <v>1000</v>
      </c>
      <c r="H566" s="24">
        <f>IFERROR(VLOOKUP($F566,'Arr 2020'!$A$1:$C$1331,3,0),0)</f>
        <v>0</v>
      </c>
      <c r="I566" s="24">
        <f>IFERROR(VLOOKUP($F566,'Arr 2020'!$A:$N,4,0),0)</f>
        <v>0</v>
      </c>
      <c r="J566" s="24">
        <f>IFERROR(VLOOKUP($F566,'Arr 2020'!$A:$N,5,0),0)</f>
        <v>0</v>
      </c>
      <c r="K566" s="24">
        <f>IFERROR(VLOOKUP($F566,'Arr 2020'!$A:$N,6,0),0)</f>
        <v>0</v>
      </c>
      <c r="L566" s="24">
        <f>IFERROR(VLOOKUP($F566,'Arr 2020'!$A:$N,7,0),0)</f>
        <v>0</v>
      </c>
      <c r="M566" s="24">
        <f>IFERROR(VLOOKUP($F566,'Arr 2020'!$A:$N,8,0),0)</f>
        <v>0</v>
      </c>
      <c r="N566" s="24">
        <f>IFERROR(VLOOKUP($F566,'Arr 2020'!$A:$N,9,0),0)</f>
        <v>0</v>
      </c>
      <c r="O566" s="24">
        <f>IFERROR(VLOOKUP($F566,'Arr 2020'!$A:$N,10,0),0)</f>
        <v>0</v>
      </c>
      <c r="P566" s="24">
        <f>IFERROR(VLOOKUP($F566,'Arr 2020'!$A:$N,11,0),0)</f>
        <v>0</v>
      </c>
      <c r="Q566" s="24">
        <f>IFERROR(VLOOKUP($F566,'Arr 2020'!$A:$N,12,0),0)</f>
        <v>0</v>
      </c>
      <c r="R566" s="24">
        <f>IFERROR(VLOOKUP($F566,'Arr 2020'!$A:$N,13,0),0)</f>
        <v>0</v>
      </c>
      <c r="S566" s="24">
        <f>IFERROR(VLOOKUP($F566,'Arr 2020'!$A:$N,14,0),0)</f>
        <v>0</v>
      </c>
    </row>
    <row r="567" spans="2:19" ht="15" customHeight="1" x14ac:dyDescent="0.2">
      <c r="B567" s="60"/>
      <c r="C567" s="61"/>
      <c r="D567" s="61"/>
      <c r="E567" s="61"/>
      <c r="F567" s="43" t="s">
        <v>1001</v>
      </c>
      <c r="G567" s="53" t="s">
        <v>1000</v>
      </c>
      <c r="H567" s="44">
        <f>IFERROR(VLOOKUP($F567,'Arr 2020'!$A$1:$C$1331,3,0),0)</f>
        <v>0</v>
      </c>
      <c r="I567" s="44">
        <f>IFERROR(VLOOKUP($F567,'Arr 2020'!$A:$N,4,0),0)</f>
        <v>0</v>
      </c>
      <c r="J567" s="44">
        <f>IFERROR(VLOOKUP($F567,'Arr 2020'!$A:$N,5,0),0)</f>
        <v>0</v>
      </c>
      <c r="K567" s="44">
        <f>IFERROR(VLOOKUP($F567,'Arr 2020'!$A:$N,6,0),0)</f>
        <v>0</v>
      </c>
      <c r="L567" s="44">
        <f>IFERROR(VLOOKUP($F567,'Arr 2020'!$A:$N,7,0),0)</f>
        <v>0</v>
      </c>
      <c r="M567" s="44">
        <f>IFERROR(VLOOKUP($F567,'Arr 2020'!$A:$N,8,0),0)</f>
        <v>0</v>
      </c>
      <c r="N567" s="44">
        <f>IFERROR(VLOOKUP($F567,'Arr 2020'!$A:$N,9,0),0)</f>
        <v>0</v>
      </c>
      <c r="O567" s="44">
        <f>IFERROR(VLOOKUP($F567,'Arr 2020'!$A:$N,10,0),0)</f>
        <v>0</v>
      </c>
      <c r="P567" s="44">
        <f>IFERROR(VLOOKUP($F567,'Arr 2020'!$A:$N,11,0),0)</f>
        <v>0</v>
      </c>
      <c r="Q567" s="44">
        <f>IFERROR(VLOOKUP($F567,'Arr 2020'!$A:$N,12,0),0)</f>
        <v>0</v>
      </c>
      <c r="R567" s="44">
        <f>IFERROR(VLOOKUP($F567,'Arr 2020'!$A:$N,13,0),0)</f>
        <v>0</v>
      </c>
      <c r="S567" s="44">
        <f>IFERROR(VLOOKUP($F567,'Arr 2020'!$A:$N,14,0),0)</f>
        <v>0</v>
      </c>
    </row>
    <row r="568" spans="2:19" ht="15" customHeight="1" x14ac:dyDescent="0.2">
      <c r="B568" s="23"/>
      <c r="C568" s="22"/>
      <c r="D568" s="22"/>
      <c r="E568" s="22" t="s">
        <v>1002</v>
      </c>
      <c r="F568" s="22"/>
      <c r="G568" s="55" t="s">
        <v>1003</v>
      </c>
      <c r="H568" s="24">
        <f>IFERROR(VLOOKUP($F568,'Arr 2020'!$A$1:$C$1331,3,0),0)</f>
        <v>0</v>
      </c>
      <c r="I568" s="24">
        <f>IFERROR(VLOOKUP($F568,'Arr 2020'!$A:$N,4,0),0)</f>
        <v>0</v>
      </c>
      <c r="J568" s="24">
        <f>IFERROR(VLOOKUP($F568,'Arr 2020'!$A:$N,5,0),0)</f>
        <v>0</v>
      </c>
      <c r="K568" s="24">
        <f>IFERROR(VLOOKUP($F568,'Arr 2020'!$A:$N,6,0),0)</f>
        <v>0</v>
      </c>
      <c r="L568" s="24">
        <f>IFERROR(VLOOKUP($F568,'Arr 2020'!$A:$N,7,0),0)</f>
        <v>0</v>
      </c>
      <c r="M568" s="24">
        <f>IFERROR(VLOOKUP($F568,'Arr 2020'!$A:$N,8,0),0)</f>
        <v>0</v>
      </c>
      <c r="N568" s="24">
        <f>IFERROR(VLOOKUP($F568,'Arr 2020'!$A:$N,9,0),0)</f>
        <v>0</v>
      </c>
      <c r="O568" s="24">
        <f>IFERROR(VLOOKUP($F568,'Arr 2020'!$A:$N,10,0),0)</f>
        <v>0</v>
      </c>
      <c r="P568" s="24">
        <f>IFERROR(VLOOKUP($F568,'Arr 2020'!$A:$N,11,0),0)</f>
        <v>0</v>
      </c>
      <c r="Q568" s="24">
        <f>IFERROR(VLOOKUP($F568,'Arr 2020'!$A:$N,12,0),0)</f>
        <v>0</v>
      </c>
      <c r="R568" s="24">
        <f>IFERROR(VLOOKUP($F568,'Arr 2020'!$A:$N,13,0),0)</f>
        <v>0</v>
      </c>
      <c r="S568" s="24">
        <f>IFERROR(VLOOKUP($F568,'Arr 2020'!$A:$N,14,0),0)</f>
        <v>0</v>
      </c>
    </row>
    <row r="569" spans="2:19" ht="15" customHeight="1" x14ac:dyDescent="0.2">
      <c r="B569" s="60"/>
      <c r="C569" s="61"/>
      <c r="D569" s="61"/>
      <c r="E569" s="61"/>
      <c r="F569" s="43" t="s">
        <v>1004</v>
      </c>
      <c r="G569" s="53" t="s">
        <v>1003</v>
      </c>
      <c r="H569" s="44">
        <f>IFERROR(VLOOKUP($F569,'Arr 2020'!$A$1:$C$1331,3,0),0)</f>
        <v>412579.85999999993</v>
      </c>
      <c r="I569" s="44">
        <f>IFERROR(VLOOKUP($F569,'Arr 2020'!$A:$N,4,0),0)</f>
        <v>410016.25</v>
      </c>
      <c r="J569" s="44">
        <f>IFERROR(VLOOKUP($F569,'Arr 2020'!$A:$N,5,0),0)</f>
        <v>364928.01</v>
      </c>
      <c r="K569" s="44">
        <f>IFERROR(VLOOKUP($F569,'Arr 2020'!$A:$N,6,0),0)</f>
        <v>429394.73</v>
      </c>
      <c r="L569" s="44">
        <f>IFERROR(VLOOKUP($F569,'Arr 2020'!$A:$N,7,0),0)</f>
        <v>357102.55</v>
      </c>
      <c r="M569" s="44">
        <f>IFERROR(VLOOKUP($F569,'Arr 2020'!$A:$N,8,0),0)</f>
        <v>290594.25</v>
      </c>
      <c r="N569" s="44">
        <f>IFERROR(VLOOKUP($F569,'Arr 2020'!$A:$N,9,0),0)</f>
        <v>310573.13</v>
      </c>
      <c r="O569" s="44">
        <f>IFERROR(VLOOKUP($F569,'Arr 2020'!$A:$N,10,0),0)</f>
        <v>310762.57</v>
      </c>
      <c r="P569" s="44">
        <f>IFERROR(VLOOKUP($F569,'Arr 2020'!$A:$N,11,0),0)</f>
        <v>242592.64000000004</v>
      </c>
      <c r="Q569" s="44">
        <f>IFERROR(VLOOKUP($F569,'Arr 2020'!$A:$N,12,0),0)</f>
        <v>311321.56</v>
      </c>
      <c r="R569" s="44">
        <f>IFERROR(VLOOKUP($F569,'Arr 2020'!$A:$N,13,0),0)</f>
        <v>334462.40999999997</v>
      </c>
      <c r="S569" s="44">
        <f>IFERROR(VLOOKUP($F569,'Arr 2020'!$A:$N,14,0),0)</f>
        <v>358707.57</v>
      </c>
    </row>
    <row r="570" spans="2:19" ht="15" customHeight="1" x14ac:dyDescent="0.2">
      <c r="B570" s="64"/>
      <c r="C570" s="37"/>
      <c r="D570" s="37" t="s">
        <v>1005</v>
      </c>
      <c r="E570" s="37"/>
      <c r="F570" s="37"/>
      <c r="G570" s="51" t="s">
        <v>1006</v>
      </c>
      <c r="H570" s="38">
        <f>IFERROR(VLOOKUP($F570,'Arr 2020'!$A$1:$C$1331,3,0),0)</f>
        <v>0</v>
      </c>
      <c r="I570" s="38">
        <f>IFERROR(VLOOKUP($F570,'Arr 2020'!$A:$N,4,0),0)</f>
        <v>0</v>
      </c>
      <c r="J570" s="38">
        <f>IFERROR(VLOOKUP($F570,'Arr 2020'!$A:$N,5,0),0)</f>
        <v>0</v>
      </c>
      <c r="K570" s="38">
        <f>IFERROR(VLOOKUP($F570,'Arr 2020'!$A:$N,6,0),0)</f>
        <v>0</v>
      </c>
      <c r="L570" s="38">
        <f>IFERROR(VLOOKUP($F570,'Arr 2020'!$A:$N,7,0),0)</f>
        <v>0</v>
      </c>
      <c r="M570" s="38">
        <f>IFERROR(VLOOKUP($F570,'Arr 2020'!$A:$N,8,0),0)</f>
        <v>0</v>
      </c>
      <c r="N570" s="38">
        <f>IFERROR(VLOOKUP($F570,'Arr 2020'!$A:$N,9,0),0)</f>
        <v>0</v>
      </c>
      <c r="O570" s="38">
        <f>IFERROR(VLOOKUP($F570,'Arr 2020'!$A:$N,10,0),0)</f>
        <v>0</v>
      </c>
      <c r="P570" s="38">
        <f>IFERROR(VLOOKUP($F570,'Arr 2020'!$A:$N,11,0),0)</f>
        <v>0</v>
      </c>
      <c r="Q570" s="38">
        <f>IFERROR(VLOOKUP($F570,'Arr 2020'!$A:$N,12,0),0)</f>
        <v>0</v>
      </c>
      <c r="R570" s="38">
        <f>IFERROR(VLOOKUP($F570,'Arr 2020'!$A:$N,13,0),0)</f>
        <v>0</v>
      </c>
      <c r="S570" s="38">
        <f>IFERROR(VLOOKUP($F570,'Arr 2020'!$A:$N,14,0),0)</f>
        <v>0</v>
      </c>
    </row>
    <row r="571" spans="2:19" ht="15" customHeight="1" x14ac:dyDescent="0.2">
      <c r="B571" s="23"/>
      <c r="C571" s="22"/>
      <c r="D571" s="22"/>
      <c r="E571" s="22" t="s">
        <v>1007</v>
      </c>
      <c r="F571" s="22"/>
      <c r="G571" s="55" t="s">
        <v>1008</v>
      </c>
      <c r="H571" s="24">
        <f>IFERROR(VLOOKUP($F571,'Arr 2020'!$A$1:$C$1331,3,0),0)</f>
        <v>0</v>
      </c>
      <c r="I571" s="24">
        <f>IFERROR(VLOOKUP($F571,'Arr 2020'!$A:$N,4,0),0)</f>
        <v>0</v>
      </c>
      <c r="J571" s="24">
        <f>IFERROR(VLOOKUP($F571,'Arr 2020'!$A:$N,5,0),0)</f>
        <v>0</v>
      </c>
      <c r="K571" s="24">
        <f>IFERROR(VLOOKUP($F571,'Arr 2020'!$A:$N,6,0),0)</f>
        <v>0</v>
      </c>
      <c r="L571" s="24">
        <f>IFERROR(VLOOKUP($F571,'Arr 2020'!$A:$N,7,0),0)</f>
        <v>0</v>
      </c>
      <c r="M571" s="24">
        <f>IFERROR(VLOOKUP($F571,'Arr 2020'!$A:$N,8,0),0)</f>
        <v>0</v>
      </c>
      <c r="N571" s="24">
        <f>IFERROR(VLOOKUP($F571,'Arr 2020'!$A:$N,9,0),0)</f>
        <v>0</v>
      </c>
      <c r="O571" s="24">
        <f>IFERROR(VLOOKUP($F571,'Arr 2020'!$A:$N,10,0),0)</f>
        <v>0</v>
      </c>
      <c r="P571" s="24">
        <f>IFERROR(VLOOKUP($F571,'Arr 2020'!$A:$N,11,0),0)</f>
        <v>0</v>
      </c>
      <c r="Q571" s="24">
        <f>IFERROR(VLOOKUP($F571,'Arr 2020'!$A:$N,12,0),0)</f>
        <v>0</v>
      </c>
      <c r="R571" s="24">
        <f>IFERROR(VLOOKUP($F571,'Arr 2020'!$A:$N,13,0),0)</f>
        <v>0</v>
      </c>
      <c r="S571" s="24">
        <f>IFERROR(VLOOKUP($F571,'Arr 2020'!$A:$N,14,0),0)</f>
        <v>0</v>
      </c>
    </row>
    <row r="572" spans="2:19" ht="15" customHeight="1" x14ac:dyDescent="0.2">
      <c r="B572" s="60"/>
      <c r="C572" s="61"/>
      <c r="D572" s="61"/>
      <c r="E572" s="61"/>
      <c r="F572" s="43" t="s">
        <v>1009</v>
      </c>
      <c r="G572" s="53" t="s">
        <v>1008</v>
      </c>
      <c r="H572" s="44">
        <f>IFERROR(VLOOKUP($F572,'Arr 2020'!$A$1:$C$1331,3,0),0)</f>
        <v>169078.56</v>
      </c>
      <c r="I572" s="44">
        <f>IFERROR(VLOOKUP($F572,'Arr 2020'!$A:$N,4,0),0)</f>
        <v>220778.88</v>
      </c>
      <c r="J572" s="44">
        <f>IFERROR(VLOOKUP($F572,'Arr 2020'!$A:$N,5,0),0)</f>
        <v>240414.67</v>
      </c>
      <c r="K572" s="44">
        <f>IFERROR(VLOOKUP($F572,'Arr 2020'!$A:$N,6,0),0)</f>
        <v>242928.32</v>
      </c>
      <c r="L572" s="44">
        <f>IFERROR(VLOOKUP($F572,'Arr 2020'!$A:$N,7,0),0)</f>
        <v>131453.97000000003</v>
      </c>
      <c r="M572" s="44">
        <f>IFERROR(VLOOKUP($F572,'Arr 2020'!$A:$N,8,0),0)</f>
        <v>211098.41</v>
      </c>
      <c r="N572" s="44">
        <f>IFERROR(VLOOKUP($F572,'Arr 2020'!$A:$N,9,0),0)</f>
        <v>189291.39</v>
      </c>
      <c r="O572" s="44">
        <f>IFERROR(VLOOKUP($F572,'Arr 2020'!$A:$N,10,0),0)</f>
        <v>225742.86999999997</v>
      </c>
      <c r="P572" s="44">
        <f>IFERROR(VLOOKUP($F572,'Arr 2020'!$A:$N,11,0),0)</f>
        <v>223713.11</v>
      </c>
      <c r="Q572" s="44">
        <f>IFERROR(VLOOKUP($F572,'Arr 2020'!$A:$N,12,0),0)</f>
        <v>227066.98000000004</v>
      </c>
      <c r="R572" s="44">
        <f>IFERROR(VLOOKUP($F572,'Arr 2020'!$A:$N,13,0),0)</f>
        <v>285700.83</v>
      </c>
      <c r="S572" s="44">
        <f>IFERROR(VLOOKUP($F572,'Arr 2020'!$A:$N,14,0),0)</f>
        <v>264431.73</v>
      </c>
    </row>
    <row r="573" spans="2:19" ht="15" customHeight="1" x14ac:dyDescent="0.2">
      <c r="B573" s="23"/>
      <c r="C573" s="22"/>
      <c r="D573" s="22"/>
      <c r="E573" s="22" t="s">
        <v>1010</v>
      </c>
      <c r="F573" s="22"/>
      <c r="G573" s="55" t="s">
        <v>1011</v>
      </c>
      <c r="H573" s="24">
        <f>IFERROR(VLOOKUP($F573,'Arr 2020'!$A$1:$C$1331,3,0),0)</f>
        <v>0</v>
      </c>
      <c r="I573" s="24">
        <f>IFERROR(VLOOKUP($F573,'Arr 2020'!$A:$N,4,0),0)</f>
        <v>0</v>
      </c>
      <c r="J573" s="24">
        <f>IFERROR(VLOOKUP($F573,'Arr 2020'!$A:$N,5,0),0)</f>
        <v>0</v>
      </c>
      <c r="K573" s="24">
        <f>IFERROR(VLOOKUP($F573,'Arr 2020'!$A:$N,6,0),0)</f>
        <v>0</v>
      </c>
      <c r="L573" s="24">
        <f>IFERROR(VLOOKUP($F573,'Arr 2020'!$A:$N,7,0),0)</f>
        <v>0</v>
      </c>
      <c r="M573" s="24">
        <f>IFERROR(VLOOKUP($F573,'Arr 2020'!$A:$N,8,0),0)</f>
        <v>0</v>
      </c>
      <c r="N573" s="24">
        <f>IFERROR(VLOOKUP($F573,'Arr 2020'!$A:$N,9,0),0)</f>
        <v>0</v>
      </c>
      <c r="O573" s="24">
        <f>IFERROR(VLOOKUP($F573,'Arr 2020'!$A:$N,10,0),0)</f>
        <v>0</v>
      </c>
      <c r="P573" s="24">
        <f>IFERROR(VLOOKUP($F573,'Arr 2020'!$A:$N,11,0),0)</f>
        <v>0</v>
      </c>
      <c r="Q573" s="24">
        <f>IFERROR(VLOOKUP($F573,'Arr 2020'!$A:$N,12,0),0)</f>
        <v>0</v>
      </c>
      <c r="R573" s="24">
        <f>IFERROR(VLOOKUP($F573,'Arr 2020'!$A:$N,13,0),0)</f>
        <v>0</v>
      </c>
      <c r="S573" s="24">
        <f>IFERROR(VLOOKUP($F573,'Arr 2020'!$A:$N,14,0),0)</f>
        <v>0</v>
      </c>
    </row>
    <row r="574" spans="2:19" ht="15" customHeight="1" x14ac:dyDescent="0.2">
      <c r="B574" s="60"/>
      <c r="C574" s="61"/>
      <c r="D574" s="61"/>
      <c r="E574" s="61"/>
      <c r="F574" s="43" t="s">
        <v>1012</v>
      </c>
      <c r="G574" s="53" t="s">
        <v>1011</v>
      </c>
      <c r="H574" s="44">
        <f>IFERROR(VLOOKUP($F574,'Arr 2020'!$A$1:$C$1331,3,0),0)</f>
        <v>34224.980000000003</v>
      </c>
      <c r="I574" s="44">
        <f>IFERROR(VLOOKUP($F574,'Arr 2020'!$A:$N,4,0),0)</f>
        <v>34457.550000000003</v>
      </c>
      <c r="J574" s="44">
        <f>IFERROR(VLOOKUP($F574,'Arr 2020'!$A:$N,5,0),0)</f>
        <v>38508.519999999997</v>
      </c>
      <c r="K574" s="44">
        <f>IFERROR(VLOOKUP($F574,'Arr 2020'!$A:$N,6,0),0)</f>
        <v>38521.160000000003</v>
      </c>
      <c r="L574" s="44">
        <f>IFERROR(VLOOKUP($F574,'Arr 2020'!$A:$N,7,0),0)</f>
        <v>31480.77</v>
      </c>
      <c r="M574" s="44">
        <f>IFERROR(VLOOKUP($F574,'Arr 2020'!$A:$N,8,0),0)</f>
        <v>34001.81</v>
      </c>
      <c r="N574" s="44">
        <f>IFERROR(VLOOKUP($F574,'Arr 2020'!$A:$N,9,0),0)</f>
        <v>33143.980000000003</v>
      </c>
      <c r="O574" s="44">
        <f>IFERROR(VLOOKUP($F574,'Arr 2020'!$A:$N,10,0),0)</f>
        <v>60487.97</v>
      </c>
      <c r="P574" s="44">
        <f>IFERROR(VLOOKUP($F574,'Arr 2020'!$A:$N,11,0),0)</f>
        <v>57094.99</v>
      </c>
      <c r="Q574" s="44">
        <f>IFERROR(VLOOKUP($F574,'Arr 2020'!$A:$N,12,0),0)</f>
        <v>65701.649999999994</v>
      </c>
      <c r="R574" s="44">
        <f>IFERROR(VLOOKUP($F574,'Arr 2020'!$A:$N,13,0),0)</f>
        <v>74583.539999999994</v>
      </c>
      <c r="S574" s="44">
        <f>IFERROR(VLOOKUP($F574,'Arr 2020'!$A:$N,14,0),0)</f>
        <v>57521.57</v>
      </c>
    </row>
    <row r="575" spans="2:19" ht="15" customHeight="1" x14ac:dyDescent="0.2">
      <c r="B575" s="23"/>
      <c r="C575" s="22"/>
      <c r="D575" s="22"/>
      <c r="E575" s="22" t="s">
        <v>1013</v>
      </c>
      <c r="F575" s="22"/>
      <c r="G575" s="55" t="s">
        <v>1014</v>
      </c>
      <c r="H575" s="24">
        <f>IFERROR(VLOOKUP($F575,'Arr 2020'!$A$1:$C$1331,3,0),0)</f>
        <v>0</v>
      </c>
      <c r="I575" s="24">
        <f>IFERROR(VLOOKUP($F575,'Arr 2020'!$A:$N,4,0),0)</f>
        <v>0</v>
      </c>
      <c r="J575" s="24">
        <f>IFERROR(VLOOKUP($F575,'Arr 2020'!$A:$N,5,0),0)</f>
        <v>0</v>
      </c>
      <c r="K575" s="24">
        <f>IFERROR(VLOOKUP($F575,'Arr 2020'!$A:$N,6,0),0)</f>
        <v>0</v>
      </c>
      <c r="L575" s="24">
        <f>IFERROR(VLOOKUP($F575,'Arr 2020'!$A:$N,7,0),0)</f>
        <v>0</v>
      </c>
      <c r="M575" s="24">
        <f>IFERROR(VLOOKUP($F575,'Arr 2020'!$A:$N,8,0),0)</f>
        <v>0</v>
      </c>
      <c r="N575" s="24">
        <f>IFERROR(VLOOKUP($F575,'Arr 2020'!$A:$N,9,0),0)</f>
        <v>0</v>
      </c>
      <c r="O575" s="24">
        <f>IFERROR(VLOOKUP($F575,'Arr 2020'!$A:$N,10,0),0)</f>
        <v>0</v>
      </c>
      <c r="P575" s="24">
        <f>IFERROR(VLOOKUP($F575,'Arr 2020'!$A:$N,11,0),0)</f>
        <v>0</v>
      </c>
      <c r="Q575" s="24">
        <f>IFERROR(VLOOKUP($F575,'Arr 2020'!$A:$N,12,0),0)</f>
        <v>0</v>
      </c>
      <c r="R575" s="24">
        <f>IFERROR(VLOOKUP($F575,'Arr 2020'!$A:$N,13,0),0)</f>
        <v>0</v>
      </c>
      <c r="S575" s="24">
        <f>IFERROR(VLOOKUP($F575,'Arr 2020'!$A:$N,14,0),0)</f>
        <v>0</v>
      </c>
    </row>
    <row r="576" spans="2:19" ht="15" customHeight="1" x14ac:dyDescent="0.2">
      <c r="B576" s="60"/>
      <c r="C576" s="61"/>
      <c r="D576" s="61"/>
      <c r="E576" s="61"/>
      <c r="F576" s="43" t="s">
        <v>1015</v>
      </c>
      <c r="G576" s="53" t="s">
        <v>1014</v>
      </c>
      <c r="H576" s="44">
        <f>IFERROR(VLOOKUP($F576,'Arr 2020'!$A$1:$C$1331,3,0),0)</f>
        <v>31227.38</v>
      </c>
      <c r="I576" s="44">
        <f>IFERROR(VLOOKUP($F576,'Arr 2020'!$A:$N,4,0),0)</f>
        <v>29750.78</v>
      </c>
      <c r="J576" s="44">
        <f>IFERROR(VLOOKUP($F576,'Arr 2020'!$A:$N,5,0),0)</f>
        <v>22648.42</v>
      </c>
      <c r="K576" s="44">
        <f>IFERROR(VLOOKUP($F576,'Arr 2020'!$A:$N,6,0),0)</f>
        <v>27831.5</v>
      </c>
      <c r="L576" s="44">
        <f>IFERROR(VLOOKUP($F576,'Arr 2020'!$A:$N,7,0),0)</f>
        <v>7322.5</v>
      </c>
      <c r="M576" s="44">
        <f>IFERROR(VLOOKUP($F576,'Arr 2020'!$A:$N,8,0),0)</f>
        <v>12689.56</v>
      </c>
      <c r="N576" s="44">
        <f>IFERROR(VLOOKUP($F576,'Arr 2020'!$A:$N,9,0),0)</f>
        <v>23922.58</v>
      </c>
      <c r="O576" s="44">
        <f>IFERROR(VLOOKUP($F576,'Arr 2020'!$A:$N,10,0),0)</f>
        <v>27346.44</v>
      </c>
      <c r="P576" s="44">
        <f>IFERROR(VLOOKUP($F576,'Arr 2020'!$A:$N,11,0),0)</f>
        <v>17989.88</v>
      </c>
      <c r="Q576" s="44">
        <f>IFERROR(VLOOKUP($F576,'Arr 2020'!$A:$N,12,0),0)</f>
        <v>21894.18</v>
      </c>
      <c r="R576" s="44">
        <f>IFERROR(VLOOKUP($F576,'Arr 2020'!$A:$N,13,0),0)</f>
        <v>19806.439999999999</v>
      </c>
      <c r="S576" s="44">
        <f>IFERROR(VLOOKUP($F576,'Arr 2020'!$A:$N,14,0),0)</f>
        <v>49178.14</v>
      </c>
    </row>
    <row r="577" spans="2:19" ht="15" customHeight="1" x14ac:dyDescent="0.2">
      <c r="B577" s="64"/>
      <c r="C577" s="37"/>
      <c r="D577" s="37" t="s">
        <v>1016</v>
      </c>
      <c r="E577" s="37"/>
      <c r="F577" s="37"/>
      <c r="G577" s="51" t="s">
        <v>1017</v>
      </c>
      <c r="H577" s="38">
        <f>IFERROR(VLOOKUP($F577,'Arr 2020'!$A$1:$C$1331,3,0),0)</f>
        <v>0</v>
      </c>
      <c r="I577" s="38">
        <f>IFERROR(VLOOKUP($F577,'Arr 2020'!$A:$N,4,0),0)</f>
        <v>0</v>
      </c>
      <c r="J577" s="38">
        <f>IFERROR(VLOOKUP($F577,'Arr 2020'!$A:$N,5,0),0)</f>
        <v>0</v>
      </c>
      <c r="K577" s="38">
        <f>IFERROR(VLOOKUP($F577,'Arr 2020'!$A:$N,6,0),0)</f>
        <v>0</v>
      </c>
      <c r="L577" s="38">
        <f>IFERROR(VLOOKUP($F577,'Arr 2020'!$A:$N,7,0),0)</f>
        <v>0</v>
      </c>
      <c r="M577" s="38">
        <f>IFERROR(VLOOKUP($F577,'Arr 2020'!$A:$N,8,0),0)</f>
        <v>0</v>
      </c>
      <c r="N577" s="38">
        <f>IFERROR(VLOOKUP($F577,'Arr 2020'!$A:$N,9,0),0)</f>
        <v>0</v>
      </c>
      <c r="O577" s="38">
        <f>IFERROR(VLOOKUP($F577,'Arr 2020'!$A:$N,10,0),0)</f>
        <v>0</v>
      </c>
      <c r="P577" s="38">
        <f>IFERROR(VLOOKUP($F577,'Arr 2020'!$A:$N,11,0),0)</f>
        <v>0</v>
      </c>
      <c r="Q577" s="38">
        <f>IFERROR(VLOOKUP($F577,'Arr 2020'!$A:$N,12,0),0)</f>
        <v>0</v>
      </c>
      <c r="R577" s="38">
        <f>IFERROR(VLOOKUP($F577,'Arr 2020'!$A:$N,13,0),0)</f>
        <v>0</v>
      </c>
      <c r="S577" s="38">
        <f>IFERROR(VLOOKUP($F577,'Arr 2020'!$A:$N,14,0),0)</f>
        <v>0</v>
      </c>
    </row>
    <row r="578" spans="2:19" ht="15" customHeight="1" x14ac:dyDescent="0.2">
      <c r="B578" s="23"/>
      <c r="C578" s="22"/>
      <c r="D578" s="22"/>
      <c r="E578" s="22" t="s">
        <v>1018</v>
      </c>
      <c r="F578" s="22"/>
      <c r="G578" s="55" t="s">
        <v>1017</v>
      </c>
      <c r="H578" s="24">
        <f>IFERROR(VLOOKUP($F578,'Arr 2020'!$A$1:$C$1331,3,0),0)</f>
        <v>0</v>
      </c>
      <c r="I578" s="24">
        <f>IFERROR(VLOOKUP($F578,'Arr 2020'!$A:$N,4,0),0)</f>
        <v>0</v>
      </c>
      <c r="J578" s="24">
        <f>IFERROR(VLOOKUP($F578,'Arr 2020'!$A:$N,5,0),0)</f>
        <v>0</v>
      </c>
      <c r="K578" s="24">
        <f>IFERROR(VLOOKUP($F578,'Arr 2020'!$A:$N,6,0),0)</f>
        <v>0</v>
      </c>
      <c r="L578" s="24">
        <f>IFERROR(VLOOKUP($F578,'Arr 2020'!$A:$N,7,0),0)</f>
        <v>0</v>
      </c>
      <c r="M578" s="24">
        <f>IFERROR(VLOOKUP($F578,'Arr 2020'!$A:$N,8,0),0)</f>
        <v>0</v>
      </c>
      <c r="N578" s="24">
        <f>IFERROR(VLOOKUP($F578,'Arr 2020'!$A:$N,9,0),0)</f>
        <v>0</v>
      </c>
      <c r="O578" s="24">
        <f>IFERROR(VLOOKUP($F578,'Arr 2020'!$A:$N,10,0),0)</f>
        <v>0</v>
      </c>
      <c r="P578" s="24">
        <f>IFERROR(VLOOKUP($F578,'Arr 2020'!$A:$N,11,0),0)</f>
        <v>0</v>
      </c>
      <c r="Q578" s="24">
        <f>IFERROR(VLOOKUP($F578,'Arr 2020'!$A:$N,12,0),0)</f>
        <v>0</v>
      </c>
      <c r="R578" s="24">
        <f>IFERROR(VLOOKUP($F578,'Arr 2020'!$A:$N,13,0),0)</f>
        <v>0</v>
      </c>
      <c r="S578" s="24">
        <f>IFERROR(VLOOKUP($F578,'Arr 2020'!$A:$N,14,0),0)</f>
        <v>0</v>
      </c>
    </row>
    <row r="579" spans="2:19" ht="15" customHeight="1" x14ac:dyDescent="0.2">
      <c r="B579" s="60"/>
      <c r="C579" s="61"/>
      <c r="D579" s="61"/>
      <c r="E579" s="61"/>
      <c r="F579" s="43" t="s">
        <v>1019</v>
      </c>
      <c r="G579" s="53" t="s">
        <v>1017</v>
      </c>
      <c r="H579" s="44">
        <f>IFERROR(VLOOKUP($F579,'Arr 2020'!$A$1:$C$1331,3,0),0)</f>
        <v>0</v>
      </c>
      <c r="I579" s="44">
        <f>IFERROR(VLOOKUP($F579,'Arr 2020'!$A:$N,4,0),0)</f>
        <v>0</v>
      </c>
      <c r="J579" s="44">
        <f>IFERROR(VLOOKUP($F579,'Arr 2020'!$A:$N,5,0),0)</f>
        <v>0</v>
      </c>
      <c r="K579" s="44">
        <f>IFERROR(VLOOKUP($F579,'Arr 2020'!$A:$N,6,0),0)</f>
        <v>0</v>
      </c>
      <c r="L579" s="44">
        <f>IFERROR(VLOOKUP($F579,'Arr 2020'!$A:$N,7,0),0)</f>
        <v>0</v>
      </c>
      <c r="M579" s="44">
        <f>IFERROR(VLOOKUP($F579,'Arr 2020'!$A:$N,8,0),0)</f>
        <v>0</v>
      </c>
      <c r="N579" s="44">
        <f>IFERROR(VLOOKUP($F579,'Arr 2020'!$A:$N,9,0),0)</f>
        <v>0</v>
      </c>
      <c r="O579" s="44">
        <f>IFERROR(VLOOKUP($F579,'Arr 2020'!$A:$N,10,0),0)</f>
        <v>0</v>
      </c>
      <c r="P579" s="44">
        <f>IFERROR(VLOOKUP($F579,'Arr 2020'!$A:$N,11,0),0)</f>
        <v>0</v>
      </c>
      <c r="Q579" s="44">
        <f>IFERROR(VLOOKUP($F579,'Arr 2020'!$A:$N,12,0),0)</f>
        <v>0</v>
      </c>
      <c r="R579" s="44">
        <f>IFERROR(VLOOKUP($F579,'Arr 2020'!$A:$N,13,0),0)</f>
        <v>0</v>
      </c>
      <c r="S579" s="44">
        <f>IFERROR(VLOOKUP($F579,'Arr 2020'!$A:$N,14,0),0)</f>
        <v>0</v>
      </c>
    </row>
    <row r="580" spans="2:19" ht="15" customHeight="1" x14ac:dyDescent="0.2">
      <c r="B580" s="64"/>
      <c r="C580" s="37"/>
      <c r="D580" s="37" t="s">
        <v>1020</v>
      </c>
      <c r="E580" s="37"/>
      <c r="F580" s="37"/>
      <c r="G580" s="51" t="s">
        <v>1021</v>
      </c>
      <c r="H580" s="38">
        <f>IFERROR(VLOOKUP($F580,'Arr 2020'!$A$1:$C$1331,3,0),0)</f>
        <v>0</v>
      </c>
      <c r="I580" s="38">
        <f>IFERROR(VLOOKUP($F580,'Arr 2020'!$A:$N,4,0),0)</f>
        <v>0</v>
      </c>
      <c r="J580" s="38">
        <f>IFERROR(VLOOKUP($F580,'Arr 2020'!$A:$N,5,0),0)</f>
        <v>0</v>
      </c>
      <c r="K580" s="38">
        <f>IFERROR(VLOOKUP($F580,'Arr 2020'!$A:$N,6,0),0)</f>
        <v>0</v>
      </c>
      <c r="L580" s="38">
        <f>IFERROR(VLOOKUP($F580,'Arr 2020'!$A:$N,7,0),0)</f>
        <v>0</v>
      </c>
      <c r="M580" s="38">
        <f>IFERROR(VLOOKUP($F580,'Arr 2020'!$A:$N,8,0),0)</f>
        <v>0</v>
      </c>
      <c r="N580" s="38">
        <f>IFERROR(VLOOKUP($F580,'Arr 2020'!$A:$N,9,0),0)</f>
        <v>0</v>
      </c>
      <c r="O580" s="38">
        <f>IFERROR(VLOOKUP($F580,'Arr 2020'!$A:$N,10,0),0)</f>
        <v>0</v>
      </c>
      <c r="P580" s="38">
        <f>IFERROR(VLOOKUP($F580,'Arr 2020'!$A:$N,11,0),0)</f>
        <v>0</v>
      </c>
      <c r="Q580" s="38">
        <f>IFERROR(VLOOKUP($F580,'Arr 2020'!$A:$N,12,0),0)</f>
        <v>0</v>
      </c>
      <c r="R580" s="38">
        <f>IFERROR(VLOOKUP($F580,'Arr 2020'!$A:$N,13,0),0)</f>
        <v>0</v>
      </c>
      <c r="S580" s="38">
        <f>IFERROR(VLOOKUP($F580,'Arr 2020'!$A:$N,14,0),0)</f>
        <v>0</v>
      </c>
    </row>
    <row r="581" spans="2:19" ht="15" customHeight="1" x14ac:dyDescent="0.2">
      <c r="B581" s="23"/>
      <c r="C581" s="22"/>
      <c r="D581" s="22"/>
      <c r="E581" s="22" t="s">
        <v>1022</v>
      </c>
      <c r="F581" s="22"/>
      <c r="G581" s="55" t="s">
        <v>1023</v>
      </c>
      <c r="H581" s="24">
        <f>IFERROR(VLOOKUP($F581,'Arr 2020'!$A$1:$C$1331,3,0),0)</f>
        <v>0</v>
      </c>
      <c r="I581" s="24">
        <f>IFERROR(VLOOKUP($F581,'Arr 2020'!$A:$N,4,0),0)</f>
        <v>0</v>
      </c>
      <c r="J581" s="24">
        <f>IFERROR(VLOOKUP($F581,'Arr 2020'!$A:$N,5,0),0)</f>
        <v>0</v>
      </c>
      <c r="K581" s="24">
        <f>IFERROR(VLOOKUP($F581,'Arr 2020'!$A:$N,6,0),0)</f>
        <v>0</v>
      </c>
      <c r="L581" s="24">
        <f>IFERROR(VLOOKUP($F581,'Arr 2020'!$A:$N,7,0),0)</f>
        <v>0</v>
      </c>
      <c r="M581" s="24">
        <f>IFERROR(VLOOKUP($F581,'Arr 2020'!$A:$N,8,0),0)</f>
        <v>0</v>
      </c>
      <c r="N581" s="24">
        <f>IFERROR(VLOOKUP($F581,'Arr 2020'!$A:$N,9,0),0)</f>
        <v>0</v>
      </c>
      <c r="O581" s="24">
        <f>IFERROR(VLOOKUP($F581,'Arr 2020'!$A:$N,10,0),0)</f>
        <v>0</v>
      </c>
      <c r="P581" s="24">
        <f>IFERROR(VLOOKUP($F581,'Arr 2020'!$A:$N,11,0),0)</f>
        <v>0</v>
      </c>
      <c r="Q581" s="24">
        <f>IFERROR(VLOOKUP($F581,'Arr 2020'!$A:$N,12,0),0)</f>
        <v>0</v>
      </c>
      <c r="R581" s="24">
        <f>IFERROR(VLOOKUP($F581,'Arr 2020'!$A:$N,13,0),0)</f>
        <v>0</v>
      </c>
      <c r="S581" s="24">
        <f>IFERROR(VLOOKUP($F581,'Arr 2020'!$A:$N,14,0),0)</f>
        <v>0</v>
      </c>
    </row>
    <row r="582" spans="2:19" ht="15" customHeight="1" x14ac:dyDescent="0.2">
      <c r="B582" s="60"/>
      <c r="C582" s="61"/>
      <c r="D582" s="61"/>
      <c r="E582" s="61"/>
      <c r="F582" s="43" t="s">
        <v>1024</v>
      </c>
      <c r="G582" s="53" t="s">
        <v>1023</v>
      </c>
      <c r="H582" s="44">
        <f>IFERROR(VLOOKUP($F582,'Arr 2020'!$A$1:$C$1331,3,0),0)</f>
        <v>11589.81</v>
      </c>
      <c r="I582" s="44">
        <f>IFERROR(VLOOKUP($F582,'Arr 2020'!$A:$N,4,0),0)</f>
        <v>4800.03</v>
      </c>
      <c r="J582" s="44">
        <f>IFERROR(VLOOKUP($F582,'Arr 2020'!$A:$N,5,0),0)</f>
        <v>4286.8500000000004</v>
      </c>
      <c r="K582" s="44">
        <f>IFERROR(VLOOKUP($F582,'Arr 2020'!$A:$N,6,0),0)</f>
        <v>4313.62</v>
      </c>
      <c r="L582" s="44">
        <f>IFERROR(VLOOKUP($F582,'Arr 2020'!$A:$N,7,0),0)</f>
        <v>3803.08</v>
      </c>
      <c r="M582" s="44">
        <f>IFERROR(VLOOKUP($F582,'Arr 2020'!$A:$N,8,0),0)</f>
        <v>3018.56</v>
      </c>
      <c r="N582" s="44">
        <f>IFERROR(VLOOKUP($F582,'Arr 2020'!$A:$N,9,0),0)</f>
        <v>3200.5700000000006</v>
      </c>
      <c r="O582" s="44">
        <f>IFERROR(VLOOKUP($F582,'Arr 2020'!$A:$N,10,0),0)</f>
        <v>3995.5</v>
      </c>
      <c r="P582" s="44">
        <f>IFERROR(VLOOKUP($F582,'Arr 2020'!$A:$N,11,0),0)</f>
        <v>7072.61</v>
      </c>
      <c r="Q582" s="44">
        <f>IFERROR(VLOOKUP($F582,'Arr 2020'!$A:$N,12,0),0)</f>
        <v>5797.05</v>
      </c>
      <c r="R582" s="44">
        <f>IFERROR(VLOOKUP($F582,'Arr 2020'!$A:$N,13,0),0)</f>
        <v>9923.0300000000007</v>
      </c>
      <c r="S582" s="44">
        <f>IFERROR(VLOOKUP($F582,'Arr 2020'!$A:$N,14,0),0)</f>
        <v>10217.59</v>
      </c>
    </row>
    <row r="583" spans="2:19" ht="15" customHeight="1" x14ac:dyDescent="0.2">
      <c r="B583" s="23"/>
      <c r="C583" s="22"/>
      <c r="D583" s="22"/>
      <c r="E583" s="22" t="s">
        <v>1025</v>
      </c>
      <c r="F583" s="22"/>
      <c r="G583" s="55" t="s">
        <v>1026</v>
      </c>
      <c r="H583" s="24">
        <f>IFERROR(VLOOKUP($F583,'Arr 2020'!$A$1:$C$1331,3,0),0)</f>
        <v>0</v>
      </c>
      <c r="I583" s="24">
        <f>IFERROR(VLOOKUP($F583,'Arr 2020'!$A:$N,4,0),0)</f>
        <v>0</v>
      </c>
      <c r="J583" s="24">
        <f>IFERROR(VLOOKUP($F583,'Arr 2020'!$A:$N,5,0),0)</f>
        <v>0</v>
      </c>
      <c r="K583" s="24">
        <f>IFERROR(VLOOKUP($F583,'Arr 2020'!$A:$N,6,0),0)</f>
        <v>0</v>
      </c>
      <c r="L583" s="24">
        <f>IFERROR(VLOOKUP($F583,'Arr 2020'!$A:$N,7,0),0)</f>
        <v>0</v>
      </c>
      <c r="M583" s="24">
        <f>IFERROR(VLOOKUP($F583,'Arr 2020'!$A:$N,8,0),0)</f>
        <v>0</v>
      </c>
      <c r="N583" s="24">
        <f>IFERROR(VLOOKUP($F583,'Arr 2020'!$A:$N,9,0),0)</f>
        <v>0</v>
      </c>
      <c r="O583" s="24">
        <f>IFERROR(VLOOKUP($F583,'Arr 2020'!$A:$N,10,0),0)</f>
        <v>0</v>
      </c>
      <c r="P583" s="24">
        <f>IFERROR(VLOOKUP($F583,'Arr 2020'!$A:$N,11,0),0)</f>
        <v>0</v>
      </c>
      <c r="Q583" s="24">
        <f>IFERROR(VLOOKUP($F583,'Arr 2020'!$A:$N,12,0),0)</f>
        <v>0</v>
      </c>
      <c r="R583" s="24">
        <f>IFERROR(VLOOKUP($F583,'Arr 2020'!$A:$N,13,0),0)</f>
        <v>0</v>
      </c>
      <c r="S583" s="24">
        <f>IFERROR(VLOOKUP($F583,'Arr 2020'!$A:$N,14,0),0)</f>
        <v>0</v>
      </c>
    </row>
    <row r="584" spans="2:19" ht="15" customHeight="1" x14ac:dyDescent="0.2">
      <c r="B584" s="60"/>
      <c r="C584" s="61"/>
      <c r="D584" s="61"/>
      <c r="E584" s="61"/>
      <c r="F584" s="43" t="s">
        <v>1027</v>
      </c>
      <c r="G584" s="53" t="s">
        <v>1026</v>
      </c>
      <c r="H584" s="44">
        <f>IFERROR(VLOOKUP($F584,'Arr 2020'!$A$1:$C$1331,3,0),0)</f>
        <v>189926.2</v>
      </c>
      <c r="I584" s="44">
        <f>IFERROR(VLOOKUP($F584,'Arr 2020'!$A:$N,4,0),0)</f>
        <v>42100.68</v>
      </c>
      <c r="J584" s="44">
        <f>IFERROR(VLOOKUP($F584,'Arr 2020'!$A:$N,5,0),0)</f>
        <v>100102.35</v>
      </c>
      <c r="K584" s="44">
        <f>IFERROR(VLOOKUP($F584,'Arr 2020'!$A:$N,6,0),0)</f>
        <v>247210.89000000004</v>
      </c>
      <c r="L584" s="44">
        <f>IFERROR(VLOOKUP($F584,'Arr 2020'!$A:$N,7,0),0)</f>
        <v>119960.94</v>
      </c>
      <c r="M584" s="44">
        <f>IFERROR(VLOOKUP($F584,'Arr 2020'!$A:$N,8,0),0)</f>
        <v>120063.36</v>
      </c>
      <c r="N584" s="44">
        <f>IFERROR(VLOOKUP($F584,'Arr 2020'!$A:$N,9,0),0)</f>
        <v>266113.53000000003</v>
      </c>
      <c r="O584" s="44">
        <f>IFERROR(VLOOKUP($F584,'Arr 2020'!$A:$N,10,0),0)</f>
        <v>137807.63</v>
      </c>
      <c r="P584" s="44">
        <f>IFERROR(VLOOKUP($F584,'Arr 2020'!$A:$N,11,0),0)</f>
        <v>130424.31</v>
      </c>
      <c r="Q584" s="44">
        <f>IFERROR(VLOOKUP($F584,'Arr 2020'!$A:$N,12,0),0)</f>
        <v>41428.69</v>
      </c>
      <c r="R584" s="44">
        <f>IFERROR(VLOOKUP($F584,'Arr 2020'!$A:$N,13,0),0)</f>
        <v>65540.13</v>
      </c>
      <c r="S584" s="44">
        <f>IFERROR(VLOOKUP($F584,'Arr 2020'!$A:$N,14,0),0)</f>
        <v>89810.28</v>
      </c>
    </row>
    <row r="585" spans="2:19" ht="30" customHeight="1" x14ac:dyDescent="0.2">
      <c r="B585" s="64"/>
      <c r="C585" s="37"/>
      <c r="D585" s="37" t="s">
        <v>1028</v>
      </c>
      <c r="E585" s="37"/>
      <c r="F585" s="37"/>
      <c r="G585" s="51" t="s">
        <v>1029</v>
      </c>
      <c r="H585" s="38">
        <f>IFERROR(VLOOKUP($F585,'Arr 2020'!$A$1:$C$1331,3,0),0)</f>
        <v>0</v>
      </c>
      <c r="I585" s="38">
        <f>IFERROR(VLOOKUP($F585,'Arr 2020'!$A:$N,4,0),0)</f>
        <v>0</v>
      </c>
      <c r="J585" s="38">
        <f>IFERROR(VLOOKUP($F585,'Arr 2020'!$A:$N,5,0),0)</f>
        <v>0</v>
      </c>
      <c r="K585" s="38">
        <f>IFERROR(VLOOKUP($F585,'Arr 2020'!$A:$N,6,0),0)</f>
        <v>0</v>
      </c>
      <c r="L585" s="38">
        <f>IFERROR(VLOOKUP($F585,'Arr 2020'!$A:$N,7,0),0)</f>
        <v>0</v>
      </c>
      <c r="M585" s="38">
        <f>IFERROR(VLOOKUP($F585,'Arr 2020'!$A:$N,8,0),0)</f>
        <v>0</v>
      </c>
      <c r="N585" s="38">
        <f>IFERROR(VLOOKUP($F585,'Arr 2020'!$A:$N,9,0),0)</f>
        <v>0</v>
      </c>
      <c r="O585" s="38">
        <f>IFERROR(VLOOKUP($F585,'Arr 2020'!$A:$N,10,0),0)</f>
        <v>0</v>
      </c>
      <c r="P585" s="38">
        <f>IFERROR(VLOOKUP($F585,'Arr 2020'!$A:$N,11,0),0)</f>
        <v>0</v>
      </c>
      <c r="Q585" s="38">
        <f>IFERROR(VLOOKUP($F585,'Arr 2020'!$A:$N,12,0),0)</f>
        <v>0</v>
      </c>
      <c r="R585" s="38">
        <f>IFERROR(VLOOKUP($F585,'Arr 2020'!$A:$N,13,0),0)</f>
        <v>0</v>
      </c>
      <c r="S585" s="38">
        <f>IFERROR(VLOOKUP($F585,'Arr 2020'!$A:$N,14,0),0)</f>
        <v>0</v>
      </c>
    </row>
    <row r="586" spans="2:19" ht="15" customHeight="1" x14ac:dyDescent="0.2">
      <c r="B586" s="23"/>
      <c r="C586" s="22"/>
      <c r="D586" s="22"/>
      <c r="E586" s="22" t="s">
        <v>1030</v>
      </c>
      <c r="F586" s="22"/>
      <c r="G586" s="55" t="s">
        <v>1031</v>
      </c>
      <c r="H586" s="24">
        <f>IFERROR(VLOOKUP($F586,'Arr 2020'!$A$1:$C$1331,3,0),0)</f>
        <v>0</v>
      </c>
      <c r="I586" s="24">
        <f>IFERROR(VLOOKUP($F586,'Arr 2020'!$A:$N,4,0),0)</f>
        <v>0</v>
      </c>
      <c r="J586" s="24">
        <f>IFERROR(VLOOKUP($F586,'Arr 2020'!$A:$N,5,0),0)</f>
        <v>0</v>
      </c>
      <c r="K586" s="24">
        <f>IFERROR(VLOOKUP($F586,'Arr 2020'!$A:$N,6,0),0)</f>
        <v>0</v>
      </c>
      <c r="L586" s="24">
        <f>IFERROR(VLOOKUP($F586,'Arr 2020'!$A:$N,7,0),0)</f>
        <v>0</v>
      </c>
      <c r="M586" s="24">
        <f>IFERROR(VLOOKUP($F586,'Arr 2020'!$A:$N,8,0),0)</f>
        <v>0</v>
      </c>
      <c r="N586" s="24">
        <f>IFERROR(VLOOKUP($F586,'Arr 2020'!$A:$N,9,0),0)</f>
        <v>0</v>
      </c>
      <c r="O586" s="24">
        <f>IFERROR(VLOOKUP($F586,'Arr 2020'!$A:$N,10,0),0)</f>
        <v>0</v>
      </c>
      <c r="P586" s="24">
        <f>IFERROR(VLOOKUP($F586,'Arr 2020'!$A:$N,11,0),0)</f>
        <v>0</v>
      </c>
      <c r="Q586" s="24">
        <f>IFERROR(VLOOKUP($F586,'Arr 2020'!$A:$N,12,0),0)</f>
        <v>0</v>
      </c>
      <c r="R586" s="24">
        <f>IFERROR(VLOOKUP($F586,'Arr 2020'!$A:$N,13,0),0)</f>
        <v>0</v>
      </c>
      <c r="S586" s="24">
        <f>IFERROR(VLOOKUP($F586,'Arr 2020'!$A:$N,14,0),0)</f>
        <v>0</v>
      </c>
    </row>
    <row r="587" spans="2:19" ht="15" customHeight="1" x14ac:dyDescent="0.2">
      <c r="B587" s="60"/>
      <c r="C587" s="61"/>
      <c r="D587" s="61"/>
      <c r="E587" s="61"/>
      <c r="F587" s="43" t="s">
        <v>1032</v>
      </c>
      <c r="G587" s="53" t="s">
        <v>1031</v>
      </c>
      <c r="H587" s="44">
        <f>IFERROR(VLOOKUP($F587,'Arr 2020'!$A$1:$C$1331,3,0),0)</f>
        <v>590095.35</v>
      </c>
      <c r="I587" s="44">
        <f>IFERROR(VLOOKUP($F587,'Arr 2020'!$A:$N,4,0),0)</f>
        <v>594054.06999999995</v>
      </c>
      <c r="J587" s="44">
        <f>IFERROR(VLOOKUP($F587,'Arr 2020'!$A:$N,5,0),0)</f>
        <v>629120.87</v>
      </c>
      <c r="K587" s="44">
        <f>IFERROR(VLOOKUP($F587,'Arr 2020'!$A:$N,6,0),0)</f>
        <v>758178.01</v>
      </c>
      <c r="L587" s="44">
        <f>IFERROR(VLOOKUP($F587,'Arr 2020'!$A:$N,7,0),0)</f>
        <v>828664.62999999989</v>
      </c>
      <c r="M587" s="44">
        <f>IFERROR(VLOOKUP($F587,'Arr 2020'!$A:$N,8,0),0)</f>
        <v>915252.55000000016</v>
      </c>
      <c r="N587" s="44">
        <f>IFERROR(VLOOKUP($F587,'Arr 2020'!$A:$N,9,0),0)</f>
        <v>693006.03</v>
      </c>
      <c r="O587" s="44">
        <f>IFERROR(VLOOKUP($F587,'Arr 2020'!$A:$N,10,0),0)</f>
        <v>780716.96</v>
      </c>
      <c r="P587" s="44">
        <f>IFERROR(VLOOKUP($F587,'Arr 2020'!$A:$N,11,0),0)</f>
        <v>882696.93</v>
      </c>
      <c r="Q587" s="44">
        <f>IFERROR(VLOOKUP($F587,'Arr 2020'!$A:$N,12,0),0)</f>
        <v>1002211.5699999998</v>
      </c>
      <c r="R587" s="44">
        <f>IFERROR(VLOOKUP($F587,'Arr 2020'!$A:$N,13,0),0)</f>
        <v>1044368.97</v>
      </c>
      <c r="S587" s="44">
        <f>IFERROR(VLOOKUP($F587,'Arr 2020'!$A:$N,14,0),0)</f>
        <v>684534.44</v>
      </c>
    </row>
    <row r="588" spans="2:19" ht="15" customHeight="1" x14ac:dyDescent="0.2">
      <c r="B588" s="23"/>
      <c r="C588" s="22"/>
      <c r="D588" s="22"/>
      <c r="E588" s="22" t="s">
        <v>1033</v>
      </c>
      <c r="F588" s="22"/>
      <c r="G588" s="55" t="s">
        <v>1034</v>
      </c>
      <c r="H588" s="24">
        <f>IFERROR(VLOOKUP($F588,'Arr 2020'!$A$1:$C$1331,3,0),0)</f>
        <v>0</v>
      </c>
      <c r="I588" s="24">
        <f>IFERROR(VLOOKUP($F588,'Arr 2020'!$A:$N,4,0),0)</f>
        <v>0</v>
      </c>
      <c r="J588" s="24">
        <f>IFERROR(VLOOKUP($F588,'Arr 2020'!$A:$N,5,0),0)</f>
        <v>0</v>
      </c>
      <c r="K588" s="24">
        <f>IFERROR(VLOOKUP($F588,'Arr 2020'!$A:$N,6,0),0)</f>
        <v>0</v>
      </c>
      <c r="L588" s="24">
        <f>IFERROR(VLOOKUP($F588,'Arr 2020'!$A:$N,7,0),0)</f>
        <v>0</v>
      </c>
      <c r="M588" s="24">
        <f>IFERROR(VLOOKUP($F588,'Arr 2020'!$A:$N,8,0),0)</f>
        <v>0</v>
      </c>
      <c r="N588" s="24">
        <f>IFERROR(VLOOKUP($F588,'Arr 2020'!$A:$N,9,0),0)</f>
        <v>0</v>
      </c>
      <c r="O588" s="24">
        <f>IFERROR(VLOOKUP($F588,'Arr 2020'!$A:$N,10,0),0)</f>
        <v>0</v>
      </c>
      <c r="P588" s="24">
        <f>IFERROR(VLOOKUP($F588,'Arr 2020'!$A:$N,11,0),0)</f>
        <v>0</v>
      </c>
      <c r="Q588" s="24">
        <f>IFERROR(VLOOKUP($F588,'Arr 2020'!$A:$N,12,0),0)</f>
        <v>0</v>
      </c>
      <c r="R588" s="24">
        <f>IFERROR(VLOOKUP($F588,'Arr 2020'!$A:$N,13,0),0)</f>
        <v>0</v>
      </c>
      <c r="S588" s="24">
        <f>IFERROR(VLOOKUP($F588,'Arr 2020'!$A:$N,14,0),0)</f>
        <v>0</v>
      </c>
    </row>
    <row r="589" spans="2:19" ht="15" customHeight="1" x14ac:dyDescent="0.2">
      <c r="B589" s="60"/>
      <c r="C589" s="61"/>
      <c r="D589" s="61"/>
      <c r="E589" s="61"/>
      <c r="F589" s="43" t="s">
        <v>1035</v>
      </c>
      <c r="G589" s="53" t="s">
        <v>1034</v>
      </c>
      <c r="H589" s="44">
        <f>IFERROR(VLOOKUP($F589,'Arr 2020'!$A$1:$C$1331,3,0),0)</f>
        <v>1230966.8899999999</v>
      </c>
      <c r="I589" s="44">
        <f>IFERROR(VLOOKUP($F589,'Arr 2020'!$A:$N,4,0),0)</f>
        <v>1000383.4599999998</v>
      </c>
      <c r="J589" s="44">
        <f>IFERROR(VLOOKUP($F589,'Arr 2020'!$A:$N,5,0),0)</f>
        <v>840265.42</v>
      </c>
      <c r="K589" s="44">
        <f>IFERROR(VLOOKUP($F589,'Arr 2020'!$A:$N,6,0),0)</f>
        <v>1032020.1300000001</v>
      </c>
      <c r="L589" s="44">
        <f>IFERROR(VLOOKUP($F589,'Arr 2020'!$A:$N,7,0),0)</f>
        <v>1173009.77</v>
      </c>
      <c r="M589" s="44">
        <f>IFERROR(VLOOKUP($F589,'Arr 2020'!$A:$N,8,0),0)</f>
        <v>958596.81</v>
      </c>
      <c r="N589" s="44">
        <f>IFERROR(VLOOKUP($F589,'Arr 2020'!$A:$N,9,0),0)</f>
        <v>1084507.45</v>
      </c>
      <c r="O589" s="44">
        <f>IFERROR(VLOOKUP($F589,'Arr 2020'!$A:$N,10,0),0)</f>
        <v>1027702.6899999998</v>
      </c>
      <c r="P589" s="44">
        <f>IFERROR(VLOOKUP($F589,'Arr 2020'!$A:$N,11,0),0)</f>
        <v>1058423.76</v>
      </c>
      <c r="Q589" s="44">
        <f>IFERROR(VLOOKUP($F589,'Arr 2020'!$A:$N,12,0),0)</f>
        <v>1112841.7399999998</v>
      </c>
      <c r="R589" s="44">
        <f>IFERROR(VLOOKUP($F589,'Arr 2020'!$A:$N,13,0),0)</f>
        <v>1096585.19</v>
      </c>
      <c r="S589" s="44">
        <f>IFERROR(VLOOKUP($F589,'Arr 2020'!$A:$N,14,0),0)</f>
        <v>1155602.33</v>
      </c>
    </row>
    <row r="590" spans="2:19" ht="15" customHeight="1" x14ac:dyDescent="0.2">
      <c r="B590" s="23"/>
      <c r="C590" s="22"/>
      <c r="D590" s="22"/>
      <c r="E590" s="22" t="s">
        <v>1036</v>
      </c>
      <c r="F590" s="22"/>
      <c r="G590" s="55" t="s">
        <v>1037</v>
      </c>
      <c r="H590" s="24">
        <f>IFERROR(VLOOKUP($F590,'Arr 2020'!$A$1:$C$1331,3,0),0)</f>
        <v>0</v>
      </c>
      <c r="I590" s="24">
        <f>IFERROR(VLOOKUP($F590,'Arr 2020'!$A:$N,4,0),0)</f>
        <v>0</v>
      </c>
      <c r="J590" s="24">
        <f>IFERROR(VLOOKUP($F590,'Arr 2020'!$A:$N,5,0),0)</f>
        <v>0</v>
      </c>
      <c r="K590" s="24">
        <f>IFERROR(VLOOKUP($F590,'Arr 2020'!$A:$N,6,0),0)</f>
        <v>0</v>
      </c>
      <c r="L590" s="24">
        <f>IFERROR(VLOOKUP($F590,'Arr 2020'!$A:$N,7,0),0)</f>
        <v>0</v>
      </c>
      <c r="M590" s="24">
        <f>IFERROR(VLOOKUP($F590,'Arr 2020'!$A:$N,8,0),0)</f>
        <v>0</v>
      </c>
      <c r="N590" s="24">
        <f>IFERROR(VLOOKUP($F590,'Arr 2020'!$A:$N,9,0),0)</f>
        <v>0</v>
      </c>
      <c r="O590" s="24">
        <f>IFERROR(VLOOKUP($F590,'Arr 2020'!$A:$N,10,0),0)</f>
        <v>0</v>
      </c>
      <c r="P590" s="24">
        <f>IFERROR(VLOOKUP($F590,'Arr 2020'!$A:$N,11,0),0)</f>
        <v>0</v>
      </c>
      <c r="Q590" s="24">
        <f>IFERROR(VLOOKUP($F590,'Arr 2020'!$A:$N,12,0),0)</f>
        <v>0</v>
      </c>
      <c r="R590" s="24">
        <f>IFERROR(VLOOKUP($F590,'Arr 2020'!$A:$N,13,0),0)</f>
        <v>0</v>
      </c>
      <c r="S590" s="24">
        <f>IFERROR(VLOOKUP($F590,'Arr 2020'!$A:$N,14,0),0)</f>
        <v>0</v>
      </c>
    </row>
    <row r="591" spans="2:19" ht="15" customHeight="1" x14ac:dyDescent="0.2">
      <c r="B591" s="60"/>
      <c r="C591" s="61"/>
      <c r="D591" s="61"/>
      <c r="E591" s="61"/>
      <c r="F591" s="43" t="s">
        <v>1038</v>
      </c>
      <c r="G591" s="53" t="s">
        <v>1037</v>
      </c>
      <c r="H591" s="44">
        <f>IFERROR(VLOOKUP($F591,'Arr 2020'!$A$1:$C$1331,3,0),0)</f>
        <v>1303541.77</v>
      </c>
      <c r="I591" s="44">
        <f>IFERROR(VLOOKUP($F591,'Arr 2020'!$A:$N,4,0),0)</f>
        <v>794620.25</v>
      </c>
      <c r="J591" s="44">
        <f>IFERROR(VLOOKUP($F591,'Arr 2020'!$A:$N,5,0),0)</f>
        <v>1017009.7199999999</v>
      </c>
      <c r="K591" s="44">
        <f>IFERROR(VLOOKUP($F591,'Arr 2020'!$A:$N,6,0),0)</f>
        <v>1009824.56</v>
      </c>
      <c r="L591" s="44">
        <f>IFERROR(VLOOKUP($F591,'Arr 2020'!$A:$N,7,0),0)</f>
        <v>557802.42000000004</v>
      </c>
      <c r="M591" s="44">
        <f>IFERROR(VLOOKUP($F591,'Arr 2020'!$A:$N,8,0),0)</f>
        <v>788596.77</v>
      </c>
      <c r="N591" s="44">
        <f>IFERROR(VLOOKUP($F591,'Arr 2020'!$A:$N,9,0),0)</f>
        <v>1014841.1600000001</v>
      </c>
      <c r="O591" s="44">
        <f>IFERROR(VLOOKUP($F591,'Arr 2020'!$A:$N,10,0),0)</f>
        <v>1862225.47</v>
      </c>
      <c r="P591" s="44">
        <f>IFERROR(VLOOKUP($F591,'Arr 2020'!$A:$N,11,0),0)</f>
        <v>1856844.75</v>
      </c>
      <c r="Q591" s="44">
        <f>IFERROR(VLOOKUP($F591,'Arr 2020'!$A:$N,12,0),0)</f>
        <v>1548960.52</v>
      </c>
      <c r="R591" s="44">
        <f>IFERROR(VLOOKUP($F591,'Arr 2020'!$A:$N,13,0),0)</f>
        <v>1564352.55</v>
      </c>
      <c r="S591" s="44">
        <f>IFERROR(VLOOKUP($F591,'Arr 2020'!$A:$N,14,0),0)</f>
        <v>1470062.56</v>
      </c>
    </row>
    <row r="592" spans="2:19" ht="15" customHeight="1" x14ac:dyDescent="0.2">
      <c r="B592" s="64"/>
      <c r="C592" s="37"/>
      <c r="D592" s="37" t="s">
        <v>1039</v>
      </c>
      <c r="E592" s="37"/>
      <c r="F592" s="37"/>
      <c r="G592" s="51" t="s">
        <v>1040</v>
      </c>
      <c r="H592" s="38">
        <f>IFERROR(VLOOKUP($F592,'Arr 2020'!$A$1:$C$1331,3,0),0)</f>
        <v>0</v>
      </c>
      <c r="I592" s="38">
        <f>IFERROR(VLOOKUP($F592,'Arr 2020'!$A:$N,4,0),0)</f>
        <v>0</v>
      </c>
      <c r="J592" s="38">
        <f>IFERROR(VLOOKUP($F592,'Arr 2020'!$A:$N,5,0),0)</f>
        <v>0</v>
      </c>
      <c r="K592" s="38">
        <f>IFERROR(VLOOKUP($F592,'Arr 2020'!$A:$N,6,0),0)</f>
        <v>0</v>
      </c>
      <c r="L592" s="38">
        <f>IFERROR(VLOOKUP($F592,'Arr 2020'!$A:$N,7,0),0)</f>
        <v>0</v>
      </c>
      <c r="M592" s="38">
        <f>IFERROR(VLOOKUP($F592,'Arr 2020'!$A:$N,8,0),0)</f>
        <v>0</v>
      </c>
      <c r="N592" s="38">
        <f>IFERROR(VLOOKUP($F592,'Arr 2020'!$A:$N,9,0),0)</f>
        <v>0</v>
      </c>
      <c r="O592" s="38">
        <f>IFERROR(VLOOKUP($F592,'Arr 2020'!$A:$N,10,0),0)</f>
        <v>0</v>
      </c>
      <c r="P592" s="38">
        <f>IFERROR(VLOOKUP($F592,'Arr 2020'!$A:$N,11,0),0)</f>
        <v>0</v>
      </c>
      <c r="Q592" s="38">
        <f>IFERROR(VLOOKUP($F592,'Arr 2020'!$A:$N,12,0),0)</f>
        <v>0</v>
      </c>
      <c r="R592" s="38">
        <f>IFERROR(VLOOKUP($F592,'Arr 2020'!$A:$N,13,0),0)</f>
        <v>0</v>
      </c>
      <c r="S592" s="38">
        <f>IFERROR(VLOOKUP($F592,'Arr 2020'!$A:$N,14,0),0)</f>
        <v>0</v>
      </c>
    </row>
    <row r="593" spans="2:19" ht="15" customHeight="1" x14ac:dyDescent="0.2">
      <c r="B593" s="23"/>
      <c r="C593" s="22"/>
      <c r="D593" s="22"/>
      <c r="E593" s="22" t="s">
        <v>1041</v>
      </c>
      <c r="F593" s="22"/>
      <c r="G593" s="55" t="s">
        <v>1042</v>
      </c>
      <c r="H593" s="24">
        <f>IFERROR(VLOOKUP($F593,'Arr 2020'!$A$1:$C$1331,3,0),0)</f>
        <v>0</v>
      </c>
      <c r="I593" s="24">
        <f>IFERROR(VLOOKUP($F593,'Arr 2020'!$A:$N,4,0),0)</f>
        <v>0</v>
      </c>
      <c r="J593" s="24">
        <f>IFERROR(VLOOKUP($F593,'Arr 2020'!$A:$N,5,0),0)</f>
        <v>0</v>
      </c>
      <c r="K593" s="24">
        <f>IFERROR(VLOOKUP($F593,'Arr 2020'!$A:$N,6,0),0)</f>
        <v>0</v>
      </c>
      <c r="L593" s="24">
        <f>IFERROR(VLOOKUP($F593,'Arr 2020'!$A:$N,7,0),0)</f>
        <v>0</v>
      </c>
      <c r="M593" s="24">
        <f>IFERROR(VLOOKUP($F593,'Arr 2020'!$A:$N,8,0),0)</f>
        <v>0</v>
      </c>
      <c r="N593" s="24">
        <f>IFERROR(VLOOKUP($F593,'Arr 2020'!$A:$N,9,0),0)</f>
        <v>0</v>
      </c>
      <c r="O593" s="24">
        <f>IFERROR(VLOOKUP($F593,'Arr 2020'!$A:$N,10,0),0)</f>
        <v>0</v>
      </c>
      <c r="P593" s="24">
        <f>IFERROR(VLOOKUP($F593,'Arr 2020'!$A:$N,11,0),0)</f>
        <v>0</v>
      </c>
      <c r="Q593" s="24">
        <f>IFERROR(VLOOKUP($F593,'Arr 2020'!$A:$N,12,0),0)</f>
        <v>0</v>
      </c>
      <c r="R593" s="24">
        <f>IFERROR(VLOOKUP($F593,'Arr 2020'!$A:$N,13,0),0)</f>
        <v>0</v>
      </c>
      <c r="S593" s="24">
        <f>IFERROR(VLOOKUP($F593,'Arr 2020'!$A:$N,14,0),0)</f>
        <v>0</v>
      </c>
    </row>
    <row r="594" spans="2:19" ht="15" customHeight="1" x14ac:dyDescent="0.2">
      <c r="B594" s="60"/>
      <c r="C594" s="61"/>
      <c r="D594" s="61"/>
      <c r="E594" s="61"/>
      <c r="F594" s="43" t="s">
        <v>1043</v>
      </c>
      <c r="G594" s="53" t="s">
        <v>1042</v>
      </c>
      <c r="H594" s="44">
        <f>IFERROR(VLOOKUP($F594,'Arr 2020'!$A$1:$C$1331,3,0),0)</f>
        <v>1773895.4299999997</v>
      </c>
      <c r="I594" s="44">
        <f>IFERROR(VLOOKUP($F594,'Arr 2020'!$A:$N,4,0),0)</f>
        <v>1207611.2</v>
      </c>
      <c r="J594" s="44">
        <f>IFERROR(VLOOKUP($F594,'Arr 2020'!$A:$N,5,0),0)</f>
        <v>1284062.98</v>
      </c>
      <c r="K594" s="44">
        <f>IFERROR(VLOOKUP($F594,'Arr 2020'!$A:$N,6,0),0)</f>
        <v>1258675.51</v>
      </c>
      <c r="L594" s="44">
        <f>IFERROR(VLOOKUP($F594,'Arr 2020'!$A:$N,7,0),0)</f>
        <v>1015672.97</v>
      </c>
      <c r="M594" s="44">
        <f>IFERROR(VLOOKUP($F594,'Arr 2020'!$A:$N,8,0),0)</f>
        <v>1386098.6</v>
      </c>
      <c r="N594" s="44">
        <f>IFERROR(VLOOKUP($F594,'Arr 2020'!$A:$N,9,0),0)</f>
        <v>2546943.4900000002</v>
      </c>
      <c r="O594" s="44">
        <f>IFERROR(VLOOKUP($F594,'Arr 2020'!$A:$N,10,0),0)</f>
        <v>2319355.6</v>
      </c>
      <c r="P594" s="44">
        <f>IFERROR(VLOOKUP($F594,'Arr 2020'!$A:$N,11,0),0)</f>
        <v>2197895.58</v>
      </c>
      <c r="Q594" s="44">
        <f>IFERROR(VLOOKUP($F594,'Arr 2020'!$A:$N,12,0),0)</f>
        <v>1858731.65</v>
      </c>
      <c r="R594" s="44">
        <f>IFERROR(VLOOKUP($F594,'Arr 2020'!$A:$N,13,0),0)</f>
        <v>2500505.52</v>
      </c>
      <c r="S594" s="44">
        <f>IFERROR(VLOOKUP($F594,'Arr 2020'!$A:$N,14,0),0)</f>
        <v>1932372.72</v>
      </c>
    </row>
    <row r="595" spans="2:19" ht="15" customHeight="1" x14ac:dyDescent="0.2">
      <c r="B595" s="23"/>
      <c r="C595" s="22"/>
      <c r="D595" s="22"/>
      <c r="E595" s="22" t="s">
        <v>1044</v>
      </c>
      <c r="F595" s="22"/>
      <c r="G595" s="55" t="s">
        <v>1045</v>
      </c>
      <c r="H595" s="24">
        <f>IFERROR(VLOOKUP($F595,'Arr 2020'!$A$1:$C$1331,3,0),0)</f>
        <v>0</v>
      </c>
      <c r="I595" s="24">
        <f>IFERROR(VLOOKUP($F595,'Arr 2020'!$A:$N,4,0),0)</f>
        <v>0</v>
      </c>
      <c r="J595" s="24">
        <f>IFERROR(VLOOKUP($F595,'Arr 2020'!$A:$N,5,0),0)</f>
        <v>0</v>
      </c>
      <c r="K595" s="24">
        <f>IFERROR(VLOOKUP($F595,'Arr 2020'!$A:$N,6,0),0)</f>
        <v>0</v>
      </c>
      <c r="L595" s="24">
        <f>IFERROR(VLOOKUP($F595,'Arr 2020'!$A:$N,7,0),0)</f>
        <v>0</v>
      </c>
      <c r="M595" s="24">
        <f>IFERROR(VLOOKUP($F595,'Arr 2020'!$A:$N,8,0),0)</f>
        <v>0</v>
      </c>
      <c r="N595" s="24">
        <f>IFERROR(VLOOKUP($F595,'Arr 2020'!$A:$N,9,0),0)</f>
        <v>0</v>
      </c>
      <c r="O595" s="24">
        <f>IFERROR(VLOOKUP($F595,'Arr 2020'!$A:$N,10,0),0)</f>
        <v>0</v>
      </c>
      <c r="P595" s="24">
        <f>IFERROR(VLOOKUP($F595,'Arr 2020'!$A:$N,11,0),0)</f>
        <v>0</v>
      </c>
      <c r="Q595" s="24">
        <f>IFERROR(VLOOKUP($F595,'Arr 2020'!$A:$N,12,0),0)</f>
        <v>0</v>
      </c>
      <c r="R595" s="24">
        <f>IFERROR(VLOOKUP($F595,'Arr 2020'!$A:$N,13,0),0)</f>
        <v>0</v>
      </c>
      <c r="S595" s="24">
        <f>IFERROR(VLOOKUP($F595,'Arr 2020'!$A:$N,14,0),0)</f>
        <v>0</v>
      </c>
    </row>
    <row r="596" spans="2:19" ht="15" customHeight="1" x14ac:dyDescent="0.2">
      <c r="B596" s="60"/>
      <c r="C596" s="61"/>
      <c r="D596" s="61"/>
      <c r="E596" s="61"/>
      <c r="F596" s="43" t="s">
        <v>1046</v>
      </c>
      <c r="G596" s="53" t="s">
        <v>1045</v>
      </c>
      <c r="H596" s="44">
        <f>IFERROR(VLOOKUP($F596,'Arr 2020'!$A$1:$C$1331,3,0),0)</f>
        <v>9245.44</v>
      </c>
      <c r="I596" s="44">
        <f>IFERROR(VLOOKUP($F596,'Arr 2020'!$A:$N,4,0),0)</f>
        <v>47937.02</v>
      </c>
      <c r="J596" s="44">
        <f>IFERROR(VLOOKUP($F596,'Arr 2020'!$A:$N,5,0),0)</f>
        <v>54169.81</v>
      </c>
      <c r="K596" s="44">
        <f>IFERROR(VLOOKUP($F596,'Arr 2020'!$A:$N,6,0),0)</f>
        <v>24216.31</v>
      </c>
      <c r="L596" s="44">
        <f>IFERROR(VLOOKUP($F596,'Arr 2020'!$A:$N,7,0),0)</f>
        <v>2.58</v>
      </c>
      <c r="M596" s="44">
        <f>IFERROR(VLOOKUP($F596,'Arr 2020'!$A:$N,8,0),0)</f>
        <v>9598.3199999999979</v>
      </c>
      <c r="N596" s="44">
        <f>IFERROR(VLOOKUP($F596,'Arr 2020'!$A:$N,9,0),0)</f>
        <v>0.51</v>
      </c>
      <c r="O596" s="44">
        <f>IFERROR(VLOOKUP($F596,'Arr 2020'!$A:$N,10,0),0)</f>
        <v>0</v>
      </c>
      <c r="P596" s="44">
        <f>IFERROR(VLOOKUP($F596,'Arr 2020'!$A:$N,11,0),0)</f>
        <v>0</v>
      </c>
      <c r="Q596" s="44">
        <f>IFERROR(VLOOKUP($F596,'Arr 2020'!$A:$N,12,0),0)</f>
        <v>0</v>
      </c>
      <c r="R596" s="44">
        <f>IFERROR(VLOOKUP($F596,'Arr 2020'!$A:$N,13,0),0)</f>
        <v>0.67</v>
      </c>
      <c r="S596" s="44">
        <f>IFERROR(VLOOKUP($F596,'Arr 2020'!$A:$N,14,0),0)</f>
        <v>0</v>
      </c>
    </row>
    <row r="597" spans="2:19" ht="15" customHeight="1" x14ac:dyDescent="0.2">
      <c r="B597" s="23"/>
      <c r="C597" s="22"/>
      <c r="D597" s="22"/>
      <c r="E597" s="22" t="s">
        <v>1047</v>
      </c>
      <c r="F597" s="22"/>
      <c r="G597" s="55" t="s">
        <v>1048</v>
      </c>
      <c r="H597" s="24">
        <f>IFERROR(VLOOKUP($F597,'Arr 2020'!$A$1:$C$1331,3,0),0)</f>
        <v>0</v>
      </c>
      <c r="I597" s="24">
        <f>IFERROR(VLOOKUP($F597,'Arr 2020'!$A:$N,4,0),0)</f>
        <v>0</v>
      </c>
      <c r="J597" s="24">
        <f>IFERROR(VLOOKUP($F597,'Arr 2020'!$A:$N,5,0),0)</f>
        <v>0</v>
      </c>
      <c r="K597" s="24">
        <f>IFERROR(VLOOKUP($F597,'Arr 2020'!$A:$N,6,0),0)</f>
        <v>0</v>
      </c>
      <c r="L597" s="24">
        <f>IFERROR(VLOOKUP($F597,'Arr 2020'!$A:$N,7,0),0)</f>
        <v>0</v>
      </c>
      <c r="M597" s="24">
        <f>IFERROR(VLOOKUP($F597,'Arr 2020'!$A:$N,8,0),0)</f>
        <v>0</v>
      </c>
      <c r="N597" s="24">
        <f>IFERROR(VLOOKUP($F597,'Arr 2020'!$A:$N,9,0),0)</f>
        <v>0</v>
      </c>
      <c r="O597" s="24">
        <f>IFERROR(VLOOKUP($F597,'Arr 2020'!$A:$N,10,0),0)</f>
        <v>0</v>
      </c>
      <c r="P597" s="24">
        <f>IFERROR(VLOOKUP($F597,'Arr 2020'!$A:$N,11,0),0)</f>
        <v>0</v>
      </c>
      <c r="Q597" s="24">
        <f>IFERROR(VLOOKUP($F597,'Arr 2020'!$A:$N,12,0),0)</f>
        <v>0</v>
      </c>
      <c r="R597" s="24">
        <f>IFERROR(VLOOKUP($F597,'Arr 2020'!$A:$N,13,0),0)</f>
        <v>0</v>
      </c>
      <c r="S597" s="24">
        <f>IFERROR(VLOOKUP($F597,'Arr 2020'!$A:$N,14,0),0)</f>
        <v>0</v>
      </c>
    </row>
    <row r="598" spans="2:19" ht="15" customHeight="1" x14ac:dyDescent="0.2">
      <c r="B598" s="60"/>
      <c r="C598" s="61"/>
      <c r="D598" s="61"/>
      <c r="E598" s="61"/>
      <c r="F598" s="43" t="s">
        <v>1049</v>
      </c>
      <c r="G598" s="53" t="s">
        <v>1048</v>
      </c>
      <c r="H598" s="44">
        <f>IFERROR(VLOOKUP($F598,'Arr 2020'!$A$1:$C$1331,3,0),0)</f>
        <v>15657.92</v>
      </c>
      <c r="I598" s="44">
        <f>IFERROR(VLOOKUP($F598,'Arr 2020'!$A:$N,4,0),0)</f>
        <v>16258.14</v>
      </c>
      <c r="J598" s="44">
        <f>IFERROR(VLOOKUP($F598,'Arr 2020'!$A:$N,5,0),0)</f>
        <v>13888.38</v>
      </c>
      <c r="K598" s="44">
        <f>IFERROR(VLOOKUP($F598,'Arr 2020'!$A:$N,6,0),0)</f>
        <v>18687.84</v>
      </c>
      <c r="L598" s="44">
        <f>IFERROR(VLOOKUP($F598,'Arr 2020'!$A:$N,7,0),0)</f>
        <v>14286.41</v>
      </c>
      <c r="M598" s="44">
        <f>IFERROR(VLOOKUP($F598,'Arr 2020'!$A:$N,8,0),0)</f>
        <v>15968.35</v>
      </c>
      <c r="N598" s="44">
        <f>IFERROR(VLOOKUP($F598,'Arr 2020'!$A:$N,9,0),0)</f>
        <v>46520</v>
      </c>
      <c r="O598" s="44">
        <f>IFERROR(VLOOKUP($F598,'Arr 2020'!$A:$N,10,0),0)</f>
        <v>32322.95</v>
      </c>
      <c r="P598" s="44">
        <f>IFERROR(VLOOKUP($F598,'Arr 2020'!$A:$N,11,0),0)</f>
        <v>29372.06</v>
      </c>
      <c r="Q598" s="44">
        <f>IFERROR(VLOOKUP($F598,'Arr 2020'!$A:$N,12,0),0)</f>
        <v>30592.41</v>
      </c>
      <c r="R598" s="44">
        <f>IFERROR(VLOOKUP($F598,'Arr 2020'!$A:$N,13,0),0)</f>
        <v>26796.19</v>
      </c>
      <c r="S598" s="44">
        <f>IFERROR(VLOOKUP($F598,'Arr 2020'!$A:$N,14,0),0)</f>
        <v>28169.45</v>
      </c>
    </row>
    <row r="599" spans="2:19" ht="15" customHeight="1" x14ac:dyDescent="0.2">
      <c r="B599" s="64"/>
      <c r="C599" s="37"/>
      <c r="D599" s="37" t="s">
        <v>1050</v>
      </c>
      <c r="E599" s="37"/>
      <c r="F599" s="37"/>
      <c r="G599" s="51" t="s">
        <v>1051</v>
      </c>
      <c r="H599" s="38">
        <f>IFERROR(VLOOKUP($F599,'Arr 2020'!$A$1:$C$1331,3,0),0)</f>
        <v>0</v>
      </c>
      <c r="I599" s="38">
        <f>IFERROR(VLOOKUP($F599,'Arr 2020'!$A:$N,4,0),0)</f>
        <v>0</v>
      </c>
      <c r="J599" s="38">
        <f>IFERROR(VLOOKUP($F599,'Arr 2020'!$A:$N,5,0),0)</f>
        <v>0</v>
      </c>
      <c r="K599" s="38">
        <f>IFERROR(VLOOKUP($F599,'Arr 2020'!$A:$N,6,0),0)</f>
        <v>0</v>
      </c>
      <c r="L599" s="38">
        <f>IFERROR(VLOOKUP($F599,'Arr 2020'!$A:$N,7,0),0)</f>
        <v>0</v>
      </c>
      <c r="M599" s="38">
        <f>IFERROR(VLOOKUP($F599,'Arr 2020'!$A:$N,8,0),0)</f>
        <v>0</v>
      </c>
      <c r="N599" s="38">
        <f>IFERROR(VLOOKUP($F599,'Arr 2020'!$A:$N,9,0),0)</f>
        <v>0</v>
      </c>
      <c r="O599" s="38">
        <f>IFERROR(VLOOKUP($F599,'Arr 2020'!$A:$N,10,0),0)</f>
        <v>0</v>
      </c>
      <c r="P599" s="38">
        <f>IFERROR(VLOOKUP($F599,'Arr 2020'!$A:$N,11,0),0)</f>
        <v>0</v>
      </c>
      <c r="Q599" s="38">
        <f>IFERROR(VLOOKUP($F599,'Arr 2020'!$A:$N,12,0),0)</f>
        <v>0</v>
      </c>
      <c r="R599" s="38">
        <f>IFERROR(VLOOKUP($F599,'Arr 2020'!$A:$N,13,0),0)</f>
        <v>0</v>
      </c>
      <c r="S599" s="38">
        <f>IFERROR(VLOOKUP($F599,'Arr 2020'!$A:$N,14,0),0)</f>
        <v>0</v>
      </c>
    </row>
    <row r="600" spans="2:19" ht="15" customHeight="1" x14ac:dyDescent="0.2">
      <c r="B600" s="23"/>
      <c r="C600" s="22"/>
      <c r="D600" s="22"/>
      <c r="E600" s="22" t="s">
        <v>1052</v>
      </c>
      <c r="F600" s="22"/>
      <c r="G600" s="55" t="s">
        <v>1053</v>
      </c>
      <c r="H600" s="24">
        <f>IFERROR(VLOOKUP($F600,'Arr 2020'!$A$1:$C$1331,3,0),0)</f>
        <v>0</v>
      </c>
      <c r="I600" s="24">
        <f>IFERROR(VLOOKUP($F600,'Arr 2020'!$A:$N,4,0),0)</f>
        <v>0</v>
      </c>
      <c r="J600" s="24">
        <f>IFERROR(VLOOKUP($F600,'Arr 2020'!$A:$N,5,0),0)</f>
        <v>0</v>
      </c>
      <c r="K600" s="24">
        <f>IFERROR(VLOOKUP($F600,'Arr 2020'!$A:$N,6,0),0)</f>
        <v>0</v>
      </c>
      <c r="L600" s="24">
        <f>IFERROR(VLOOKUP($F600,'Arr 2020'!$A:$N,7,0),0)</f>
        <v>0</v>
      </c>
      <c r="M600" s="24">
        <f>IFERROR(VLOOKUP($F600,'Arr 2020'!$A:$N,8,0),0)</f>
        <v>0</v>
      </c>
      <c r="N600" s="24">
        <f>IFERROR(VLOOKUP($F600,'Arr 2020'!$A:$N,9,0),0)</f>
        <v>0</v>
      </c>
      <c r="O600" s="24">
        <f>IFERROR(VLOOKUP($F600,'Arr 2020'!$A:$N,10,0),0)</f>
        <v>0</v>
      </c>
      <c r="P600" s="24">
        <f>IFERROR(VLOOKUP($F600,'Arr 2020'!$A:$N,11,0),0)</f>
        <v>0</v>
      </c>
      <c r="Q600" s="24">
        <f>IFERROR(VLOOKUP($F600,'Arr 2020'!$A:$N,12,0),0)</f>
        <v>0</v>
      </c>
      <c r="R600" s="24">
        <f>IFERROR(VLOOKUP($F600,'Arr 2020'!$A:$N,13,0),0)</f>
        <v>0</v>
      </c>
      <c r="S600" s="24">
        <f>IFERROR(VLOOKUP($F600,'Arr 2020'!$A:$N,14,0),0)</f>
        <v>0</v>
      </c>
    </row>
    <row r="601" spans="2:19" ht="15" customHeight="1" x14ac:dyDescent="0.2">
      <c r="B601" s="60"/>
      <c r="C601" s="61"/>
      <c r="D601" s="61"/>
      <c r="E601" s="61"/>
      <c r="F601" s="43" t="s">
        <v>1054</v>
      </c>
      <c r="G601" s="53" t="s">
        <v>1053</v>
      </c>
      <c r="H601" s="44">
        <f>IFERROR(VLOOKUP($F601,'Arr 2020'!$A$1:$C$1331,3,0),0)</f>
        <v>73020.47</v>
      </c>
      <c r="I601" s="44">
        <f>IFERROR(VLOOKUP($F601,'Arr 2020'!$A:$N,4,0),0)</f>
        <v>22295.360000000001</v>
      </c>
      <c r="J601" s="44">
        <f>IFERROR(VLOOKUP($F601,'Arr 2020'!$A:$N,5,0),0)</f>
        <v>58292.86</v>
      </c>
      <c r="K601" s="44">
        <f>IFERROR(VLOOKUP($F601,'Arr 2020'!$A:$N,6,0),0)</f>
        <v>8051.0299999999988</v>
      </c>
      <c r="L601" s="44">
        <f>IFERROR(VLOOKUP($F601,'Arr 2020'!$A:$N,7,0),0)</f>
        <v>3210.33</v>
      </c>
      <c r="M601" s="44">
        <f>IFERROR(VLOOKUP($F601,'Arr 2020'!$A:$N,8,0),0)</f>
        <v>7207.16</v>
      </c>
      <c r="N601" s="44">
        <f>IFERROR(VLOOKUP($F601,'Arr 2020'!$A:$N,9,0),0)</f>
        <v>10427.31</v>
      </c>
      <c r="O601" s="44">
        <f>IFERROR(VLOOKUP($F601,'Arr 2020'!$A:$N,10,0),0)</f>
        <v>95654.24</v>
      </c>
      <c r="P601" s="44">
        <f>IFERROR(VLOOKUP($F601,'Arr 2020'!$A:$N,11,0),0)</f>
        <v>75251.06</v>
      </c>
      <c r="Q601" s="44">
        <f>IFERROR(VLOOKUP($F601,'Arr 2020'!$A:$N,12,0),0)</f>
        <v>68093.240000000005</v>
      </c>
      <c r="R601" s="44">
        <f>IFERROR(VLOOKUP($F601,'Arr 2020'!$A:$N,13,0),0)</f>
        <v>66790.8</v>
      </c>
      <c r="S601" s="44">
        <f>IFERROR(VLOOKUP($F601,'Arr 2020'!$A:$N,14,0),0)</f>
        <v>71114.67</v>
      </c>
    </row>
    <row r="602" spans="2:19" ht="15" customHeight="1" x14ac:dyDescent="0.2">
      <c r="B602" s="23"/>
      <c r="C602" s="22"/>
      <c r="D602" s="22"/>
      <c r="E602" s="22" t="s">
        <v>1055</v>
      </c>
      <c r="F602" s="22"/>
      <c r="G602" s="55" t="s">
        <v>1056</v>
      </c>
      <c r="H602" s="24">
        <f>IFERROR(VLOOKUP($F602,'Arr 2020'!$A$1:$C$1331,3,0),0)</f>
        <v>0</v>
      </c>
      <c r="I602" s="24">
        <f>IFERROR(VLOOKUP($F602,'Arr 2020'!$A:$N,4,0),0)</f>
        <v>0</v>
      </c>
      <c r="J602" s="24">
        <f>IFERROR(VLOOKUP($F602,'Arr 2020'!$A:$N,5,0),0)</f>
        <v>0</v>
      </c>
      <c r="K602" s="24">
        <f>IFERROR(VLOOKUP($F602,'Arr 2020'!$A:$N,6,0),0)</f>
        <v>0</v>
      </c>
      <c r="L602" s="24">
        <f>IFERROR(VLOOKUP($F602,'Arr 2020'!$A:$N,7,0),0)</f>
        <v>0</v>
      </c>
      <c r="M602" s="24">
        <f>IFERROR(VLOOKUP($F602,'Arr 2020'!$A:$N,8,0),0)</f>
        <v>0</v>
      </c>
      <c r="N602" s="24">
        <f>IFERROR(VLOOKUP($F602,'Arr 2020'!$A:$N,9,0),0)</f>
        <v>0</v>
      </c>
      <c r="O602" s="24">
        <f>IFERROR(VLOOKUP($F602,'Arr 2020'!$A:$N,10,0),0)</f>
        <v>0</v>
      </c>
      <c r="P602" s="24">
        <f>IFERROR(VLOOKUP($F602,'Arr 2020'!$A:$N,11,0),0)</f>
        <v>0</v>
      </c>
      <c r="Q602" s="24">
        <f>IFERROR(VLOOKUP($F602,'Arr 2020'!$A:$N,12,0),0)</f>
        <v>0</v>
      </c>
      <c r="R602" s="24">
        <f>IFERROR(VLOOKUP($F602,'Arr 2020'!$A:$N,13,0),0)</f>
        <v>0</v>
      </c>
      <c r="S602" s="24">
        <f>IFERROR(VLOOKUP($F602,'Arr 2020'!$A:$N,14,0),0)</f>
        <v>0</v>
      </c>
    </row>
    <row r="603" spans="2:19" ht="15" customHeight="1" x14ac:dyDescent="0.2">
      <c r="B603" s="60"/>
      <c r="C603" s="61"/>
      <c r="D603" s="61"/>
      <c r="E603" s="61"/>
      <c r="F603" s="43" t="s">
        <v>1057</v>
      </c>
      <c r="G603" s="53" t="s">
        <v>1058</v>
      </c>
      <c r="H603" s="44">
        <f>IFERROR(VLOOKUP($F603,'Arr 2020'!$A$1:$C$1331,3,0),0)</f>
        <v>3867.8000000000006</v>
      </c>
      <c r="I603" s="44">
        <f>IFERROR(VLOOKUP($F603,'Arr 2020'!$A:$N,4,0),0)</f>
        <v>4629.17</v>
      </c>
      <c r="J603" s="44">
        <f>IFERROR(VLOOKUP($F603,'Arr 2020'!$A:$N,5,0),0)</f>
        <v>1655.75</v>
      </c>
      <c r="K603" s="44">
        <f>IFERROR(VLOOKUP($F603,'Arr 2020'!$A:$N,6,0),0)</f>
        <v>876.84</v>
      </c>
      <c r="L603" s="44">
        <f>IFERROR(VLOOKUP($F603,'Arr 2020'!$A:$N,7,0),0)</f>
        <v>1022.5</v>
      </c>
      <c r="M603" s="44">
        <f>IFERROR(VLOOKUP($F603,'Arr 2020'!$A:$N,8,0),0)</f>
        <v>1032.7599999999998</v>
      </c>
      <c r="N603" s="44">
        <f>IFERROR(VLOOKUP($F603,'Arr 2020'!$A:$N,9,0),0)</f>
        <v>2346.0799999999995</v>
      </c>
      <c r="O603" s="44">
        <f>IFERROR(VLOOKUP($F603,'Arr 2020'!$A:$N,10,0),0)</f>
        <v>3121.71</v>
      </c>
      <c r="P603" s="44">
        <f>IFERROR(VLOOKUP($F603,'Arr 2020'!$A:$N,11,0),0)</f>
        <v>2183.9400000000005</v>
      </c>
      <c r="Q603" s="44">
        <f>IFERROR(VLOOKUP($F603,'Arr 2020'!$A:$N,12,0),0)</f>
        <v>1478.23</v>
      </c>
      <c r="R603" s="44">
        <f>IFERROR(VLOOKUP($F603,'Arr 2020'!$A:$N,13,0),0)</f>
        <v>1482</v>
      </c>
      <c r="S603" s="44">
        <f>IFERROR(VLOOKUP($F603,'Arr 2020'!$A:$N,14,0),0)</f>
        <v>7771.48</v>
      </c>
    </row>
    <row r="604" spans="2:19" ht="15" customHeight="1" x14ac:dyDescent="0.2">
      <c r="B604" s="60"/>
      <c r="C604" s="61"/>
      <c r="D604" s="61"/>
      <c r="E604" s="61"/>
      <c r="F604" s="43" t="s">
        <v>1059</v>
      </c>
      <c r="G604" s="53" t="s">
        <v>1060</v>
      </c>
      <c r="H604" s="44">
        <f>IFERROR(VLOOKUP($F604,'Arr 2020'!$A$1:$C$1331,3,0),0)</f>
        <v>315666.03999999998</v>
      </c>
      <c r="I604" s="44">
        <f>IFERROR(VLOOKUP($F604,'Arr 2020'!$A:$N,4,0),0)</f>
        <v>43417.41</v>
      </c>
      <c r="J604" s="44">
        <f>IFERROR(VLOOKUP($F604,'Arr 2020'!$A:$N,5,0),0)</f>
        <v>28299.439999999995</v>
      </c>
      <c r="K604" s="44">
        <f>IFERROR(VLOOKUP($F604,'Arr 2020'!$A:$N,6,0),0)</f>
        <v>15655.84</v>
      </c>
      <c r="L604" s="44">
        <f>IFERROR(VLOOKUP($F604,'Arr 2020'!$A:$N,7,0),0)</f>
        <v>25052.05</v>
      </c>
      <c r="M604" s="44">
        <f>IFERROR(VLOOKUP($F604,'Arr 2020'!$A:$N,8,0),0)</f>
        <v>30021.119999999999</v>
      </c>
      <c r="N604" s="44">
        <f>IFERROR(VLOOKUP($F604,'Arr 2020'!$A:$N,9,0),0)</f>
        <v>19460.849999999999</v>
      </c>
      <c r="O604" s="44">
        <f>IFERROR(VLOOKUP($F604,'Arr 2020'!$A:$N,10,0),0)</f>
        <v>25137.54</v>
      </c>
      <c r="P604" s="44">
        <f>IFERROR(VLOOKUP($F604,'Arr 2020'!$A:$N,11,0),0)</f>
        <v>30178</v>
      </c>
      <c r="Q604" s="44">
        <f>IFERROR(VLOOKUP($F604,'Arr 2020'!$A:$N,12,0),0)</f>
        <v>16580.490000000002</v>
      </c>
      <c r="R604" s="44">
        <f>IFERROR(VLOOKUP($F604,'Arr 2020'!$A:$N,13,0),0)</f>
        <v>13945</v>
      </c>
      <c r="S604" s="44">
        <f>IFERROR(VLOOKUP($F604,'Arr 2020'!$A:$N,14,0),0)</f>
        <v>18046.66</v>
      </c>
    </row>
    <row r="605" spans="2:19" ht="15" customHeight="1" x14ac:dyDescent="0.2">
      <c r="B605" s="60"/>
      <c r="C605" s="61"/>
      <c r="D605" s="61"/>
      <c r="E605" s="61"/>
      <c r="F605" s="43" t="s">
        <v>1061</v>
      </c>
      <c r="G605" s="53" t="s">
        <v>1062</v>
      </c>
      <c r="H605" s="44">
        <f>IFERROR(VLOOKUP($F605,'Arr 2020'!$A$1:$C$1331,3,0),0)</f>
        <v>131.69999999999999</v>
      </c>
      <c r="I605" s="44">
        <f>IFERROR(VLOOKUP($F605,'Arr 2020'!$A:$N,4,0),0)</f>
        <v>11.73</v>
      </c>
      <c r="J605" s="44">
        <f>IFERROR(VLOOKUP($F605,'Arr 2020'!$A:$N,5,0),0)</f>
        <v>0.23</v>
      </c>
      <c r="K605" s="44">
        <f>IFERROR(VLOOKUP($F605,'Arr 2020'!$A:$N,6,0),0)</f>
        <v>4.2699999999999996</v>
      </c>
      <c r="L605" s="44">
        <f>IFERROR(VLOOKUP($F605,'Arr 2020'!$A:$N,7,0),0)</f>
        <v>0.92</v>
      </c>
      <c r="M605" s="44">
        <f>IFERROR(VLOOKUP($F605,'Arr 2020'!$A:$N,8,0),0)</f>
        <v>9.98</v>
      </c>
      <c r="N605" s="44">
        <f>IFERROR(VLOOKUP($F605,'Arr 2020'!$A:$N,9,0),0)</f>
        <v>1.47</v>
      </c>
      <c r="O605" s="44">
        <f>IFERROR(VLOOKUP($F605,'Arr 2020'!$A:$N,10,0),0)</f>
        <v>27.01</v>
      </c>
      <c r="P605" s="44">
        <f>IFERROR(VLOOKUP($F605,'Arr 2020'!$A:$N,11,0),0)</f>
        <v>7.19</v>
      </c>
      <c r="Q605" s="44">
        <f>IFERROR(VLOOKUP($F605,'Arr 2020'!$A:$N,12,0),0)</f>
        <v>4.07</v>
      </c>
      <c r="R605" s="44">
        <f>IFERROR(VLOOKUP($F605,'Arr 2020'!$A:$N,13,0),0)</f>
        <v>11.3</v>
      </c>
      <c r="S605" s="44">
        <f>IFERROR(VLOOKUP($F605,'Arr 2020'!$A:$N,14,0),0)</f>
        <v>43.53</v>
      </c>
    </row>
    <row r="606" spans="2:19" ht="15" customHeight="1" x14ac:dyDescent="0.2">
      <c r="B606" s="23"/>
      <c r="C606" s="22"/>
      <c r="D606" s="22"/>
      <c r="E606" s="22" t="s">
        <v>1063</v>
      </c>
      <c r="F606" s="22"/>
      <c r="G606" s="55" t="s">
        <v>1064</v>
      </c>
      <c r="H606" s="24">
        <f>IFERROR(VLOOKUP($F606,'Arr 2020'!$A$1:$C$1331,3,0),0)</f>
        <v>0</v>
      </c>
      <c r="I606" s="24">
        <f>IFERROR(VLOOKUP($F606,'Arr 2020'!$A:$N,4,0),0)</f>
        <v>0</v>
      </c>
      <c r="J606" s="24">
        <f>IFERROR(VLOOKUP($F606,'Arr 2020'!$A:$N,5,0),0)</f>
        <v>0</v>
      </c>
      <c r="K606" s="24">
        <f>IFERROR(VLOOKUP($F606,'Arr 2020'!$A:$N,6,0),0)</f>
        <v>0</v>
      </c>
      <c r="L606" s="24">
        <f>IFERROR(VLOOKUP($F606,'Arr 2020'!$A:$N,7,0),0)</f>
        <v>0</v>
      </c>
      <c r="M606" s="24">
        <f>IFERROR(VLOOKUP($F606,'Arr 2020'!$A:$N,8,0),0)</f>
        <v>0</v>
      </c>
      <c r="N606" s="24">
        <f>IFERROR(VLOOKUP($F606,'Arr 2020'!$A:$N,9,0),0)</f>
        <v>0</v>
      </c>
      <c r="O606" s="24">
        <f>IFERROR(VLOOKUP($F606,'Arr 2020'!$A:$N,10,0),0)</f>
        <v>0</v>
      </c>
      <c r="P606" s="24">
        <f>IFERROR(VLOOKUP($F606,'Arr 2020'!$A:$N,11,0),0)</f>
        <v>0</v>
      </c>
      <c r="Q606" s="24">
        <f>IFERROR(VLOOKUP($F606,'Arr 2020'!$A:$N,12,0),0)</f>
        <v>0</v>
      </c>
      <c r="R606" s="24">
        <f>IFERROR(VLOOKUP($F606,'Arr 2020'!$A:$N,13,0),0)</f>
        <v>0</v>
      </c>
      <c r="S606" s="24">
        <f>IFERROR(VLOOKUP($F606,'Arr 2020'!$A:$N,14,0),0)</f>
        <v>0</v>
      </c>
    </row>
    <row r="607" spans="2:19" ht="15" customHeight="1" x14ac:dyDescent="0.2">
      <c r="B607" s="60"/>
      <c r="C607" s="61"/>
      <c r="D607" s="61"/>
      <c r="E607" s="61"/>
      <c r="F607" s="43" t="s">
        <v>1065</v>
      </c>
      <c r="G607" s="53" t="s">
        <v>1064</v>
      </c>
      <c r="H607" s="44">
        <f>IFERROR(VLOOKUP($F607,'Arr 2020'!$A$1:$C$1331,3,0),0)</f>
        <v>1925863.15</v>
      </c>
      <c r="I607" s="44">
        <f>IFERROR(VLOOKUP($F607,'Arr 2020'!$A:$N,4,0),0)</f>
        <v>1440262</v>
      </c>
      <c r="J607" s="44">
        <f>IFERROR(VLOOKUP($F607,'Arr 2020'!$A:$N,5,0),0)</f>
        <v>1618604.3600000003</v>
      </c>
      <c r="K607" s="44">
        <f>IFERROR(VLOOKUP($F607,'Arr 2020'!$A:$N,6,0),0)</f>
        <v>2388704.0699999998</v>
      </c>
      <c r="L607" s="44">
        <f>IFERROR(VLOOKUP($F607,'Arr 2020'!$A:$N,7,0),0)</f>
        <v>1815850.05</v>
      </c>
      <c r="M607" s="44">
        <f>IFERROR(VLOOKUP($F607,'Arr 2020'!$A:$N,8,0),0)</f>
        <v>1970399.72</v>
      </c>
      <c r="N607" s="44">
        <f>IFERROR(VLOOKUP($F607,'Arr 2020'!$A:$N,9,0),0)</f>
        <v>2216907.09</v>
      </c>
      <c r="O607" s="44">
        <f>IFERROR(VLOOKUP($F607,'Arr 2020'!$A:$N,10,0),0)</f>
        <v>2253707.2799999998</v>
      </c>
      <c r="P607" s="44">
        <f>IFERROR(VLOOKUP($F607,'Arr 2020'!$A:$N,11,0),0)</f>
        <v>2479185.7000000002</v>
      </c>
      <c r="Q607" s="44">
        <f>IFERROR(VLOOKUP($F607,'Arr 2020'!$A:$N,12,0),0)</f>
        <v>2347688.89</v>
      </c>
      <c r="R607" s="44">
        <f>IFERROR(VLOOKUP($F607,'Arr 2020'!$A:$N,13,0),0)</f>
        <v>1786149.96</v>
      </c>
      <c r="S607" s="44">
        <f>IFERROR(VLOOKUP($F607,'Arr 2020'!$A:$N,14,0),0)</f>
        <v>2335889.2999999998</v>
      </c>
    </row>
    <row r="608" spans="2:19" ht="15" customHeight="1" x14ac:dyDescent="0.2">
      <c r="B608" s="23"/>
      <c r="C608" s="22"/>
      <c r="D608" s="22"/>
      <c r="E608" s="22" t="s">
        <v>1066</v>
      </c>
      <c r="F608" s="22"/>
      <c r="G608" s="55" t="s">
        <v>1067</v>
      </c>
      <c r="H608" s="24">
        <f>IFERROR(VLOOKUP($F608,'Arr 2020'!$A$1:$C$1331,3,0),0)</f>
        <v>0</v>
      </c>
      <c r="I608" s="24">
        <f>IFERROR(VLOOKUP($F608,'Arr 2020'!$A:$N,4,0),0)</f>
        <v>0</v>
      </c>
      <c r="J608" s="24">
        <f>IFERROR(VLOOKUP($F608,'Arr 2020'!$A:$N,5,0),0)</f>
        <v>0</v>
      </c>
      <c r="K608" s="24">
        <f>IFERROR(VLOOKUP($F608,'Arr 2020'!$A:$N,6,0),0)</f>
        <v>0</v>
      </c>
      <c r="L608" s="24">
        <f>IFERROR(VLOOKUP($F608,'Arr 2020'!$A:$N,7,0),0)</f>
        <v>0</v>
      </c>
      <c r="M608" s="24">
        <f>IFERROR(VLOOKUP($F608,'Arr 2020'!$A:$N,8,0),0)</f>
        <v>0</v>
      </c>
      <c r="N608" s="24">
        <f>IFERROR(VLOOKUP($F608,'Arr 2020'!$A:$N,9,0),0)</f>
        <v>0</v>
      </c>
      <c r="O608" s="24">
        <f>IFERROR(VLOOKUP($F608,'Arr 2020'!$A:$N,10,0),0)</f>
        <v>0</v>
      </c>
      <c r="P608" s="24">
        <f>IFERROR(VLOOKUP($F608,'Arr 2020'!$A:$N,11,0),0)</f>
        <v>0</v>
      </c>
      <c r="Q608" s="24">
        <f>IFERROR(VLOOKUP($F608,'Arr 2020'!$A:$N,12,0),0)</f>
        <v>0</v>
      </c>
      <c r="R608" s="24">
        <f>IFERROR(VLOOKUP($F608,'Arr 2020'!$A:$N,13,0),0)</f>
        <v>0</v>
      </c>
      <c r="S608" s="24">
        <f>IFERROR(VLOOKUP($F608,'Arr 2020'!$A:$N,14,0),0)</f>
        <v>0</v>
      </c>
    </row>
    <row r="609" spans="2:19" ht="15" customHeight="1" x14ac:dyDescent="0.2">
      <c r="B609" s="60"/>
      <c r="C609" s="61"/>
      <c r="D609" s="61"/>
      <c r="E609" s="61"/>
      <c r="F609" s="43" t="s">
        <v>1068</v>
      </c>
      <c r="G609" s="53" t="s">
        <v>1067</v>
      </c>
      <c r="H609" s="44">
        <f>IFERROR(VLOOKUP($F609,'Arr 2020'!$A$1:$C$1331,3,0),0)</f>
        <v>6464.63</v>
      </c>
      <c r="I609" s="44">
        <f>IFERROR(VLOOKUP($F609,'Arr 2020'!$A:$N,4,0),0)</f>
        <v>10647.080000000002</v>
      </c>
      <c r="J609" s="44">
        <f>IFERROR(VLOOKUP($F609,'Arr 2020'!$A:$N,5,0),0)</f>
        <v>13094.48</v>
      </c>
      <c r="K609" s="44">
        <f>IFERROR(VLOOKUP($F609,'Arr 2020'!$A:$N,6,0),0)</f>
        <v>15318.76</v>
      </c>
      <c r="L609" s="44">
        <f>IFERROR(VLOOKUP($F609,'Arr 2020'!$A:$N,7,0),0)</f>
        <v>262991.90999999997</v>
      </c>
      <c r="M609" s="44">
        <f>IFERROR(VLOOKUP($F609,'Arr 2020'!$A:$N,8,0),0)</f>
        <v>53245.22</v>
      </c>
      <c r="N609" s="44">
        <f>IFERROR(VLOOKUP($F609,'Arr 2020'!$A:$N,9,0),0)</f>
        <v>11430.339999999998</v>
      </c>
      <c r="O609" s="44">
        <f>IFERROR(VLOOKUP($F609,'Arr 2020'!$A:$N,10,0),0)</f>
        <v>58350.37000000001</v>
      </c>
      <c r="P609" s="44">
        <f>IFERROR(VLOOKUP($F609,'Arr 2020'!$A:$N,11,0),0)</f>
        <v>11214.86</v>
      </c>
      <c r="Q609" s="44">
        <f>IFERROR(VLOOKUP($F609,'Arr 2020'!$A:$N,12,0),0)</f>
        <v>18646.55</v>
      </c>
      <c r="R609" s="44">
        <f>IFERROR(VLOOKUP($F609,'Arr 2020'!$A:$N,13,0),0)</f>
        <v>10831.07</v>
      </c>
      <c r="S609" s="44">
        <f>IFERROR(VLOOKUP($F609,'Arr 2020'!$A:$N,14,0),0)</f>
        <v>12542.8</v>
      </c>
    </row>
    <row r="610" spans="2:19" ht="15" customHeight="1" x14ac:dyDescent="0.2">
      <c r="B610" s="23"/>
      <c r="C610" s="22"/>
      <c r="D610" s="22"/>
      <c r="E610" s="22" t="s">
        <v>1069</v>
      </c>
      <c r="F610" s="22"/>
      <c r="G610" s="55" t="s">
        <v>1070</v>
      </c>
      <c r="H610" s="24">
        <f>IFERROR(VLOOKUP($F610,'Arr 2020'!$A$1:$C$1331,3,0),0)</f>
        <v>0</v>
      </c>
      <c r="I610" s="24">
        <f>IFERROR(VLOOKUP($F610,'Arr 2020'!$A:$N,4,0),0)</f>
        <v>0</v>
      </c>
      <c r="J610" s="24">
        <f>IFERROR(VLOOKUP($F610,'Arr 2020'!$A:$N,5,0),0)</f>
        <v>0</v>
      </c>
      <c r="K610" s="24">
        <f>IFERROR(VLOOKUP($F610,'Arr 2020'!$A:$N,6,0),0)</f>
        <v>0</v>
      </c>
      <c r="L610" s="24">
        <f>IFERROR(VLOOKUP($F610,'Arr 2020'!$A:$N,7,0),0)</f>
        <v>0</v>
      </c>
      <c r="M610" s="24">
        <f>IFERROR(VLOOKUP($F610,'Arr 2020'!$A:$N,8,0),0)</f>
        <v>0</v>
      </c>
      <c r="N610" s="24">
        <f>IFERROR(VLOOKUP($F610,'Arr 2020'!$A:$N,9,0),0)</f>
        <v>0</v>
      </c>
      <c r="O610" s="24">
        <f>IFERROR(VLOOKUP($F610,'Arr 2020'!$A:$N,10,0),0)</f>
        <v>0</v>
      </c>
      <c r="P610" s="24">
        <f>IFERROR(VLOOKUP($F610,'Arr 2020'!$A:$N,11,0),0)</f>
        <v>0</v>
      </c>
      <c r="Q610" s="24">
        <f>IFERROR(VLOOKUP($F610,'Arr 2020'!$A:$N,12,0),0)</f>
        <v>0</v>
      </c>
      <c r="R610" s="24">
        <f>IFERROR(VLOOKUP($F610,'Arr 2020'!$A:$N,13,0),0)</f>
        <v>0</v>
      </c>
      <c r="S610" s="24">
        <f>IFERROR(VLOOKUP($F610,'Arr 2020'!$A:$N,14,0),0)</f>
        <v>0</v>
      </c>
    </row>
    <row r="611" spans="2:19" ht="15" customHeight="1" x14ac:dyDescent="0.2">
      <c r="B611" s="60"/>
      <c r="C611" s="61"/>
      <c r="D611" s="61"/>
      <c r="E611" s="61"/>
      <c r="F611" s="43" t="s">
        <v>1071</v>
      </c>
      <c r="G611" s="53" t="s">
        <v>1072</v>
      </c>
      <c r="H611" s="44">
        <f>IFERROR(VLOOKUP($F611,'Arr 2020'!$A$1:$C$1331,3,0),0)</f>
        <v>37198.19</v>
      </c>
      <c r="I611" s="44">
        <f>IFERROR(VLOOKUP($F611,'Arr 2020'!$A:$N,4,0),0)</f>
        <v>124435.01</v>
      </c>
      <c r="J611" s="44">
        <f>IFERROR(VLOOKUP($F611,'Arr 2020'!$A:$N,5,0),0)</f>
        <v>132690.95000000001</v>
      </c>
      <c r="K611" s="44">
        <f>IFERROR(VLOOKUP($F611,'Arr 2020'!$A:$N,6,0),0)</f>
        <v>40471.370000000003</v>
      </c>
      <c r="L611" s="44">
        <f>IFERROR(VLOOKUP($F611,'Arr 2020'!$A:$N,7,0),0)</f>
        <v>31081.69</v>
      </c>
      <c r="M611" s="44">
        <f>IFERROR(VLOOKUP($F611,'Arr 2020'!$A:$N,8,0),0)</f>
        <v>6430.19</v>
      </c>
      <c r="N611" s="44">
        <f>IFERROR(VLOOKUP($F611,'Arr 2020'!$A:$N,9,0),0)</f>
        <v>10797.89</v>
      </c>
      <c r="O611" s="44">
        <f>IFERROR(VLOOKUP($F611,'Arr 2020'!$A:$N,10,0),0)</f>
        <v>8356.81</v>
      </c>
      <c r="P611" s="44">
        <f>IFERROR(VLOOKUP($F611,'Arr 2020'!$A:$N,11,0),0)</f>
        <v>66882.699999999983</v>
      </c>
      <c r="Q611" s="44">
        <f>IFERROR(VLOOKUP($F611,'Arr 2020'!$A:$N,12,0),0)</f>
        <v>59636.74</v>
      </c>
      <c r="R611" s="44">
        <f>IFERROR(VLOOKUP($F611,'Arr 2020'!$A:$N,13,0),0)</f>
        <v>33410.53</v>
      </c>
      <c r="S611" s="44">
        <f>IFERROR(VLOOKUP($F611,'Arr 2020'!$A:$N,14,0),0)</f>
        <v>27033.42</v>
      </c>
    </row>
    <row r="612" spans="2:19" ht="15" customHeight="1" x14ac:dyDescent="0.2">
      <c r="B612" s="60"/>
      <c r="C612" s="61"/>
      <c r="D612" s="61"/>
      <c r="E612" s="61"/>
      <c r="F612" s="43" t="s">
        <v>1073</v>
      </c>
      <c r="G612" s="53" t="s">
        <v>1074</v>
      </c>
      <c r="H612" s="44">
        <f>IFERROR(VLOOKUP($F612,'Arr 2020'!$A$1:$C$1331,3,0),0)</f>
        <v>1460857.51</v>
      </c>
      <c r="I612" s="44">
        <f>IFERROR(VLOOKUP($F612,'Arr 2020'!$A:$N,4,0),0)</f>
        <v>1424973.94</v>
      </c>
      <c r="J612" s="44">
        <f>IFERROR(VLOOKUP($F612,'Arr 2020'!$A:$N,5,0),0)</f>
        <v>1297456.97</v>
      </c>
      <c r="K612" s="44">
        <f>IFERROR(VLOOKUP($F612,'Arr 2020'!$A:$N,6,0),0)</f>
        <v>1930520.7</v>
      </c>
      <c r="L612" s="44">
        <f>IFERROR(VLOOKUP($F612,'Arr 2020'!$A:$N,7,0),0)</f>
        <v>1584908.83</v>
      </c>
      <c r="M612" s="44">
        <f>IFERROR(VLOOKUP($F612,'Arr 2020'!$A:$N,8,0),0)</f>
        <v>1454948.73</v>
      </c>
      <c r="N612" s="44">
        <f>IFERROR(VLOOKUP($F612,'Arr 2020'!$A:$N,9,0),0)</f>
        <v>1792756.13</v>
      </c>
      <c r="O612" s="44">
        <f>IFERROR(VLOOKUP($F612,'Arr 2020'!$A:$N,10,0),0)</f>
        <v>1938881.28</v>
      </c>
      <c r="P612" s="44">
        <f>IFERROR(VLOOKUP($F612,'Arr 2020'!$A:$N,11,0),0)</f>
        <v>1700154.71</v>
      </c>
      <c r="Q612" s="44">
        <f>IFERROR(VLOOKUP($F612,'Arr 2020'!$A:$N,12,0),0)</f>
        <v>2012430.32</v>
      </c>
      <c r="R612" s="44">
        <f>IFERROR(VLOOKUP($F612,'Arr 2020'!$A:$N,13,0),0)</f>
        <v>2322441.77</v>
      </c>
      <c r="S612" s="44">
        <f>IFERROR(VLOOKUP($F612,'Arr 2020'!$A:$N,14,0),0)</f>
        <v>1862919.26</v>
      </c>
    </row>
    <row r="613" spans="2:19" ht="15" customHeight="1" x14ac:dyDescent="0.2">
      <c r="B613" s="32"/>
      <c r="C613" s="33">
        <v>21</v>
      </c>
      <c r="D613" s="33"/>
      <c r="E613" s="33"/>
      <c r="F613" s="33"/>
      <c r="G613" s="50" t="s">
        <v>1075</v>
      </c>
      <c r="H613" s="65">
        <f>IFERROR(VLOOKUP($F613,'Arr 2020'!$A$1:$C$1331,3,0),0)</f>
        <v>0</v>
      </c>
      <c r="I613" s="65">
        <f>IFERROR(VLOOKUP($F613,'Arr 2020'!$A:$N,4,0),0)</f>
        <v>0</v>
      </c>
      <c r="J613" s="65">
        <f>IFERROR(VLOOKUP($F613,'Arr 2020'!$A:$N,5,0),0)</f>
        <v>0</v>
      </c>
      <c r="K613" s="65">
        <f>IFERROR(VLOOKUP($F613,'Arr 2020'!$A:$N,6,0),0)</f>
        <v>0</v>
      </c>
      <c r="L613" s="65">
        <f>IFERROR(VLOOKUP($F613,'Arr 2020'!$A:$N,7,0),0)</f>
        <v>0</v>
      </c>
      <c r="M613" s="65">
        <f>IFERROR(VLOOKUP($F613,'Arr 2020'!$A:$N,8,0),0)</f>
        <v>0</v>
      </c>
      <c r="N613" s="65">
        <f>IFERROR(VLOOKUP($F613,'Arr 2020'!$A:$N,9,0),0)</f>
        <v>0</v>
      </c>
      <c r="O613" s="65">
        <f>IFERROR(VLOOKUP($F613,'Arr 2020'!$A:$N,10,0),0)</f>
        <v>0</v>
      </c>
      <c r="P613" s="65">
        <f>IFERROR(VLOOKUP($F613,'Arr 2020'!$A:$N,11,0),0)</f>
        <v>0</v>
      </c>
      <c r="Q613" s="65">
        <f>IFERROR(VLOOKUP($F613,'Arr 2020'!$A:$N,12,0),0)</f>
        <v>0</v>
      </c>
      <c r="R613" s="65">
        <f>IFERROR(VLOOKUP($F613,'Arr 2020'!$A:$N,13,0),0)</f>
        <v>0</v>
      </c>
      <c r="S613" s="65">
        <f>IFERROR(VLOOKUP($F613,'Arr 2020'!$A:$N,14,0),0)</f>
        <v>0</v>
      </c>
    </row>
    <row r="614" spans="2:19" ht="15" customHeight="1" x14ac:dyDescent="0.2">
      <c r="B614" s="64"/>
      <c r="C614" s="37"/>
      <c r="D614" s="37" t="s">
        <v>1076</v>
      </c>
      <c r="E614" s="37"/>
      <c r="F614" s="37"/>
      <c r="G614" s="51" t="s">
        <v>1077</v>
      </c>
      <c r="H614" s="38">
        <f>IFERROR(VLOOKUP($F614,'Arr 2020'!$A$1:$C$1331,3,0),0)</f>
        <v>0</v>
      </c>
      <c r="I614" s="38">
        <f>IFERROR(VLOOKUP($F614,'Arr 2020'!$A:$N,4,0),0)</f>
        <v>0</v>
      </c>
      <c r="J614" s="38">
        <f>IFERROR(VLOOKUP($F614,'Arr 2020'!$A:$N,5,0),0)</f>
        <v>0</v>
      </c>
      <c r="K614" s="38">
        <f>IFERROR(VLOOKUP($F614,'Arr 2020'!$A:$N,6,0),0)</f>
        <v>0</v>
      </c>
      <c r="L614" s="38">
        <f>IFERROR(VLOOKUP($F614,'Arr 2020'!$A:$N,7,0),0)</f>
        <v>0</v>
      </c>
      <c r="M614" s="38">
        <f>IFERROR(VLOOKUP($F614,'Arr 2020'!$A:$N,8,0),0)</f>
        <v>0</v>
      </c>
      <c r="N614" s="38">
        <f>IFERROR(VLOOKUP($F614,'Arr 2020'!$A:$N,9,0),0)</f>
        <v>0</v>
      </c>
      <c r="O614" s="38">
        <f>IFERROR(VLOOKUP($F614,'Arr 2020'!$A:$N,10,0),0)</f>
        <v>0</v>
      </c>
      <c r="P614" s="38">
        <f>IFERROR(VLOOKUP($F614,'Arr 2020'!$A:$N,11,0),0)</f>
        <v>0</v>
      </c>
      <c r="Q614" s="38">
        <f>IFERROR(VLOOKUP($F614,'Arr 2020'!$A:$N,12,0),0)</f>
        <v>0</v>
      </c>
      <c r="R614" s="38">
        <f>IFERROR(VLOOKUP($F614,'Arr 2020'!$A:$N,13,0),0)</f>
        <v>0</v>
      </c>
      <c r="S614" s="38">
        <f>IFERROR(VLOOKUP($F614,'Arr 2020'!$A:$N,14,0),0)</f>
        <v>0</v>
      </c>
    </row>
    <row r="615" spans="2:19" ht="15" customHeight="1" x14ac:dyDescent="0.2">
      <c r="B615" s="23"/>
      <c r="C615" s="22"/>
      <c r="D615" s="22"/>
      <c r="E615" s="22" t="s">
        <v>1078</v>
      </c>
      <c r="F615" s="22"/>
      <c r="G615" s="55" t="s">
        <v>1077</v>
      </c>
      <c r="H615" s="24">
        <f>IFERROR(VLOOKUP($F615,'Arr 2020'!$A$1:$C$1331,3,0),0)</f>
        <v>0</v>
      </c>
      <c r="I615" s="24">
        <f>IFERROR(VLOOKUP($F615,'Arr 2020'!$A:$N,4,0),0)</f>
        <v>0</v>
      </c>
      <c r="J615" s="24">
        <f>IFERROR(VLOOKUP($F615,'Arr 2020'!$A:$N,5,0),0)</f>
        <v>0</v>
      </c>
      <c r="K615" s="24">
        <f>IFERROR(VLOOKUP($F615,'Arr 2020'!$A:$N,6,0),0)</f>
        <v>0</v>
      </c>
      <c r="L615" s="24">
        <f>IFERROR(VLOOKUP($F615,'Arr 2020'!$A:$N,7,0),0)</f>
        <v>0</v>
      </c>
      <c r="M615" s="24">
        <f>IFERROR(VLOOKUP($F615,'Arr 2020'!$A:$N,8,0),0)</f>
        <v>0</v>
      </c>
      <c r="N615" s="24">
        <f>IFERROR(VLOOKUP($F615,'Arr 2020'!$A:$N,9,0),0)</f>
        <v>0</v>
      </c>
      <c r="O615" s="24">
        <f>IFERROR(VLOOKUP($F615,'Arr 2020'!$A:$N,10,0),0)</f>
        <v>0</v>
      </c>
      <c r="P615" s="24">
        <f>IFERROR(VLOOKUP($F615,'Arr 2020'!$A:$N,11,0),0)</f>
        <v>0</v>
      </c>
      <c r="Q615" s="24">
        <f>IFERROR(VLOOKUP($F615,'Arr 2020'!$A:$N,12,0),0)</f>
        <v>0</v>
      </c>
      <c r="R615" s="24">
        <f>IFERROR(VLOOKUP($F615,'Arr 2020'!$A:$N,13,0),0)</f>
        <v>0</v>
      </c>
      <c r="S615" s="24">
        <f>IFERROR(VLOOKUP($F615,'Arr 2020'!$A:$N,14,0),0)</f>
        <v>0</v>
      </c>
    </row>
    <row r="616" spans="2:19" ht="15" customHeight="1" x14ac:dyDescent="0.2">
      <c r="B616" s="60"/>
      <c r="C616" s="61"/>
      <c r="D616" s="61"/>
      <c r="E616" s="61"/>
      <c r="F616" s="43" t="s">
        <v>1079</v>
      </c>
      <c r="G616" s="53" t="s">
        <v>1077</v>
      </c>
      <c r="H616" s="44">
        <f>IFERROR(VLOOKUP($F616,'Arr 2020'!$A$1:$C$1331,3,0),0)</f>
        <v>54101.73</v>
      </c>
      <c r="I616" s="44">
        <f>IFERROR(VLOOKUP($F616,'Arr 2020'!$A:$N,4,0),0)</f>
        <v>61882.1</v>
      </c>
      <c r="J616" s="44">
        <f>IFERROR(VLOOKUP($F616,'Arr 2020'!$A:$N,5,0),0)</f>
        <v>112428.67</v>
      </c>
      <c r="K616" s="44">
        <f>IFERROR(VLOOKUP($F616,'Arr 2020'!$A:$N,6,0),0)</f>
        <v>57698.080000000002</v>
      </c>
      <c r="L616" s="44">
        <f>IFERROR(VLOOKUP($F616,'Arr 2020'!$A:$N,7,0),0)</f>
        <v>69159.45</v>
      </c>
      <c r="M616" s="44">
        <f>IFERROR(VLOOKUP($F616,'Arr 2020'!$A:$N,8,0),0)</f>
        <v>55176.429999999993</v>
      </c>
      <c r="N616" s="44">
        <f>IFERROR(VLOOKUP($F616,'Arr 2020'!$A:$N,9,0),0)</f>
        <v>32923.14</v>
      </c>
      <c r="O616" s="44">
        <f>IFERROR(VLOOKUP($F616,'Arr 2020'!$A:$N,10,0),0)</f>
        <v>179905.02</v>
      </c>
      <c r="P616" s="44">
        <f>IFERROR(VLOOKUP($F616,'Arr 2020'!$A:$N,11,0),0)</f>
        <v>26339.84</v>
      </c>
      <c r="Q616" s="44">
        <f>IFERROR(VLOOKUP($F616,'Arr 2020'!$A:$N,12,0),0)</f>
        <v>147508.04999999996</v>
      </c>
      <c r="R616" s="44">
        <f>IFERROR(VLOOKUP($F616,'Arr 2020'!$A:$N,13,0),0)</f>
        <v>49643.12</v>
      </c>
      <c r="S616" s="44">
        <f>IFERROR(VLOOKUP($F616,'Arr 2020'!$A:$N,14,0),0)</f>
        <v>57828.28</v>
      </c>
    </row>
    <row r="617" spans="2:19" ht="15" customHeight="1" x14ac:dyDescent="0.2">
      <c r="B617" s="64"/>
      <c r="C617" s="37"/>
      <c r="D617" s="37" t="s">
        <v>1080</v>
      </c>
      <c r="E617" s="37"/>
      <c r="F617" s="37"/>
      <c r="G617" s="51" t="s">
        <v>1081</v>
      </c>
      <c r="H617" s="38">
        <f>IFERROR(VLOOKUP($F617,'Arr 2020'!$A$1:$C$1331,3,0),0)</f>
        <v>0</v>
      </c>
      <c r="I617" s="38">
        <f>IFERROR(VLOOKUP($F617,'Arr 2020'!$A:$N,4,0),0)</f>
        <v>0</v>
      </c>
      <c r="J617" s="38">
        <f>IFERROR(VLOOKUP($F617,'Arr 2020'!$A:$N,5,0),0)</f>
        <v>0</v>
      </c>
      <c r="K617" s="38">
        <f>IFERROR(VLOOKUP($F617,'Arr 2020'!$A:$N,6,0),0)</f>
        <v>0</v>
      </c>
      <c r="L617" s="38">
        <f>IFERROR(VLOOKUP($F617,'Arr 2020'!$A:$N,7,0),0)</f>
        <v>0</v>
      </c>
      <c r="M617" s="38">
        <f>IFERROR(VLOOKUP($F617,'Arr 2020'!$A:$N,8,0),0)</f>
        <v>0</v>
      </c>
      <c r="N617" s="38">
        <f>IFERROR(VLOOKUP($F617,'Arr 2020'!$A:$N,9,0),0)</f>
        <v>0</v>
      </c>
      <c r="O617" s="38">
        <f>IFERROR(VLOOKUP($F617,'Arr 2020'!$A:$N,10,0),0)</f>
        <v>0</v>
      </c>
      <c r="P617" s="38">
        <f>IFERROR(VLOOKUP($F617,'Arr 2020'!$A:$N,11,0),0)</f>
        <v>0</v>
      </c>
      <c r="Q617" s="38">
        <f>IFERROR(VLOOKUP($F617,'Arr 2020'!$A:$N,12,0),0)</f>
        <v>0</v>
      </c>
      <c r="R617" s="38">
        <f>IFERROR(VLOOKUP($F617,'Arr 2020'!$A:$N,13,0),0)</f>
        <v>0</v>
      </c>
      <c r="S617" s="38">
        <f>IFERROR(VLOOKUP($F617,'Arr 2020'!$A:$N,14,0),0)</f>
        <v>0</v>
      </c>
    </row>
    <row r="618" spans="2:19" ht="15" customHeight="1" x14ac:dyDescent="0.2">
      <c r="B618" s="23"/>
      <c r="C618" s="22"/>
      <c r="D618" s="22"/>
      <c r="E618" s="22" t="s">
        <v>1082</v>
      </c>
      <c r="F618" s="22"/>
      <c r="G618" s="55" t="s">
        <v>1083</v>
      </c>
      <c r="H618" s="24">
        <f>IFERROR(VLOOKUP($F618,'Arr 2020'!$A$1:$C$1331,3,0),0)</f>
        <v>0</v>
      </c>
      <c r="I618" s="24">
        <f>IFERROR(VLOOKUP($F618,'Arr 2020'!$A:$N,4,0),0)</f>
        <v>0</v>
      </c>
      <c r="J618" s="24">
        <f>IFERROR(VLOOKUP($F618,'Arr 2020'!$A:$N,5,0),0)</f>
        <v>0</v>
      </c>
      <c r="K618" s="24">
        <f>IFERROR(VLOOKUP($F618,'Arr 2020'!$A:$N,6,0),0)</f>
        <v>0</v>
      </c>
      <c r="L618" s="24">
        <f>IFERROR(VLOOKUP($F618,'Arr 2020'!$A:$N,7,0),0)</f>
        <v>0</v>
      </c>
      <c r="M618" s="24">
        <f>IFERROR(VLOOKUP($F618,'Arr 2020'!$A:$N,8,0),0)</f>
        <v>0</v>
      </c>
      <c r="N618" s="24">
        <f>IFERROR(VLOOKUP($F618,'Arr 2020'!$A:$N,9,0),0)</f>
        <v>0</v>
      </c>
      <c r="O618" s="24">
        <f>IFERROR(VLOOKUP($F618,'Arr 2020'!$A:$N,10,0),0)</f>
        <v>0</v>
      </c>
      <c r="P618" s="24">
        <f>IFERROR(VLOOKUP($F618,'Arr 2020'!$A:$N,11,0),0)</f>
        <v>0</v>
      </c>
      <c r="Q618" s="24">
        <f>IFERROR(VLOOKUP($F618,'Arr 2020'!$A:$N,12,0),0)</f>
        <v>0</v>
      </c>
      <c r="R618" s="24">
        <f>IFERROR(VLOOKUP($F618,'Arr 2020'!$A:$N,13,0),0)</f>
        <v>0</v>
      </c>
      <c r="S618" s="24">
        <f>IFERROR(VLOOKUP($F618,'Arr 2020'!$A:$N,14,0),0)</f>
        <v>0</v>
      </c>
    </row>
    <row r="619" spans="2:19" ht="15" customHeight="1" x14ac:dyDescent="0.2">
      <c r="B619" s="60"/>
      <c r="C619" s="61"/>
      <c r="D619" s="61"/>
      <c r="E619" s="61"/>
      <c r="F619" s="43" t="s">
        <v>1084</v>
      </c>
      <c r="G619" s="53" t="s">
        <v>1085</v>
      </c>
      <c r="H619" s="44">
        <f>IFERROR(VLOOKUP($F619,'Arr 2020'!$A$1:$C$1331,3,0),0)</f>
        <v>6047305.9900000002</v>
      </c>
      <c r="I619" s="44">
        <f>IFERROR(VLOOKUP($F619,'Arr 2020'!$A:$N,4,0),0)</f>
        <v>7179106.0999999996</v>
      </c>
      <c r="J619" s="44">
        <f>IFERROR(VLOOKUP($F619,'Arr 2020'!$A:$N,5,0),0)</f>
        <v>9935313.1400000006</v>
      </c>
      <c r="K619" s="44">
        <f>IFERROR(VLOOKUP($F619,'Arr 2020'!$A:$N,6,0),0)</f>
        <v>9557080.5899999999</v>
      </c>
      <c r="L619" s="44">
        <f>IFERROR(VLOOKUP($F619,'Arr 2020'!$A:$N,7,0),0)</f>
        <v>8374139.6299999999</v>
      </c>
      <c r="M619" s="44">
        <f>IFERROR(VLOOKUP($F619,'Arr 2020'!$A:$N,8,0),0)</f>
        <v>8932170.7200000007</v>
      </c>
      <c r="N619" s="44">
        <f>IFERROR(VLOOKUP($F619,'Arr 2020'!$A:$N,9,0),0)</f>
        <v>8597104.1899999995</v>
      </c>
      <c r="O619" s="44">
        <f>IFERROR(VLOOKUP($F619,'Arr 2020'!$A:$N,10,0),0)</f>
        <v>6465651.5999999987</v>
      </c>
      <c r="P619" s="44">
        <f>IFERROR(VLOOKUP($F619,'Arr 2020'!$A:$N,11,0),0)</f>
        <v>5592359.2400000002</v>
      </c>
      <c r="Q619" s="44">
        <f>IFERROR(VLOOKUP($F619,'Arr 2020'!$A:$N,12,0),0)</f>
        <v>5337230.54</v>
      </c>
      <c r="R619" s="44">
        <f>IFERROR(VLOOKUP($F619,'Arr 2020'!$A:$N,13,0),0)</f>
        <v>5915808.7599999998</v>
      </c>
      <c r="S619" s="44">
        <f>IFERROR(VLOOKUP($F619,'Arr 2020'!$A:$N,14,0),0)</f>
        <v>6663300.3899999997</v>
      </c>
    </row>
    <row r="620" spans="2:19" ht="15" customHeight="1" x14ac:dyDescent="0.2">
      <c r="B620" s="60"/>
      <c r="C620" s="61"/>
      <c r="D620" s="61"/>
      <c r="E620" s="61"/>
      <c r="F620" s="43" t="s">
        <v>1086</v>
      </c>
      <c r="G620" s="53" t="s">
        <v>1087</v>
      </c>
      <c r="H620" s="44">
        <f>IFERROR(VLOOKUP($F620,'Arr 2020'!$A$1:$C$1331,3,0),0)</f>
        <v>15896.92</v>
      </c>
      <c r="I620" s="44">
        <f>IFERROR(VLOOKUP($F620,'Arr 2020'!$A:$N,4,0),0)</f>
        <v>4229</v>
      </c>
      <c r="J620" s="44">
        <f>IFERROR(VLOOKUP($F620,'Arr 2020'!$A:$N,5,0),0)</f>
        <v>8484.39</v>
      </c>
      <c r="K620" s="44">
        <f>IFERROR(VLOOKUP($F620,'Arr 2020'!$A:$N,6,0),0)</f>
        <v>22214.880000000001</v>
      </c>
      <c r="L620" s="44">
        <f>IFERROR(VLOOKUP($F620,'Arr 2020'!$A:$N,7,0),0)</f>
        <v>9425.6200000000008</v>
      </c>
      <c r="M620" s="44">
        <f>IFERROR(VLOOKUP($F620,'Arr 2020'!$A:$N,8,0),0)</f>
        <v>11692.55</v>
      </c>
      <c r="N620" s="44">
        <f>IFERROR(VLOOKUP($F620,'Arr 2020'!$A:$N,9,0),0)</f>
        <v>12902.6</v>
      </c>
      <c r="O620" s="44">
        <f>IFERROR(VLOOKUP($F620,'Arr 2020'!$A:$N,10,0),0)</f>
        <v>15462.1</v>
      </c>
      <c r="P620" s="44">
        <f>IFERROR(VLOOKUP($F620,'Arr 2020'!$A:$N,11,0),0)</f>
        <v>15116.280000000002</v>
      </c>
      <c r="Q620" s="44">
        <f>IFERROR(VLOOKUP($F620,'Arr 2020'!$A:$N,12,0),0)</f>
        <v>11824.03</v>
      </c>
      <c r="R620" s="44">
        <f>IFERROR(VLOOKUP($F620,'Arr 2020'!$A:$N,13,0),0)</f>
        <v>15461.33</v>
      </c>
      <c r="S620" s="44">
        <f>IFERROR(VLOOKUP($F620,'Arr 2020'!$A:$N,14,0),0)</f>
        <v>22037.48</v>
      </c>
    </row>
    <row r="621" spans="2:19" ht="15" customHeight="1" x14ac:dyDescent="0.2">
      <c r="B621" s="60"/>
      <c r="C621" s="61"/>
      <c r="D621" s="61"/>
      <c r="E621" s="61"/>
      <c r="F621" s="43" t="s">
        <v>1088</v>
      </c>
      <c r="G621" s="53" t="s">
        <v>1089</v>
      </c>
      <c r="H621" s="44">
        <f>IFERROR(VLOOKUP($F621,'Arr 2020'!$A$1:$C$1331,3,0),0)</f>
        <v>4.74</v>
      </c>
      <c r="I621" s="44">
        <f>IFERROR(VLOOKUP($F621,'Arr 2020'!$A:$N,4,0),0)</f>
        <v>0</v>
      </c>
      <c r="J621" s="44">
        <f>IFERROR(VLOOKUP($F621,'Arr 2020'!$A:$N,5,0),0)</f>
        <v>0</v>
      </c>
      <c r="K621" s="44">
        <f>IFERROR(VLOOKUP($F621,'Arr 2020'!$A:$N,6,0),0)</f>
        <v>0</v>
      </c>
      <c r="L621" s="44">
        <f>IFERROR(VLOOKUP($F621,'Arr 2020'!$A:$N,7,0),0)</f>
        <v>0</v>
      </c>
      <c r="M621" s="44">
        <f>IFERROR(VLOOKUP($F621,'Arr 2020'!$A:$N,8,0),0)</f>
        <v>0</v>
      </c>
      <c r="N621" s="44">
        <f>IFERROR(VLOOKUP($F621,'Arr 2020'!$A:$N,9,0),0)</f>
        <v>0</v>
      </c>
      <c r="O621" s="44">
        <f>IFERROR(VLOOKUP($F621,'Arr 2020'!$A:$N,10,0),0)</f>
        <v>0</v>
      </c>
      <c r="P621" s="44">
        <f>IFERROR(VLOOKUP($F621,'Arr 2020'!$A:$N,11,0),0)</f>
        <v>0</v>
      </c>
      <c r="Q621" s="44">
        <f>IFERROR(VLOOKUP($F621,'Arr 2020'!$A:$N,12,0),0)</f>
        <v>29.15</v>
      </c>
      <c r="R621" s="44">
        <f>IFERROR(VLOOKUP($F621,'Arr 2020'!$A:$N,13,0),0)</f>
        <v>140.81</v>
      </c>
      <c r="S621" s="44">
        <f>IFERROR(VLOOKUP($F621,'Arr 2020'!$A:$N,14,0),0)</f>
        <v>62.43</v>
      </c>
    </row>
    <row r="622" spans="2:19" ht="15" customHeight="1" x14ac:dyDescent="0.2">
      <c r="B622" s="23"/>
      <c r="C622" s="22"/>
      <c r="D622" s="22"/>
      <c r="E622" s="22" t="s">
        <v>1090</v>
      </c>
      <c r="F622" s="22"/>
      <c r="G622" s="55" t="s">
        <v>1091</v>
      </c>
      <c r="H622" s="24">
        <f>IFERROR(VLOOKUP($F622,'Arr 2020'!$A$1:$C$1331,3,0),0)</f>
        <v>0</v>
      </c>
      <c r="I622" s="24">
        <f>IFERROR(VLOOKUP($F622,'Arr 2020'!$A:$N,4,0),0)</f>
        <v>0</v>
      </c>
      <c r="J622" s="24">
        <f>IFERROR(VLOOKUP($F622,'Arr 2020'!$A:$N,5,0),0)</f>
        <v>0</v>
      </c>
      <c r="K622" s="24">
        <f>IFERROR(VLOOKUP($F622,'Arr 2020'!$A:$N,6,0),0)</f>
        <v>0</v>
      </c>
      <c r="L622" s="24">
        <f>IFERROR(VLOOKUP($F622,'Arr 2020'!$A:$N,7,0),0)</f>
        <v>0</v>
      </c>
      <c r="M622" s="24">
        <f>IFERROR(VLOOKUP($F622,'Arr 2020'!$A:$N,8,0),0)</f>
        <v>0</v>
      </c>
      <c r="N622" s="24">
        <f>IFERROR(VLOOKUP($F622,'Arr 2020'!$A:$N,9,0),0)</f>
        <v>0</v>
      </c>
      <c r="O622" s="24">
        <f>IFERROR(VLOOKUP($F622,'Arr 2020'!$A:$N,10,0),0)</f>
        <v>0</v>
      </c>
      <c r="P622" s="24">
        <f>IFERROR(VLOOKUP($F622,'Arr 2020'!$A:$N,11,0),0)</f>
        <v>0</v>
      </c>
      <c r="Q622" s="24">
        <f>IFERROR(VLOOKUP($F622,'Arr 2020'!$A:$N,12,0),0)</f>
        <v>0</v>
      </c>
      <c r="R622" s="24">
        <f>IFERROR(VLOOKUP($F622,'Arr 2020'!$A:$N,13,0),0)</f>
        <v>0</v>
      </c>
      <c r="S622" s="24">
        <f>IFERROR(VLOOKUP($F622,'Arr 2020'!$A:$N,14,0),0)</f>
        <v>0</v>
      </c>
    </row>
    <row r="623" spans="2:19" ht="15" customHeight="1" x14ac:dyDescent="0.2">
      <c r="B623" s="60"/>
      <c r="C623" s="61"/>
      <c r="D623" s="61"/>
      <c r="E623" s="61"/>
      <c r="F623" s="43" t="s">
        <v>1092</v>
      </c>
      <c r="G623" s="53" t="s">
        <v>1091</v>
      </c>
      <c r="H623" s="44">
        <f>IFERROR(VLOOKUP($F623,'Arr 2020'!$A$1:$C$1331,3,0),0)</f>
        <v>51494.19</v>
      </c>
      <c r="I623" s="44">
        <f>IFERROR(VLOOKUP($F623,'Arr 2020'!$A:$N,4,0),0)</f>
        <v>37395.800000000003</v>
      </c>
      <c r="J623" s="44">
        <f>IFERROR(VLOOKUP($F623,'Arr 2020'!$A:$N,5,0),0)</f>
        <v>40675.769999999997</v>
      </c>
      <c r="K623" s="44">
        <f>IFERROR(VLOOKUP($F623,'Arr 2020'!$A:$N,6,0),0)</f>
        <v>22143.610000000004</v>
      </c>
      <c r="L623" s="44">
        <f>IFERROR(VLOOKUP($F623,'Arr 2020'!$A:$N,7,0),0)</f>
        <v>27291.99</v>
      </c>
      <c r="M623" s="44">
        <f>IFERROR(VLOOKUP($F623,'Arr 2020'!$A:$N,8,0),0)</f>
        <v>36671.300000000003</v>
      </c>
      <c r="N623" s="44">
        <f>IFERROR(VLOOKUP($F623,'Arr 2020'!$A:$N,9,0),0)</f>
        <v>23284.33</v>
      </c>
      <c r="O623" s="44">
        <f>IFERROR(VLOOKUP($F623,'Arr 2020'!$A:$N,10,0),0)</f>
        <v>60584.27</v>
      </c>
      <c r="P623" s="44">
        <f>IFERROR(VLOOKUP($F623,'Arr 2020'!$A:$N,11,0),0)</f>
        <v>39732.910000000003</v>
      </c>
      <c r="Q623" s="44">
        <f>IFERROR(VLOOKUP($F623,'Arr 2020'!$A:$N,12,0),0)</f>
        <v>26159.1</v>
      </c>
      <c r="R623" s="44">
        <f>IFERROR(VLOOKUP($F623,'Arr 2020'!$A:$N,13,0),0)</f>
        <v>34078.83</v>
      </c>
      <c r="S623" s="44">
        <f>IFERROR(VLOOKUP($F623,'Arr 2020'!$A:$N,14,0),0)</f>
        <v>28550.76</v>
      </c>
    </row>
    <row r="624" spans="2:19" ht="15" customHeight="1" x14ac:dyDescent="0.2">
      <c r="B624" s="23"/>
      <c r="C624" s="22"/>
      <c r="D624" s="22"/>
      <c r="E624" s="22" t="s">
        <v>1093</v>
      </c>
      <c r="F624" s="22"/>
      <c r="G624" s="55" t="s">
        <v>1094</v>
      </c>
      <c r="H624" s="24">
        <f>IFERROR(VLOOKUP($F624,'Arr 2020'!$A$1:$C$1331,3,0),0)</f>
        <v>0</v>
      </c>
      <c r="I624" s="24">
        <f>IFERROR(VLOOKUP($F624,'Arr 2020'!$A:$N,4,0),0)</f>
        <v>0</v>
      </c>
      <c r="J624" s="24">
        <f>IFERROR(VLOOKUP($F624,'Arr 2020'!$A:$N,5,0),0)</f>
        <v>0</v>
      </c>
      <c r="K624" s="24">
        <f>IFERROR(VLOOKUP($F624,'Arr 2020'!$A:$N,6,0),0)</f>
        <v>0</v>
      </c>
      <c r="L624" s="24">
        <f>IFERROR(VLOOKUP($F624,'Arr 2020'!$A:$N,7,0),0)</f>
        <v>0</v>
      </c>
      <c r="M624" s="24">
        <f>IFERROR(VLOOKUP($F624,'Arr 2020'!$A:$N,8,0),0)</f>
        <v>0</v>
      </c>
      <c r="N624" s="24">
        <f>IFERROR(VLOOKUP($F624,'Arr 2020'!$A:$N,9,0),0)</f>
        <v>0</v>
      </c>
      <c r="O624" s="24">
        <f>IFERROR(VLOOKUP($F624,'Arr 2020'!$A:$N,10,0),0)</f>
        <v>0</v>
      </c>
      <c r="P624" s="24">
        <f>IFERROR(VLOOKUP($F624,'Arr 2020'!$A:$N,11,0),0)</f>
        <v>0</v>
      </c>
      <c r="Q624" s="24">
        <f>IFERROR(VLOOKUP($F624,'Arr 2020'!$A:$N,12,0),0)</f>
        <v>0</v>
      </c>
      <c r="R624" s="24">
        <f>IFERROR(VLOOKUP($F624,'Arr 2020'!$A:$N,13,0),0)</f>
        <v>0</v>
      </c>
      <c r="S624" s="24">
        <f>IFERROR(VLOOKUP($F624,'Arr 2020'!$A:$N,14,0),0)</f>
        <v>0</v>
      </c>
    </row>
    <row r="625" spans="2:19" ht="12.75" x14ac:dyDescent="0.2">
      <c r="B625" s="60"/>
      <c r="C625" s="61"/>
      <c r="D625" s="61"/>
      <c r="E625" s="61"/>
      <c r="F625" s="43" t="s">
        <v>1095</v>
      </c>
      <c r="G625" s="53" t="s">
        <v>1094</v>
      </c>
      <c r="H625" s="44">
        <f>IFERROR(VLOOKUP($F625,'Arr 2020'!$A$1:$C$1331,3,0),0)</f>
        <v>181701.15</v>
      </c>
      <c r="I625" s="44">
        <f>IFERROR(VLOOKUP($F625,'Arr 2020'!$A:$N,4,0),0)</f>
        <v>109713.99</v>
      </c>
      <c r="J625" s="44">
        <f>IFERROR(VLOOKUP($F625,'Arr 2020'!$A:$N,5,0),0)</f>
        <v>268670.78999999998</v>
      </c>
      <c r="K625" s="44">
        <f>IFERROR(VLOOKUP($F625,'Arr 2020'!$A:$N,6,0),0)</f>
        <v>160426.62</v>
      </c>
      <c r="L625" s="44">
        <f>IFERROR(VLOOKUP($F625,'Arr 2020'!$A:$N,7,0),0)</f>
        <v>140790.63</v>
      </c>
      <c r="M625" s="44">
        <f>IFERROR(VLOOKUP($F625,'Arr 2020'!$A:$N,8,0),0)</f>
        <v>211731.23</v>
      </c>
      <c r="N625" s="44">
        <f>IFERROR(VLOOKUP($F625,'Arr 2020'!$A:$N,9,0),0)</f>
        <v>181267.55</v>
      </c>
      <c r="O625" s="44">
        <f>IFERROR(VLOOKUP($F625,'Arr 2020'!$A:$N,10,0),0)</f>
        <v>235969.03</v>
      </c>
      <c r="P625" s="44">
        <f>IFERROR(VLOOKUP($F625,'Arr 2020'!$A:$N,11,0),0)</f>
        <v>161681.60000000001</v>
      </c>
      <c r="Q625" s="44">
        <f>IFERROR(VLOOKUP($F625,'Arr 2020'!$A:$N,12,0),0)</f>
        <v>119242.27</v>
      </c>
      <c r="R625" s="44">
        <f>IFERROR(VLOOKUP($F625,'Arr 2020'!$A:$N,13,0),0)</f>
        <v>157746.87</v>
      </c>
      <c r="S625" s="44">
        <f>IFERROR(VLOOKUP($F625,'Arr 2020'!$A:$N,14,0),0)</f>
        <v>198982.99</v>
      </c>
    </row>
    <row r="626" spans="2:19" ht="15" customHeight="1" x14ac:dyDescent="0.2">
      <c r="B626" s="32"/>
      <c r="C626" s="33" t="s">
        <v>1096</v>
      </c>
      <c r="D626" s="33"/>
      <c r="E626" s="33"/>
      <c r="F626" s="33"/>
      <c r="G626" s="50" t="s">
        <v>1097</v>
      </c>
      <c r="H626" s="65">
        <f>IFERROR(VLOOKUP($F626,'Arr 2020'!$A$1:$C$1331,3,0),0)</f>
        <v>0</v>
      </c>
      <c r="I626" s="65">
        <f>IFERROR(VLOOKUP($F626,'Arr 2020'!$A:$N,4,0),0)</f>
        <v>0</v>
      </c>
      <c r="J626" s="65">
        <f>IFERROR(VLOOKUP($F626,'Arr 2020'!$A:$N,5,0),0)</f>
        <v>0</v>
      </c>
      <c r="K626" s="65">
        <f>IFERROR(VLOOKUP($F626,'Arr 2020'!$A:$N,6,0),0)</f>
        <v>0</v>
      </c>
      <c r="L626" s="65">
        <f>IFERROR(VLOOKUP($F626,'Arr 2020'!$A:$N,7,0),0)</f>
        <v>0</v>
      </c>
      <c r="M626" s="65">
        <f>IFERROR(VLOOKUP($F626,'Arr 2020'!$A:$N,8,0),0)</f>
        <v>0</v>
      </c>
      <c r="N626" s="65">
        <f>IFERROR(VLOOKUP($F626,'Arr 2020'!$A:$N,9,0),0)</f>
        <v>0</v>
      </c>
      <c r="O626" s="65">
        <f>IFERROR(VLOOKUP($F626,'Arr 2020'!$A:$N,10,0),0)</f>
        <v>0</v>
      </c>
      <c r="P626" s="65">
        <f>IFERROR(VLOOKUP($F626,'Arr 2020'!$A:$N,11,0),0)</f>
        <v>0</v>
      </c>
      <c r="Q626" s="65">
        <f>IFERROR(VLOOKUP($F626,'Arr 2020'!$A:$N,12,0),0)</f>
        <v>0</v>
      </c>
      <c r="R626" s="65">
        <f>IFERROR(VLOOKUP($F626,'Arr 2020'!$A:$N,13,0),0)</f>
        <v>0</v>
      </c>
      <c r="S626" s="65">
        <f>IFERROR(VLOOKUP($F626,'Arr 2020'!$A:$N,14,0),0)</f>
        <v>0</v>
      </c>
    </row>
    <row r="627" spans="2:19" ht="15" customHeight="1" x14ac:dyDescent="0.2">
      <c r="B627" s="64"/>
      <c r="C627" s="37"/>
      <c r="D627" s="37" t="s">
        <v>1098</v>
      </c>
      <c r="E627" s="37"/>
      <c r="F627" s="37"/>
      <c r="G627" s="51" t="s">
        <v>1099</v>
      </c>
      <c r="H627" s="38">
        <f>IFERROR(VLOOKUP($F627,'Arr 2020'!$A$1:$C$1331,3,0),0)</f>
        <v>0</v>
      </c>
      <c r="I627" s="38">
        <f>IFERROR(VLOOKUP($F627,'Arr 2020'!$A:$N,4,0),0)</f>
        <v>0</v>
      </c>
      <c r="J627" s="38">
        <f>IFERROR(VLOOKUP($F627,'Arr 2020'!$A:$N,5,0),0)</f>
        <v>0</v>
      </c>
      <c r="K627" s="38">
        <f>IFERROR(VLOOKUP($F627,'Arr 2020'!$A:$N,6,0),0)</f>
        <v>0</v>
      </c>
      <c r="L627" s="38">
        <f>IFERROR(VLOOKUP($F627,'Arr 2020'!$A:$N,7,0),0)</f>
        <v>0</v>
      </c>
      <c r="M627" s="38">
        <f>IFERROR(VLOOKUP($F627,'Arr 2020'!$A:$N,8,0),0)</f>
        <v>0</v>
      </c>
      <c r="N627" s="38">
        <f>IFERROR(VLOOKUP($F627,'Arr 2020'!$A:$N,9,0),0)</f>
        <v>0</v>
      </c>
      <c r="O627" s="38">
        <f>IFERROR(VLOOKUP($F627,'Arr 2020'!$A:$N,10,0),0)</f>
        <v>0</v>
      </c>
      <c r="P627" s="38">
        <f>IFERROR(VLOOKUP($F627,'Arr 2020'!$A:$N,11,0),0)</f>
        <v>0</v>
      </c>
      <c r="Q627" s="38">
        <f>IFERROR(VLOOKUP($F627,'Arr 2020'!$A:$N,12,0),0)</f>
        <v>0</v>
      </c>
      <c r="R627" s="38">
        <f>IFERROR(VLOOKUP($F627,'Arr 2020'!$A:$N,13,0),0)</f>
        <v>0</v>
      </c>
      <c r="S627" s="38">
        <f>IFERROR(VLOOKUP($F627,'Arr 2020'!$A:$N,14,0),0)</f>
        <v>0</v>
      </c>
    </row>
    <row r="628" spans="2:19" ht="15" customHeight="1" x14ac:dyDescent="0.2">
      <c r="B628" s="23"/>
      <c r="C628" s="22"/>
      <c r="D628" s="22"/>
      <c r="E628" s="22" t="s">
        <v>1100</v>
      </c>
      <c r="F628" s="22"/>
      <c r="G628" s="55" t="s">
        <v>4232</v>
      </c>
      <c r="H628" s="24">
        <f>IFERROR(VLOOKUP($F628,'Arr 2020'!$A$1:$C$1331,3,0),0)</f>
        <v>0</v>
      </c>
      <c r="I628" s="24">
        <f>IFERROR(VLOOKUP($F628,'Arr 2020'!$A:$N,4,0),0)</f>
        <v>0</v>
      </c>
      <c r="J628" s="24">
        <f>IFERROR(VLOOKUP($F628,'Arr 2020'!$A:$N,5,0),0)</f>
        <v>0</v>
      </c>
      <c r="K628" s="24">
        <f>IFERROR(VLOOKUP($F628,'Arr 2020'!$A:$N,6,0),0)</f>
        <v>0</v>
      </c>
      <c r="L628" s="24">
        <f>IFERROR(VLOOKUP($F628,'Arr 2020'!$A:$N,7,0),0)</f>
        <v>0</v>
      </c>
      <c r="M628" s="24">
        <f>IFERROR(VLOOKUP($F628,'Arr 2020'!$A:$N,8,0),0)</f>
        <v>0</v>
      </c>
      <c r="N628" s="24">
        <f>IFERROR(VLOOKUP($F628,'Arr 2020'!$A:$N,9,0),0)</f>
        <v>0</v>
      </c>
      <c r="O628" s="24">
        <f>IFERROR(VLOOKUP($F628,'Arr 2020'!$A:$N,10,0),0)</f>
        <v>0</v>
      </c>
      <c r="P628" s="24">
        <f>IFERROR(VLOOKUP($F628,'Arr 2020'!$A:$N,11,0),0)</f>
        <v>0</v>
      </c>
      <c r="Q628" s="24">
        <f>IFERROR(VLOOKUP($F628,'Arr 2020'!$A:$N,12,0),0)</f>
        <v>0</v>
      </c>
      <c r="R628" s="24">
        <f>IFERROR(VLOOKUP($F628,'Arr 2020'!$A:$N,13,0),0)</f>
        <v>0</v>
      </c>
      <c r="S628" s="24">
        <f>IFERROR(VLOOKUP($F628,'Arr 2020'!$A:$N,14,0),0)</f>
        <v>0</v>
      </c>
    </row>
    <row r="629" spans="2:19" ht="15" customHeight="1" x14ac:dyDescent="0.2">
      <c r="B629" s="60"/>
      <c r="C629" s="61"/>
      <c r="D629" s="61"/>
      <c r="E629" s="61"/>
      <c r="F629" s="43" t="s">
        <v>1102</v>
      </c>
      <c r="G629" s="53" t="s">
        <v>4232</v>
      </c>
      <c r="H629" s="44">
        <f>IFERROR(VLOOKUP($F629,'Arr 2020'!$A$1:$C$1331,3,0),0)</f>
        <v>1526440.09</v>
      </c>
      <c r="I629" s="44">
        <f>IFERROR(VLOOKUP($F629,'Arr 2020'!$A:$N,4,0),0)</f>
        <v>1295679.8</v>
      </c>
      <c r="J629" s="44">
        <f>IFERROR(VLOOKUP($F629,'Arr 2020'!$A:$N,5,0),0)</f>
        <v>1771429.51</v>
      </c>
      <c r="K629" s="44">
        <f>IFERROR(VLOOKUP($F629,'Arr 2020'!$A:$N,6,0),0)</f>
        <v>2284275.1</v>
      </c>
      <c r="L629" s="44">
        <f>IFERROR(VLOOKUP($F629,'Arr 2020'!$A:$N,7,0),0)</f>
        <v>1337200.98</v>
      </c>
      <c r="M629" s="44">
        <f>IFERROR(VLOOKUP($F629,'Arr 2020'!$A:$N,8,0),0)</f>
        <v>812900.61</v>
      </c>
      <c r="N629" s="44">
        <f>IFERROR(VLOOKUP($F629,'Arr 2020'!$A:$N,9,0),0)</f>
        <v>1405286.8</v>
      </c>
      <c r="O629" s="44">
        <f>IFERROR(VLOOKUP($F629,'Arr 2020'!$A:$N,10,0),0)</f>
        <v>1903129.62</v>
      </c>
      <c r="P629" s="44">
        <f>IFERROR(VLOOKUP($F629,'Arr 2020'!$A:$N,11,0),0)</f>
        <v>1786334.3</v>
      </c>
      <c r="Q629" s="44">
        <f>IFERROR(VLOOKUP($F629,'Arr 2020'!$A:$N,12,0),0)</f>
        <v>2584524.86</v>
      </c>
      <c r="R629" s="44">
        <f>IFERROR(VLOOKUP($F629,'Arr 2020'!$A:$N,13,0),0)</f>
        <v>2375924.2400000002</v>
      </c>
      <c r="S629" s="44">
        <f>IFERROR(VLOOKUP($F629,'Arr 2020'!$A:$N,14,0),0)</f>
        <v>2386463.41</v>
      </c>
    </row>
    <row r="630" spans="2:19" ht="15" customHeight="1" x14ac:dyDescent="0.2">
      <c r="B630" s="23"/>
      <c r="C630" s="22"/>
      <c r="D630" s="22"/>
      <c r="E630" s="22" t="s">
        <v>1103</v>
      </c>
      <c r="F630" s="22"/>
      <c r="G630" s="55" t="s">
        <v>1104</v>
      </c>
      <c r="H630" s="24">
        <f>IFERROR(VLOOKUP($F630,'Arr 2020'!$A$1:$C$1331,3,0),0)</f>
        <v>0</v>
      </c>
      <c r="I630" s="24">
        <f>IFERROR(VLOOKUP($F630,'Arr 2020'!$A:$N,4,0),0)</f>
        <v>0</v>
      </c>
      <c r="J630" s="24">
        <f>IFERROR(VLOOKUP($F630,'Arr 2020'!$A:$N,5,0),0)</f>
        <v>0</v>
      </c>
      <c r="K630" s="24">
        <f>IFERROR(VLOOKUP($F630,'Arr 2020'!$A:$N,6,0),0)</f>
        <v>0</v>
      </c>
      <c r="L630" s="24">
        <f>IFERROR(VLOOKUP($F630,'Arr 2020'!$A:$N,7,0),0)</f>
        <v>0</v>
      </c>
      <c r="M630" s="24">
        <f>IFERROR(VLOOKUP($F630,'Arr 2020'!$A:$N,8,0),0)</f>
        <v>0</v>
      </c>
      <c r="N630" s="24">
        <f>IFERROR(VLOOKUP($F630,'Arr 2020'!$A:$N,9,0),0)</f>
        <v>0</v>
      </c>
      <c r="O630" s="24">
        <f>IFERROR(VLOOKUP($F630,'Arr 2020'!$A:$N,10,0),0)</f>
        <v>0</v>
      </c>
      <c r="P630" s="24">
        <f>IFERROR(VLOOKUP($F630,'Arr 2020'!$A:$N,11,0),0)</f>
        <v>0</v>
      </c>
      <c r="Q630" s="24">
        <f>IFERROR(VLOOKUP($F630,'Arr 2020'!$A:$N,12,0),0)</f>
        <v>0</v>
      </c>
      <c r="R630" s="24">
        <f>IFERROR(VLOOKUP($F630,'Arr 2020'!$A:$N,13,0),0)</f>
        <v>0</v>
      </c>
      <c r="S630" s="24">
        <f>IFERROR(VLOOKUP($F630,'Arr 2020'!$A:$N,14,0),0)</f>
        <v>0</v>
      </c>
    </row>
    <row r="631" spans="2:19" ht="15" customHeight="1" x14ac:dyDescent="0.2">
      <c r="B631" s="60"/>
      <c r="C631" s="61"/>
      <c r="D631" s="61"/>
      <c r="E631" s="61"/>
      <c r="F631" s="43" t="s">
        <v>1105</v>
      </c>
      <c r="G631" s="53" t="s">
        <v>1104</v>
      </c>
      <c r="H631" s="44">
        <f>IFERROR(VLOOKUP($F631,'Arr 2020'!$A$1:$C$1331,3,0),0)</f>
        <v>19542.970000000005</v>
      </c>
      <c r="I631" s="44">
        <f>IFERROR(VLOOKUP($F631,'Arr 2020'!$A:$N,4,0),0)</f>
        <v>20466.11</v>
      </c>
      <c r="J631" s="44">
        <f>IFERROR(VLOOKUP($F631,'Arr 2020'!$A:$N,5,0),0)</f>
        <v>17875.93</v>
      </c>
      <c r="K631" s="44">
        <f>IFERROR(VLOOKUP($F631,'Arr 2020'!$A:$N,6,0),0)</f>
        <v>18171.400000000001</v>
      </c>
      <c r="L631" s="44">
        <f>IFERROR(VLOOKUP($F631,'Arr 2020'!$A:$N,7,0),0)</f>
        <v>8024.6</v>
      </c>
      <c r="M631" s="44">
        <f>IFERROR(VLOOKUP($F631,'Arr 2020'!$A:$N,8,0),0)</f>
        <v>13010.3</v>
      </c>
      <c r="N631" s="44">
        <f>IFERROR(VLOOKUP($F631,'Arr 2020'!$A:$N,9,0),0)</f>
        <v>20710.990000000002</v>
      </c>
      <c r="O631" s="44">
        <f>IFERROR(VLOOKUP($F631,'Arr 2020'!$A:$N,10,0),0)</f>
        <v>24580.82</v>
      </c>
      <c r="P631" s="44">
        <f>IFERROR(VLOOKUP($F631,'Arr 2020'!$A:$N,11,0),0)</f>
        <v>22648.75</v>
      </c>
      <c r="Q631" s="44">
        <f>IFERROR(VLOOKUP($F631,'Arr 2020'!$A:$N,12,0),0)</f>
        <v>23230.55</v>
      </c>
      <c r="R631" s="44">
        <f>IFERROR(VLOOKUP($F631,'Arr 2020'!$A:$N,13,0),0)</f>
        <v>22419.25</v>
      </c>
      <c r="S631" s="44">
        <f>IFERROR(VLOOKUP($F631,'Arr 2020'!$A:$N,14,0),0)</f>
        <v>22471.38</v>
      </c>
    </row>
    <row r="632" spans="2:19" ht="15" customHeight="1" x14ac:dyDescent="0.2">
      <c r="B632" s="23"/>
      <c r="C632" s="22"/>
      <c r="D632" s="22"/>
      <c r="E632" s="22" t="s">
        <v>1106</v>
      </c>
      <c r="F632" s="22"/>
      <c r="G632" s="55" t="s">
        <v>1107</v>
      </c>
      <c r="H632" s="24">
        <f>IFERROR(VLOOKUP($F632,'Arr 2020'!$A$1:$C$1331,3,0),0)</f>
        <v>0</v>
      </c>
      <c r="I632" s="24">
        <f>IFERROR(VLOOKUP($F632,'Arr 2020'!$A:$N,4,0),0)</f>
        <v>0</v>
      </c>
      <c r="J632" s="24">
        <f>IFERROR(VLOOKUP($F632,'Arr 2020'!$A:$N,5,0),0)</f>
        <v>0</v>
      </c>
      <c r="K632" s="24">
        <f>IFERROR(VLOOKUP($F632,'Arr 2020'!$A:$N,6,0),0)</f>
        <v>0</v>
      </c>
      <c r="L632" s="24">
        <f>IFERROR(VLOOKUP($F632,'Arr 2020'!$A:$N,7,0),0)</f>
        <v>0</v>
      </c>
      <c r="M632" s="24">
        <f>IFERROR(VLOOKUP($F632,'Arr 2020'!$A:$N,8,0),0)</f>
        <v>0</v>
      </c>
      <c r="N632" s="24">
        <f>IFERROR(VLOOKUP($F632,'Arr 2020'!$A:$N,9,0),0)</f>
        <v>0</v>
      </c>
      <c r="O632" s="24">
        <f>IFERROR(VLOOKUP($F632,'Arr 2020'!$A:$N,10,0),0)</f>
        <v>0</v>
      </c>
      <c r="P632" s="24">
        <f>IFERROR(VLOOKUP($F632,'Arr 2020'!$A:$N,11,0),0)</f>
        <v>0</v>
      </c>
      <c r="Q632" s="24">
        <f>IFERROR(VLOOKUP($F632,'Arr 2020'!$A:$N,12,0),0)</f>
        <v>0</v>
      </c>
      <c r="R632" s="24">
        <f>IFERROR(VLOOKUP($F632,'Arr 2020'!$A:$N,13,0),0)</f>
        <v>0</v>
      </c>
      <c r="S632" s="24">
        <f>IFERROR(VLOOKUP($F632,'Arr 2020'!$A:$N,14,0),0)</f>
        <v>0</v>
      </c>
    </row>
    <row r="633" spans="2:19" ht="15" customHeight="1" x14ac:dyDescent="0.2">
      <c r="B633" s="60"/>
      <c r="C633" s="61"/>
      <c r="D633" s="61"/>
      <c r="E633" s="61"/>
      <c r="F633" s="43" t="s">
        <v>1108</v>
      </c>
      <c r="G633" s="53" t="s">
        <v>1107</v>
      </c>
      <c r="H633" s="44">
        <f>IFERROR(VLOOKUP($F633,'Arr 2020'!$A$1:$C$1331,3,0),0)</f>
        <v>560097.27</v>
      </c>
      <c r="I633" s="44">
        <f>IFERROR(VLOOKUP($F633,'Arr 2020'!$A:$N,4,0),0)</f>
        <v>514120.29</v>
      </c>
      <c r="J633" s="44">
        <f>IFERROR(VLOOKUP($F633,'Arr 2020'!$A:$N,5,0),0)</f>
        <v>465137.28</v>
      </c>
      <c r="K633" s="44">
        <f>IFERROR(VLOOKUP($F633,'Arr 2020'!$A:$N,6,0),0)</f>
        <v>494999.7</v>
      </c>
      <c r="L633" s="44">
        <f>IFERROR(VLOOKUP($F633,'Arr 2020'!$A:$N,7,0),0)</f>
        <v>627678.24</v>
      </c>
      <c r="M633" s="44">
        <f>IFERROR(VLOOKUP($F633,'Arr 2020'!$A:$N,8,0),0)</f>
        <v>525488.1</v>
      </c>
      <c r="N633" s="44">
        <f>IFERROR(VLOOKUP($F633,'Arr 2020'!$A:$N,9,0),0)</f>
        <v>733552.17</v>
      </c>
      <c r="O633" s="44">
        <f>IFERROR(VLOOKUP($F633,'Arr 2020'!$A:$N,10,0),0)</f>
        <v>801903.14</v>
      </c>
      <c r="P633" s="44">
        <f>IFERROR(VLOOKUP($F633,'Arr 2020'!$A:$N,11,0),0)</f>
        <v>879700.13</v>
      </c>
      <c r="Q633" s="44">
        <f>IFERROR(VLOOKUP($F633,'Arr 2020'!$A:$N,12,0),0)</f>
        <v>950455.55</v>
      </c>
      <c r="R633" s="44">
        <f>IFERROR(VLOOKUP($F633,'Arr 2020'!$A:$N,13,0),0)</f>
        <v>1044160.98</v>
      </c>
      <c r="S633" s="44">
        <f>IFERROR(VLOOKUP($F633,'Arr 2020'!$A:$N,14,0),0)</f>
        <v>1113131.79</v>
      </c>
    </row>
    <row r="634" spans="2:19" ht="15" customHeight="1" x14ac:dyDescent="0.2">
      <c r="B634" s="64"/>
      <c r="C634" s="37"/>
      <c r="D634" s="37" t="s">
        <v>1109</v>
      </c>
      <c r="E634" s="37"/>
      <c r="F634" s="37"/>
      <c r="G634" s="51" t="s">
        <v>1110</v>
      </c>
      <c r="H634" s="38">
        <f>IFERROR(VLOOKUP($F634,'Arr 2020'!$A$1:$C$1331,3,0),0)</f>
        <v>0</v>
      </c>
      <c r="I634" s="38">
        <f>IFERROR(VLOOKUP($F634,'Arr 2020'!$A:$N,4,0),0)</f>
        <v>0</v>
      </c>
      <c r="J634" s="38">
        <f>IFERROR(VLOOKUP($F634,'Arr 2020'!$A:$N,5,0),0)</f>
        <v>0</v>
      </c>
      <c r="K634" s="38">
        <f>IFERROR(VLOOKUP($F634,'Arr 2020'!$A:$N,6,0),0)</f>
        <v>0</v>
      </c>
      <c r="L634" s="38">
        <f>IFERROR(VLOOKUP($F634,'Arr 2020'!$A:$N,7,0),0)</f>
        <v>0</v>
      </c>
      <c r="M634" s="38">
        <f>IFERROR(VLOOKUP($F634,'Arr 2020'!$A:$N,8,0),0)</f>
        <v>0</v>
      </c>
      <c r="N634" s="38">
        <f>IFERROR(VLOOKUP($F634,'Arr 2020'!$A:$N,9,0),0)</f>
        <v>0</v>
      </c>
      <c r="O634" s="38">
        <f>IFERROR(VLOOKUP($F634,'Arr 2020'!$A:$N,10,0),0)</f>
        <v>0</v>
      </c>
      <c r="P634" s="38">
        <f>IFERROR(VLOOKUP($F634,'Arr 2020'!$A:$N,11,0),0)</f>
        <v>0</v>
      </c>
      <c r="Q634" s="38">
        <f>IFERROR(VLOOKUP($F634,'Arr 2020'!$A:$N,12,0),0)</f>
        <v>0</v>
      </c>
      <c r="R634" s="38">
        <f>IFERROR(VLOOKUP($F634,'Arr 2020'!$A:$N,13,0),0)</f>
        <v>0</v>
      </c>
      <c r="S634" s="38">
        <f>IFERROR(VLOOKUP($F634,'Arr 2020'!$A:$N,14,0),0)</f>
        <v>0</v>
      </c>
    </row>
    <row r="635" spans="2:19" ht="15" customHeight="1" x14ac:dyDescent="0.2">
      <c r="B635" s="23"/>
      <c r="C635" s="22"/>
      <c r="D635" s="22"/>
      <c r="E635" s="22" t="s">
        <v>1111</v>
      </c>
      <c r="F635" s="22"/>
      <c r="G635" s="55" t="s">
        <v>1112</v>
      </c>
      <c r="H635" s="24">
        <f>IFERROR(VLOOKUP($F635,'Arr 2020'!$A$1:$C$1331,3,0),0)</f>
        <v>0</v>
      </c>
      <c r="I635" s="24">
        <f>IFERROR(VLOOKUP($F635,'Arr 2020'!$A:$N,4,0),0)</f>
        <v>0</v>
      </c>
      <c r="J635" s="24">
        <f>IFERROR(VLOOKUP($F635,'Arr 2020'!$A:$N,5,0),0)</f>
        <v>0</v>
      </c>
      <c r="K635" s="24">
        <f>IFERROR(VLOOKUP($F635,'Arr 2020'!$A:$N,6,0),0)</f>
        <v>0</v>
      </c>
      <c r="L635" s="24">
        <f>IFERROR(VLOOKUP($F635,'Arr 2020'!$A:$N,7,0),0)</f>
        <v>0</v>
      </c>
      <c r="M635" s="24">
        <f>IFERROR(VLOOKUP($F635,'Arr 2020'!$A:$N,8,0),0)</f>
        <v>0</v>
      </c>
      <c r="N635" s="24">
        <f>IFERROR(VLOOKUP($F635,'Arr 2020'!$A:$N,9,0),0)</f>
        <v>0</v>
      </c>
      <c r="O635" s="24">
        <f>IFERROR(VLOOKUP($F635,'Arr 2020'!$A:$N,10,0),0)</f>
        <v>0</v>
      </c>
      <c r="P635" s="24">
        <f>IFERROR(VLOOKUP($F635,'Arr 2020'!$A:$N,11,0),0)</f>
        <v>0</v>
      </c>
      <c r="Q635" s="24">
        <f>IFERROR(VLOOKUP($F635,'Arr 2020'!$A:$N,12,0),0)</f>
        <v>0</v>
      </c>
      <c r="R635" s="24">
        <f>IFERROR(VLOOKUP($F635,'Arr 2020'!$A:$N,13,0),0)</f>
        <v>0</v>
      </c>
      <c r="S635" s="24">
        <f>IFERROR(VLOOKUP($F635,'Arr 2020'!$A:$N,14,0),0)</f>
        <v>0</v>
      </c>
    </row>
    <row r="636" spans="2:19" ht="15" customHeight="1" x14ac:dyDescent="0.2">
      <c r="B636" s="60"/>
      <c r="C636" s="61"/>
      <c r="D636" s="61"/>
      <c r="E636" s="61"/>
      <c r="F636" s="43" t="s">
        <v>1113</v>
      </c>
      <c r="G636" s="53" t="s">
        <v>1112</v>
      </c>
      <c r="H636" s="44">
        <f>IFERROR(VLOOKUP($F636,'Arr 2020'!$A$1:$C$1331,3,0),0)</f>
        <v>195998.15</v>
      </c>
      <c r="I636" s="44">
        <f>IFERROR(VLOOKUP($F636,'Arr 2020'!$A:$N,4,0),0)</f>
        <v>176509.82999999996</v>
      </c>
      <c r="J636" s="44">
        <f>IFERROR(VLOOKUP($F636,'Arr 2020'!$A:$N,5,0),0)</f>
        <v>127498.5</v>
      </c>
      <c r="K636" s="44">
        <f>IFERROR(VLOOKUP($F636,'Arr 2020'!$A:$N,6,0),0)</f>
        <v>105167.65</v>
      </c>
      <c r="L636" s="44">
        <f>IFERROR(VLOOKUP($F636,'Arr 2020'!$A:$N,7,0),0)</f>
        <v>49280.78</v>
      </c>
      <c r="M636" s="44">
        <f>IFERROR(VLOOKUP($F636,'Arr 2020'!$A:$N,8,0),0)</f>
        <v>101245.1</v>
      </c>
      <c r="N636" s="44">
        <f>IFERROR(VLOOKUP($F636,'Arr 2020'!$A:$N,9,0),0)</f>
        <v>165220.01999999996</v>
      </c>
      <c r="O636" s="44">
        <f>IFERROR(VLOOKUP($F636,'Arr 2020'!$A:$N,10,0),0)</f>
        <v>190118.61</v>
      </c>
      <c r="P636" s="44">
        <f>IFERROR(VLOOKUP($F636,'Arr 2020'!$A:$N,11,0),0)</f>
        <v>211854.01</v>
      </c>
      <c r="Q636" s="44">
        <f>IFERROR(VLOOKUP($F636,'Arr 2020'!$A:$N,12,0),0)</f>
        <v>166652.48000000001</v>
      </c>
      <c r="R636" s="44">
        <f>IFERROR(VLOOKUP($F636,'Arr 2020'!$A:$N,13,0),0)</f>
        <v>267354.73</v>
      </c>
      <c r="S636" s="44">
        <f>IFERROR(VLOOKUP($F636,'Arr 2020'!$A:$N,14,0),0)</f>
        <v>249515.07</v>
      </c>
    </row>
    <row r="637" spans="2:19" ht="15" customHeight="1" x14ac:dyDescent="0.2">
      <c r="B637" s="23"/>
      <c r="C637" s="22"/>
      <c r="D637" s="22"/>
      <c r="E637" s="22" t="s">
        <v>1114</v>
      </c>
      <c r="F637" s="22"/>
      <c r="G637" s="55" t="s">
        <v>1115</v>
      </c>
      <c r="H637" s="24">
        <f>IFERROR(VLOOKUP($F637,'Arr 2020'!$A$1:$C$1331,3,0),0)</f>
        <v>0</v>
      </c>
      <c r="I637" s="24">
        <f>IFERROR(VLOOKUP($F637,'Arr 2020'!$A:$N,4,0),0)</f>
        <v>0</v>
      </c>
      <c r="J637" s="24">
        <f>IFERROR(VLOOKUP($F637,'Arr 2020'!$A:$N,5,0),0)</f>
        <v>0</v>
      </c>
      <c r="K637" s="24">
        <f>IFERROR(VLOOKUP($F637,'Arr 2020'!$A:$N,6,0),0)</f>
        <v>0</v>
      </c>
      <c r="L637" s="24">
        <f>IFERROR(VLOOKUP($F637,'Arr 2020'!$A:$N,7,0),0)</f>
        <v>0</v>
      </c>
      <c r="M637" s="24">
        <f>IFERROR(VLOOKUP($F637,'Arr 2020'!$A:$N,8,0),0)</f>
        <v>0</v>
      </c>
      <c r="N637" s="24">
        <f>IFERROR(VLOOKUP($F637,'Arr 2020'!$A:$N,9,0),0)</f>
        <v>0</v>
      </c>
      <c r="O637" s="24">
        <f>IFERROR(VLOOKUP($F637,'Arr 2020'!$A:$N,10,0),0)</f>
        <v>0</v>
      </c>
      <c r="P637" s="24">
        <f>IFERROR(VLOOKUP($F637,'Arr 2020'!$A:$N,11,0),0)</f>
        <v>0</v>
      </c>
      <c r="Q637" s="24">
        <f>IFERROR(VLOOKUP($F637,'Arr 2020'!$A:$N,12,0),0)</f>
        <v>0</v>
      </c>
      <c r="R637" s="24">
        <f>IFERROR(VLOOKUP($F637,'Arr 2020'!$A:$N,13,0),0)</f>
        <v>0</v>
      </c>
      <c r="S637" s="24">
        <f>IFERROR(VLOOKUP($F637,'Arr 2020'!$A:$N,14,0),0)</f>
        <v>0</v>
      </c>
    </row>
    <row r="638" spans="2:19" ht="15" customHeight="1" x14ac:dyDescent="0.2">
      <c r="B638" s="60"/>
      <c r="C638" s="61"/>
      <c r="D638" s="61"/>
      <c r="E638" s="61"/>
      <c r="F638" s="43" t="s">
        <v>1116</v>
      </c>
      <c r="G638" s="53" t="s">
        <v>1115</v>
      </c>
      <c r="H638" s="44">
        <f>IFERROR(VLOOKUP($F638,'Arr 2020'!$A$1:$C$1331,3,0),0)</f>
        <v>2851694.0000000005</v>
      </c>
      <c r="I638" s="44">
        <f>IFERROR(VLOOKUP($F638,'Arr 2020'!$A:$N,4,0),0)</f>
        <v>2945639.8</v>
      </c>
      <c r="J638" s="44">
        <f>IFERROR(VLOOKUP($F638,'Arr 2020'!$A:$N,5,0),0)</f>
        <v>2781934.69</v>
      </c>
      <c r="K638" s="44">
        <f>IFERROR(VLOOKUP($F638,'Arr 2020'!$A:$N,6,0),0)</f>
        <v>2964134.55</v>
      </c>
      <c r="L638" s="44">
        <f>IFERROR(VLOOKUP($F638,'Arr 2020'!$A:$N,7,0),0)</f>
        <v>2616793.37</v>
      </c>
      <c r="M638" s="44">
        <f>IFERROR(VLOOKUP($F638,'Arr 2020'!$A:$N,8,0),0)</f>
        <v>2618964.13</v>
      </c>
      <c r="N638" s="44">
        <f>IFERROR(VLOOKUP($F638,'Arr 2020'!$A:$N,9,0),0)</f>
        <v>3128564.1099999994</v>
      </c>
      <c r="O638" s="44">
        <f>IFERROR(VLOOKUP($F638,'Arr 2020'!$A:$N,10,0),0)</f>
        <v>3467994.82</v>
      </c>
      <c r="P638" s="44">
        <f>IFERROR(VLOOKUP($F638,'Arr 2020'!$A:$N,11,0),0)</f>
        <v>3419011.25</v>
      </c>
      <c r="Q638" s="44">
        <f>IFERROR(VLOOKUP($F638,'Arr 2020'!$A:$N,12,0),0)</f>
        <v>4339303.12</v>
      </c>
      <c r="R638" s="44">
        <f>IFERROR(VLOOKUP($F638,'Arr 2020'!$A:$N,13,0),0)</f>
        <v>5252812.04</v>
      </c>
      <c r="S638" s="44">
        <f>IFERROR(VLOOKUP($F638,'Arr 2020'!$A:$N,14,0),0)</f>
        <v>5740770.6500000004</v>
      </c>
    </row>
    <row r="639" spans="2:19" ht="15" customHeight="1" x14ac:dyDescent="0.2">
      <c r="B639" s="23"/>
      <c r="C639" s="22"/>
      <c r="D639" s="22"/>
      <c r="E639" s="22" t="s">
        <v>1117</v>
      </c>
      <c r="F639" s="22"/>
      <c r="G639" s="55" t="s">
        <v>1118</v>
      </c>
      <c r="H639" s="24">
        <f>IFERROR(VLOOKUP($F639,'Arr 2020'!$A$1:$C$1331,3,0),0)</f>
        <v>0</v>
      </c>
      <c r="I639" s="24">
        <f>IFERROR(VLOOKUP($F639,'Arr 2020'!$A:$N,4,0),0)</f>
        <v>0</v>
      </c>
      <c r="J639" s="24">
        <f>IFERROR(VLOOKUP($F639,'Arr 2020'!$A:$N,5,0),0)</f>
        <v>0</v>
      </c>
      <c r="K639" s="24">
        <f>IFERROR(VLOOKUP($F639,'Arr 2020'!$A:$N,6,0),0)</f>
        <v>0</v>
      </c>
      <c r="L639" s="24">
        <f>IFERROR(VLOOKUP($F639,'Arr 2020'!$A:$N,7,0),0)</f>
        <v>0</v>
      </c>
      <c r="M639" s="24">
        <f>IFERROR(VLOOKUP($F639,'Arr 2020'!$A:$N,8,0),0)</f>
        <v>0</v>
      </c>
      <c r="N639" s="24">
        <f>IFERROR(VLOOKUP($F639,'Arr 2020'!$A:$N,9,0),0)</f>
        <v>0</v>
      </c>
      <c r="O639" s="24">
        <f>IFERROR(VLOOKUP($F639,'Arr 2020'!$A:$N,10,0),0)</f>
        <v>0</v>
      </c>
      <c r="P639" s="24">
        <f>IFERROR(VLOOKUP($F639,'Arr 2020'!$A:$N,11,0),0)</f>
        <v>0</v>
      </c>
      <c r="Q639" s="24">
        <f>IFERROR(VLOOKUP($F639,'Arr 2020'!$A:$N,12,0),0)</f>
        <v>0</v>
      </c>
      <c r="R639" s="24">
        <f>IFERROR(VLOOKUP($F639,'Arr 2020'!$A:$N,13,0),0)</f>
        <v>0</v>
      </c>
      <c r="S639" s="24">
        <f>IFERROR(VLOOKUP($F639,'Arr 2020'!$A:$N,14,0),0)</f>
        <v>0</v>
      </c>
    </row>
    <row r="640" spans="2:19" ht="15" customHeight="1" x14ac:dyDescent="0.2">
      <c r="B640" s="60"/>
      <c r="C640" s="61"/>
      <c r="D640" s="61"/>
      <c r="E640" s="61"/>
      <c r="F640" s="43" t="s">
        <v>1119</v>
      </c>
      <c r="G640" s="53" t="s">
        <v>1118</v>
      </c>
      <c r="H640" s="44">
        <f>IFERROR(VLOOKUP($F640,'Arr 2020'!$A$1:$C$1331,3,0),0)</f>
        <v>362936.09000000008</v>
      </c>
      <c r="I640" s="44">
        <f>IFERROR(VLOOKUP($F640,'Arr 2020'!$A:$N,4,0),0)</f>
        <v>356408.5</v>
      </c>
      <c r="J640" s="44">
        <f>IFERROR(VLOOKUP($F640,'Arr 2020'!$A:$N,5,0),0)</f>
        <v>314386.34999999998</v>
      </c>
      <c r="K640" s="44">
        <f>IFERROR(VLOOKUP($F640,'Arr 2020'!$A:$N,6,0),0)</f>
        <v>241249.01999999996</v>
      </c>
      <c r="L640" s="44">
        <f>IFERROR(VLOOKUP($F640,'Arr 2020'!$A:$N,7,0),0)</f>
        <v>210537.44</v>
      </c>
      <c r="M640" s="44">
        <f>IFERROR(VLOOKUP($F640,'Arr 2020'!$A:$N,8,0),0)</f>
        <v>297674.46999999997</v>
      </c>
      <c r="N640" s="44">
        <f>IFERROR(VLOOKUP($F640,'Arr 2020'!$A:$N,9,0),0)</f>
        <v>348233.92</v>
      </c>
      <c r="O640" s="44">
        <f>IFERROR(VLOOKUP($F640,'Arr 2020'!$A:$N,10,0),0)</f>
        <v>452937.16999999993</v>
      </c>
      <c r="P640" s="44">
        <f>IFERROR(VLOOKUP($F640,'Arr 2020'!$A:$N,11,0),0)</f>
        <v>465892.59</v>
      </c>
      <c r="Q640" s="44">
        <f>IFERROR(VLOOKUP($F640,'Arr 2020'!$A:$N,12,0),0)</f>
        <v>488514.02000000008</v>
      </c>
      <c r="R640" s="44">
        <f>IFERROR(VLOOKUP($F640,'Arr 2020'!$A:$N,13,0),0)</f>
        <v>550667.06000000006</v>
      </c>
      <c r="S640" s="44">
        <f>IFERROR(VLOOKUP($F640,'Arr 2020'!$A:$N,14,0),0)</f>
        <v>464934.29</v>
      </c>
    </row>
    <row r="641" spans="2:19" ht="15" customHeight="1" x14ac:dyDescent="0.2">
      <c r="B641" s="23"/>
      <c r="C641" s="22"/>
      <c r="D641" s="22"/>
      <c r="E641" s="22" t="s">
        <v>1120</v>
      </c>
      <c r="F641" s="22"/>
      <c r="G641" s="55" t="s">
        <v>1121</v>
      </c>
      <c r="H641" s="24">
        <f>IFERROR(VLOOKUP($F641,'Arr 2020'!$A$1:$C$1331,3,0),0)</f>
        <v>0</v>
      </c>
      <c r="I641" s="24">
        <f>IFERROR(VLOOKUP($F641,'Arr 2020'!$A:$N,4,0),0)</f>
        <v>0</v>
      </c>
      <c r="J641" s="24">
        <f>IFERROR(VLOOKUP($F641,'Arr 2020'!$A:$N,5,0),0)</f>
        <v>0</v>
      </c>
      <c r="K641" s="24">
        <f>IFERROR(VLOOKUP($F641,'Arr 2020'!$A:$N,6,0),0)</f>
        <v>0</v>
      </c>
      <c r="L641" s="24">
        <f>IFERROR(VLOOKUP($F641,'Arr 2020'!$A:$N,7,0),0)</f>
        <v>0</v>
      </c>
      <c r="M641" s="24">
        <f>IFERROR(VLOOKUP($F641,'Arr 2020'!$A:$N,8,0),0)</f>
        <v>0</v>
      </c>
      <c r="N641" s="24">
        <f>IFERROR(VLOOKUP($F641,'Arr 2020'!$A:$N,9,0),0)</f>
        <v>0</v>
      </c>
      <c r="O641" s="24">
        <f>IFERROR(VLOOKUP($F641,'Arr 2020'!$A:$N,10,0),0)</f>
        <v>0</v>
      </c>
      <c r="P641" s="24">
        <f>IFERROR(VLOOKUP($F641,'Arr 2020'!$A:$N,11,0),0)</f>
        <v>0</v>
      </c>
      <c r="Q641" s="24">
        <f>IFERROR(VLOOKUP($F641,'Arr 2020'!$A:$N,12,0),0)</f>
        <v>0</v>
      </c>
      <c r="R641" s="24">
        <f>IFERROR(VLOOKUP($F641,'Arr 2020'!$A:$N,13,0),0)</f>
        <v>0</v>
      </c>
      <c r="S641" s="24">
        <f>IFERROR(VLOOKUP($F641,'Arr 2020'!$A:$N,14,0),0)</f>
        <v>0</v>
      </c>
    </row>
    <row r="642" spans="2:19" ht="15" customHeight="1" x14ac:dyDescent="0.2">
      <c r="B642" s="60"/>
      <c r="C642" s="61"/>
      <c r="D642" s="61"/>
      <c r="E642" s="61"/>
      <c r="F642" s="43" t="s">
        <v>1122</v>
      </c>
      <c r="G642" s="53" t="s">
        <v>1123</v>
      </c>
      <c r="H642" s="44">
        <f>IFERROR(VLOOKUP($F642,'Arr 2020'!$A$1:$C$1331,3,0),0)</f>
        <v>834060.99</v>
      </c>
      <c r="I642" s="44">
        <f>IFERROR(VLOOKUP($F642,'Arr 2020'!$A:$N,4,0),0)</f>
        <v>664125.55000000016</v>
      </c>
      <c r="J642" s="44">
        <f>IFERROR(VLOOKUP($F642,'Arr 2020'!$A:$N,5,0),0)</f>
        <v>678364.88</v>
      </c>
      <c r="K642" s="44">
        <f>IFERROR(VLOOKUP($F642,'Arr 2020'!$A:$N,6,0),0)</f>
        <v>758304.83</v>
      </c>
      <c r="L642" s="44">
        <f>IFERROR(VLOOKUP($F642,'Arr 2020'!$A:$N,7,0),0)</f>
        <v>626836.12</v>
      </c>
      <c r="M642" s="44">
        <f>IFERROR(VLOOKUP($F642,'Arr 2020'!$A:$N,8,0),0)</f>
        <v>826342.14</v>
      </c>
      <c r="N642" s="44">
        <f>IFERROR(VLOOKUP($F642,'Arr 2020'!$A:$N,9,0),0)</f>
        <v>983546.7</v>
      </c>
      <c r="O642" s="44">
        <f>IFERROR(VLOOKUP($F642,'Arr 2020'!$A:$N,10,0),0)</f>
        <v>879306.28</v>
      </c>
      <c r="P642" s="44">
        <f>IFERROR(VLOOKUP($F642,'Arr 2020'!$A:$N,11,0),0)</f>
        <v>938299.56999999983</v>
      </c>
      <c r="Q642" s="44">
        <f>IFERROR(VLOOKUP($F642,'Arr 2020'!$A:$N,12,0),0)</f>
        <v>1731718.44</v>
      </c>
      <c r="R642" s="44">
        <f>IFERROR(VLOOKUP($F642,'Arr 2020'!$A:$N,13,0),0)</f>
        <v>2293625.35</v>
      </c>
      <c r="S642" s="44">
        <f>IFERROR(VLOOKUP($F642,'Arr 2020'!$A:$N,14,0),0)</f>
        <v>2277267.2799999998</v>
      </c>
    </row>
    <row r="643" spans="2:19" ht="15" customHeight="1" x14ac:dyDescent="0.2">
      <c r="B643" s="60"/>
      <c r="C643" s="61"/>
      <c r="D643" s="61"/>
      <c r="E643" s="61"/>
      <c r="F643" s="43" t="s">
        <v>1124</v>
      </c>
      <c r="G643" s="53" t="s">
        <v>1125</v>
      </c>
      <c r="H643" s="44">
        <f>IFERROR(VLOOKUP($F643,'Arr 2020'!$A$1:$C$1331,3,0),0)</f>
        <v>249636.71</v>
      </c>
      <c r="I643" s="44">
        <f>IFERROR(VLOOKUP($F643,'Arr 2020'!$A:$N,4,0),0)</f>
        <v>317292.5</v>
      </c>
      <c r="J643" s="44">
        <f>IFERROR(VLOOKUP($F643,'Arr 2020'!$A:$N,5,0),0)</f>
        <v>206809.34</v>
      </c>
      <c r="K643" s="44">
        <f>IFERROR(VLOOKUP($F643,'Arr 2020'!$A:$N,6,0),0)</f>
        <v>153534.94</v>
      </c>
      <c r="L643" s="44">
        <f>IFERROR(VLOOKUP($F643,'Arr 2020'!$A:$N,7,0),0)</f>
        <v>44893.91</v>
      </c>
      <c r="M643" s="44">
        <f>IFERROR(VLOOKUP($F643,'Arr 2020'!$A:$N,8,0),0)</f>
        <v>75700.3</v>
      </c>
      <c r="N643" s="44">
        <f>IFERROR(VLOOKUP($F643,'Arr 2020'!$A:$N,9,0),0)</f>
        <v>76669.839999999982</v>
      </c>
      <c r="O643" s="44">
        <f>IFERROR(VLOOKUP($F643,'Arr 2020'!$A:$N,10,0),0)</f>
        <v>130751.49</v>
      </c>
      <c r="P643" s="44">
        <f>IFERROR(VLOOKUP($F643,'Arr 2020'!$A:$N,11,0),0)</f>
        <v>111723.54</v>
      </c>
      <c r="Q643" s="44">
        <f>IFERROR(VLOOKUP($F643,'Arr 2020'!$A:$N,12,0),0)</f>
        <v>127033.07</v>
      </c>
      <c r="R643" s="44">
        <f>IFERROR(VLOOKUP($F643,'Arr 2020'!$A:$N,13,0),0)</f>
        <v>121022.74</v>
      </c>
      <c r="S643" s="44">
        <f>IFERROR(VLOOKUP($F643,'Arr 2020'!$A:$N,14,0),0)</f>
        <v>130761.85</v>
      </c>
    </row>
    <row r="644" spans="2:19" ht="15" customHeight="1" x14ac:dyDescent="0.2">
      <c r="B644" s="60"/>
      <c r="C644" s="61"/>
      <c r="D644" s="61"/>
      <c r="E644" s="61"/>
      <c r="F644" s="43" t="s">
        <v>1126</v>
      </c>
      <c r="G644" s="53" t="s">
        <v>1127</v>
      </c>
      <c r="H644" s="44">
        <f>IFERROR(VLOOKUP($F644,'Arr 2020'!$A$1:$C$1331,3,0),0)</f>
        <v>204231.39000000004</v>
      </c>
      <c r="I644" s="44">
        <f>IFERROR(VLOOKUP($F644,'Arr 2020'!$A:$N,4,0),0)</f>
        <v>240376.17</v>
      </c>
      <c r="J644" s="44">
        <f>IFERROR(VLOOKUP($F644,'Arr 2020'!$A:$N,5,0),0)</f>
        <v>190723.76999999996</v>
      </c>
      <c r="K644" s="44">
        <f>IFERROR(VLOOKUP($F644,'Arr 2020'!$A:$N,6,0),0)</f>
        <v>166055.93</v>
      </c>
      <c r="L644" s="44">
        <f>IFERROR(VLOOKUP($F644,'Arr 2020'!$A:$N,7,0),0)</f>
        <v>151356.39000000001</v>
      </c>
      <c r="M644" s="44">
        <f>IFERROR(VLOOKUP($F644,'Arr 2020'!$A:$N,8,0),0)</f>
        <v>221205.07000000004</v>
      </c>
      <c r="N644" s="44">
        <f>IFERROR(VLOOKUP($F644,'Arr 2020'!$A:$N,9,0),0)</f>
        <v>303848.02</v>
      </c>
      <c r="O644" s="44">
        <f>IFERROR(VLOOKUP($F644,'Arr 2020'!$A:$N,10,0),0)</f>
        <v>353529.59000000008</v>
      </c>
      <c r="P644" s="44">
        <f>IFERROR(VLOOKUP($F644,'Arr 2020'!$A:$N,11,0),0)</f>
        <v>363924.79</v>
      </c>
      <c r="Q644" s="44">
        <f>IFERROR(VLOOKUP($F644,'Arr 2020'!$A:$N,12,0),0)</f>
        <v>419464.40999999992</v>
      </c>
      <c r="R644" s="44">
        <f>IFERROR(VLOOKUP($F644,'Arr 2020'!$A:$N,13,0),0)</f>
        <v>389651.47</v>
      </c>
      <c r="S644" s="44">
        <f>IFERROR(VLOOKUP($F644,'Arr 2020'!$A:$N,14,0),0)</f>
        <v>400130.64</v>
      </c>
    </row>
    <row r="645" spans="2:19" ht="15" customHeight="1" x14ac:dyDescent="0.2">
      <c r="B645" s="60"/>
      <c r="C645" s="61"/>
      <c r="D645" s="61"/>
      <c r="E645" s="61"/>
      <c r="F645" s="43" t="s">
        <v>1128</v>
      </c>
      <c r="G645" s="53" t="s">
        <v>1129</v>
      </c>
      <c r="H645" s="44">
        <f>IFERROR(VLOOKUP($F645,'Arr 2020'!$A$1:$C$1331,3,0),0)</f>
        <v>318104.46000000008</v>
      </c>
      <c r="I645" s="44">
        <f>IFERROR(VLOOKUP($F645,'Arr 2020'!$A:$N,4,0),0)</f>
        <v>399603.43</v>
      </c>
      <c r="J645" s="44">
        <f>IFERROR(VLOOKUP($F645,'Arr 2020'!$A:$N,5,0),0)</f>
        <v>270733.33</v>
      </c>
      <c r="K645" s="44">
        <f>IFERROR(VLOOKUP($F645,'Arr 2020'!$A:$N,6,0),0)</f>
        <v>252995.76</v>
      </c>
      <c r="L645" s="44">
        <f>IFERROR(VLOOKUP($F645,'Arr 2020'!$A:$N,7,0),0)</f>
        <v>243610.72</v>
      </c>
      <c r="M645" s="44">
        <f>IFERROR(VLOOKUP($F645,'Arr 2020'!$A:$N,8,0),0)</f>
        <v>259129.2</v>
      </c>
      <c r="N645" s="44">
        <f>IFERROR(VLOOKUP($F645,'Arr 2020'!$A:$N,9,0),0)</f>
        <v>371786.22</v>
      </c>
      <c r="O645" s="44">
        <f>IFERROR(VLOOKUP($F645,'Arr 2020'!$A:$N,10,0),0)</f>
        <v>402467.66999999993</v>
      </c>
      <c r="P645" s="44">
        <f>IFERROR(VLOOKUP($F645,'Arr 2020'!$A:$N,11,0),0)</f>
        <v>366523.08</v>
      </c>
      <c r="Q645" s="44">
        <f>IFERROR(VLOOKUP($F645,'Arr 2020'!$A:$N,12,0),0)</f>
        <v>385089.54</v>
      </c>
      <c r="R645" s="44">
        <f>IFERROR(VLOOKUP($F645,'Arr 2020'!$A:$N,13,0),0)</f>
        <v>514793.41</v>
      </c>
      <c r="S645" s="44">
        <f>IFERROR(VLOOKUP($F645,'Arr 2020'!$A:$N,14,0),0)</f>
        <v>538407.28</v>
      </c>
    </row>
    <row r="646" spans="2:19" ht="15" customHeight="1" x14ac:dyDescent="0.2">
      <c r="B646" s="32"/>
      <c r="C646" s="33">
        <v>23</v>
      </c>
      <c r="D646" s="33"/>
      <c r="E646" s="33"/>
      <c r="F646" s="33"/>
      <c r="G646" s="50" t="s">
        <v>4233</v>
      </c>
      <c r="H646" s="65">
        <f>IFERROR(VLOOKUP($F646,'Arr 2020'!$A$1:$C$1331,3,0),0)</f>
        <v>0</v>
      </c>
      <c r="I646" s="65">
        <f>IFERROR(VLOOKUP($F646,'Arr 2020'!$A:$N,4,0),0)</f>
        <v>0</v>
      </c>
      <c r="J646" s="65">
        <f>IFERROR(VLOOKUP($F646,'Arr 2020'!$A:$N,5,0),0)</f>
        <v>0</v>
      </c>
      <c r="K646" s="65">
        <f>IFERROR(VLOOKUP($F646,'Arr 2020'!$A:$N,6,0),0)</f>
        <v>0</v>
      </c>
      <c r="L646" s="65">
        <f>IFERROR(VLOOKUP($F646,'Arr 2020'!$A:$N,7,0),0)</f>
        <v>0</v>
      </c>
      <c r="M646" s="65">
        <f>IFERROR(VLOOKUP($F646,'Arr 2020'!$A:$N,8,0),0)</f>
        <v>0</v>
      </c>
      <c r="N646" s="65">
        <f>IFERROR(VLOOKUP($F646,'Arr 2020'!$A:$N,9,0),0)</f>
        <v>0</v>
      </c>
      <c r="O646" s="65">
        <f>IFERROR(VLOOKUP($F646,'Arr 2020'!$A:$N,10,0),0)</f>
        <v>0</v>
      </c>
      <c r="P646" s="65">
        <f>IFERROR(VLOOKUP($F646,'Arr 2020'!$A:$N,11,0),0)</f>
        <v>0</v>
      </c>
      <c r="Q646" s="65">
        <f>IFERROR(VLOOKUP($F646,'Arr 2020'!$A:$N,12,0),0)</f>
        <v>0</v>
      </c>
      <c r="R646" s="65">
        <f>IFERROR(VLOOKUP($F646,'Arr 2020'!$A:$N,13,0),0)</f>
        <v>0</v>
      </c>
      <c r="S646" s="65">
        <f>IFERROR(VLOOKUP($F646,'Arr 2020'!$A:$N,14,0),0)</f>
        <v>0</v>
      </c>
    </row>
    <row r="647" spans="2:19" ht="15" customHeight="1" x14ac:dyDescent="0.2">
      <c r="B647" s="64"/>
      <c r="C647" s="37"/>
      <c r="D647" s="37" t="s">
        <v>1130</v>
      </c>
      <c r="E647" s="37"/>
      <c r="F647" s="37"/>
      <c r="G647" s="51" t="s">
        <v>1131</v>
      </c>
      <c r="H647" s="38">
        <f>IFERROR(VLOOKUP($F647,'Arr 2020'!$A$1:$C$1331,3,0),0)</f>
        <v>0</v>
      </c>
      <c r="I647" s="38">
        <f>IFERROR(VLOOKUP($F647,'Arr 2020'!$A:$N,4,0),0)</f>
        <v>0</v>
      </c>
      <c r="J647" s="38">
        <f>IFERROR(VLOOKUP($F647,'Arr 2020'!$A:$N,5,0),0)</f>
        <v>0</v>
      </c>
      <c r="K647" s="38">
        <f>IFERROR(VLOOKUP($F647,'Arr 2020'!$A:$N,6,0),0)</f>
        <v>0</v>
      </c>
      <c r="L647" s="38">
        <f>IFERROR(VLOOKUP($F647,'Arr 2020'!$A:$N,7,0),0)</f>
        <v>0</v>
      </c>
      <c r="M647" s="38">
        <f>IFERROR(VLOOKUP($F647,'Arr 2020'!$A:$N,8,0),0)</f>
        <v>0</v>
      </c>
      <c r="N647" s="38">
        <f>IFERROR(VLOOKUP($F647,'Arr 2020'!$A:$N,9,0),0)</f>
        <v>0</v>
      </c>
      <c r="O647" s="38">
        <f>IFERROR(VLOOKUP($F647,'Arr 2020'!$A:$N,10,0),0)</f>
        <v>0</v>
      </c>
      <c r="P647" s="38">
        <f>IFERROR(VLOOKUP($F647,'Arr 2020'!$A:$N,11,0),0)</f>
        <v>0</v>
      </c>
      <c r="Q647" s="38">
        <f>IFERROR(VLOOKUP($F647,'Arr 2020'!$A:$N,12,0),0)</f>
        <v>0</v>
      </c>
      <c r="R647" s="38">
        <f>IFERROR(VLOOKUP($F647,'Arr 2020'!$A:$N,13,0),0)</f>
        <v>0</v>
      </c>
      <c r="S647" s="38">
        <f>IFERROR(VLOOKUP($F647,'Arr 2020'!$A:$N,14,0),0)</f>
        <v>0</v>
      </c>
    </row>
    <row r="648" spans="2:19" ht="15" customHeight="1" x14ac:dyDescent="0.2">
      <c r="B648" s="23"/>
      <c r="C648" s="22"/>
      <c r="D648" s="22"/>
      <c r="E648" s="22" t="s">
        <v>1132</v>
      </c>
      <c r="F648" s="22"/>
      <c r="G648" s="55" t="s">
        <v>1133</v>
      </c>
      <c r="H648" s="24">
        <f>IFERROR(VLOOKUP($F648,'Arr 2020'!$A$1:$C$1331,3,0),0)</f>
        <v>0</v>
      </c>
      <c r="I648" s="24">
        <f>IFERROR(VLOOKUP($F648,'Arr 2020'!$A:$N,4,0),0)</f>
        <v>0</v>
      </c>
      <c r="J648" s="24">
        <f>IFERROR(VLOOKUP($F648,'Arr 2020'!$A:$N,5,0),0)</f>
        <v>0</v>
      </c>
      <c r="K648" s="24">
        <f>IFERROR(VLOOKUP($F648,'Arr 2020'!$A:$N,6,0),0)</f>
        <v>0</v>
      </c>
      <c r="L648" s="24">
        <f>IFERROR(VLOOKUP($F648,'Arr 2020'!$A:$N,7,0),0)</f>
        <v>0</v>
      </c>
      <c r="M648" s="24">
        <f>IFERROR(VLOOKUP($F648,'Arr 2020'!$A:$N,8,0),0)</f>
        <v>0</v>
      </c>
      <c r="N648" s="24">
        <f>IFERROR(VLOOKUP($F648,'Arr 2020'!$A:$N,9,0),0)</f>
        <v>0</v>
      </c>
      <c r="O648" s="24">
        <f>IFERROR(VLOOKUP($F648,'Arr 2020'!$A:$N,10,0),0)</f>
        <v>0</v>
      </c>
      <c r="P648" s="24">
        <f>IFERROR(VLOOKUP($F648,'Arr 2020'!$A:$N,11,0),0)</f>
        <v>0</v>
      </c>
      <c r="Q648" s="24">
        <f>IFERROR(VLOOKUP($F648,'Arr 2020'!$A:$N,12,0),0)</f>
        <v>0</v>
      </c>
      <c r="R648" s="24">
        <f>IFERROR(VLOOKUP($F648,'Arr 2020'!$A:$N,13,0),0)</f>
        <v>0</v>
      </c>
      <c r="S648" s="24">
        <f>IFERROR(VLOOKUP($F648,'Arr 2020'!$A:$N,14,0),0)</f>
        <v>0</v>
      </c>
    </row>
    <row r="649" spans="2:19" ht="15" customHeight="1" x14ac:dyDescent="0.2">
      <c r="B649" s="60"/>
      <c r="C649" s="61"/>
      <c r="D649" s="61"/>
      <c r="E649" s="61"/>
      <c r="F649" s="43" t="s">
        <v>1134</v>
      </c>
      <c r="G649" s="53" t="s">
        <v>1133</v>
      </c>
      <c r="H649" s="44">
        <f>IFERROR(VLOOKUP($F649,'Arr 2020'!$A$1:$C$1331,3,0),0)</f>
        <v>433210.74</v>
      </c>
      <c r="I649" s="44">
        <f>IFERROR(VLOOKUP($F649,'Arr 2020'!$A:$N,4,0),0)</f>
        <v>301769.25</v>
      </c>
      <c r="J649" s="44">
        <f>IFERROR(VLOOKUP($F649,'Arr 2020'!$A:$N,5,0),0)</f>
        <v>162030.57</v>
      </c>
      <c r="K649" s="44">
        <f>IFERROR(VLOOKUP($F649,'Arr 2020'!$A:$N,6,0),0)</f>
        <v>151807.60999999996</v>
      </c>
      <c r="L649" s="44">
        <f>IFERROR(VLOOKUP($F649,'Arr 2020'!$A:$N,7,0),0)</f>
        <v>119972.19</v>
      </c>
      <c r="M649" s="44">
        <f>IFERROR(VLOOKUP($F649,'Arr 2020'!$A:$N,8,0),0)</f>
        <v>119313.72</v>
      </c>
      <c r="N649" s="44">
        <f>IFERROR(VLOOKUP($F649,'Arr 2020'!$A:$N,9,0),0)</f>
        <v>168243.34</v>
      </c>
      <c r="O649" s="44">
        <f>IFERROR(VLOOKUP($F649,'Arr 2020'!$A:$N,10,0),0)</f>
        <v>229202.64</v>
      </c>
      <c r="P649" s="44">
        <f>IFERROR(VLOOKUP($F649,'Arr 2020'!$A:$N,11,0),0)</f>
        <v>269988.42</v>
      </c>
      <c r="Q649" s="44">
        <f>IFERROR(VLOOKUP($F649,'Arr 2020'!$A:$N,12,0),0)</f>
        <v>264074.19</v>
      </c>
      <c r="R649" s="44">
        <f>IFERROR(VLOOKUP($F649,'Arr 2020'!$A:$N,13,0),0)</f>
        <v>343236.52</v>
      </c>
      <c r="S649" s="44">
        <f>IFERROR(VLOOKUP($F649,'Arr 2020'!$A:$N,14,0),0)</f>
        <v>257492.42</v>
      </c>
    </row>
    <row r="650" spans="2:19" ht="15" customHeight="1" x14ac:dyDescent="0.2">
      <c r="B650" s="23"/>
      <c r="C650" s="22"/>
      <c r="D650" s="22"/>
      <c r="E650" s="22" t="s">
        <v>1135</v>
      </c>
      <c r="F650" s="22"/>
      <c r="G650" s="55" t="s">
        <v>1136</v>
      </c>
      <c r="H650" s="24">
        <f>IFERROR(VLOOKUP($F650,'Arr 2020'!$A$1:$C$1331,3,0),0)</f>
        <v>0</v>
      </c>
      <c r="I650" s="24">
        <f>IFERROR(VLOOKUP($F650,'Arr 2020'!$A:$N,4,0),0)</f>
        <v>0</v>
      </c>
      <c r="J650" s="24">
        <f>IFERROR(VLOOKUP($F650,'Arr 2020'!$A:$N,5,0),0)</f>
        <v>0</v>
      </c>
      <c r="K650" s="24">
        <f>IFERROR(VLOOKUP($F650,'Arr 2020'!$A:$N,6,0),0)</f>
        <v>0</v>
      </c>
      <c r="L650" s="24">
        <f>IFERROR(VLOOKUP($F650,'Arr 2020'!$A:$N,7,0),0)</f>
        <v>0</v>
      </c>
      <c r="M650" s="24">
        <f>IFERROR(VLOOKUP($F650,'Arr 2020'!$A:$N,8,0),0)</f>
        <v>0</v>
      </c>
      <c r="N650" s="24">
        <f>IFERROR(VLOOKUP($F650,'Arr 2020'!$A:$N,9,0),0)</f>
        <v>0</v>
      </c>
      <c r="O650" s="24">
        <f>IFERROR(VLOOKUP($F650,'Arr 2020'!$A:$N,10,0),0)</f>
        <v>0</v>
      </c>
      <c r="P650" s="24">
        <f>IFERROR(VLOOKUP($F650,'Arr 2020'!$A:$N,11,0),0)</f>
        <v>0</v>
      </c>
      <c r="Q650" s="24">
        <f>IFERROR(VLOOKUP($F650,'Arr 2020'!$A:$N,12,0),0)</f>
        <v>0</v>
      </c>
      <c r="R650" s="24">
        <f>IFERROR(VLOOKUP($F650,'Arr 2020'!$A:$N,13,0),0)</f>
        <v>0</v>
      </c>
      <c r="S650" s="24">
        <f>IFERROR(VLOOKUP($F650,'Arr 2020'!$A:$N,14,0),0)</f>
        <v>0</v>
      </c>
    </row>
    <row r="651" spans="2:19" ht="15" customHeight="1" x14ac:dyDescent="0.2">
      <c r="B651" s="60"/>
      <c r="C651" s="61"/>
      <c r="D651" s="61"/>
      <c r="E651" s="61"/>
      <c r="F651" s="43" t="s">
        <v>1137</v>
      </c>
      <c r="G651" s="53" t="s">
        <v>1136</v>
      </c>
      <c r="H651" s="44">
        <f>IFERROR(VLOOKUP($F651,'Arr 2020'!$A$1:$C$1331,3,0),0)</f>
        <v>373333.56</v>
      </c>
      <c r="I651" s="44">
        <f>IFERROR(VLOOKUP($F651,'Arr 2020'!$A:$N,4,0),0)</f>
        <v>151529.85999999999</v>
      </c>
      <c r="J651" s="44">
        <f>IFERROR(VLOOKUP($F651,'Arr 2020'!$A:$N,5,0),0)</f>
        <v>145884.23000000001</v>
      </c>
      <c r="K651" s="44">
        <f>IFERROR(VLOOKUP($F651,'Arr 2020'!$A:$N,6,0),0)</f>
        <v>301745.36</v>
      </c>
      <c r="L651" s="44">
        <f>IFERROR(VLOOKUP($F651,'Arr 2020'!$A:$N,7,0),0)</f>
        <v>298293.32</v>
      </c>
      <c r="M651" s="44">
        <f>IFERROR(VLOOKUP($F651,'Arr 2020'!$A:$N,8,0),0)</f>
        <v>301058.18</v>
      </c>
      <c r="N651" s="44">
        <f>IFERROR(VLOOKUP($F651,'Arr 2020'!$A:$N,9,0),0)</f>
        <v>371805.57</v>
      </c>
      <c r="O651" s="44">
        <f>IFERROR(VLOOKUP($F651,'Arr 2020'!$A:$N,10,0),0)</f>
        <v>428566.86</v>
      </c>
      <c r="P651" s="44">
        <f>IFERROR(VLOOKUP($F651,'Arr 2020'!$A:$N,11,0),0)</f>
        <v>171742.73000000004</v>
      </c>
      <c r="Q651" s="44">
        <f>IFERROR(VLOOKUP($F651,'Arr 2020'!$A:$N,12,0),0)</f>
        <v>300902.59000000003</v>
      </c>
      <c r="R651" s="44">
        <f>IFERROR(VLOOKUP($F651,'Arr 2020'!$A:$N,13,0),0)</f>
        <v>171515.6</v>
      </c>
      <c r="S651" s="44">
        <f>IFERROR(VLOOKUP($F651,'Arr 2020'!$A:$N,14,0),0)</f>
        <v>434134.61</v>
      </c>
    </row>
    <row r="652" spans="2:19" ht="15" customHeight="1" x14ac:dyDescent="0.2">
      <c r="B652" s="23"/>
      <c r="C652" s="22"/>
      <c r="D652" s="22"/>
      <c r="E652" s="22" t="s">
        <v>1138</v>
      </c>
      <c r="F652" s="22"/>
      <c r="G652" s="55" t="s">
        <v>1139</v>
      </c>
      <c r="H652" s="24">
        <f>IFERROR(VLOOKUP($F652,'Arr 2020'!$A$1:$C$1331,3,0),0)</f>
        <v>0</v>
      </c>
      <c r="I652" s="24">
        <f>IFERROR(VLOOKUP($F652,'Arr 2020'!$A:$N,4,0),0)</f>
        <v>0</v>
      </c>
      <c r="J652" s="24">
        <f>IFERROR(VLOOKUP($F652,'Arr 2020'!$A:$N,5,0),0)</f>
        <v>0</v>
      </c>
      <c r="K652" s="24">
        <f>IFERROR(VLOOKUP($F652,'Arr 2020'!$A:$N,6,0),0)</f>
        <v>0</v>
      </c>
      <c r="L652" s="24">
        <f>IFERROR(VLOOKUP($F652,'Arr 2020'!$A:$N,7,0),0)</f>
        <v>0</v>
      </c>
      <c r="M652" s="24">
        <f>IFERROR(VLOOKUP($F652,'Arr 2020'!$A:$N,8,0),0)</f>
        <v>0</v>
      </c>
      <c r="N652" s="24">
        <f>IFERROR(VLOOKUP($F652,'Arr 2020'!$A:$N,9,0),0)</f>
        <v>0</v>
      </c>
      <c r="O652" s="24">
        <f>IFERROR(VLOOKUP($F652,'Arr 2020'!$A:$N,10,0),0)</f>
        <v>0</v>
      </c>
      <c r="P652" s="24">
        <f>IFERROR(VLOOKUP($F652,'Arr 2020'!$A:$N,11,0),0)</f>
        <v>0</v>
      </c>
      <c r="Q652" s="24">
        <f>IFERROR(VLOOKUP($F652,'Arr 2020'!$A:$N,12,0),0)</f>
        <v>0</v>
      </c>
      <c r="R652" s="24">
        <f>IFERROR(VLOOKUP($F652,'Arr 2020'!$A:$N,13,0),0)</f>
        <v>0</v>
      </c>
      <c r="S652" s="24">
        <f>IFERROR(VLOOKUP($F652,'Arr 2020'!$A:$N,14,0),0)</f>
        <v>0</v>
      </c>
    </row>
    <row r="653" spans="2:19" ht="15" customHeight="1" x14ac:dyDescent="0.2">
      <c r="B653" s="60"/>
      <c r="C653" s="61"/>
      <c r="D653" s="61"/>
      <c r="E653" s="61"/>
      <c r="F653" s="43" t="s">
        <v>1140</v>
      </c>
      <c r="G653" s="53" t="s">
        <v>1139</v>
      </c>
      <c r="H653" s="44">
        <f>IFERROR(VLOOKUP($F653,'Arr 2020'!$A$1:$C$1331,3,0),0)</f>
        <v>262300.46000000002</v>
      </c>
      <c r="I653" s="44">
        <f>IFERROR(VLOOKUP($F653,'Arr 2020'!$A:$N,4,0),0)</f>
        <v>224872.66</v>
      </c>
      <c r="J653" s="44">
        <f>IFERROR(VLOOKUP($F653,'Arr 2020'!$A:$N,5,0),0)</f>
        <v>144174.39999999999</v>
      </c>
      <c r="K653" s="44">
        <f>IFERROR(VLOOKUP($F653,'Arr 2020'!$A:$N,6,0),0)</f>
        <v>80362.73</v>
      </c>
      <c r="L653" s="44">
        <f>IFERROR(VLOOKUP($F653,'Arr 2020'!$A:$N,7,0),0)</f>
        <v>48506.05</v>
      </c>
      <c r="M653" s="44">
        <f>IFERROR(VLOOKUP($F653,'Arr 2020'!$A:$N,8,0),0)</f>
        <v>60942.95</v>
      </c>
      <c r="N653" s="44">
        <f>IFERROR(VLOOKUP($F653,'Arr 2020'!$A:$N,9,0),0)</f>
        <v>149084.82</v>
      </c>
      <c r="O653" s="44">
        <f>IFERROR(VLOOKUP($F653,'Arr 2020'!$A:$N,10,0),0)</f>
        <v>230126.70000000004</v>
      </c>
      <c r="P653" s="44">
        <f>IFERROR(VLOOKUP($F653,'Arr 2020'!$A:$N,11,0),0)</f>
        <v>274821.74</v>
      </c>
      <c r="Q653" s="44">
        <f>IFERROR(VLOOKUP($F653,'Arr 2020'!$A:$N,12,0),0)</f>
        <v>375348.69</v>
      </c>
      <c r="R653" s="44">
        <f>IFERROR(VLOOKUP($F653,'Arr 2020'!$A:$N,13,0),0)</f>
        <v>302443.11</v>
      </c>
      <c r="S653" s="44">
        <f>IFERROR(VLOOKUP($F653,'Arr 2020'!$A:$N,14,0),0)</f>
        <v>376158.09</v>
      </c>
    </row>
    <row r="654" spans="2:19" ht="15" customHeight="1" x14ac:dyDescent="0.2">
      <c r="B654" s="64"/>
      <c r="C654" s="37"/>
      <c r="D654" s="37" t="s">
        <v>1141</v>
      </c>
      <c r="E654" s="37"/>
      <c r="F654" s="37"/>
      <c r="G654" s="51" t="s">
        <v>1142</v>
      </c>
      <c r="H654" s="38">
        <f>IFERROR(VLOOKUP($F654,'Arr 2020'!$A$1:$C$1331,3,0),0)</f>
        <v>0</v>
      </c>
      <c r="I654" s="38">
        <f>IFERROR(VLOOKUP($F654,'Arr 2020'!$A:$N,4,0),0)</f>
        <v>0</v>
      </c>
      <c r="J654" s="38">
        <f>IFERROR(VLOOKUP($F654,'Arr 2020'!$A:$N,5,0),0)</f>
        <v>0</v>
      </c>
      <c r="K654" s="38">
        <f>IFERROR(VLOOKUP($F654,'Arr 2020'!$A:$N,6,0),0)</f>
        <v>0</v>
      </c>
      <c r="L654" s="38">
        <f>IFERROR(VLOOKUP($F654,'Arr 2020'!$A:$N,7,0),0)</f>
        <v>0</v>
      </c>
      <c r="M654" s="38">
        <f>IFERROR(VLOOKUP($F654,'Arr 2020'!$A:$N,8,0),0)</f>
        <v>0</v>
      </c>
      <c r="N654" s="38">
        <f>IFERROR(VLOOKUP($F654,'Arr 2020'!$A:$N,9,0),0)</f>
        <v>0</v>
      </c>
      <c r="O654" s="38">
        <f>IFERROR(VLOOKUP($F654,'Arr 2020'!$A:$N,10,0),0)</f>
        <v>0</v>
      </c>
      <c r="P654" s="38">
        <f>IFERROR(VLOOKUP($F654,'Arr 2020'!$A:$N,11,0),0)</f>
        <v>0</v>
      </c>
      <c r="Q654" s="38">
        <f>IFERROR(VLOOKUP($F654,'Arr 2020'!$A:$N,12,0),0)</f>
        <v>0</v>
      </c>
      <c r="R654" s="38">
        <f>IFERROR(VLOOKUP($F654,'Arr 2020'!$A:$N,13,0),0)</f>
        <v>0</v>
      </c>
      <c r="S654" s="38">
        <f>IFERROR(VLOOKUP($F654,'Arr 2020'!$A:$N,14,0),0)</f>
        <v>0</v>
      </c>
    </row>
    <row r="655" spans="2:19" ht="15" customHeight="1" x14ac:dyDescent="0.2">
      <c r="B655" s="23"/>
      <c r="C655" s="22"/>
      <c r="D655" s="22"/>
      <c r="E655" s="22" t="s">
        <v>1143</v>
      </c>
      <c r="F655" s="22"/>
      <c r="G655" s="55" t="s">
        <v>1142</v>
      </c>
      <c r="H655" s="24">
        <f>IFERROR(VLOOKUP($F655,'Arr 2020'!$A$1:$C$1331,3,0),0)</f>
        <v>0</v>
      </c>
      <c r="I655" s="24">
        <f>IFERROR(VLOOKUP($F655,'Arr 2020'!$A:$N,4,0),0)</f>
        <v>0</v>
      </c>
      <c r="J655" s="24">
        <f>IFERROR(VLOOKUP($F655,'Arr 2020'!$A:$N,5,0),0)</f>
        <v>0</v>
      </c>
      <c r="K655" s="24">
        <f>IFERROR(VLOOKUP($F655,'Arr 2020'!$A:$N,6,0),0)</f>
        <v>0</v>
      </c>
      <c r="L655" s="24">
        <f>IFERROR(VLOOKUP($F655,'Arr 2020'!$A:$N,7,0),0)</f>
        <v>0</v>
      </c>
      <c r="M655" s="24">
        <f>IFERROR(VLOOKUP($F655,'Arr 2020'!$A:$N,8,0),0)</f>
        <v>0</v>
      </c>
      <c r="N655" s="24">
        <f>IFERROR(VLOOKUP($F655,'Arr 2020'!$A:$N,9,0),0)</f>
        <v>0</v>
      </c>
      <c r="O655" s="24">
        <f>IFERROR(VLOOKUP($F655,'Arr 2020'!$A:$N,10,0),0)</f>
        <v>0</v>
      </c>
      <c r="P655" s="24">
        <f>IFERROR(VLOOKUP($F655,'Arr 2020'!$A:$N,11,0),0)</f>
        <v>0</v>
      </c>
      <c r="Q655" s="24">
        <f>IFERROR(VLOOKUP($F655,'Arr 2020'!$A:$N,12,0),0)</f>
        <v>0</v>
      </c>
      <c r="R655" s="24">
        <f>IFERROR(VLOOKUP($F655,'Arr 2020'!$A:$N,13,0),0)</f>
        <v>0</v>
      </c>
      <c r="S655" s="24">
        <f>IFERROR(VLOOKUP($F655,'Arr 2020'!$A:$N,14,0),0)</f>
        <v>0</v>
      </c>
    </row>
    <row r="656" spans="2:19" ht="15" customHeight="1" x14ac:dyDescent="0.2">
      <c r="B656" s="60"/>
      <c r="C656" s="61"/>
      <c r="D656" s="61"/>
      <c r="E656" s="61"/>
      <c r="F656" s="43" t="s">
        <v>1144</v>
      </c>
      <c r="G656" s="53" t="s">
        <v>1142</v>
      </c>
      <c r="H656" s="44">
        <f>IFERROR(VLOOKUP($F656,'Arr 2020'!$A$1:$C$1331,3,0),0)</f>
        <v>682582.56000000017</v>
      </c>
      <c r="I656" s="44">
        <f>IFERROR(VLOOKUP($F656,'Arr 2020'!$A:$N,4,0),0)</f>
        <v>1001555.5000000001</v>
      </c>
      <c r="J656" s="44">
        <f>IFERROR(VLOOKUP($F656,'Arr 2020'!$A:$N,5,0),0)</f>
        <v>431942.31</v>
      </c>
      <c r="K656" s="44">
        <f>IFERROR(VLOOKUP($F656,'Arr 2020'!$A:$N,6,0),0)</f>
        <v>745522.06</v>
      </c>
      <c r="L656" s="44">
        <f>IFERROR(VLOOKUP($F656,'Arr 2020'!$A:$N,7,0),0)</f>
        <v>860416.97</v>
      </c>
      <c r="M656" s="44">
        <f>IFERROR(VLOOKUP($F656,'Arr 2020'!$A:$N,8,0),0)</f>
        <v>840774.97</v>
      </c>
      <c r="N656" s="44">
        <f>IFERROR(VLOOKUP($F656,'Arr 2020'!$A:$N,9,0),0)</f>
        <v>1461121.8300000003</v>
      </c>
      <c r="O656" s="44">
        <f>IFERROR(VLOOKUP($F656,'Arr 2020'!$A:$N,10,0),0)</f>
        <v>1628281.02</v>
      </c>
      <c r="P656" s="44">
        <f>IFERROR(VLOOKUP($F656,'Arr 2020'!$A:$N,11,0),0)</f>
        <v>1951751.26</v>
      </c>
      <c r="Q656" s="44">
        <f>IFERROR(VLOOKUP($F656,'Arr 2020'!$A:$N,12,0),0)</f>
        <v>1170679.93</v>
      </c>
      <c r="R656" s="44">
        <f>IFERROR(VLOOKUP($F656,'Arr 2020'!$A:$N,13,0),0)</f>
        <v>1452111.26</v>
      </c>
      <c r="S656" s="44">
        <f>IFERROR(VLOOKUP($F656,'Arr 2020'!$A:$N,14,0),0)</f>
        <v>1119683.5900000001</v>
      </c>
    </row>
    <row r="657" spans="2:19" ht="15" customHeight="1" x14ac:dyDescent="0.2">
      <c r="B657" s="64"/>
      <c r="C657" s="37"/>
      <c r="D657" s="37" t="s">
        <v>1145</v>
      </c>
      <c r="E657" s="37"/>
      <c r="F657" s="37"/>
      <c r="G657" s="51" t="s">
        <v>1146</v>
      </c>
      <c r="H657" s="38">
        <f>IFERROR(VLOOKUP($F657,'Arr 2020'!$A$1:$C$1331,3,0),0)</f>
        <v>0</v>
      </c>
      <c r="I657" s="38">
        <f>IFERROR(VLOOKUP($F657,'Arr 2020'!$A:$N,4,0),0)</f>
        <v>0</v>
      </c>
      <c r="J657" s="38">
        <f>IFERROR(VLOOKUP($F657,'Arr 2020'!$A:$N,5,0),0)</f>
        <v>0</v>
      </c>
      <c r="K657" s="38">
        <f>IFERROR(VLOOKUP($F657,'Arr 2020'!$A:$N,6,0),0)</f>
        <v>0</v>
      </c>
      <c r="L657" s="38">
        <f>IFERROR(VLOOKUP($F657,'Arr 2020'!$A:$N,7,0),0)</f>
        <v>0</v>
      </c>
      <c r="M657" s="38">
        <f>IFERROR(VLOOKUP($F657,'Arr 2020'!$A:$N,8,0),0)</f>
        <v>0</v>
      </c>
      <c r="N657" s="38">
        <f>IFERROR(VLOOKUP($F657,'Arr 2020'!$A:$N,9,0),0)</f>
        <v>0</v>
      </c>
      <c r="O657" s="38">
        <f>IFERROR(VLOOKUP($F657,'Arr 2020'!$A:$N,10,0),0)</f>
        <v>0</v>
      </c>
      <c r="P657" s="38">
        <f>IFERROR(VLOOKUP($F657,'Arr 2020'!$A:$N,11,0),0)</f>
        <v>0</v>
      </c>
      <c r="Q657" s="38">
        <f>IFERROR(VLOOKUP($F657,'Arr 2020'!$A:$N,12,0),0)</f>
        <v>0</v>
      </c>
      <c r="R657" s="38">
        <f>IFERROR(VLOOKUP($F657,'Arr 2020'!$A:$N,13,0),0)</f>
        <v>0</v>
      </c>
      <c r="S657" s="38">
        <f>IFERROR(VLOOKUP($F657,'Arr 2020'!$A:$N,14,0),0)</f>
        <v>0</v>
      </c>
    </row>
    <row r="658" spans="2:19" ht="15" customHeight="1" x14ac:dyDescent="0.2">
      <c r="B658" s="23"/>
      <c r="C658" s="22"/>
      <c r="D658" s="22"/>
      <c r="E658" s="22" t="s">
        <v>1147</v>
      </c>
      <c r="F658" s="22"/>
      <c r="G658" s="55" t="s">
        <v>1146</v>
      </c>
      <c r="H658" s="24">
        <f>IFERROR(VLOOKUP($F658,'Arr 2020'!$A$1:$C$1331,3,0),0)</f>
        <v>0</v>
      </c>
      <c r="I658" s="24">
        <f>IFERROR(VLOOKUP($F658,'Arr 2020'!$A:$N,4,0),0)</f>
        <v>0</v>
      </c>
      <c r="J658" s="24">
        <f>IFERROR(VLOOKUP($F658,'Arr 2020'!$A:$N,5,0),0)</f>
        <v>0</v>
      </c>
      <c r="K658" s="24">
        <f>IFERROR(VLOOKUP($F658,'Arr 2020'!$A:$N,6,0),0)</f>
        <v>0</v>
      </c>
      <c r="L658" s="24">
        <f>IFERROR(VLOOKUP($F658,'Arr 2020'!$A:$N,7,0),0)</f>
        <v>0</v>
      </c>
      <c r="M658" s="24">
        <f>IFERROR(VLOOKUP($F658,'Arr 2020'!$A:$N,8,0),0)</f>
        <v>0</v>
      </c>
      <c r="N658" s="24">
        <f>IFERROR(VLOOKUP($F658,'Arr 2020'!$A:$N,9,0),0)</f>
        <v>0</v>
      </c>
      <c r="O658" s="24">
        <f>IFERROR(VLOOKUP($F658,'Arr 2020'!$A:$N,10,0),0)</f>
        <v>0</v>
      </c>
      <c r="P658" s="24">
        <f>IFERROR(VLOOKUP($F658,'Arr 2020'!$A:$N,11,0),0)</f>
        <v>0</v>
      </c>
      <c r="Q658" s="24">
        <f>IFERROR(VLOOKUP($F658,'Arr 2020'!$A:$N,12,0),0)</f>
        <v>0</v>
      </c>
      <c r="R658" s="24">
        <f>IFERROR(VLOOKUP($F658,'Arr 2020'!$A:$N,13,0),0)</f>
        <v>0</v>
      </c>
      <c r="S658" s="24">
        <f>IFERROR(VLOOKUP($F658,'Arr 2020'!$A:$N,14,0),0)</f>
        <v>0</v>
      </c>
    </row>
    <row r="659" spans="2:19" ht="15" customHeight="1" x14ac:dyDescent="0.2">
      <c r="B659" s="60"/>
      <c r="C659" s="61"/>
      <c r="D659" s="61"/>
      <c r="E659" s="61"/>
      <c r="F659" s="43" t="s">
        <v>1148</v>
      </c>
      <c r="G659" s="53" t="s">
        <v>4234</v>
      </c>
      <c r="H659" s="44">
        <f>IFERROR(VLOOKUP($F659,'Arr 2020'!$A$1:$C$1331,3,0),0)</f>
        <v>39416.949999999997</v>
      </c>
      <c r="I659" s="44">
        <f>IFERROR(VLOOKUP($F659,'Arr 2020'!$A:$N,4,0),0)</f>
        <v>41935.019999999997</v>
      </c>
      <c r="J659" s="44">
        <f>IFERROR(VLOOKUP($F659,'Arr 2020'!$A:$N,5,0),0)</f>
        <v>47572.91</v>
      </c>
      <c r="K659" s="44">
        <f>IFERROR(VLOOKUP($F659,'Arr 2020'!$A:$N,6,0),0)</f>
        <v>44267.94</v>
      </c>
      <c r="L659" s="44">
        <f>IFERROR(VLOOKUP($F659,'Arr 2020'!$A:$N,7,0),0)</f>
        <v>84303.98</v>
      </c>
      <c r="M659" s="44">
        <f>IFERROR(VLOOKUP($F659,'Arr 2020'!$A:$N,8,0),0)</f>
        <v>55957.07</v>
      </c>
      <c r="N659" s="44">
        <f>IFERROR(VLOOKUP($F659,'Arr 2020'!$A:$N,9,0),0)</f>
        <v>50904.01</v>
      </c>
      <c r="O659" s="44">
        <f>IFERROR(VLOOKUP($F659,'Arr 2020'!$A:$N,10,0),0)</f>
        <v>53358.21</v>
      </c>
      <c r="P659" s="44">
        <f>IFERROR(VLOOKUP($F659,'Arr 2020'!$A:$N,11,0),0)</f>
        <v>106902.3</v>
      </c>
      <c r="Q659" s="44">
        <f>IFERROR(VLOOKUP($F659,'Arr 2020'!$A:$N,12,0),0)</f>
        <v>80818.570000000007</v>
      </c>
      <c r="R659" s="44">
        <f>IFERROR(VLOOKUP($F659,'Arr 2020'!$A:$N,13,0),0)</f>
        <v>96551.61</v>
      </c>
      <c r="S659" s="44">
        <f>IFERROR(VLOOKUP($F659,'Arr 2020'!$A:$N,14,0),0)</f>
        <v>62912.66</v>
      </c>
    </row>
    <row r="660" spans="2:19" ht="15" customHeight="1" x14ac:dyDescent="0.2">
      <c r="B660" s="60"/>
      <c r="C660" s="61"/>
      <c r="D660" s="61"/>
      <c r="E660" s="61"/>
      <c r="F660" s="43" t="s">
        <v>1150</v>
      </c>
      <c r="G660" s="53" t="s">
        <v>1151</v>
      </c>
      <c r="H660" s="44">
        <f>IFERROR(VLOOKUP($F660,'Arr 2020'!$A$1:$C$1331,3,0),0)</f>
        <v>84097.67</v>
      </c>
      <c r="I660" s="44">
        <f>IFERROR(VLOOKUP($F660,'Arr 2020'!$A:$N,4,0),0)</f>
        <v>46281.41</v>
      </c>
      <c r="J660" s="44">
        <f>IFERROR(VLOOKUP($F660,'Arr 2020'!$A:$N,5,0),0)</f>
        <v>57589.4</v>
      </c>
      <c r="K660" s="44">
        <f>IFERROR(VLOOKUP($F660,'Arr 2020'!$A:$N,6,0),0)</f>
        <v>90929.03</v>
      </c>
      <c r="L660" s="44">
        <f>IFERROR(VLOOKUP($F660,'Arr 2020'!$A:$N,7,0),0)</f>
        <v>79264.25999999998</v>
      </c>
      <c r="M660" s="44">
        <f>IFERROR(VLOOKUP($F660,'Arr 2020'!$A:$N,8,0),0)</f>
        <v>79565.820000000007</v>
      </c>
      <c r="N660" s="44">
        <f>IFERROR(VLOOKUP($F660,'Arr 2020'!$A:$N,9,0),0)</f>
        <v>116374.50999999998</v>
      </c>
      <c r="O660" s="44">
        <f>IFERROR(VLOOKUP($F660,'Arr 2020'!$A:$N,10,0),0)</f>
        <v>93679.609999999986</v>
      </c>
      <c r="P660" s="44">
        <f>IFERROR(VLOOKUP($F660,'Arr 2020'!$A:$N,11,0),0)</f>
        <v>157047.79</v>
      </c>
      <c r="Q660" s="44">
        <f>IFERROR(VLOOKUP($F660,'Arr 2020'!$A:$N,12,0),0)</f>
        <v>165588.19</v>
      </c>
      <c r="R660" s="44">
        <f>IFERROR(VLOOKUP($F660,'Arr 2020'!$A:$N,13,0),0)</f>
        <v>136021.99</v>
      </c>
      <c r="S660" s="44">
        <f>IFERROR(VLOOKUP($F660,'Arr 2020'!$A:$N,14,0),0)</f>
        <v>115759.11</v>
      </c>
    </row>
    <row r="661" spans="2:19" ht="15" customHeight="1" x14ac:dyDescent="0.2">
      <c r="B661" s="60"/>
      <c r="C661" s="61"/>
      <c r="D661" s="61"/>
      <c r="E661" s="61"/>
      <c r="F661" s="43" t="s">
        <v>1152</v>
      </c>
      <c r="G661" s="53" t="s">
        <v>1153</v>
      </c>
      <c r="H661" s="44">
        <f>IFERROR(VLOOKUP($F661,'Arr 2020'!$A$1:$C$1331,3,0),0)</f>
        <v>455629.62999999995</v>
      </c>
      <c r="I661" s="44">
        <f>IFERROR(VLOOKUP($F661,'Arr 2020'!$A:$N,4,0),0)</f>
        <v>559176.6</v>
      </c>
      <c r="J661" s="44">
        <f>IFERROR(VLOOKUP($F661,'Arr 2020'!$A:$N,5,0),0)</f>
        <v>378728.46</v>
      </c>
      <c r="K661" s="44">
        <f>IFERROR(VLOOKUP($F661,'Arr 2020'!$A:$N,6,0),0)</f>
        <v>465950.28</v>
      </c>
      <c r="L661" s="44">
        <f>IFERROR(VLOOKUP($F661,'Arr 2020'!$A:$N,7,0),0)</f>
        <v>536261.56000000006</v>
      </c>
      <c r="M661" s="44">
        <f>IFERROR(VLOOKUP($F661,'Arr 2020'!$A:$N,8,0),0)</f>
        <v>606633.80000000016</v>
      </c>
      <c r="N661" s="44">
        <f>IFERROR(VLOOKUP($F661,'Arr 2020'!$A:$N,9,0),0)</f>
        <v>690389.45</v>
      </c>
      <c r="O661" s="44">
        <f>IFERROR(VLOOKUP($F661,'Arr 2020'!$A:$N,10,0),0)</f>
        <v>623465.72</v>
      </c>
      <c r="P661" s="44">
        <f>IFERROR(VLOOKUP($F661,'Arr 2020'!$A:$N,11,0),0)</f>
        <v>607657.26</v>
      </c>
      <c r="Q661" s="44">
        <f>IFERROR(VLOOKUP($F661,'Arr 2020'!$A:$N,12,0),0)</f>
        <v>640666.39</v>
      </c>
      <c r="R661" s="44">
        <f>IFERROR(VLOOKUP($F661,'Arr 2020'!$A:$N,13,0),0)</f>
        <v>639901.25</v>
      </c>
      <c r="S661" s="44">
        <f>IFERROR(VLOOKUP($F661,'Arr 2020'!$A:$N,14,0),0)</f>
        <v>600759.30000000005</v>
      </c>
    </row>
    <row r="662" spans="2:19" ht="15" customHeight="1" x14ac:dyDescent="0.2">
      <c r="B662" s="60"/>
      <c r="C662" s="61"/>
      <c r="D662" s="61"/>
      <c r="E662" s="61"/>
      <c r="F662" s="43" t="s">
        <v>1154</v>
      </c>
      <c r="G662" s="53" t="s">
        <v>4235</v>
      </c>
      <c r="H662" s="44">
        <f>IFERROR(VLOOKUP($F662,'Arr 2020'!$A$1:$C$1331,3,0),0)</f>
        <v>0</v>
      </c>
      <c r="I662" s="44">
        <f>IFERROR(VLOOKUP($F662,'Arr 2020'!$A:$N,4,0),0)</f>
        <v>0</v>
      </c>
      <c r="J662" s="44">
        <f>IFERROR(VLOOKUP($F662,'Arr 2020'!$A:$N,5,0),0)</f>
        <v>0</v>
      </c>
      <c r="K662" s="44">
        <f>IFERROR(VLOOKUP($F662,'Arr 2020'!$A:$N,6,0),0)</f>
        <v>0</v>
      </c>
      <c r="L662" s="44">
        <f>IFERROR(VLOOKUP($F662,'Arr 2020'!$A:$N,7,0),0)</f>
        <v>0</v>
      </c>
      <c r="M662" s="44">
        <f>IFERROR(VLOOKUP($F662,'Arr 2020'!$A:$N,8,0),0)</f>
        <v>0</v>
      </c>
      <c r="N662" s="44">
        <f>IFERROR(VLOOKUP($F662,'Arr 2020'!$A:$N,9,0),0)</f>
        <v>0</v>
      </c>
      <c r="O662" s="44">
        <f>IFERROR(VLOOKUP($F662,'Arr 2020'!$A:$N,10,0),0)</f>
        <v>0</v>
      </c>
      <c r="P662" s="44">
        <f>IFERROR(VLOOKUP($F662,'Arr 2020'!$A:$N,11,0),0)</f>
        <v>0</v>
      </c>
      <c r="Q662" s="44">
        <f>IFERROR(VLOOKUP($F662,'Arr 2020'!$A:$N,12,0),0)</f>
        <v>0</v>
      </c>
      <c r="R662" s="44">
        <f>IFERROR(VLOOKUP($F662,'Arr 2020'!$A:$N,13,0),0)</f>
        <v>0</v>
      </c>
      <c r="S662" s="44">
        <f>IFERROR(VLOOKUP($F662,'Arr 2020'!$A:$N,14,0),0)</f>
        <v>0</v>
      </c>
    </row>
    <row r="663" spans="2:19" ht="15" customHeight="1" x14ac:dyDescent="0.2">
      <c r="B663" s="60"/>
      <c r="C663" s="61"/>
      <c r="D663" s="61"/>
      <c r="E663" s="61"/>
      <c r="F663" s="43" t="s">
        <v>1156</v>
      </c>
      <c r="G663" s="53" t="s">
        <v>1157</v>
      </c>
      <c r="H663" s="44">
        <f>IFERROR(VLOOKUP($F663,'Arr 2020'!$A$1:$C$1331,3,0),0)</f>
        <v>165589.87</v>
      </c>
      <c r="I663" s="44">
        <f>IFERROR(VLOOKUP($F663,'Arr 2020'!$A:$N,4,0),0)</f>
        <v>163519.18</v>
      </c>
      <c r="J663" s="44">
        <f>IFERROR(VLOOKUP($F663,'Arr 2020'!$A:$N,5,0),0)</f>
        <v>127799.07000000002</v>
      </c>
      <c r="K663" s="44">
        <f>IFERROR(VLOOKUP($F663,'Arr 2020'!$A:$N,6,0),0)</f>
        <v>129555.67</v>
      </c>
      <c r="L663" s="44">
        <f>IFERROR(VLOOKUP($F663,'Arr 2020'!$A:$N,7,0),0)</f>
        <v>120637.01</v>
      </c>
      <c r="M663" s="44">
        <f>IFERROR(VLOOKUP($F663,'Arr 2020'!$A:$N,8,0),0)</f>
        <v>148511.62</v>
      </c>
      <c r="N663" s="44">
        <f>IFERROR(VLOOKUP($F663,'Arr 2020'!$A:$N,9,0),0)</f>
        <v>193059.81</v>
      </c>
      <c r="O663" s="44">
        <f>IFERROR(VLOOKUP($F663,'Arr 2020'!$A:$N,10,0),0)</f>
        <v>247660.95999999996</v>
      </c>
      <c r="P663" s="44">
        <f>IFERROR(VLOOKUP($F663,'Arr 2020'!$A:$N,11,0),0)</f>
        <v>243102.39</v>
      </c>
      <c r="Q663" s="44">
        <f>IFERROR(VLOOKUP($F663,'Arr 2020'!$A:$N,12,0),0)</f>
        <v>229013.09</v>
      </c>
      <c r="R663" s="44">
        <f>IFERROR(VLOOKUP($F663,'Arr 2020'!$A:$N,13,0),0)</f>
        <v>212594.25</v>
      </c>
      <c r="S663" s="44">
        <f>IFERROR(VLOOKUP($F663,'Arr 2020'!$A:$N,14,0),0)</f>
        <v>176751.46</v>
      </c>
    </row>
    <row r="664" spans="2:19" ht="30" customHeight="1" x14ac:dyDescent="0.2">
      <c r="B664" s="60"/>
      <c r="C664" s="61"/>
      <c r="D664" s="61"/>
      <c r="E664" s="61"/>
      <c r="F664" s="43" t="s">
        <v>1158</v>
      </c>
      <c r="G664" s="53" t="s">
        <v>1159</v>
      </c>
      <c r="H664" s="44">
        <f>IFERROR(VLOOKUP($F664,'Arr 2020'!$A$1:$C$1331,3,0),0)</f>
        <v>125668.16</v>
      </c>
      <c r="I664" s="44">
        <f>IFERROR(VLOOKUP($F664,'Arr 2020'!$A:$N,4,0),0)</f>
        <v>166775.32999999996</v>
      </c>
      <c r="J664" s="44">
        <f>IFERROR(VLOOKUP($F664,'Arr 2020'!$A:$N,5,0),0)</f>
        <v>171789.43</v>
      </c>
      <c r="K664" s="44">
        <f>IFERROR(VLOOKUP($F664,'Arr 2020'!$A:$N,6,0),0)</f>
        <v>364534.88</v>
      </c>
      <c r="L664" s="44">
        <f>IFERROR(VLOOKUP($F664,'Arr 2020'!$A:$N,7,0),0)</f>
        <v>180090.99</v>
      </c>
      <c r="M664" s="44">
        <f>IFERROR(VLOOKUP($F664,'Arr 2020'!$A:$N,8,0),0)</f>
        <v>156852.60999999999</v>
      </c>
      <c r="N664" s="44">
        <f>IFERROR(VLOOKUP($F664,'Arr 2020'!$A:$N,9,0),0)</f>
        <v>160448.81</v>
      </c>
      <c r="O664" s="44">
        <f>IFERROR(VLOOKUP($F664,'Arr 2020'!$A:$N,10,0),0)</f>
        <v>253148.6</v>
      </c>
      <c r="P664" s="44">
        <f>IFERROR(VLOOKUP($F664,'Arr 2020'!$A:$N,11,0),0)</f>
        <v>196366.96</v>
      </c>
      <c r="Q664" s="44">
        <f>IFERROR(VLOOKUP($F664,'Arr 2020'!$A:$N,12,0),0)</f>
        <v>235887.30999999997</v>
      </c>
      <c r="R664" s="44">
        <f>IFERROR(VLOOKUP($F664,'Arr 2020'!$A:$N,13,0),0)</f>
        <v>426265.32</v>
      </c>
      <c r="S664" s="44">
        <f>IFERROR(VLOOKUP($F664,'Arr 2020'!$A:$N,14,0),0)</f>
        <v>390444.29</v>
      </c>
    </row>
    <row r="665" spans="2:19" ht="15" customHeight="1" x14ac:dyDescent="0.2">
      <c r="B665" s="64"/>
      <c r="C665" s="37"/>
      <c r="D665" s="37" t="s">
        <v>1160</v>
      </c>
      <c r="E665" s="37"/>
      <c r="F665" s="37"/>
      <c r="G665" s="51" t="s">
        <v>1161</v>
      </c>
      <c r="H665" s="38">
        <f>IFERROR(VLOOKUP($F665,'Arr 2020'!$A$1:$C$1331,3,0),0)</f>
        <v>0</v>
      </c>
      <c r="I665" s="38">
        <f>IFERROR(VLOOKUP($F665,'Arr 2020'!$A:$N,4,0),0)</f>
        <v>0</v>
      </c>
      <c r="J665" s="38">
        <f>IFERROR(VLOOKUP($F665,'Arr 2020'!$A:$N,5,0),0)</f>
        <v>0</v>
      </c>
      <c r="K665" s="38">
        <f>IFERROR(VLOOKUP($F665,'Arr 2020'!$A:$N,6,0),0)</f>
        <v>0</v>
      </c>
      <c r="L665" s="38">
        <f>IFERROR(VLOOKUP($F665,'Arr 2020'!$A:$N,7,0),0)</f>
        <v>0</v>
      </c>
      <c r="M665" s="38">
        <f>IFERROR(VLOOKUP($F665,'Arr 2020'!$A:$N,8,0),0)</f>
        <v>0</v>
      </c>
      <c r="N665" s="38">
        <f>IFERROR(VLOOKUP($F665,'Arr 2020'!$A:$N,9,0),0)</f>
        <v>0</v>
      </c>
      <c r="O665" s="38">
        <f>IFERROR(VLOOKUP($F665,'Arr 2020'!$A:$N,10,0),0)</f>
        <v>0</v>
      </c>
      <c r="P665" s="38">
        <f>IFERROR(VLOOKUP($F665,'Arr 2020'!$A:$N,11,0),0)</f>
        <v>0</v>
      </c>
      <c r="Q665" s="38">
        <f>IFERROR(VLOOKUP($F665,'Arr 2020'!$A:$N,12,0),0)</f>
        <v>0</v>
      </c>
      <c r="R665" s="38">
        <f>IFERROR(VLOOKUP($F665,'Arr 2020'!$A:$N,13,0),0)</f>
        <v>0</v>
      </c>
      <c r="S665" s="38">
        <f>IFERROR(VLOOKUP($F665,'Arr 2020'!$A:$N,14,0),0)</f>
        <v>0</v>
      </c>
    </row>
    <row r="666" spans="2:19" ht="15" customHeight="1" x14ac:dyDescent="0.2">
      <c r="B666" s="23"/>
      <c r="C666" s="22"/>
      <c r="D666" s="22"/>
      <c r="E666" s="22" t="s">
        <v>1162</v>
      </c>
      <c r="F666" s="22"/>
      <c r="G666" s="55" t="s">
        <v>1163</v>
      </c>
      <c r="H666" s="24">
        <f>IFERROR(VLOOKUP($F666,'Arr 2020'!$A$1:$C$1331,3,0),0)</f>
        <v>0</v>
      </c>
      <c r="I666" s="24">
        <f>IFERROR(VLOOKUP($F666,'Arr 2020'!$A:$N,4,0),0)</f>
        <v>0</v>
      </c>
      <c r="J666" s="24">
        <f>IFERROR(VLOOKUP($F666,'Arr 2020'!$A:$N,5,0),0)</f>
        <v>0</v>
      </c>
      <c r="K666" s="24">
        <f>IFERROR(VLOOKUP($F666,'Arr 2020'!$A:$N,6,0),0)</f>
        <v>0</v>
      </c>
      <c r="L666" s="24">
        <f>IFERROR(VLOOKUP($F666,'Arr 2020'!$A:$N,7,0),0)</f>
        <v>0</v>
      </c>
      <c r="M666" s="24">
        <f>IFERROR(VLOOKUP($F666,'Arr 2020'!$A:$N,8,0),0)</f>
        <v>0</v>
      </c>
      <c r="N666" s="24">
        <f>IFERROR(VLOOKUP($F666,'Arr 2020'!$A:$N,9,0),0)</f>
        <v>0</v>
      </c>
      <c r="O666" s="24">
        <f>IFERROR(VLOOKUP($F666,'Arr 2020'!$A:$N,10,0),0)</f>
        <v>0</v>
      </c>
      <c r="P666" s="24">
        <f>IFERROR(VLOOKUP($F666,'Arr 2020'!$A:$N,11,0),0)</f>
        <v>0</v>
      </c>
      <c r="Q666" s="24">
        <f>IFERROR(VLOOKUP($F666,'Arr 2020'!$A:$N,12,0),0)</f>
        <v>0</v>
      </c>
      <c r="R666" s="24">
        <f>IFERROR(VLOOKUP($F666,'Arr 2020'!$A:$N,13,0),0)</f>
        <v>0</v>
      </c>
      <c r="S666" s="24">
        <f>IFERROR(VLOOKUP($F666,'Arr 2020'!$A:$N,14,0),0)</f>
        <v>0</v>
      </c>
    </row>
    <row r="667" spans="2:19" ht="15" customHeight="1" x14ac:dyDescent="0.2">
      <c r="B667" s="60"/>
      <c r="C667" s="61"/>
      <c r="D667" s="61"/>
      <c r="E667" s="61"/>
      <c r="F667" s="43" t="s">
        <v>1164</v>
      </c>
      <c r="G667" s="53" t="s">
        <v>1163</v>
      </c>
      <c r="H667" s="44">
        <f>IFERROR(VLOOKUP($F667,'Arr 2020'!$A$1:$C$1331,3,0),0)</f>
        <v>50978.82</v>
      </c>
      <c r="I667" s="44">
        <f>IFERROR(VLOOKUP($F667,'Arr 2020'!$A:$N,4,0),0)</f>
        <v>51482.45</v>
      </c>
      <c r="J667" s="44">
        <f>IFERROR(VLOOKUP($F667,'Arr 2020'!$A:$N,5,0),0)</f>
        <v>35644.49</v>
      </c>
      <c r="K667" s="44">
        <f>IFERROR(VLOOKUP($F667,'Arr 2020'!$A:$N,6,0),0)</f>
        <v>44547.349999999991</v>
      </c>
      <c r="L667" s="44">
        <f>IFERROR(VLOOKUP($F667,'Arr 2020'!$A:$N,7,0),0)</f>
        <v>23021.470000000005</v>
      </c>
      <c r="M667" s="44">
        <f>IFERROR(VLOOKUP($F667,'Arr 2020'!$A:$N,8,0),0)</f>
        <v>46770.27</v>
      </c>
      <c r="N667" s="44">
        <f>IFERROR(VLOOKUP($F667,'Arr 2020'!$A:$N,9,0),0)</f>
        <v>45713.79</v>
      </c>
      <c r="O667" s="44">
        <f>IFERROR(VLOOKUP($F667,'Arr 2020'!$A:$N,10,0),0)</f>
        <v>60487.96</v>
      </c>
      <c r="P667" s="44">
        <f>IFERROR(VLOOKUP($F667,'Arr 2020'!$A:$N,11,0),0)</f>
        <v>45640.88</v>
      </c>
      <c r="Q667" s="44">
        <f>IFERROR(VLOOKUP($F667,'Arr 2020'!$A:$N,12,0),0)</f>
        <v>419664.56</v>
      </c>
      <c r="R667" s="44">
        <f>IFERROR(VLOOKUP($F667,'Arr 2020'!$A:$N,13,0),0)</f>
        <v>430711.68</v>
      </c>
      <c r="S667" s="44">
        <f>IFERROR(VLOOKUP($F667,'Arr 2020'!$A:$N,14,0),0)</f>
        <v>439854.38</v>
      </c>
    </row>
    <row r="668" spans="2:19" ht="15" customHeight="1" x14ac:dyDescent="0.2">
      <c r="B668" s="23"/>
      <c r="C668" s="22"/>
      <c r="D668" s="22"/>
      <c r="E668" s="22" t="s">
        <v>1165</v>
      </c>
      <c r="F668" s="22"/>
      <c r="G668" s="55" t="s">
        <v>4236</v>
      </c>
      <c r="H668" s="24">
        <f>IFERROR(VLOOKUP($F668,'Arr 2020'!$A$1:$C$1331,3,0),0)</f>
        <v>0</v>
      </c>
      <c r="I668" s="24">
        <f>IFERROR(VLOOKUP($F668,'Arr 2020'!$A:$N,4,0),0)</f>
        <v>0</v>
      </c>
      <c r="J668" s="24">
        <f>IFERROR(VLOOKUP($F668,'Arr 2020'!$A:$N,5,0),0)</f>
        <v>0</v>
      </c>
      <c r="K668" s="24">
        <f>IFERROR(VLOOKUP($F668,'Arr 2020'!$A:$N,6,0),0)</f>
        <v>0</v>
      </c>
      <c r="L668" s="24">
        <f>IFERROR(VLOOKUP($F668,'Arr 2020'!$A:$N,7,0),0)</f>
        <v>0</v>
      </c>
      <c r="M668" s="24">
        <f>IFERROR(VLOOKUP($F668,'Arr 2020'!$A:$N,8,0),0)</f>
        <v>0</v>
      </c>
      <c r="N668" s="24">
        <f>IFERROR(VLOOKUP($F668,'Arr 2020'!$A:$N,9,0),0)</f>
        <v>0</v>
      </c>
      <c r="O668" s="24">
        <f>IFERROR(VLOOKUP($F668,'Arr 2020'!$A:$N,10,0),0)</f>
        <v>0</v>
      </c>
      <c r="P668" s="24">
        <f>IFERROR(VLOOKUP($F668,'Arr 2020'!$A:$N,11,0),0)</f>
        <v>0</v>
      </c>
      <c r="Q668" s="24">
        <f>IFERROR(VLOOKUP($F668,'Arr 2020'!$A:$N,12,0),0)</f>
        <v>0</v>
      </c>
      <c r="R668" s="24">
        <f>IFERROR(VLOOKUP($F668,'Arr 2020'!$A:$N,13,0),0)</f>
        <v>0</v>
      </c>
      <c r="S668" s="24">
        <f>IFERROR(VLOOKUP($F668,'Arr 2020'!$A:$N,14,0),0)</f>
        <v>0</v>
      </c>
    </row>
    <row r="669" spans="2:19" ht="15" customHeight="1" x14ac:dyDescent="0.2">
      <c r="B669" s="60"/>
      <c r="C669" s="61"/>
      <c r="D669" s="61"/>
      <c r="E669" s="61"/>
      <c r="F669" s="43" t="s">
        <v>1166</v>
      </c>
      <c r="G669" s="53" t="s">
        <v>1167</v>
      </c>
      <c r="H669" s="44">
        <f>IFERROR(VLOOKUP($F669,'Arr 2020'!$A$1:$C$1331,3,0),0)</f>
        <v>958562.31999999983</v>
      </c>
      <c r="I669" s="44">
        <f>IFERROR(VLOOKUP($F669,'Arr 2020'!$A:$N,4,0),0)</f>
        <v>978059.71</v>
      </c>
      <c r="J669" s="44">
        <f>IFERROR(VLOOKUP($F669,'Arr 2020'!$A:$N,5,0),0)</f>
        <v>867294.47</v>
      </c>
      <c r="K669" s="44">
        <f>IFERROR(VLOOKUP($F669,'Arr 2020'!$A:$N,6,0),0)</f>
        <v>508545.06</v>
      </c>
      <c r="L669" s="44">
        <f>IFERROR(VLOOKUP($F669,'Arr 2020'!$A:$N,7,0),0)</f>
        <v>743142.31000000017</v>
      </c>
      <c r="M669" s="44">
        <f>IFERROR(VLOOKUP($F669,'Arr 2020'!$A:$N,8,0),0)</f>
        <v>1044980.7700000001</v>
      </c>
      <c r="N669" s="44">
        <f>IFERROR(VLOOKUP($F669,'Arr 2020'!$A:$N,9,0),0)</f>
        <v>1712318.17</v>
      </c>
      <c r="O669" s="44">
        <f>IFERROR(VLOOKUP($F669,'Arr 2020'!$A:$N,10,0),0)</f>
        <v>1635284.6200000003</v>
      </c>
      <c r="P669" s="44">
        <f>IFERROR(VLOOKUP($F669,'Arr 2020'!$A:$N,11,0),0)</f>
        <v>1566474.84</v>
      </c>
      <c r="Q669" s="44">
        <f>IFERROR(VLOOKUP($F669,'Arr 2020'!$A:$N,12,0),0)</f>
        <v>1726491.41</v>
      </c>
      <c r="R669" s="44">
        <f>IFERROR(VLOOKUP($F669,'Arr 2020'!$A:$N,13,0),0)</f>
        <v>2111991.36</v>
      </c>
      <c r="S669" s="44">
        <f>IFERROR(VLOOKUP($F669,'Arr 2020'!$A:$N,14,0),0)</f>
        <v>1793644.45</v>
      </c>
    </row>
    <row r="670" spans="2:19" ht="15" customHeight="1" x14ac:dyDescent="0.2">
      <c r="B670" s="60"/>
      <c r="C670" s="61"/>
      <c r="D670" s="61"/>
      <c r="E670" s="61"/>
      <c r="F670" s="43" t="s">
        <v>1168</v>
      </c>
      <c r="G670" s="53" t="s">
        <v>1169</v>
      </c>
      <c r="H670" s="44">
        <f>IFERROR(VLOOKUP($F670,'Arr 2020'!$A$1:$C$1331,3,0),0)</f>
        <v>86601.05</v>
      </c>
      <c r="I670" s="44">
        <f>IFERROR(VLOOKUP($F670,'Arr 2020'!$A:$N,4,0),0)</f>
        <v>79153.440000000002</v>
      </c>
      <c r="J670" s="44">
        <f>IFERROR(VLOOKUP($F670,'Arr 2020'!$A:$N,5,0),0)</f>
        <v>77391.06</v>
      </c>
      <c r="K670" s="44">
        <f>IFERROR(VLOOKUP($F670,'Arr 2020'!$A:$N,6,0),0)</f>
        <v>71916.41</v>
      </c>
      <c r="L670" s="44">
        <f>IFERROR(VLOOKUP($F670,'Arr 2020'!$A:$N,7,0),0)</f>
        <v>75655.58</v>
      </c>
      <c r="M670" s="44">
        <f>IFERROR(VLOOKUP($F670,'Arr 2020'!$A:$N,8,0),0)</f>
        <v>99405.46</v>
      </c>
      <c r="N670" s="44">
        <f>IFERROR(VLOOKUP($F670,'Arr 2020'!$A:$N,9,0),0)</f>
        <v>122352.27</v>
      </c>
      <c r="O670" s="44">
        <f>IFERROR(VLOOKUP($F670,'Arr 2020'!$A:$N,10,0),0)</f>
        <v>130242.88</v>
      </c>
      <c r="P670" s="44">
        <f>IFERROR(VLOOKUP($F670,'Arr 2020'!$A:$N,11,0),0)</f>
        <v>126510.08</v>
      </c>
      <c r="Q670" s="44">
        <f>IFERROR(VLOOKUP($F670,'Arr 2020'!$A:$N,12,0),0)</f>
        <v>127023.7</v>
      </c>
      <c r="R670" s="44">
        <f>IFERROR(VLOOKUP($F670,'Arr 2020'!$A:$N,13,0),0)</f>
        <v>131788.82</v>
      </c>
      <c r="S670" s="44">
        <f>IFERROR(VLOOKUP($F670,'Arr 2020'!$A:$N,14,0),0)</f>
        <v>118393.72</v>
      </c>
    </row>
    <row r="671" spans="2:19" ht="15" customHeight="1" x14ac:dyDescent="0.2">
      <c r="B671" s="23"/>
      <c r="C671" s="22"/>
      <c r="D671" s="22"/>
      <c r="E671" s="22" t="s">
        <v>1170</v>
      </c>
      <c r="F671" s="22"/>
      <c r="G671" s="55" t="s">
        <v>4237</v>
      </c>
      <c r="H671" s="24">
        <f>IFERROR(VLOOKUP($F671,'Arr 2020'!$A$1:$C$1331,3,0),0)</f>
        <v>0</v>
      </c>
      <c r="I671" s="24">
        <f>IFERROR(VLOOKUP($F671,'Arr 2020'!$A:$N,4,0),0)</f>
        <v>0</v>
      </c>
      <c r="J671" s="24">
        <f>IFERROR(VLOOKUP($F671,'Arr 2020'!$A:$N,5,0),0)</f>
        <v>0</v>
      </c>
      <c r="K671" s="24">
        <f>IFERROR(VLOOKUP($F671,'Arr 2020'!$A:$N,6,0),0)</f>
        <v>0</v>
      </c>
      <c r="L671" s="24">
        <f>IFERROR(VLOOKUP($F671,'Arr 2020'!$A:$N,7,0),0)</f>
        <v>0</v>
      </c>
      <c r="M671" s="24">
        <f>IFERROR(VLOOKUP($F671,'Arr 2020'!$A:$N,8,0),0)</f>
        <v>0</v>
      </c>
      <c r="N671" s="24">
        <f>IFERROR(VLOOKUP($F671,'Arr 2020'!$A:$N,9,0),0)</f>
        <v>0</v>
      </c>
      <c r="O671" s="24">
        <f>IFERROR(VLOOKUP($F671,'Arr 2020'!$A:$N,10,0),0)</f>
        <v>0</v>
      </c>
      <c r="P671" s="24">
        <f>IFERROR(VLOOKUP($F671,'Arr 2020'!$A:$N,11,0),0)</f>
        <v>0</v>
      </c>
      <c r="Q671" s="24">
        <f>IFERROR(VLOOKUP($F671,'Arr 2020'!$A:$N,12,0),0)</f>
        <v>0</v>
      </c>
      <c r="R671" s="24">
        <f>IFERROR(VLOOKUP($F671,'Arr 2020'!$A:$N,13,0),0)</f>
        <v>0</v>
      </c>
      <c r="S671" s="24">
        <f>IFERROR(VLOOKUP($F671,'Arr 2020'!$A:$N,14,0),0)</f>
        <v>0</v>
      </c>
    </row>
    <row r="672" spans="2:19" ht="15" customHeight="1" x14ac:dyDescent="0.2">
      <c r="B672" s="60"/>
      <c r="C672" s="61"/>
      <c r="D672" s="61"/>
      <c r="E672" s="61"/>
      <c r="F672" s="43" t="s">
        <v>1172</v>
      </c>
      <c r="G672" s="53" t="s">
        <v>1173</v>
      </c>
      <c r="H672" s="44">
        <f>IFERROR(VLOOKUP($F672,'Arr 2020'!$A$1:$C$1331,3,0),0)</f>
        <v>205297.48000000004</v>
      </c>
      <c r="I672" s="44">
        <f>IFERROR(VLOOKUP($F672,'Arr 2020'!$A:$N,4,0),0)</f>
        <v>171470.5</v>
      </c>
      <c r="J672" s="44">
        <f>IFERROR(VLOOKUP($F672,'Arr 2020'!$A:$N,5,0),0)</f>
        <v>175175.85999999996</v>
      </c>
      <c r="K672" s="44">
        <f>IFERROR(VLOOKUP($F672,'Arr 2020'!$A:$N,6,0),0)</f>
        <v>168547.67000000004</v>
      </c>
      <c r="L672" s="44">
        <f>IFERROR(VLOOKUP($F672,'Arr 2020'!$A:$N,7,0),0)</f>
        <v>84286.37</v>
      </c>
      <c r="M672" s="44">
        <f>IFERROR(VLOOKUP($F672,'Arr 2020'!$A:$N,8,0),0)</f>
        <v>139471.26</v>
      </c>
      <c r="N672" s="44">
        <f>IFERROR(VLOOKUP($F672,'Arr 2020'!$A:$N,9,0),0)</f>
        <v>205755.57999999996</v>
      </c>
      <c r="O672" s="44">
        <f>IFERROR(VLOOKUP($F672,'Arr 2020'!$A:$N,10,0),0)</f>
        <v>282893.09999999998</v>
      </c>
      <c r="P672" s="44">
        <f>IFERROR(VLOOKUP($F672,'Arr 2020'!$A:$N,11,0),0)</f>
        <v>250763.93</v>
      </c>
      <c r="Q672" s="44">
        <f>IFERROR(VLOOKUP($F672,'Arr 2020'!$A:$N,12,0),0)</f>
        <v>246365.44000000003</v>
      </c>
      <c r="R672" s="44">
        <f>IFERROR(VLOOKUP($F672,'Arr 2020'!$A:$N,13,0),0)</f>
        <v>283545.64</v>
      </c>
      <c r="S672" s="44">
        <f>IFERROR(VLOOKUP($F672,'Arr 2020'!$A:$N,14,0),0)</f>
        <v>234382.98</v>
      </c>
    </row>
    <row r="673" spans="2:19" ht="15" customHeight="1" x14ac:dyDescent="0.2">
      <c r="B673" s="60"/>
      <c r="C673" s="61"/>
      <c r="D673" s="61"/>
      <c r="E673" s="61"/>
      <c r="F673" s="43" t="s">
        <v>1174</v>
      </c>
      <c r="G673" s="53" t="s">
        <v>4237</v>
      </c>
      <c r="H673" s="44">
        <f>IFERROR(VLOOKUP($F673,'Arr 2020'!$A$1:$C$1331,3,0),0)</f>
        <v>145627.64000000001</v>
      </c>
      <c r="I673" s="44">
        <f>IFERROR(VLOOKUP($F673,'Arr 2020'!$A:$N,4,0),0)</f>
        <v>186233.66</v>
      </c>
      <c r="J673" s="44">
        <f>IFERROR(VLOOKUP($F673,'Arr 2020'!$A:$N,5,0),0)</f>
        <v>178627.82</v>
      </c>
      <c r="K673" s="44">
        <f>IFERROR(VLOOKUP($F673,'Arr 2020'!$A:$N,6,0),0)</f>
        <v>119628.96</v>
      </c>
      <c r="L673" s="44">
        <f>IFERROR(VLOOKUP($F673,'Arr 2020'!$A:$N,7,0),0)</f>
        <v>61505.96</v>
      </c>
      <c r="M673" s="44">
        <f>IFERROR(VLOOKUP($F673,'Arr 2020'!$A:$N,8,0),0)</f>
        <v>122375.79</v>
      </c>
      <c r="N673" s="44">
        <f>IFERROR(VLOOKUP($F673,'Arr 2020'!$A:$N,9,0),0)</f>
        <v>141972.9</v>
      </c>
      <c r="O673" s="44">
        <f>IFERROR(VLOOKUP($F673,'Arr 2020'!$A:$N,10,0),0)</f>
        <v>203788.85000000003</v>
      </c>
      <c r="P673" s="44">
        <f>IFERROR(VLOOKUP($F673,'Arr 2020'!$A:$N,11,0),0)</f>
        <v>236823.3</v>
      </c>
      <c r="Q673" s="44">
        <f>IFERROR(VLOOKUP($F673,'Arr 2020'!$A:$N,12,0),0)</f>
        <v>280460.99</v>
      </c>
      <c r="R673" s="44">
        <f>IFERROR(VLOOKUP($F673,'Arr 2020'!$A:$N,13,0),0)</f>
        <v>210939.48</v>
      </c>
      <c r="S673" s="44">
        <f>IFERROR(VLOOKUP($F673,'Arr 2020'!$A:$N,14,0),0)</f>
        <v>244664.41</v>
      </c>
    </row>
    <row r="674" spans="2:19" ht="15" customHeight="1" x14ac:dyDescent="0.2">
      <c r="B674" s="64"/>
      <c r="C674" s="37"/>
      <c r="D674" s="37" t="s">
        <v>1175</v>
      </c>
      <c r="E674" s="37"/>
      <c r="F674" s="37"/>
      <c r="G674" s="51" t="s">
        <v>4238</v>
      </c>
      <c r="H674" s="38">
        <f>IFERROR(VLOOKUP($F674,'Arr 2020'!$A$1:$C$1331,3,0),0)</f>
        <v>0</v>
      </c>
      <c r="I674" s="38">
        <f>IFERROR(VLOOKUP($F674,'Arr 2020'!$A:$N,4,0),0)</f>
        <v>0</v>
      </c>
      <c r="J674" s="38">
        <f>IFERROR(VLOOKUP($F674,'Arr 2020'!$A:$N,5,0),0)</f>
        <v>0</v>
      </c>
      <c r="K674" s="38">
        <f>IFERROR(VLOOKUP($F674,'Arr 2020'!$A:$N,6,0),0)</f>
        <v>0</v>
      </c>
      <c r="L674" s="38">
        <f>IFERROR(VLOOKUP($F674,'Arr 2020'!$A:$N,7,0),0)</f>
        <v>0</v>
      </c>
      <c r="M674" s="38">
        <f>IFERROR(VLOOKUP($F674,'Arr 2020'!$A:$N,8,0),0)</f>
        <v>0</v>
      </c>
      <c r="N674" s="38">
        <f>IFERROR(VLOOKUP($F674,'Arr 2020'!$A:$N,9,0),0)</f>
        <v>0</v>
      </c>
      <c r="O674" s="38">
        <f>IFERROR(VLOOKUP($F674,'Arr 2020'!$A:$N,10,0),0)</f>
        <v>0</v>
      </c>
      <c r="P674" s="38">
        <f>IFERROR(VLOOKUP($F674,'Arr 2020'!$A:$N,11,0),0)</f>
        <v>0</v>
      </c>
      <c r="Q674" s="38">
        <f>IFERROR(VLOOKUP($F674,'Arr 2020'!$A:$N,12,0),0)</f>
        <v>0</v>
      </c>
      <c r="R674" s="38">
        <f>IFERROR(VLOOKUP($F674,'Arr 2020'!$A:$N,13,0),0)</f>
        <v>0</v>
      </c>
      <c r="S674" s="38">
        <f>IFERROR(VLOOKUP($F674,'Arr 2020'!$A:$N,14,0),0)</f>
        <v>0</v>
      </c>
    </row>
    <row r="675" spans="2:19" ht="15" customHeight="1" x14ac:dyDescent="0.2">
      <c r="B675" s="23"/>
      <c r="C675" s="22"/>
      <c r="D675" s="22"/>
      <c r="E675" s="22" t="s">
        <v>1176</v>
      </c>
      <c r="F675" s="22"/>
      <c r="G675" s="55" t="s">
        <v>1177</v>
      </c>
      <c r="H675" s="24">
        <f>IFERROR(VLOOKUP($F675,'Arr 2020'!$A$1:$C$1331,3,0),0)</f>
        <v>0</v>
      </c>
      <c r="I675" s="24">
        <f>IFERROR(VLOOKUP($F675,'Arr 2020'!$A:$N,4,0),0)</f>
        <v>0</v>
      </c>
      <c r="J675" s="24">
        <f>IFERROR(VLOOKUP($F675,'Arr 2020'!$A:$N,5,0),0)</f>
        <v>0</v>
      </c>
      <c r="K675" s="24">
        <f>IFERROR(VLOOKUP($F675,'Arr 2020'!$A:$N,6,0),0)</f>
        <v>0</v>
      </c>
      <c r="L675" s="24">
        <f>IFERROR(VLOOKUP($F675,'Arr 2020'!$A:$N,7,0),0)</f>
        <v>0</v>
      </c>
      <c r="M675" s="24">
        <f>IFERROR(VLOOKUP($F675,'Arr 2020'!$A:$N,8,0),0)</f>
        <v>0</v>
      </c>
      <c r="N675" s="24">
        <f>IFERROR(VLOOKUP($F675,'Arr 2020'!$A:$N,9,0),0)</f>
        <v>0</v>
      </c>
      <c r="O675" s="24">
        <f>IFERROR(VLOOKUP($F675,'Arr 2020'!$A:$N,10,0),0)</f>
        <v>0</v>
      </c>
      <c r="P675" s="24">
        <f>IFERROR(VLOOKUP($F675,'Arr 2020'!$A:$N,11,0),0)</f>
        <v>0</v>
      </c>
      <c r="Q675" s="24">
        <f>IFERROR(VLOOKUP($F675,'Arr 2020'!$A:$N,12,0),0)</f>
        <v>0</v>
      </c>
      <c r="R675" s="24">
        <f>IFERROR(VLOOKUP($F675,'Arr 2020'!$A:$N,13,0),0)</f>
        <v>0</v>
      </c>
      <c r="S675" s="24">
        <f>IFERROR(VLOOKUP($F675,'Arr 2020'!$A:$N,14,0),0)</f>
        <v>0</v>
      </c>
    </row>
    <row r="676" spans="2:19" ht="15" customHeight="1" x14ac:dyDescent="0.2">
      <c r="B676" s="60"/>
      <c r="C676" s="61"/>
      <c r="D676" s="61"/>
      <c r="E676" s="61"/>
      <c r="F676" s="43" t="s">
        <v>1178</v>
      </c>
      <c r="G676" s="53" t="s">
        <v>1179</v>
      </c>
      <c r="H676" s="44">
        <f>IFERROR(VLOOKUP($F676,'Arr 2020'!$A$1:$C$1331,3,0),0)</f>
        <v>4837.24</v>
      </c>
      <c r="I676" s="44">
        <f>IFERROR(VLOOKUP($F676,'Arr 2020'!$A:$N,4,0),0)</f>
        <v>10707.91</v>
      </c>
      <c r="J676" s="44">
        <f>IFERROR(VLOOKUP($F676,'Arr 2020'!$A:$N,5,0),0)</f>
        <v>5811.57</v>
      </c>
      <c r="K676" s="44">
        <f>IFERROR(VLOOKUP($F676,'Arr 2020'!$A:$N,6,0),0)</f>
        <v>11786.84</v>
      </c>
      <c r="L676" s="44">
        <f>IFERROR(VLOOKUP($F676,'Arr 2020'!$A:$N,7,0),0)</f>
        <v>12275.36</v>
      </c>
      <c r="M676" s="44">
        <f>IFERROR(VLOOKUP($F676,'Arr 2020'!$A:$N,8,0),0)</f>
        <v>16046.889999999998</v>
      </c>
      <c r="N676" s="44">
        <f>IFERROR(VLOOKUP($F676,'Arr 2020'!$A:$N,9,0),0)</f>
        <v>24647.21</v>
      </c>
      <c r="O676" s="44">
        <f>IFERROR(VLOOKUP($F676,'Arr 2020'!$A:$N,10,0),0)</f>
        <v>24784.389999999996</v>
      </c>
      <c r="P676" s="44">
        <f>IFERROR(VLOOKUP($F676,'Arr 2020'!$A:$N,11,0),0)</f>
        <v>11101.27</v>
      </c>
      <c r="Q676" s="44">
        <f>IFERROR(VLOOKUP($F676,'Arr 2020'!$A:$N,12,0),0)</f>
        <v>17769.34</v>
      </c>
      <c r="R676" s="44">
        <f>IFERROR(VLOOKUP($F676,'Arr 2020'!$A:$N,13,0),0)</f>
        <v>22925.41</v>
      </c>
      <c r="S676" s="44">
        <f>IFERROR(VLOOKUP($F676,'Arr 2020'!$A:$N,14,0),0)</f>
        <v>8670.2199999999993</v>
      </c>
    </row>
    <row r="677" spans="2:19" ht="15" customHeight="1" x14ac:dyDescent="0.2">
      <c r="B677" s="60"/>
      <c r="C677" s="61"/>
      <c r="D677" s="61"/>
      <c r="E677" s="61"/>
      <c r="F677" s="43" t="s">
        <v>1180</v>
      </c>
      <c r="G677" s="53" t="s">
        <v>1181</v>
      </c>
      <c r="H677" s="44">
        <f>IFERROR(VLOOKUP($F677,'Arr 2020'!$A$1:$C$1331,3,0),0)</f>
        <v>0</v>
      </c>
      <c r="I677" s="44">
        <f>IFERROR(VLOOKUP($F677,'Arr 2020'!$A:$N,4,0),0)</f>
        <v>0</v>
      </c>
      <c r="J677" s="44">
        <f>IFERROR(VLOOKUP($F677,'Arr 2020'!$A:$N,5,0),0)</f>
        <v>0</v>
      </c>
      <c r="K677" s="44">
        <f>IFERROR(VLOOKUP($F677,'Arr 2020'!$A:$N,6,0),0)</f>
        <v>0</v>
      </c>
      <c r="L677" s="44">
        <f>IFERROR(VLOOKUP($F677,'Arr 2020'!$A:$N,7,0),0)</f>
        <v>0</v>
      </c>
      <c r="M677" s="44">
        <f>IFERROR(VLOOKUP($F677,'Arr 2020'!$A:$N,8,0),0)</f>
        <v>159.76</v>
      </c>
      <c r="N677" s="44">
        <f>IFERROR(VLOOKUP($F677,'Arr 2020'!$A:$N,9,0),0)</f>
        <v>159.76</v>
      </c>
      <c r="O677" s="44">
        <f>IFERROR(VLOOKUP($F677,'Arr 2020'!$A:$N,10,0),0)</f>
        <v>2065.5799999999995</v>
      </c>
      <c r="P677" s="44">
        <f>IFERROR(VLOOKUP($F677,'Arr 2020'!$A:$N,11,0),0)</f>
        <v>1905.82</v>
      </c>
      <c r="Q677" s="44">
        <f>IFERROR(VLOOKUP($F677,'Arr 2020'!$A:$N,12,0),0)</f>
        <v>0</v>
      </c>
      <c r="R677" s="44">
        <f>IFERROR(VLOOKUP($F677,'Arr 2020'!$A:$N,13,0),0)</f>
        <v>122.2</v>
      </c>
      <c r="S677" s="44">
        <f>IFERROR(VLOOKUP($F677,'Arr 2020'!$A:$N,14,0),0)</f>
        <v>0</v>
      </c>
    </row>
    <row r="678" spans="2:19" ht="15" customHeight="1" x14ac:dyDescent="0.2">
      <c r="B678" s="60"/>
      <c r="C678" s="61"/>
      <c r="D678" s="61"/>
      <c r="E678" s="61"/>
      <c r="F678" s="43" t="s">
        <v>1182</v>
      </c>
      <c r="G678" s="53" t="s">
        <v>1183</v>
      </c>
      <c r="H678" s="44">
        <f>IFERROR(VLOOKUP($F678,'Arr 2020'!$A$1:$C$1331,3,0),0)</f>
        <v>4.92</v>
      </c>
      <c r="I678" s="44">
        <f>IFERROR(VLOOKUP($F678,'Arr 2020'!$A:$N,4,0),0)</f>
        <v>184.12</v>
      </c>
      <c r="J678" s="44">
        <f>IFERROR(VLOOKUP($F678,'Arr 2020'!$A:$N,5,0),0)</f>
        <v>190.69999999999996</v>
      </c>
      <c r="K678" s="44">
        <f>IFERROR(VLOOKUP($F678,'Arr 2020'!$A:$N,6,0),0)</f>
        <v>551.99999999999989</v>
      </c>
      <c r="L678" s="44">
        <f>IFERROR(VLOOKUP($F678,'Arr 2020'!$A:$N,7,0),0)</f>
        <v>95.46</v>
      </c>
      <c r="M678" s="44">
        <f>IFERROR(VLOOKUP($F678,'Arr 2020'!$A:$N,8,0),0)</f>
        <v>0</v>
      </c>
      <c r="N678" s="44">
        <f>IFERROR(VLOOKUP($F678,'Arr 2020'!$A:$N,9,0),0)</f>
        <v>1915.84</v>
      </c>
      <c r="O678" s="44">
        <f>IFERROR(VLOOKUP($F678,'Arr 2020'!$A:$N,10,0),0)</f>
        <v>1213.56</v>
      </c>
      <c r="P678" s="44">
        <f>IFERROR(VLOOKUP($F678,'Arr 2020'!$A:$N,11,0),0)</f>
        <v>269.91000000000003</v>
      </c>
      <c r="Q678" s="44">
        <f>IFERROR(VLOOKUP($F678,'Arr 2020'!$A:$N,12,0),0)</f>
        <v>2034.84</v>
      </c>
      <c r="R678" s="44">
        <f>IFERROR(VLOOKUP($F678,'Arr 2020'!$A:$N,13,0),0)</f>
        <v>806.52</v>
      </c>
      <c r="S678" s="44">
        <f>IFERROR(VLOOKUP($F678,'Arr 2020'!$A:$N,14,0),0)</f>
        <v>1265</v>
      </c>
    </row>
    <row r="679" spans="2:19" ht="15" customHeight="1" x14ac:dyDescent="0.2">
      <c r="B679" s="23"/>
      <c r="C679" s="22"/>
      <c r="D679" s="22"/>
      <c r="E679" s="22" t="s">
        <v>1184</v>
      </c>
      <c r="F679" s="22"/>
      <c r="G679" s="55" t="s">
        <v>1185</v>
      </c>
      <c r="H679" s="24">
        <f>IFERROR(VLOOKUP($F679,'Arr 2020'!$A$1:$C$1331,3,0),0)</f>
        <v>0</v>
      </c>
      <c r="I679" s="24">
        <f>IFERROR(VLOOKUP($F679,'Arr 2020'!$A:$N,4,0),0)</f>
        <v>0</v>
      </c>
      <c r="J679" s="24">
        <f>IFERROR(VLOOKUP($F679,'Arr 2020'!$A:$N,5,0),0)</f>
        <v>0</v>
      </c>
      <c r="K679" s="24">
        <f>IFERROR(VLOOKUP($F679,'Arr 2020'!$A:$N,6,0),0)</f>
        <v>0</v>
      </c>
      <c r="L679" s="24">
        <f>IFERROR(VLOOKUP($F679,'Arr 2020'!$A:$N,7,0),0)</f>
        <v>0</v>
      </c>
      <c r="M679" s="24">
        <f>IFERROR(VLOOKUP($F679,'Arr 2020'!$A:$N,8,0),0)</f>
        <v>0</v>
      </c>
      <c r="N679" s="24">
        <f>IFERROR(VLOOKUP($F679,'Arr 2020'!$A:$N,9,0),0)</f>
        <v>0</v>
      </c>
      <c r="O679" s="24">
        <f>IFERROR(VLOOKUP($F679,'Arr 2020'!$A:$N,10,0),0)</f>
        <v>0</v>
      </c>
      <c r="P679" s="24">
        <f>IFERROR(VLOOKUP($F679,'Arr 2020'!$A:$N,11,0),0)</f>
        <v>0</v>
      </c>
      <c r="Q679" s="24">
        <f>IFERROR(VLOOKUP($F679,'Arr 2020'!$A:$N,12,0),0)</f>
        <v>0</v>
      </c>
      <c r="R679" s="24">
        <f>IFERROR(VLOOKUP($F679,'Arr 2020'!$A:$N,13,0),0)</f>
        <v>0</v>
      </c>
      <c r="S679" s="24">
        <f>IFERROR(VLOOKUP($F679,'Arr 2020'!$A:$N,14,0),0)</f>
        <v>0</v>
      </c>
    </row>
    <row r="680" spans="2:19" ht="15" customHeight="1" x14ac:dyDescent="0.2">
      <c r="B680" s="60"/>
      <c r="C680" s="61"/>
      <c r="D680" s="61"/>
      <c r="E680" s="61"/>
      <c r="F680" s="43" t="s">
        <v>1186</v>
      </c>
      <c r="G680" s="53" t="s">
        <v>1185</v>
      </c>
      <c r="H680" s="44">
        <f>IFERROR(VLOOKUP($F680,'Arr 2020'!$A$1:$C$1331,3,0),0)</f>
        <v>120578.85</v>
      </c>
      <c r="I680" s="44">
        <f>IFERROR(VLOOKUP($F680,'Arr 2020'!$A:$N,4,0),0)</f>
        <v>106061.33999999998</v>
      </c>
      <c r="J680" s="44">
        <f>IFERROR(VLOOKUP($F680,'Arr 2020'!$A:$N,5,0),0)</f>
        <v>113984.33000000002</v>
      </c>
      <c r="K680" s="44">
        <f>IFERROR(VLOOKUP($F680,'Arr 2020'!$A:$N,6,0),0)</f>
        <v>139788.79</v>
      </c>
      <c r="L680" s="44">
        <f>IFERROR(VLOOKUP($F680,'Arr 2020'!$A:$N,7,0),0)</f>
        <v>68224.44</v>
      </c>
      <c r="M680" s="44">
        <f>IFERROR(VLOOKUP($F680,'Arr 2020'!$A:$N,8,0),0)</f>
        <v>87847.65</v>
      </c>
      <c r="N680" s="44">
        <f>IFERROR(VLOOKUP($F680,'Arr 2020'!$A:$N,9,0),0)</f>
        <v>137097.46</v>
      </c>
      <c r="O680" s="44">
        <f>IFERROR(VLOOKUP($F680,'Arr 2020'!$A:$N,10,0),0)</f>
        <v>132090.44</v>
      </c>
      <c r="P680" s="44">
        <f>IFERROR(VLOOKUP($F680,'Arr 2020'!$A:$N,11,0),0)</f>
        <v>77541.259999999995</v>
      </c>
      <c r="Q680" s="44">
        <f>IFERROR(VLOOKUP($F680,'Arr 2020'!$A:$N,12,0),0)</f>
        <v>117284.01</v>
      </c>
      <c r="R680" s="44">
        <f>IFERROR(VLOOKUP($F680,'Arr 2020'!$A:$N,13,0),0)</f>
        <v>122632.36</v>
      </c>
      <c r="S680" s="44">
        <f>IFERROR(VLOOKUP($F680,'Arr 2020'!$A:$N,14,0),0)</f>
        <v>146904.67000000001</v>
      </c>
    </row>
    <row r="681" spans="2:19" ht="15" customHeight="1" x14ac:dyDescent="0.2">
      <c r="B681" s="23"/>
      <c r="C681" s="22"/>
      <c r="D681" s="22"/>
      <c r="E681" s="22" t="s">
        <v>1187</v>
      </c>
      <c r="F681" s="22"/>
      <c r="G681" s="55" t="s">
        <v>4239</v>
      </c>
      <c r="H681" s="24">
        <f>IFERROR(VLOOKUP($F681,'Arr 2020'!$A$1:$C$1331,3,0),0)</f>
        <v>0</v>
      </c>
      <c r="I681" s="24">
        <f>IFERROR(VLOOKUP($F681,'Arr 2020'!$A:$N,4,0),0)</f>
        <v>0</v>
      </c>
      <c r="J681" s="24">
        <f>IFERROR(VLOOKUP($F681,'Arr 2020'!$A:$N,5,0),0)</f>
        <v>0</v>
      </c>
      <c r="K681" s="24">
        <f>IFERROR(VLOOKUP($F681,'Arr 2020'!$A:$N,6,0),0)</f>
        <v>0</v>
      </c>
      <c r="L681" s="24">
        <f>IFERROR(VLOOKUP($F681,'Arr 2020'!$A:$N,7,0),0)</f>
        <v>0</v>
      </c>
      <c r="M681" s="24">
        <f>IFERROR(VLOOKUP($F681,'Arr 2020'!$A:$N,8,0),0)</f>
        <v>0</v>
      </c>
      <c r="N681" s="24">
        <f>IFERROR(VLOOKUP($F681,'Arr 2020'!$A:$N,9,0),0)</f>
        <v>0</v>
      </c>
      <c r="O681" s="24">
        <f>IFERROR(VLOOKUP($F681,'Arr 2020'!$A:$N,10,0),0)</f>
        <v>0</v>
      </c>
      <c r="P681" s="24">
        <f>IFERROR(VLOOKUP($F681,'Arr 2020'!$A:$N,11,0),0)</f>
        <v>0</v>
      </c>
      <c r="Q681" s="24">
        <f>IFERROR(VLOOKUP($F681,'Arr 2020'!$A:$N,12,0),0)</f>
        <v>0</v>
      </c>
      <c r="R681" s="24">
        <f>IFERROR(VLOOKUP($F681,'Arr 2020'!$A:$N,13,0),0)</f>
        <v>0</v>
      </c>
      <c r="S681" s="24">
        <f>IFERROR(VLOOKUP($F681,'Arr 2020'!$A:$N,14,0),0)</f>
        <v>0</v>
      </c>
    </row>
    <row r="682" spans="2:19" ht="15" customHeight="1" x14ac:dyDescent="0.2">
      <c r="B682" s="60"/>
      <c r="C682" s="61"/>
      <c r="D682" s="61"/>
      <c r="E682" s="61"/>
      <c r="F682" s="43" t="s">
        <v>1188</v>
      </c>
      <c r="G682" s="53" t="s">
        <v>1189</v>
      </c>
      <c r="H682" s="44">
        <f>IFERROR(VLOOKUP($F682,'Arr 2020'!$A$1:$C$1331,3,0),0)</f>
        <v>7433.08</v>
      </c>
      <c r="I682" s="44">
        <f>IFERROR(VLOOKUP($F682,'Arr 2020'!$A:$N,4,0),0)</f>
        <v>2317.5500000000002</v>
      </c>
      <c r="J682" s="44">
        <f>IFERROR(VLOOKUP($F682,'Arr 2020'!$A:$N,5,0),0)</f>
        <v>2852.27</v>
      </c>
      <c r="K682" s="44">
        <f>IFERROR(VLOOKUP($F682,'Arr 2020'!$A:$N,6,0),0)</f>
        <v>1938.69</v>
      </c>
      <c r="L682" s="44">
        <f>IFERROR(VLOOKUP($F682,'Arr 2020'!$A:$N,7,0),0)</f>
        <v>219.88</v>
      </c>
      <c r="M682" s="44">
        <f>IFERROR(VLOOKUP($F682,'Arr 2020'!$A:$N,8,0),0)</f>
        <v>3.18</v>
      </c>
      <c r="N682" s="44">
        <f>IFERROR(VLOOKUP($F682,'Arr 2020'!$A:$N,9,0),0)</f>
        <v>934.78999999999985</v>
      </c>
      <c r="O682" s="44">
        <f>IFERROR(VLOOKUP($F682,'Arr 2020'!$A:$N,10,0),0)</f>
        <v>2586.23</v>
      </c>
      <c r="P682" s="44">
        <f>IFERROR(VLOOKUP($F682,'Arr 2020'!$A:$N,11,0),0)</f>
        <v>2749.78</v>
      </c>
      <c r="Q682" s="44">
        <f>IFERROR(VLOOKUP($F682,'Arr 2020'!$A:$N,12,0),0)</f>
        <v>2603.9499999999998</v>
      </c>
      <c r="R682" s="44">
        <f>IFERROR(VLOOKUP($F682,'Arr 2020'!$A:$N,13,0),0)</f>
        <v>2602.79</v>
      </c>
      <c r="S682" s="44">
        <f>IFERROR(VLOOKUP($F682,'Arr 2020'!$A:$N,14,0),0)</f>
        <v>3974.16</v>
      </c>
    </row>
    <row r="683" spans="2:19" ht="15" customHeight="1" x14ac:dyDescent="0.2">
      <c r="B683" s="60"/>
      <c r="C683" s="61"/>
      <c r="D683" s="61"/>
      <c r="E683" s="61"/>
      <c r="F683" s="43" t="s">
        <v>1190</v>
      </c>
      <c r="G683" s="53" t="s">
        <v>1191</v>
      </c>
      <c r="H683" s="44">
        <f>IFERROR(VLOOKUP($F683,'Arr 2020'!$A$1:$C$1331,3,0),0)</f>
        <v>0</v>
      </c>
      <c r="I683" s="44">
        <f>IFERROR(VLOOKUP($F683,'Arr 2020'!$A:$N,4,0),0)</f>
        <v>0</v>
      </c>
      <c r="J683" s="44">
        <f>IFERROR(VLOOKUP($F683,'Arr 2020'!$A:$N,5,0),0)</f>
        <v>0</v>
      </c>
      <c r="K683" s="44">
        <f>IFERROR(VLOOKUP($F683,'Arr 2020'!$A:$N,6,0),0)</f>
        <v>0</v>
      </c>
      <c r="L683" s="44">
        <f>IFERROR(VLOOKUP($F683,'Arr 2020'!$A:$N,7,0),0)</f>
        <v>0</v>
      </c>
      <c r="M683" s="44">
        <f>IFERROR(VLOOKUP($F683,'Arr 2020'!$A:$N,8,0),0)</f>
        <v>0</v>
      </c>
      <c r="N683" s="44">
        <f>IFERROR(VLOOKUP($F683,'Arr 2020'!$A:$N,9,0),0)</f>
        <v>0</v>
      </c>
      <c r="O683" s="44">
        <f>IFERROR(VLOOKUP($F683,'Arr 2020'!$A:$N,10,0),0)</f>
        <v>0</v>
      </c>
      <c r="P683" s="44">
        <f>IFERROR(VLOOKUP($F683,'Arr 2020'!$A:$N,11,0),0)</f>
        <v>0</v>
      </c>
      <c r="Q683" s="44">
        <f>IFERROR(VLOOKUP($F683,'Arr 2020'!$A:$N,12,0),0)</f>
        <v>0</v>
      </c>
      <c r="R683" s="44">
        <f>IFERROR(VLOOKUP($F683,'Arr 2020'!$A:$N,13,0),0)</f>
        <v>0</v>
      </c>
      <c r="S683" s="44">
        <f>IFERROR(VLOOKUP($F683,'Arr 2020'!$A:$N,14,0),0)</f>
        <v>0</v>
      </c>
    </row>
    <row r="684" spans="2:19" ht="15" customHeight="1" x14ac:dyDescent="0.2">
      <c r="B684" s="60"/>
      <c r="C684" s="61"/>
      <c r="D684" s="61"/>
      <c r="E684" s="61"/>
      <c r="F684" s="43" t="s">
        <v>1192</v>
      </c>
      <c r="G684" s="53" t="s">
        <v>4240</v>
      </c>
      <c r="H684" s="44">
        <f>IFERROR(VLOOKUP($F684,'Arr 2020'!$A$1:$C$1331,3,0),0)</f>
        <v>371758.39</v>
      </c>
      <c r="I684" s="44">
        <f>IFERROR(VLOOKUP($F684,'Arr 2020'!$A:$N,4,0),0)</f>
        <v>412956.65999999992</v>
      </c>
      <c r="J684" s="44">
        <f>IFERROR(VLOOKUP($F684,'Arr 2020'!$A:$N,5,0),0)</f>
        <v>371380.04</v>
      </c>
      <c r="K684" s="44">
        <f>IFERROR(VLOOKUP($F684,'Arr 2020'!$A:$N,6,0),0)</f>
        <v>358824.85</v>
      </c>
      <c r="L684" s="44">
        <f>IFERROR(VLOOKUP($F684,'Arr 2020'!$A:$N,7,0),0)</f>
        <v>302029.69</v>
      </c>
      <c r="M684" s="44">
        <f>IFERROR(VLOOKUP($F684,'Arr 2020'!$A:$N,8,0),0)</f>
        <v>354487.27</v>
      </c>
      <c r="N684" s="44">
        <f>IFERROR(VLOOKUP($F684,'Arr 2020'!$A:$N,9,0),0)</f>
        <v>381295.87</v>
      </c>
      <c r="O684" s="44">
        <f>IFERROR(VLOOKUP($F684,'Arr 2020'!$A:$N,10,0),0)</f>
        <v>518936.07</v>
      </c>
      <c r="P684" s="44">
        <f>IFERROR(VLOOKUP($F684,'Arr 2020'!$A:$N,11,0),0)</f>
        <v>478027.1</v>
      </c>
      <c r="Q684" s="44">
        <f>IFERROR(VLOOKUP($F684,'Arr 2020'!$A:$N,12,0),0)</f>
        <v>515814.34</v>
      </c>
      <c r="R684" s="44">
        <f>IFERROR(VLOOKUP($F684,'Arr 2020'!$A:$N,13,0),0)</f>
        <v>546800.36</v>
      </c>
      <c r="S684" s="44">
        <f>IFERROR(VLOOKUP($F684,'Arr 2020'!$A:$N,14,0),0)</f>
        <v>442985.09</v>
      </c>
    </row>
    <row r="685" spans="2:19" ht="15" customHeight="1" x14ac:dyDescent="0.2">
      <c r="B685" s="32"/>
      <c r="C685" s="33" t="s">
        <v>1194</v>
      </c>
      <c r="D685" s="33"/>
      <c r="E685" s="33"/>
      <c r="F685" s="33"/>
      <c r="G685" s="50" t="s">
        <v>1195</v>
      </c>
      <c r="H685" s="65">
        <f>IFERROR(VLOOKUP($F685,'Arr 2020'!$A$1:$C$1331,3,0),0)</f>
        <v>0</v>
      </c>
      <c r="I685" s="65">
        <f>IFERROR(VLOOKUP($F685,'Arr 2020'!$A:$N,4,0),0)</f>
        <v>0</v>
      </c>
      <c r="J685" s="65">
        <f>IFERROR(VLOOKUP($F685,'Arr 2020'!$A:$N,5,0),0)</f>
        <v>0</v>
      </c>
      <c r="K685" s="65">
        <f>IFERROR(VLOOKUP($F685,'Arr 2020'!$A:$N,6,0),0)</f>
        <v>0</v>
      </c>
      <c r="L685" s="65">
        <f>IFERROR(VLOOKUP($F685,'Arr 2020'!$A:$N,7,0),0)</f>
        <v>0</v>
      </c>
      <c r="M685" s="65">
        <f>IFERROR(VLOOKUP($F685,'Arr 2020'!$A:$N,8,0),0)</f>
        <v>0</v>
      </c>
      <c r="N685" s="65">
        <f>IFERROR(VLOOKUP($F685,'Arr 2020'!$A:$N,9,0),0)</f>
        <v>0</v>
      </c>
      <c r="O685" s="65">
        <f>IFERROR(VLOOKUP($F685,'Arr 2020'!$A:$N,10,0),0)</f>
        <v>0</v>
      </c>
      <c r="P685" s="65">
        <f>IFERROR(VLOOKUP($F685,'Arr 2020'!$A:$N,11,0),0)</f>
        <v>0</v>
      </c>
      <c r="Q685" s="65">
        <f>IFERROR(VLOOKUP($F685,'Arr 2020'!$A:$N,12,0),0)</f>
        <v>0</v>
      </c>
      <c r="R685" s="65">
        <f>IFERROR(VLOOKUP($F685,'Arr 2020'!$A:$N,13,0),0)</f>
        <v>0</v>
      </c>
      <c r="S685" s="65">
        <f>IFERROR(VLOOKUP($F685,'Arr 2020'!$A:$N,14,0),0)</f>
        <v>0</v>
      </c>
    </row>
    <row r="686" spans="2:19" ht="15" customHeight="1" x14ac:dyDescent="0.2">
      <c r="B686" s="64"/>
      <c r="C686" s="37"/>
      <c r="D686" s="37" t="s">
        <v>1196</v>
      </c>
      <c r="E686" s="37"/>
      <c r="F686" s="37"/>
      <c r="G686" s="51" t="s">
        <v>4241</v>
      </c>
      <c r="H686" s="38">
        <f>IFERROR(VLOOKUP($F686,'Arr 2020'!$A$1:$C$1331,3,0),0)</f>
        <v>0</v>
      </c>
      <c r="I686" s="38">
        <f>IFERROR(VLOOKUP($F686,'Arr 2020'!$A:$N,4,0),0)</f>
        <v>0</v>
      </c>
      <c r="J686" s="38">
        <f>IFERROR(VLOOKUP($F686,'Arr 2020'!$A:$N,5,0),0)</f>
        <v>0</v>
      </c>
      <c r="K686" s="38">
        <f>IFERROR(VLOOKUP($F686,'Arr 2020'!$A:$N,6,0),0)</f>
        <v>0</v>
      </c>
      <c r="L686" s="38">
        <f>IFERROR(VLOOKUP($F686,'Arr 2020'!$A:$N,7,0),0)</f>
        <v>0</v>
      </c>
      <c r="M686" s="38">
        <f>IFERROR(VLOOKUP($F686,'Arr 2020'!$A:$N,8,0),0)</f>
        <v>0</v>
      </c>
      <c r="N686" s="38">
        <f>IFERROR(VLOOKUP($F686,'Arr 2020'!$A:$N,9,0),0)</f>
        <v>0</v>
      </c>
      <c r="O686" s="38">
        <f>IFERROR(VLOOKUP($F686,'Arr 2020'!$A:$N,10,0),0)</f>
        <v>0</v>
      </c>
      <c r="P686" s="38">
        <f>IFERROR(VLOOKUP($F686,'Arr 2020'!$A:$N,11,0),0)</f>
        <v>0</v>
      </c>
      <c r="Q686" s="38">
        <f>IFERROR(VLOOKUP($F686,'Arr 2020'!$A:$N,12,0),0)</f>
        <v>0</v>
      </c>
      <c r="R686" s="38">
        <f>IFERROR(VLOOKUP($F686,'Arr 2020'!$A:$N,13,0),0)</f>
        <v>0</v>
      </c>
      <c r="S686" s="38">
        <f>IFERROR(VLOOKUP($F686,'Arr 2020'!$A:$N,14,0),0)</f>
        <v>0</v>
      </c>
    </row>
    <row r="687" spans="2:19" ht="15" customHeight="1" x14ac:dyDescent="0.2">
      <c r="B687" s="23"/>
      <c r="C687" s="22"/>
      <c r="D687" s="22"/>
      <c r="E687" s="22" t="s">
        <v>1197</v>
      </c>
      <c r="F687" s="22"/>
      <c r="G687" s="55" t="s">
        <v>4242</v>
      </c>
      <c r="H687" s="24">
        <f>IFERROR(VLOOKUP($F687,'Arr 2020'!$A$1:$C$1331,3,0),0)</f>
        <v>0</v>
      </c>
      <c r="I687" s="24">
        <f>IFERROR(VLOOKUP($F687,'Arr 2020'!$A:$N,4,0),0)</f>
        <v>0</v>
      </c>
      <c r="J687" s="24">
        <f>IFERROR(VLOOKUP($F687,'Arr 2020'!$A:$N,5,0),0)</f>
        <v>0</v>
      </c>
      <c r="K687" s="24">
        <f>IFERROR(VLOOKUP($F687,'Arr 2020'!$A:$N,6,0),0)</f>
        <v>0</v>
      </c>
      <c r="L687" s="24">
        <f>IFERROR(VLOOKUP($F687,'Arr 2020'!$A:$N,7,0),0)</f>
        <v>0</v>
      </c>
      <c r="M687" s="24">
        <f>IFERROR(VLOOKUP($F687,'Arr 2020'!$A:$N,8,0),0)</f>
        <v>0</v>
      </c>
      <c r="N687" s="24">
        <f>IFERROR(VLOOKUP($F687,'Arr 2020'!$A:$N,9,0),0)</f>
        <v>0</v>
      </c>
      <c r="O687" s="24">
        <f>IFERROR(VLOOKUP($F687,'Arr 2020'!$A:$N,10,0),0)</f>
        <v>0</v>
      </c>
      <c r="P687" s="24">
        <f>IFERROR(VLOOKUP($F687,'Arr 2020'!$A:$N,11,0),0)</f>
        <v>0</v>
      </c>
      <c r="Q687" s="24">
        <f>IFERROR(VLOOKUP($F687,'Arr 2020'!$A:$N,12,0),0)</f>
        <v>0</v>
      </c>
      <c r="R687" s="24">
        <f>IFERROR(VLOOKUP($F687,'Arr 2020'!$A:$N,13,0),0)</f>
        <v>0</v>
      </c>
      <c r="S687" s="24">
        <f>IFERROR(VLOOKUP($F687,'Arr 2020'!$A:$N,14,0),0)</f>
        <v>0</v>
      </c>
    </row>
    <row r="688" spans="2:19" ht="15" customHeight="1" x14ac:dyDescent="0.2">
      <c r="B688" s="60"/>
      <c r="C688" s="61"/>
      <c r="D688" s="61"/>
      <c r="E688" s="61"/>
      <c r="F688" s="43" t="s">
        <v>1199</v>
      </c>
      <c r="G688" s="53" t="s">
        <v>4242</v>
      </c>
      <c r="H688" s="44">
        <f>IFERROR(VLOOKUP($F688,'Arr 2020'!$A$1:$C$1331,3,0),0)</f>
        <v>0</v>
      </c>
      <c r="I688" s="44">
        <f>IFERROR(VLOOKUP($F688,'Arr 2020'!$A:$N,4,0),0)</f>
        <v>0</v>
      </c>
      <c r="J688" s="44">
        <f>IFERROR(VLOOKUP($F688,'Arr 2020'!$A:$N,5,0),0)</f>
        <v>0</v>
      </c>
      <c r="K688" s="44">
        <f>IFERROR(VLOOKUP($F688,'Arr 2020'!$A:$N,6,0),0)</f>
        <v>0</v>
      </c>
      <c r="L688" s="44">
        <f>IFERROR(VLOOKUP($F688,'Arr 2020'!$A:$N,7,0),0)</f>
        <v>0</v>
      </c>
      <c r="M688" s="44">
        <f>IFERROR(VLOOKUP($F688,'Arr 2020'!$A:$N,8,0),0)</f>
        <v>0</v>
      </c>
      <c r="N688" s="44">
        <f>IFERROR(VLOOKUP($F688,'Arr 2020'!$A:$N,9,0),0)</f>
        <v>0</v>
      </c>
      <c r="O688" s="44">
        <f>IFERROR(VLOOKUP($F688,'Arr 2020'!$A:$N,10,0),0)</f>
        <v>0</v>
      </c>
      <c r="P688" s="44">
        <f>IFERROR(VLOOKUP($F688,'Arr 2020'!$A:$N,11,0),0)</f>
        <v>0</v>
      </c>
      <c r="Q688" s="44">
        <f>IFERROR(VLOOKUP($F688,'Arr 2020'!$A:$N,12,0),0)</f>
        <v>0</v>
      </c>
      <c r="R688" s="44">
        <f>IFERROR(VLOOKUP($F688,'Arr 2020'!$A:$N,13,0),0)</f>
        <v>0</v>
      </c>
      <c r="S688" s="44">
        <f>IFERROR(VLOOKUP($F688,'Arr 2020'!$A:$N,14,0),0)</f>
        <v>0</v>
      </c>
    </row>
    <row r="689" spans="2:19" ht="15" customHeight="1" x14ac:dyDescent="0.2">
      <c r="B689" s="23"/>
      <c r="C689" s="22"/>
      <c r="D689" s="22"/>
      <c r="E689" s="22" t="s">
        <v>1200</v>
      </c>
      <c r="F689" s="22"/>
      <c r="G689" s="55" t="s">
        <v>1201</v>
      </c>
      <c r="H689" s="24">
        <f>IFERROR(VLOOKUP($F689,'Arr 2020'!$A$1:$C$1331,3,0),0)</f>
        <v>0</v>
      </c>
      <c r="I689" s="24">
        <f>IFERROR(VLOOKUP($F689,'Arr 2020'!$A:$N,4,0),0)</f>
        <v>0</v>
      </c>
      <c r="J689" s="24">
        <f>IFERROR(VLOOKUP($F689,'Arr 2020'!$A:$N,5,0),0)</f>
        <v>0</v>
      </c>
      <c r="K689" s="24">
        <f>IFERROR(VLOOKUP($F689,'Arr 2020'!$A:$N,6,0),0)</f>
        <v>0</v>
      </c>
      <c r="L689" s="24">
        <f>IFERROR(VLOOKUP($F689,'Arr 2020'!$A:$N,7,0),0)</f>
        <v>0</v>
      </c>
      <c r="M689" s="24">
        <f>IFERROR(VLOOKUP($F689,'Arr 2020'!$A:$N,8,0),0)</f>
        <v>0</v>
      </c>
      <c r="N689" s="24">
        <f>IFERROR(VLOOKUP($F689,'Arr 2020'!$A:$N,9,0),0)</f>
        <v>0</v>
      </c>
      <c r="O689" s="24">
        <f>IFERROR(VLOOKUP($F689,'Arr 2020'!$A:$N,10,0),0)</f>
        <v>0</v>
      </c>
      <c r="P689" s="24">
        <f>IFERROR(VLOOKUP($F689,'Arr 2020'!$A:$N,11,0),0)</f>
        <v>0</v>
      </c>
      <c r="Q689" s="24">
        <f>IFERROR(VLOOKUP($F689,'Arr 2020'!$A:$N,12,0),0)</f>
        <v>0</v>
      </c>
      <c r="R689" s="24">
        <f>IFERROR(VLOOKUP($F689,'Arr 2020'!$A:$N,13,0),0)</f>
        <v>0</v>
      </c>
      <c r="S689" s="24">
        <f>IFERROR(VLOOKUP($F689,'Arr 2020'!$A:$N,14,0),0)</f>
        <v>0</v>
      </c>
    </row>
    <row r="690" spans="2:19" ht="15" customHeight="1" x14ac:dyDescent="0.2">
      <c r="B690" s="60"/>
      <c r="C690" s="61"/>
      <c r="D690" s="61"/>
      <c r="E690" s="61"/>
      <c r="F690" s="43" t="s">
        <v>1202</v>
      </c>
      <c r="G690" s="53" t="s">
        <v>1201</v>
      </c>
      <c r="H690" s="44">
        <f>IFERROR(VLOOKUP($F690,'Arr 2020'!$A$1:$C$1331,3,0),0)</f>
        <v>97.38</v>
      </c>
      <c r="I690" s="44">
        <f>IFERROR(VLOOKUP($F690,'Arr 2020'!$A:$N,4,0),0)</f>
        <v>0</v>
      </c>
      <c r="J690" s="44">
        <f>IFERROR(VLOOKUP($F690,'Arr 2020'!$A:$N,5,0),0)</f>
        <v>0</v>
      </c>
      <c r="K690" s="44">
        <f>IFERROR(VLOOKUP($F690,'Arr 2020'!$A:$N,6,0),0)</f>
        <v>0</v>
      </c>
      <c r="L690" s="44">
        <f>IFERROR(VLOOKUP($F690,'Arr 2020'!$A:$N,7,0),0)</f>
        <v>12.41</v>
      </c>
      <c r="M690" s="44">
        <f>IFERROR(VLOOKUP($F690,'Arr 2020'!$A:$N,8,0),0)</f>
        <v>0</v>
      </c>
      <c r="N690" s="44">
        <f>IFERROR(VLOOKUP($F690,'Arr 2020'!$A:$N,9,0),0)</f>
        <v>0</v>
      </c>
      <c r="O690" s="44">
        <f>IFERROR(VLOOKUP($F690,'Arr 2020'!$A:$N,10,0),0)</f>
        <v>43.48</v>
      </c>
      <c r="P690" s="44">
        <f>IFERROR(VLOOKUP($F690,'Arr 2020'!$A:$N,11,0),0)</f>
        <v>0</v>
      </c>
      <c r="Q690" s="44">
        <f>IFERROR(VLOOKUP($F690,'Arr 2020'!$A:$N,12,0),0)</f>
        <v>0</v>
      </c>
      <c r="R690" s="44">
        <f>IFERROR(VLOOKUP($F690,'Arr 2020'!$A:$N,13,0),0)</f>
        <v>0</v>
      </c>
      <c r="S690" s="44">
        <f>IFERROR(VLOOKUP($F690,'Arr 2020'!$A:$N,14,0),0)</f>
        <v>0</v>
      </c>
    </row>
    <row r="691" spans="2:19" ht="15" customHeight="1" x14ac:dyDescent="0.2">
      <c r="B691" s="64"/>
      <c r="C691" s="37"/>
      <c r="D691" s="37" t="s">
        <v>1203</v>
      </c>
      <c r="E691" s="37"/>
      <c r="F691" s="37"/>
      <c r="G691" s="51" t="s">
        <v>1204</v>
      </c>
      <c r="H691" s="38">
        <f>IFERROR(VLOOKUP($F691,'Arr 2020'!$A$1:$C$1331,3,0),0)</f>
        <v>0</v>
      </c>
      <c r="I691" s="38">
        <f>IFERROR(VLOOKUP($F691,'Arr 2020'!$A:$N,4,0),0)</f>
        <v>0</v>
      </c>
      <c r="J691" s="38">
        <f>IFERROR(VLOOKUP($F691,'Arr 2020'!$A:$N,5,0),0)</f>
        <v>0</v>
      </c>
      <c r="K691" s="38">
        <f>IFERROR(VLOOKUP($F691,'Arr 2020'!$A:$N,6,0),0)</f>
        <v>0</v>
      </c>
      <c r="L691" s="38">
        <f>IFERROR(VLOOKUP($F691,'Arr 2020'!$A:$N,7,0),0)</f>
        <v>0</v>
      </c>
      <c r="M691" s="38">
        <f>IFERROR(VLOOKUP($F691,'Arr 2020'!$A:$N,8,0),0)</f>
        <v>0</v>
      </c>
      <c r="N691" s="38">
        <f>IFERROR(VLOOKUP($F691,'Arr 2020'!$A:$N,9,0),0)</f>
        <v>0</v>
      </c>
      <c r="O691" s="38">
        <f>IFERROR(VLOOKUP($F691,'Arr 2020'!$A:$N,10,0),0)</f>
        <v>0</v>
      </c>
      <c r="P691" s="38">
        <f>IFERROR(VLOOKUP($F691,'Arr 2020'!$A:$N,11,0),0)</f>
        <v>0</v>
      </c>
      <c r="Q691" s="38">
        <f>IFERROR(VLOOKUP($F691,'Arr 2020'!$A:$N,12,0),0)</f>
        <v>0</v>
      </c>
      <c r="R691" s="38">
        <f>IFERROR(VLOOKUP($F691,'Arr 2020'!$A:$N,13,0),0)</f>
        <v>0</v>
      </c>
      <c r="S691" s="38">
        <f>IFERROR(VLOOKUP($F691,'Arr 2020'!$A:$N,14,0),0)</f>
        <v>0</v>
      </c>
    </row>
    <row r="692" spans="2:19" ht="15" customHeight="1" x14ac:dyDescent="0.2">
      <c r="B692" s="23"/>
      <c r="C692" s="22"/>
      <c r="D692" s="22"/>
      <c r="E692" s="22" t="s">
        <v>1205</v>
      </c>
      <c r="F692" s="22"/>
      <c r="G692" s="55" t="s">
        <v>4243</v>
      </c>
      <c r="H692" s="24">
        <f>IFERROR(VLOOKUP($F692,'Arr 2020'!$A$1:$C$1331,3,0),0)</f>
        <v>0</v>
      </c>
      <c r="I692" s="24">
        <f>IFERROR(VLOOKUP($F692,'Arr 2020'!$A:$N,4,0),0)</f>
        <v>0</v>
      </c>
      <c r="J692" s="24">
        <f>IFERROR(VLOOKUP($F692,'Arr 2020'!$A:$N,5,0),0)</f>
        <v>0</v>
      </c>
      <c r="K692" s="24">
        <f>IFERROR(VLOOKUP($F692,'Arr 2020'!$A:$N,6,0),0)</f>
        <v>0</v>
      </c>
      <c r="L692" s="24">
        <f>IFERROR(VLOOKUP($F692,'Arr 2020'!$A:$N,7,0),0)</f>
        <v>0</v>
      </c>
      <c r="M692" s="24">
        <f>IFERROR(VLOOKUP($F692,'Arr 2020'!$A:$N,8,0),0)</f>
        <v>0</v>
      </c>
      <c r="N692" s="24">
        <f>IFERROR(VLOOKUP($F692,'Arr 2020'!$A:$N,9,0),0)</f>
        <v>0</v>
      </c>
      <c r="O692" s="24">
        <f>IFERROR(VLOOKUP($F692,'Arr 2020'!$A:$N,10,0),0)</f>
        <v>0</v>
      </c>
      <c r="P692" s="24">
        <f>IFERROR(VLOOKUP($F692,'Arr 2020'!$A:$N,11,0),0)</f>
        <v>0</v>
      </c>
      <c r="Q692" s="24">
        <f>IFERROR(VLOOKUP($F692,'Arr 2020'!$A:$N,12,0),0)</f>
        <v>0</v>
      </c>
      <c r="R692" s="24">
        <f>IFERROR(VLOOKUP($F692,'Arr 2020'!$A:$N,13,0),0)</f>
        <v>0</v>
      </c>
      <c r="S692" s="24">
        <f>IFERROR(VLOOKUP($F692,'Arr 2020'!$A:$N,14,0),0)</f>
        <v>0</v>
      </c>
    </row>
    <row r="693" spans="2:19" ht="15" customHeight="1" x14ac:dyDescent="0.2">
      <c r="B693" s="60"/>
      <c r="C693" s="61"/>
      <c r="D693" s="61"/>
      <c r="E693" s="61"/>
      <c r="F693" s="43" t="s">
        <v>1207</v>
      </c>
      <c r="G693" s="53" t="s">
        <v>4243</v>
      </c>
      <c r="H693" s="44">
        <f>IFERROR(VLOOKUP($F693,'Arr 2020'!$A$1:$C$1331,3,0),0)</f>
        <v>878100.72</v>
      </c>
      <c r="I693" s="44">
        <f>IFERROR(VLOOKUP($F693,'Arr 2020'!$A:$N,4,0),0)</f>
        <v>774352.85</v>
      </c>
      <c r="J693" s="44">
        <f>IFERROR(VLOOKUP($F693,'Arr 2020'!$A:$N,5,0),0)</f>
        <v>743287.05000000016</v>
      </c>
      <c r="K693" s="44">
        <f>IFERROR(VLOOKUP($F693,'Arr 2020'!$A:$N,6,0),0)</f>
        <v>726575.94</v>
      </c>
      <c r="L693" s="44">
        <f>IFERROR(VLOOKUP($F693,'Arr 2020'!$A:$N,7,0),0)</f>
        <v>769160.61</v>
      </c>
      <c r="M693" s="44">
        <f>IFERROR(VLOOKUP($F693,'Arr 2020'!$A:$N,8,0),0)</f>
        <v>1329366.6000000001</v>
      </c>
      <c r="N693" s="44">
        <f>IFERROR(VLOOKUP($F693,'Arr 2020'!$A:$N,9,0),0)</f>
        <v>1012867.26</v>
      </c>
      <c r="O693" s="44">
        <f>IFERROR(VLOOKUP($F693,'Arr 2020'!$A:$N,10,0),0)</f>
        <v>1511485.03</v>
      </c>
      <c r="P693" s="44">
        <f>IFERROR(VLOOKUP($F693,'Arr 2020'!$A:$N,11,0),0)</f>
        <v>1079343.5900000001</v>
      </c>
      <c r="Q693" s="44">
        <f>IFERROR(VLOOKUP($F693,'Arr 2020'!$A:$N,12,0),0)</f>
        <v>1124202.6499999999</v>
      </c>
      <c r="R693" s="44">
        <f>IFERROR(VLOOKUP($F693,'Arr 2020'!$A:$N,13,0),0)</f>
        <v>989490.09</v>
      </c>
      <c r="S693" s="44">
        <f>IFERROR(VLOOKUP($F693,'Arr 2020'!$A:$N,14,0),0)</f>
        <v>1044149.96</v>
      </c>
    </row>
    <row r="694" spans="2:19" ht="15" customHeight="1" x14ac:dyDescent="0.2">
      <c r="B694" s="23"/>
      <c r="C694" s="22"/>
      <c r="D694" s="22"/>
      <c r="E694" s="22" t="s">
        <v>1208</v>
      </c>
      <c r="F694" s="22"/>
      <c r="G694" s="55" t="s">
        <v>1209</v>
      </c>
      <c r="H694" s="24">
        <f>IFERROR(VLOOKUP($F694,'Arr 2020'!$A$1:$C$1331,3,0),0)</f>
        <v>0</v>
      </c>
      <c r="I694" s="24">
        <f>IFERROR(VLOOKUP($F694,'Arr 2020'!$A:$N,4,0),0)</f>
        <v>0</v>
      </c>
      <c r="J694" s="24">
        <f>IFERROR(VLOOKUP($F694,'Arr 2020'!$A:$N,5,0),0)</f>
        <v>0</v>
      </c>
      <c r="K694" s="24">
        <f>IFERROR(VLOOKUP($F694,'Arr 2020'!$A:$N,6,0),0)</f>
        <v>0</v>
      </c>
      <c r="L694" s="24">
        <f>IFERROR(VLOOKUP($F694,'Arr 2020'!$A:$N,7,0),0)</f>
        <v>0</v>
      </c>
      <c r="M694" s="24">
        <f>IFERROR(VLOOKUP($F694,'Arr 2020'!$A:$N,8,0),0)</f>
        <v>0</v>
      </c>
      <c r="N694" s="24">
        <f>IFERROR(VLOOKUP($F694,'Arr 2020'!$A:$N,9,0),0)</f>
        <v>0</v>
      </c>
      <c r="O694" s="24">
        <f>IFERROR(VLOOKUP($F694,'Arr 2020'!$A:$N,10,0),0)</f>
        <v>0</v>
      </c>
      <c r="P694" s="24">
        <f>IFERROR(VLOOKUP($F694,'Arr 2020'!$A:$N,11,0),0)</f>
        <v>0</v>
      </c>
      <c r="Q694" s="24">
        <f>IFERROR(VLOOKUP($F694,'Arr 2020'!$A:$N,12,0),0)</f>
        <v>0</v>
      </c>
      <c r="R694" s="24">
        <f>IFERROR(VLOOKUP($F694,'Arr 2020'!$A:$N,13,0),0)</f>
        <v>0</v>
      </c>
      <c r="S694" s="24">
        <f>IFERROR(VLOOKUP($F694,'Arr 2020'!$A:$N,14,0),0)</f>
        <v>0</v>
      </c>
    </row>
    <row r="695" spans="2:19" ht="15" customHeight="1" x14ac:dyDescent="0.2">
      <c r="B695" s="60"/>
      <c r="C695" s="61"/>
      <c r="D695" s="61"/>
      <c r="E695" s="61"/>
      <c r="F695" s="43" t="s">
        <v>1210</v>
      </c>
      <c r="G695" s="53" t="s">
        <v>1211</v>
      </c>
      <c r="H695" s="44">
        <f>IFERROR(VLOOKUP($F695,'Arr 2020'!$A$1:$C$1331,3,0),0)</f>
        <v>569617.86</v>
      </c>
      <c r="I695" s="44">
        <f>IFERROR(VLOOKUP($F695,'Arr 2020'!$A:$N,4,0),0)</f>
        <v>550224.56999999995</v>
      </c>
      <c r="J695" s="44">
        <f>IFERROR(VLOOKUP($F695,'Arr 2020'!$A:$N,5,0),0)</f>
        <v>427359.31</v>
      </c>
      <c r="K695" s="44">
        <f>IFERROR(VLOOKUP($F695,'Arr 2020'!$A:$N,6,0),0)</f>
        <v>154775.14000000001</v>
      </c>
      <c r="L695" s="44">
        <f>IFERROR(VLOOKUP($F695,'Arr 2020'!$A:$N,7,0),0)</f>
        <v>114537.02</v>
      </c>
      <c r="M695" s="44">
        <f>IFERROR(VLOOKUP($F695,'Arr 2020'!$A:$N,8,0),0)</f>
        <v>221281.93</v>
      </c>
      <c r="N695" s="44">
        <f>IFERROR(VLOOKUP($F695,'Arr 2020'!$A:$N,9,0),0)</f>
        <v>325490.56</v>
      </c>
      <c r="O695" s="44">
        <f>IFERROR(VLOOKUP($F695,'Arr 2020'!$A:$N,10,0),0)</f>
        <v>361185.56</v>
      </c>
      <c r="P695" s="44">
        <f>IFERROR(VLOOKUP($F695,'Arr 2020'!$A:$N,11,0),0)</f>
        <v>270957.75</v>
      </c>
      <c r="Q695" s="44">
        <f>IFERROR(VLOOKUP($F695,'Arr 2020'!$A:$N,12,0),0)</f>
        <v>426031.72999999992</v>
      </c>
      <c r="R695" s="44">
        <f>IFERROR(VLOOKUP($F695,'Arr 2020'!$A:$N,13,0),0)</f>
        <v>500615.47</v>
      </c>
      <c r="S695" s="44">
        <f>IFERROR(VLOOKUP($F695,'Arr 2020'!$A:$N,14,0),0)</f>
        <v>530714.35</v>
      </c>
    </row>
    <row r="696" spans="2:19" ht="15" customHeight="1" x14ac:dyDescent="0.2">
      <c r="B696" s="60"/>
      <c r="C696" s="61"/>
      <c r="D696" s="61"/>
      <c r="E696" s="61"/>
      <c r="F696" s="43" t="s">
        <v>1212</v>
      </c>
      <c r="G696" s="53" t="s">
        <v>1213</v>
      </c>
      <c r="H696" s="44">
        <f>IFERROR(VLOOKUP($F696,'Arr 2020'!$A$1:$C$1331,3,0),0)</f>
        <v>32579.689999999995</v>
      </c>
      <c r="I696" s="44">
        <f>IFERROR(VLOOKUP($F696,'Arr 2020'!$A:$N,4,0),0)</f>
        <v>26541.02</v>
      </c>
      <c r="J696" s="44">
        <f>IFERROR(VLOOKUP($F696,'Arr 2020'!$A:$N,5,0),0)</f>
        <v>21092.82</v>
      </c>
      <c r="K696" s="44">
        <f>IFERROR(VLOOKUP($F696,'Arr 2020'!$A:$N,6,0),0)</f>
        <v>44908.539999999994</v>
      </c>
      <c r="L696" s="44">
        <f>IFERROR(VLOOKUP($F696,'Arr 2020'!$A:$N,7,0),0)</f>
        <v>5654.1</v>
      </c>
      <c r="M696" s="44">
        <f>IFERROR(VLOOKUP($F696,'Arr 2020'!$A:$N,8,0),0)</f>
        <v>24314.65</v>
      </c>
      <c r="N696" s="44">
        <f>IFERROR(VLOOKUP($F696,'Arr 2020'!$A:$N,9,0),0)</f>
        <v>35223.49</v>
      </c>
      <c r="O696" s="44">
        <f>IFERROR(VLOOKUP($F696,'Arr 2020'!$A:$N,10,0),0)</f>
        <v>35641.160000000003</v>
      </c>
      <c r="P696" s="44">
        <f>IFERROR(VLOOKUP($F696,'Arr 2020'!$A:$N,11,0),0)</f>
        <v>15255.85</v>
      </c>
      <c r="Q696" s="44">
        <f>IFERROR(VLOOKUP($F696,'Arr 2020'!$A:$N,12,0),0)</f>
        <v>10634.78</v>
      </c>
      <c r="R696" s="44">
        <f>IFERROR(VLOOKUP($F696,'Arr 2020'!$A:$N,13,0),0)</f>
        <v>11820.63</v>
      </c>
      <c r="S696" s="44">
        <f>IFERROR(VLOOKUP($F696,'Arr 2020'!$A:$N,14,0),0)</f>
        <v>9905.27</v>
      </c>
    </row>
    <row r="697" spans="2:19" ht="15" customHeight="1" x14ac:dyDescent="0.2">
      <c r="B697" s="23"/>
      <c r="C697" s="22"/>
      <c r="D697" s="22"/>
      <c r="E697" s="22" t="s">
        <v>1214</v>
      </c>
      <c r="F697" s="22"/>
      <c r="G697" s="55" t="s">
        <v>1215</v>
      </c>
      <c r="H697" s="24">
        <f>IFERROR(VLOOKUP($F697,'Arr 2020'!$A$1:$C$1331,3,0),0)</f>
        <v>0</v>
      </c>
      <c r="I697" s="24">
        <f>IFERROR(VLOOKUP($F697,'Arr 2020'!$A:$N,4,0),0)</f>
        <v>0</v>
      </c>
      <c r="J697" s="24">
        <f>IFERROR(VLOOKUP($F697,'Arr 2020'!$A:$N,5,0),0)</f>
        <v>0</v>
      </c>
      <c r="K697" s="24">
        <f>IFERROR(VLOOKUP($F697,'Arr 2020'!$A:$N,6,0),0)</f>
        <v>0</v>
      </c>
      <c r="L697" s="24">
        <f>IFERROR(VLOOKUP($F697,'Arr 2020'!$A:$N,7,0),0)</f>
        <v>0</v>
      </c>
      <c r="M697" s="24">
        <f>IFERROR(VLOOKUP($F697,'Arr 2020'!$A:$N,8,0),0)</f>
        <v>0</v>
      </c>
      <c r="N697" s="24">
        <f>IFERROR(VLOOKUP($F697,'Arr 2020'!$A:$N,9,0),0)</f>
        <v>0</v>
      </c>
      <c r="O697" s="24">
        <f>IFERROR(VLOOKUP($F697,'Arr 2020'!$A:$N,10,0),0)</f>
        <v>0</v>
      </c>
      <c r="P697" s="24">
        <f>IFERROR(VLOOKUP($F697,'Arr 2020'!$A:$N,11,0),0)</f>
        <v>0</v>
      </c>
      <c r="Q697" s="24">
        <f>IFERROR(VLOOKUP($F697,'Arr 2020'!$A:$N,12,0),0)</f>
        <v>0</v>
      </c>
      <c r="R697" s="24">
        <f>IFERROR(VLOOKUP($F697,'Arr 2020'!$A:$N,13,0),0)</f>
        <v>0</v>
      </c>
      <c r="S697" s="24">
        <f>IFERROR(VLOOKUP($F697,'Arr 2020'!$A:$N,14,0),0)</f>
        <v>0</v>
      </c>
    </row>
    <row r="698" spans="2:19" ht="15" customHeight="1" x14ac:dyDescent="0.2">
      <c r="B698" s="60"/>
      <c r="C698" s="61"/>
      <c r="D698" s="61"/>
      <c r="E698" s="61"/>
      <c r="F698" s="43" t="s">
        <v>1216</v>
      </c>
      <c r="G698" s="53" t="s">
        <v>1217</v>
      </c>
      <c r="H698" s="44">
        <f>IFERROR(VLOOKUP($F698,'Arr 2020'!$A$1:$C$1331,3,0),0)</f>
        <v>0</v>
      </c>
      <c r="I698" s="44">
        <f>IFERROR(VLOOKUP($F698,'Arr 2020'!$A:$N,4,0),0)</f>
        <v>0</v>
      </c>
      <c r="J698" s="44">
        <f>IFERROR(VLOOKUP($F698,'Arr 2020'!$A:$N,5,0),0)</f>
        <v>0</v>
      </c>
      <c r="K698" s="44">
        <f>IFERROR(VLOOKUP($F698,'Arr 2020'!$A:$N,6,0),0)</f>
        <v>0</v>
      </c>
      <c r="L698" s="44">
        <f>IFERROR(VLOOKUP($F698,'Arr 2020'!$A:$N,7,0),0)</f>
        <v>0</v>
      </c>
      <c r="M698" s="44">
        <f>IFERROR(VLOOKUP($F698,'Arr 2020'!$A:$N,8,0),0)</f>
        <v>0</v>
      </c>
      <c r="N698" s="44">
        <f>IFERROR(VLOOKUP($F698,'Arr 2020'!$A:$N,9,0),0)</f>
        <v>0</v>
      </c>
      <c r="O698" s="44">
        <f>IFERROR(VLOOKUP($F698,'Arr 2020'!$A:$N,10,0),0)</f>
        <v>0</v>
      </c>
      <c r="P698" s="44">
        <f>IFERROR(VLOOKUP($F698,'Arr 2020'!$A:$N,11,0),0)</f>
        <v>0</v>
      </c>
      <c r="Q698" s="44">
        <f>IFERROR(VLOOKUP($F698,'Arr 2020'!$A:$N,12,0),0)</f>
        <v>0</v>
      </c>
      <c r="R698" s="44">
        <f>IFERROR(VLOOKUP($F698,'Arr 2020'!$A:$N,13,0),0)</f>
        <v>0</v>
      </c>
      <c r="S698" s="44">
        <f>IFERROR(VLOOKUP($F698,'Arr 2020'!$A:$N,14,0),0)</f>
        <v>0</v>
      </c>
    </row>
    <row r="699" spans="2:19" ht="15" customHeight="1" x14ac:dyDescent="0.2">
      <c r="B699" s="60"/>
      <c r="C699" s="61"/>
      <c r="D699" s="61"/>
      <c r="E699" s="61"/>
      <c r="F699" s="43" t="s">
        <v>1218</v>
      </c>
      <c r="G699" s="53" t="s">
        <v>1219</v>
      </c>
      <c r="H699" s="44">
        <f>IFERROR(VLOOKUP($F699,'Arr 2020'!$A$1:$C$1331,3,0),0)</f>
        <v>211990.19</v>
      </c>
      <c r="I699" s="44">
        <f>IFERROR(VLOOKUP($F699,'Arr 2020'!$A:$N,4,0),0)</f>
        <v>168105.97</v>
      </c>
      <c r="J699" s="44">
        <f>IFERROR(VLOOKUP($F699,'Arr 2020'!$A:$N,5,0),0)</f>
        <v>282997.09000000003</v>
      </c>
      <c r="K699" s="44">
        <f>IFERROR(VLOOKUP($F699,'Arr 2020'!$A:$N,6,0),0)</f>
        <v>147844.87</v>
      </c>
      <c r="L699" s="44">
        <f>IFERROR(VLOOKUP($F699,'Arr 2020'!$A:$N,7,0),0)</f>
        <v>184765.26000000004</v>
      </c>
      <c r="M699" s="44">
        <f>IFERROR(VLOOKUP($F699,'Arr 2020'!$A:$N,8,0),0)</f>
        <v>169145.54000000004</v>
      </c>
      <c r="N699" s="44">
        <f>IFERROR(VLOOKUP($F699,'Arr 2020'!$A:$N,9,0),0)</f>
        <v>772239.09</v>
      </c>
      <c r="O699" s="44">
        <f>IFERROR(VLOOKUP($F699,'Arr 2020'!$A:$N,10,0),0)</f>
        <v>181440.86</v>
      </c>
      <c r="P699" s="44">
        <f>IFERROR(VLOOKUP($F699,'Arr 2020'!$A:$N,11,0),0)</f>
        <v>416738.50000000006</v>
      </c>
      <c r="Q699" s="44">
        <f>IFERROR(VLOOKUP($F699,'Arr 2020'!$A:$N,12,0),0)</f>
        <v>339778.62</v>
      </c>
      <c r="R699" s="44">
        <f>IFERROR(VLOOKUP($F699,'Arr 2020'!$A:$N,13,0),0)</f>
        <v>279189.21999999997</v>
      </c>
      <c r="S699" s="44">
        <f>IFERROR(VLOOKUP($F699,'Arr 2020'!$A:$N,14,0),0)</f>
        <v>230605.79</v>
      </c>
    </row>
    <row r="700" spans="2:19" ht="15" customHeight="1" x14ac:dyDescent="0.2">
      <c r="B700" s="23"/>
      <c r="C700" s="22"/>
      <c r="D700" s="22"/>
      <c r="E700" s="22" t="s">
        <v>1220</v>
      </c>
      <c r="F700" s="22"/>
      <c r="G700" s="55" t="s">
        <v>1221</v>
      </c>
      <c r="H700" s="24">
        <f>IFERROR(VLOOKUP($F700,'Arr 2020'!$A$1:$C$1331,3,0),0)</f>
        <v>0</v>
      </c>
      <c r="I700" s="24">
        <f>IFERROR(VLOOKUP($F700,'Arr 2020'!$A:$N,4,0),0)</f>
        <v>0</v>
      </c>
      <c r="J700" s="24">
        <f>IFERROR(VLOOKUP($F700,'Arr 2020'!$A:$N,5,0),0)</f>
        <v>0</v>
      </c>
      <c r="K700" s="24">
        <f>IFERROR(VLOOKUP($F700,'Arr 2020'!$A:$N,6,0),0)</f>
        <v>0</v>
      </c>
      <c r="L700" s="24">
        <f>IFERROR(VLOOKUP($F700,'Arr 2020'!$A:$N,7,0),0)</f>
        <v>0</v>
      </c>
      <c r="M700" s="24">
        <f>IFERROR(VLOOKUP($F700,'Arr 2020'!$A:$N,8,0),0)</f>
        <v>0</v>
      </c>
      <c r="N700" s="24">
        <f>IFERROR(VLOOKUP($F700,'Arr 2020'!$A:$N,9,0),0)</f>
        <v>0</v>
      </c>
      <c r="O700" s="24">
        <f>IFERROR(VLOOKUP($F700,'Arr 2020'!$A:$N,10,0),0)</f>
        <v>0</v>
      </c>
      <c r="P700" s="24">
        <f>IFERROR(VLOOKUP($F700,'Arr 2020'!$A:$N,11,0),0)</f>
        <v>0</v>
      </c>
      <c r="Q700" s="24">
        <f>IFERROR(VLOOKUP($F700,'Arr 2020'!$A:$N,12,0),0)</f>
        <v>0</v>
      </c>
      <c r="R700" s="24">
        <f>IFERROR(VLOOKUP($F700,'Arr 2020'!$A:$N,13,0),0)</f>
        <v>0</v>
      </c>
      <c r="S700" s="24">
        <f>IFERROR(VLOOKUP($F700,'Arr 2020'!$A:$N,14,0),0)</f>
        <v>0</v>
      </c>
    </row>
    <row r="701" spans="2:19" ht="15" customHeight="1" x14ac:dyDescent="0.2">
      <c r="B701" s="60"/>
      <c r="C701" s="61"/>
      <c r="D701" s="61"/>
      <c r="E701" s="61"/>
      <c r="F701" s="43" t="s">
        <v>1222</v>
      </c>
      <c r="G701" s="53" t="s">
        <v>1223</v>
      </c>
      <c r="H701" s="44">
        <f>IFERROR(VLOOKUP($F701,'Arr 2020'!$A$1:$C$1331,3,0),0)</f>
        <v>5060.3999999999996</v>
      </c>
      <c r="I701" s="44">
        <f>IFERROR(VLOOKUP($F701,'Arr 2020'!$A:$N,4,0),0)</f>
        <v>4318.3100000000004</v>
      </c>
      <c r="J701" s="44">
        <f>IFERROR(VLOOKUP($F701,'Arr 2020'!$A:$N,5,0),0)</f>
        <v>6889.05</v>
      </c>
      <c r="K701" s="44">
        <f>IFERROR(VLOOKUP($F701,'Arr 2020'!$A:$N,6,0),0)</f>
        <v>8991.8500000000022</v>
      </c>
      <c r="L701" s="44">
        <f>IFERROR(VLOOKUP($F701,'Arr 2020'!$A:$N,7,0),0)</f>
        <v>1916.18</v>
      </c>
      <c r="M701" s="44">
        <f>IFERROR(VLOOKUP($F701,'Arr 2020'!$A:$N,8,0),0)</f>
        <v>4916.66</v>
      </c>
      <c r="N701" s="44">
        <f>IFERROR(VLOOKUP($F701,'Arr 2020'!$A:$N,9,0),0)</f>
        <v>5904.28</v>
      </c>
      <c r="O701" s="44">
        <f>IFERROR(VLOOKUP($F701,'Arr 2020'!$A:$N,10,0),0)</f>
        <v>9424.11</v>
      </c>
      <c r="P701" s="44">
        <f>IFERROR(VLOOKUP($F701,'Arr 2020'!$A:$N,11,0),0)</f>
        <v>7351.73</v>
      </c>
      <c r="Q701" s="44">
        <f>IFERROR(VLOOKUP($F701,'Arr 2020'!$A:$N,12,0),0)</f>
        <v>13123.040000000003</v>
      </c>
      <c r="R701" s="44">
        <f>IFERROR(VLOOKUP($F701,'Arr 2020'!$A:$N,13,0),0)</f>
        <v>18488.13</v>
      </c>
      <c r="S701" s="44">
        <f>IFERROR(VLOOKUP($F701,'Arr 2020'!$A:$N,14,0),0)</f>
        <v>11846.54</v>
      </c>
    </row>
    <row r="702" spans="2:19" ht="15" customHeight="1" x14ac:dyDescent="0.2">
      <c r="B702" s="60"/>
      <c r="C702" s="61"/>
      <c r="D702" s="61"/>
      <c r="E702" s="61"/>
      <c r="F702" s="43" t="s">
        <v>1224</v>
      </c>
      <c r="G702" s="53" t="s">
        <v>1225</v>
      </c>
      <c r="H702" s="44">
        <f>IFERROR(VLOOKUP($F702,'Arr 2020'!$A$1:$C$1331,3,0),0)</f>
        <v>248280.58</v>
      </c>
      <c r="I702" s="44">
        <f>IFERROR(VLOOKUP($F702,'Arr 2020'!$A:$N,4,0),0)</f>
        <v>438710.98999999993</v>
      </c>
      <c r="J702" s="44">
        <f>IFERROR(VLOOKUP($F702,'Arr 2020'!$A:$N,5,0),0)</f>
        <v>386008.3</v>
      </c>
      <c r="K702" s="44">
        <f>IFERROR(VLOOKUP($F702,'Arr 2020'!$A:$N,6,0),0)</f>
        <v>352615.39</v>
      </c>
      <c r="L702" s="44">
        <f>IFERROR(VLOOKUP($F702,'Arr 2020'!$A:$N,7,0),0)</f>
        <v>205879.93999999997</v>
      </c>
      <c r="M702" s="44">
        <f>IFERROR(VLOOKUP($F702,'Arr 2020'!$A:$N,8,0),0)</f>
        <v>336854.52</v>
      </c>
      <c r="N702" s="44">
        <f>IFERROR(VLOOKUP($F702,'Arr 2020'!$A:$N,9,0),0)</f>
        <v>483638.69</v>
      </c>
      <c r="O702" s="44">
        <f>IFERROR(VLOOKUP($F702,'Arr 2020'!$A:$N,10,0),0)</f>
        <v>529110.86999999988</v>
      </c>
      <c r="P702" s="44">
        <f>IFERROR(VLOOKUP($F702,'Arr 2020'!$A:$N,11,0),0)</f>
        <v>693488.21</v>
      </c>
      <c r="Q702" s="44">
        <f>IFERROR(VLOOKUP($F702,'Arr 2020'!$A:$N,12,0),0)</f>
        <v>809953.54</v>
      </c>
      <c r="R702" s="44">
        <f>IFERROR(VLOOKUP($F702,'Arr 2020'!$A:$N,13,0),0)</f>
        <v>807245.63</v>
      </c>
      <c r="S702" s="44">
        <f>IFERROR(VLOOKUP($F702,'Arr 2020'!$A:$N,14,0),0)</f>
        <v>680183.13</v>
      </c>
    </row>
    <row r="703" spans="2:19" ht="15" customHeight="1" x14ac:dyDescent="0.2">
      <c r="B703" s="64"/>
      <c r="C703" s="37"/>
      <c r="D703" s="37" t="s">
        <v>1226</v>
      </c>
      <c r="E703" s="37"/>
      <c r="F703" s="37"/>
      <c r="G703" s="51" t="s">
        <v>1227</v>
      </c>
      <c r="H703" s="38">
        <f>IFERROR(VLOOKUP($F703,'Arr 2020'!$A$1:$C$1331,3,0),0)</f>
        <v>0</v>
      </c>
      <c r="I703" s="38">
        <f>IFERROR(VLOOKUP($F703,'Arr 2020'!$A:$N,4,0),0)</f>
        <v>0</v>
      </c>
      <c r="J703" s="38">
        <f>IFERROR(VLOOKUP($F703,'Arr 2020'!$A:$N,5,0),0)</f>
        <v>0</v>
      </c>
      <c r="K703" s="38">
        <f>IFERROR(VLOOKUP($F703,'Arr 2020'!$A:$N,6,0),0)</f>
        <v>0</v>
      </c>
      <c r="L703" s="38">
        <f>IFERROR(VLOOKUP($F703,'Arr 2020'!$A:$N,7,0),0)</f>
        <v>0</v>
      </c>
      <c r="M703" s="38">
        <f>IFERROR(VLOOKUP($F703,'Arr 2020'!$A:$N,8,0),0)</f>
        <v>0</v>
      </c>
      <c r="N703" s="38">
        <f>IFERROR(VLOOKUP($F703,'Arr 2020'!$A:$N,9,0),0)</f>
        <v>0</v>
      </c>
      <c r="O703" s="38">
        <f>IFERROR(VLOOKUP($F703,'Arr 2020'!$A:$N,10,0),0)</f>
        <v>0</v>
      </c>
      <c r="P703" s="38">
        <f>IFERROR(VLOOKUP($F703,'Arr 2020'!$A:$N,11,0),0)</f>
        <v>0</v>
      </c>
      <c r="Q703" s="38">
        <f>IFERROR(VLOOKUP($F703,'Arr 2020'!$A:$N,12,0),0)</f>
        <v>0</v>
      </c>
      <c r="R703" s="38">
        <f>IFERROR(VLOOKUP($F703,'Arr 2020'!$A:$N,13,0),0)</f>
        <v>0</v>
      </c>
      <c r="S703" s="38">
        <f>IFERROR(VLOOKUP($F703,'Arr 2020'!$A:$N,14,0),0)</f>
        <v>0</v>
      </c>
    </row>
    <row r="704" spans="2:19" ht="15" customHeight="1" x14ac:dyDescent="0.2">
      <c r="B704" s="23"/>
      <c r="C704" s="22"/>
      <c r="D704" s="22"/>
      <c r="E704" s="22" t="s">
        <v>1228</v>
      </c>
      <c r="F704" s="22"/>
      <c r="G704" s="55" t="s">
        <v>1229</v>
      </c>
      <c r="H704" s="24">
        <f>IFERROR(VLOOKUP($F704,'Arr 2020'!$A$1:$C$1331,3,0),0)</f>
        <v>0</v>
      </c>
      <c r="I704" s="24">
        <f>IFERROR(VLOOKUP($F704,'Arr 2020'!$A:$N,4,0),0)</f>
        <v>0</v>
      </c>
      <c r="J704" s="24">
        <f>IFERROR(VLOOKUP($F704,'Arr 2020'!$A:$N,5,0),0)</f>
        <v>0</v>
      </c>
      <c r="K704" s="24">
        <f>IFERROR(VLOOKUP($F704,'Arr 2020'!$A:$N,6,0),0)</f>
        <v>0</v>
      </c>
      <c r="L704" s="24">
        <f>IFERROR(VLOOKUP($F704,'Arr 2020'!$A:$N,7,0),0)</f>
        <v>0</v>
      </c>
      <c r="M704" s="24">
        <f>IFERROR(VLOOKUP($F704,'Arr 2020'!$A:$N,8,0),0)</f>
        <v>0</v>
      </c>
      <c r="N704" s="24">
        <f>IFERROR(VLOOKUP($F704,'Arr 2020'!$A:$N,9,0),0)</f>
        <v>0</v>
      </c>
      <c r="O704" s="24">
        <f>IFERROR(VLOOKUP($F704,'Arr 2020'!$A:$N,10,0),0)</f>
        <v>0</v>
      </c>
      <c r="P704" s="24">
        <f>IFERROR(VLOOKUP($F704,'Arr 2020'!$A:$N,11,0),0)</f>
        <v>0</v>
      </c>
      <c r="Q704" s="24">
        <f>IFERROR(VLOOKUP($F704,'Arr 2020'!$A:$N,12,0),0)</f>
        <v>0</v>
      </c>
      <c r="R704" s="24">
        <f>IFERROR(VLOOKUP($F704,'Arr 2020'!$A:$N,13,0),0)</f>
        <v>0</v>
      </c>
      <c r="S704" s="24">
        <f>IFERROR(VLOOKUP($F704,'Arr 2020'!$A:$N,14,0),0)</f>
        <v>0</v>
      </c>
    </row>
    <row r="705" spans="2:19" ht="15" customHeight="1" x14ac:dyDescent="0.2">
      <c r="B705" s="60"/>
      <c r="C705" s="61"/>
      <c r="D705" s="61"/>
      <c r="E705" s="61"/>
      <c r="F705" s="43" t="s">
        <v>1230</v>
      </c>
      <c r="G705" s="53" t="s">
        <v>1229</v>
      </c>
      <c r="H705" s="44">
        <f>IFERROR(VLOOKUP($F705,'Arr 2020'!$A$1:$C$1331,3,0),0)</f>
        <v>562397.51</v>
      </c>
      <c r="I705" s="44">
        <f>IFERROR(VLOOKUP($F705,'Arr 2020'!$A:$N,4,0),0)</f>
        <v>505771.76</v>
      </c>
      <c r="J705" s="44">
        <f>IFERROR(VLOOKUP($F705,'Arr 2020'!$A:$N,5,0),0)</f>
        <v>293067.8</v>
      </c>
      <c r="K705" s="44">
        <f>IFERROR(VLOOKUP($F705,'Arr 2020'!$A:$N,6,0),0)</f>
        <v>481727.78</v>
      </c>
      <c r="L705" s="44">
        <f>IFERROR(VLOOKUP($F705,'Arr 2020'!$A:$N,7,0),0)</f>
        <v>440940.62</v>
      </c>
      <c r="M705" s="44">
        <f>IFERROR(VLOOKUP($F705,'Arr 2020'!$A:$N,8,0),0)</f>
        <v>783946.78</v>
      </c>
      <c r="N705" s="44">
        <f>IFERROR(VLOOKUP($F705,'Arr 2020'!$A:$N,9,0),0)</f>
        <v>1496491.49</v>
      </c>
      <c r="O705" s="44">
        <f>IFERROR(VLOOKUP($F705,'Arr 2020'!$A:$N,10,0),0)</f>
        <v>1696459.49</v>
      </c>
      <c r="P705" s="44">
        <f>IFERROR(VLOOKUP($F705,'Arr 2020'!$A:$N,11,0),0)</f>
        <v>2114785.13</v>
      </c>
      <c r="Q705" s="44">
        <f>IFERROR(VLOOKUP($F705,'Arr 2020'!$A:$N,12,0),0)</f>
        <v>691104.06000000017</v>
      </c>
      <c r="R705" s="44">
        <f>IFERROR(VLOOKUP($F705,'Arr 2020'!$A:$N,13,0),0)</f>
        <v>812778.63</v>
      </c>
      <c r="S705" s="44">
        <f>IFERROR(VLOOKUP($F705,'Arr 2020'!$A:$N,14,0),0)</f>
        <v>637932.93000000005</v>
      </c>
    </row>
    <row r="706" spans="2:19" ht="15" customHeight="1" x14ac:dyDescent="0.2">
      <c r="B706" s="23"/>
      <c r="C706" s="22"/>
      <c r="D706" s="22"/>
      <c r="E706" s="22" t="s">
        <v>1231</v>
      </c>
      <c r="F706" s="22"/>
      <c r="G706" s="55" t="s">
        <v>1232</v>
      </c>
      <c r="H706" s="24">
        <f>IFERROR(VLOOKUP($F706,'Arr 2020'!$A$1:$C$1331,3,0),0)</f>
        <v>0</v>
      </c>
      <c r="I706" s="24">
        <f>IFERROR(VLOOKUP($F706,'Arr 2020'!$A:$N,4,0),0)</f>
        <v>0</v>
      </c>
      <c r="J706" s="24">
        <f>IFERROR(VLOOKUP($F706,'Arr 2020'!$A:$N,5,0),0)</f>
        <v>0</v>
      </c>
      <c r="K706" s="24">
        <f>IFERROR(VLOOKUP($F706,'Arr 2020'!$A:$N,6,0),0)</f>
        <v>0</v>
      </c>
      <c r="L706" s="24">
        <f>IFERROR(VLOOKUP($F706,'Arr 2020'!$A:$N,7,0),0)</f>
        <v>0</v>
      </c>
      <c r="M706" s="24">
        <f>IFERROR(VLOOKUP($F706,'Arr 2020'!$A:$N,8,0),0)</f>
        <v>0</v>
      </c>
      <c r="N706" s="24">
        <f>IFERROR(VLOOKUP($F706,'Arr 2020'!$A:$N,9,0),0)</f>
        <v>0</v>
      </c>
      <c r="O706" s="24">
        <f>IFERROR(VLOOKUP($F706,'Arr 2020'!$A:$N,10,0),0)</f>
        <v>0</v>
      </c>
      <c r="P706" s="24">
        <f>IFERROR(VLOOKUP($F706,'Arr 2020'!$A:$N,11,0),0)</f>
        <v>0</v>
      </c>
      <c r="Q706" s="24">
        <f>IFERROR(VLOOKUP($F706,'Arr 2020'!$A:$N,12,0),0)</f>
        <v>0</v>
      </c>
      <c r="R706" s="24">
        <f>IFERROR(VLOOKUP($F706,'Arr 2020'!$A:$N,13,0),0)</f>
        <v>0</v>
      </c>
      <c r="S706" s="24">
        <f>IFERROR(VLOOKUP($F706,'Arr 2020'!$A:$N,14,0),0)</f>
        <v>0</v>
      </c>
    </row>
    <row r="707" spans="2:19" ht="15" customHeight="1" x14ac:dyDescent="0.2">
      <c r="B707" s="60"/>
      <c r="C707" s="61"/>
      <c r="D707" s="61"/>
      <c r="E707" s="61"/>
      <c r="F707" s="43" t="s">
        <v>1233</v>
      </c>
      <c r="G707" s="53" t="s">
        <v>1232</v>
      </c>
      <c r="H707" s="44">
        <f>IFERROR(VLOOKUP($F707,'Arr 2020'!$A$1:$C$1331,3,0),0)</f>
        <v>91037.54</v>
      </c>
      <c r="I707" s="44">
        <f>IFERROR(VLOOKUP($F707,'Arr 2020'!$A:$N,4,0),0)</f>
        <v>79231.03</v>
      </c>
      <c r="J707" s="44">
        <f>IFERROR(VLOOKUP($F707,'Arr 2020'!$A:$N,5,0),0)</f>
        <v>116729.24</v>
      </c>
      <c r="K707" s="44">
        <f>IFERROR(VLOOKUP($F707,'Arr 2020'!$A:$N,6,0),0)</f>
        <v>121401.19</v>
      </c>
      <c r="L707" s="44">
        <f>IFERROR(VLOOKUP($F707,'Arr 2020'!$A:$N,7,0),0)</f>
        <v>146948.16</v>
      </c>
      <c r="M707" s="44">
        <f>IFERROR(VLOOKUP($F707,'Arr 2020'!$A:$N,8,0),0)</f>
        <v>205452.73000000004</v>
      </c>
      <c r="N707" s="44">
        <f>IFERROR(VLOOKUP($F707,'Arr 2020'!$A:$N,9,0),0)</f>
        <v>116595.24</v>
      </c>
      <c r="O707" s="44">
        <f>IFERROR(VLOOKUP($F707,'Arr 2020'!$A:$N,10,0),0)</f>
        <v>131719.23000000001</v>
      </c>
      <c r="P707" s="44">
        <f>IFERROR(VLOOKUP($F707,'Arr 2020'!$A:$N,11,0),0)</f>
        <v>143394.31</v>
      </c>
      <c r="Q707" s="44">
        <f>IFERROR(VLOOKUP($F707,'Arr 2020'!$A:$N,12,0),0)</f>
        <v>121278.13</v>
      </c>
      <c r="R707" s="44">
        <f>IFERROR(VLOOKUP($F707,'Arr 2020'!$A:$N,13,0),0)</f>
        <v>145984.63</v>
      </c>
      <c r="S707" s="44">
        <f>IFERROR(VLOOKUP($F707,'Arr 2020'!$A:$N,14,0),0)</f>
        <v>107527.31</v>
      </c>
    </row>
    <row r="708" spans="2:19" ht="15" customHeight="1" x14ac:dyDescent="0.2">
      <c r="B708" s="64"/>
      <c r="C708" s="37"/>
      <c r="D708" s="37" t="s">
        <v>1234</v>
      </c>
      <c r="E708" s="37"/>
      <c r="F708" s="37"/>
      <c r="G708" s="51" t="s">
        <v>4244</v>
      </c>
      <c r="H708" s="38">
        <f>IFERROR(VLOOKUP($F708,'Arr 2020'!$A$1:$C$1331,3,0),0)</f>
        <v>0</v>
      </c>
      <c r="I708" s="38">
        <f>IFERROR(VLOOKUP($F708,'Arr 2020'!$A:$N,4,0),0)</f>
        <v>0</v>
      </c>
      <c r="J708" s="38">
        <f>IFERROR(VLOOKUP($F708,'Arr 2020'!$A:$N,5,0),0)</f>
        <v>0</v>
      </c>
      <c r="K708" s="38">
        <f>IFERROR(VLOOKUP($F708,'Arr 2020'!$A:$N,6,0),0)</f>
        <v>0</v>
      </c>
      <c r="L708" s="38">
        <f>IFERROR(VLOOKUP($F708,'Arr 2020'!$A:$N,7,0),0)</f>
        <v>0</v>
      </c>
      <c r="M708" s="38">
        <f>IFERROR(VLOOKUP($F708,'Arr 2020'!$A:$N,8,0),0)</f>
        <v>0</v>
      </c>
      <c r="N708" s="38">
        <f>IFERROR(VLOOKUP($F708,'Arr 2020'!$A:$N,9,0),0)</f>
        <v>0</v>
      </c>
      <c r="O708" s="38">
        <f>IFERROR(VLOOKUP($F708,'Arr 2020'!$A:$N,10,0),0)</f>
        <v>0</v>
      </c>
      <c r="P708" s="38">
        <f>IFERROR(VLOOKUP($F708,'Arr 2020'!$A:$N,11,0),0)</f>
        <v>0</v>
      </c>
      <c r="Q708" s="38">
        <f>IFERROR(VLOOKUP($F708,'Arr 2020'!$A:$N,12,0),0)</f>
        <v>0</v>
      </c>
      <c r="R708" s="38">
        <f>IFERROR(VLOOKUP($F708,'Arr 2020'!$A:$N,13,0),0)</f>
        <v>0</v>
      </c>
      <c r="S708" s="38">
        <f>IFERROR(VLOOKUP($F708,'Arr 2020'!$A:$N,14,0),0)</f>
        <v>0</v>
      </c>
    </row>
    <row r="709" spans="2:19" ht="15" customHeight="1" x14ac:dyDescent="0.2">
      <c r="B709" s="23"/>
      <c r="C709" s="22"/>
      <c r="D709" s="22"/>
      <c r="E709" s="22" t="s">
        <v>1235</v>
      </c>
      <c r="F709" s="22"/>
      <c r="G709" s="55" t="s">
        <v>1236</v>
      </c>
      <c r="H709" s="24">
        <f>IFERROR(VLOOKUP($F709,'Arr 2020'!$A$1:$C$1331,3,0),0)</f>
        <v>0</v>
      </c>
      <c r="I709" s="24">
        <f>IFERROR(VLOOKUP($F709,'Arr 2020'!$A:$N,4,0),0)</f>
        <v>0</v>
      </c>
      <c r="J709" s="24">
        <f>IFERROR(VLOOKUP($F709,'Arr 2020'!$A:$N,5,0),0)</f>
        <v>0</v>
      </c>
      <c r="K709" s="24">
        <f>IFERROR(VLOOKUP($F709,'Arr 2020'!$A:$N,6,0),0)</f>
        <v>0</v>
      </c>
      <c r="L709" s="24">
        <f>IFERROR(VLOOKUP($F709,'Arr 2020'!$A:$N,7,0),0)</f>
        <v>0</v>
      </c>
      <c r="M709" s="24">
        <f>IFERROR(VLOOKUP($F709,'Arr 2020'!$A:$N,8,0),0)</f>
        <v>0</v>
      </c>
      <c r="N709" s="24">
        <f>IFERROR(VLOOKUP($F709,'Arr 2020'!$A:$N,9,0),0)</f>
        <v>0</v>
      </c>
      <c r="O709" s="24">
        <f>IFERROR(VLOOKUP($F709,'Arr 2020'!$A:$N,10,0),0)</f>
        <v>0</v>
      </c>
      <c r="P709" s="24">
        <f>IFERROR(VLOOKUP($F709,'Arr 2020'!$A:$N,11,0),0)</f>
        <v>0</v>
      </c>
      <c r="Q709" s="24">
        <f>IFERROR(VLOOKUP($F709,'Arr 2020'!$A:$N,12,0),0)</f>
        <v>0</v>
      </c>
      <c r="R709" s="24">
        <f>IFERROR(VLOOKUP($F709,'Arr 2020'!$A:$N,13,0),0)</f>
        <v>0</v>
      </c>
      <c r="S709" s="24">
        <f>IFERROR(VLOOKUP($F709,'Arr 2020'!$A:$N,14,0),0)</f>
        <v>0</v>
      </c>
    </row>
    <row r="710" spans="2:19" ht="15" customHeight="1" x14ac:dyDescent="0.2">
      <c r="B710" s="60"/>
      <c r="C710" s="61"/>
      <c r="D710" s="61"/>
      <c r="E710" s="61"/>
      <c r="F710" s="43" t="s">
        <v>1237</v>
      </c>
      <c r="G710" s="53" t="s">
        <v>1238</v>
      </c>
      <c r="H710" s="44">
        <f>IFERROR(VLOOKUP($F710,'Arr 2020'!$A$1:$C$1331,3,0),0)</f>
        <v>58605.19999999999</v>
      </c>
      <c r="I710" s="44">
        <f>IFERROR(VLOOKUP($F710,'Arr 2020'!$A:$N,4,0),0)</f>
        <v>64356.95</v>
      </c>
      <c r="J710" s="44">
        <f>IFERROR(VLOOKUP($F710,'Arr 2020'!$A:$N,5,0),0)</f>
        <v>35888.5</v>
      </c>
      <c r="K710" s="44">
        <f>IFERROR(VLOOKUP($F710,'Arr 2020'!$A:$N,6,0),0)</f>
        <v>165.9</v>
      </c>
      <c r="L710" s="44">
        <f>IFERROR(VLOOKUP($F710,'Arr 2020'!$A:$N,7,0),0)</f>
        <v>5118.2299999999996</v>
      </c>
      <c r="M710" s="44">
        <f>IFERROR(VLOOKUP($F710,'Arr 2020'!$A:$N,8,0),0)</f>
        <v>2615.1</v>
      </c>
      <c r="N710" s="44">
        <f>IFERROR(VLOOKUP($F710,'Arr 2020'!$A:$N,9,0),0)</f>
        <v>1717.53</v>
      </c>
      <c r="O710" s="44">
        <f>IFERROR(VLOOKUP($F710,'Arr 2020'!$A:$N,10,0),0)</f>
        <v>213.24</v>
      </c>
      <c r="P710" s="44">
        <f>IFERROR(VLOOKUP($F710,'Arr 2020'!$A:$N,11,0),0)</f>
        <v>297.26999999999992</v>
      </c>
      <c r="Q710" s="44">
        <f>IFERROR(VLOOKUP($F710,'Arr 2020'!$A:$N,12,0),0)</f>
        <v>152.66999999999999</v>
      </c>
      <c r="R710" s="44">
        <f>IFERROR(VLOOKUP($F710,'Arr 2020'!$A:$N,13,0),0)</f>
        <v>10878.73</v>
      </c>
      <c r="S710" s="44">
        <f>IFERROR(VLOOKUP($F710,'Arr 2020'!$A:$N,14,0),0)</f>
        <v>2493.2800000000002</v>
      </c>
    </row>
    <row r="711" spans="2:19" ht="15" customHeight="1" x14ac:dyDescent="0.2">
      <c r="B711" s="60"/>
      <c r="C711" s="61"/>
      <c r="D711" s="61"/>
      <c r="E711" s="61"/>
      <c r="F711" s="43" t="s">
        <v>1239</v>
      </c>
      <c r="G711" s="53" t="s">
        <v>1240</v>
      </c>
      <c r="H711" s="44">
        <f>IFERROR(VLOOKUP($F711,'Arr 2020'!$A$1:$C$1331,3,0),0)</f>
        <v>0</v>
      </c>
      <c r="I711" s="44">
        <f>IFERROR(VLOOKUP($F711,'Arr 2020'!$A:$N,4,0),0)</f>
        <v>0</v>
      </c>
      <c r="J711" s="44">
        <f>IFERROR(VLOOKUP($F711,'Arr 2020'!$A:$N,5,0),0)</f>
        <v>0</v>
      </c>
      <c r="K711" s="44">
        <f>IFERROR(VLOOKUP($F711,'Arr 2020'!$A:$N,6,0),0)</f>
        <v>0</v>
      </c>
      <c r="L711" s="44">
        <f>IFERROR(VLOOKUP($F711,'Arr 2020'!$A:$N,7,0),0)</f>
        <v>0</v>
      </c>
      <c r="M711" s="44">
        <f>IFERROR(VLOOKUP($F711,'Arr 2020'!$A:$N,8,0),0)</f>
        <v>0</v>
      </c>
      <c r="N711" s="44">
        <f>IFERROR(VLOOKUP($F711,'Arr 2020'!$A:$N,9,0),0)</f>
        <v>0</v>
      </c>
      <c r="O711" s="44">
        <f>IFERROR(VLOOKUP($F711,'Arr 2020'!$A:$N,10,0),0)</f>
        <v>0</v>
      </c>
      <c r="P711" s="44">
        <f>IFERROR(VLOOKUP($F711,'Arr 2020'!$A:$N,11,0),0)</f>
        <v>0</v>
      </c>
      <c r="Q711" s="44">
        <f>IFERROR(VLOOKUP($F711,'Arr 2020'!$A:$N,12,0),0)</f>
        <v>0</v>
      </c>
      <c r="R711" s="44">
        <f>IFERROR(VLOOKUP($F711,'Arr 2020'!$A:$N,13,0),0)</f>
        <v>0</v>
      </c>
      <c r="S711" s="44">
        <f>IFERROR(VLOOKUP($F711,'Arr 2020'!$A:$N,14,0),0)</f>
        <v>0</v>
      </c>
    </row>
    <row r="712" spans="2:19" ht="15" customHeight="1" x14ac:dyDescent="0.2">
      <c r="B712" s="23"/>
      <c r="C712" s="22"/>
      <c r="D712" s="22"/>
      <c r="E712" s="22" t="s">
        <v>1241</v>
      </c>
      <c r="F712" s="22"/>
      <c r="G712" s="55" t="s">
        <v>1242</v>
      </c>
      <c r="H712" s="24">
        <f>IFERROR(VLOOKUP($F712,'Arr 2020'!$A$1:$C$1331,3,0),0)</f>
        <v>0</v>
      </c>
      <c r="I712" s="24">
        <f>IFERROR(VLOOKUP($F712,'Arr 2020'!$A:$N,4,0),0)</f>
        <v>0</v>
      </c>
      <c r="J712" s="24">
        <f>IFERROR(VLOOKUP($F712,'Arr 2020'!$A:$N,5,0),0)</f>
        <v>0</v>
      </c>
      <c r="K712" s="24">
        <f>IFERROR(VLOOKUP($F712,'Arr 2020'!$A:$N,6,0),0)</f>
        <v>0</v>
      </c>
      <c r="L712" s="24">
        <f>IFERROR(VLOOKUP($F712,'Arr 2020'!$A:$N,7,0),0)</f>
        <v>0</v>
      </c>
      <c r="M712" s="24">
        <f>IFERROR(VLOOKUP($F712,'Arr 2020'!$A:$N,8,0),0)</f>
        <v>0</v>
      </c>
      <c r="N712" s="24">
        <f>IFERROR(VLOOKUP($F712,'Arr 2020'!$A:$N,9,0),0)</f>
        <v>0</v>
      </c>
      <c r="O712" s="24">
        <f>IFERROR(VLOOKUP($F712,'Arr 2020'!$A:$N,10,0),0)</f>
        <v>0</v>
      </c>
      <c r="P712" s="24">
        <f>IFERROR(VLOOKUP($F712,'Arr 2020'!$A:$N,11,0),0)</f>
        <v>0</v>
      </c>
      <c r="Q712" s="24">
        <f>IFERROR(VLOOKUP($F712,'Arr 2020'!$A:$N,12,0),0)</f>
        <v>0</v>
      </c>
      <c r="R712" s="24">
        <f>IFERROR(VLOOKUP($F712,'Arr 2020'!$A:$N,13,0),0)</f>
        <v>0</v>
      </c>
      <c r="S712" s="24">
        <f>IFERROR(VLOOKUP($F712,'Arr 2020'!$A:$N,14,0),0)</f>
        <v>0</v>
      </c>
    </row>
    <row r="713" spans="2:19" ht="15" customHeight="1" x14ac:dyDescent="0.2">
      <c r="B713" s="60"/>
      <c r="C713" s="61"/>
      <c r="D713" s="61"/>
      <c r="E713" s="61"/>
      <c r="F713" s="43" t="s">
        <v>1243</v>
      </c>
      <c r="G713" s="53" t="s">
        <v>1242</v>
      </c>
      <c r="H713" s="44">
        <f>IFERROR(VLOOKUP($F713,'Arr 2020'!$A$1:$C$1331,3,0),0)</f>
        <v>0</v>
      </c>
      <c r="I713" s="44">
        <f>IFERROR(VLOOKUP($F713,'Arr 2020'!$A:$N,4,0),0)</f>
        <v>0</v>
      </c>
      <c r="J713" s="44">
        <f>IFERROR(VLOOKUP($F713,'Arr 2020'!$A:$N,5,0),0)</f>
        <v>0</v>
      </c>
      <c r="K713" s="44">
        <f>IFERROR(VLOOKUP($F713,'Arr 2020'!$A:$N,6,0),0)</f>
        <v>0</v>
      </c>
      <c r="L713" s="44">
        <f>IFERROR(VLOOKUP($F713,'Arr 2020'!$A:$N,7,0),0)</f>
        <v>0</v>
      </c>
      <c r="M713" s="44">
        <f>IFERROR(VLOOKUP($F713,'Arr 2020'!$A:$N,8,0),0)</f>
        <v>0</v>
      </c>
      <c r="N713" s="44">
        <f>IFERROR(VLOOKUP($F713,'Arr 2020'!$A:$N,9,0),0)</f>
        <v>0</v>
      </c>
      <c r="O713" s="44">
        <f>IFERROR(VLOOKUP($F713,'Arr 2020'!$A:$N,10,0),0)</f>
        <v>0</v>
      </c>
      <c r="P713" s="44">
        <f>IFERROR(VLOOKUP($F713,'Arr 2020'!$A:$N,11,0),0)</f>
        <v>0</v>
      </c>
      <c r="Q713" s="44">
        <f>IFERROR(VLOOKUP($F713,'Arr 2020'!$A:$N,12,0),0)</f>
        <v>0</v>
      </c>
      <c r="R713" s="44">
        <f>IFERROR(VLOOKUP($F713,'Arr 2020'!$A:$N,13,0),0)</f>
        <v>0</v>
      </c>
      <c r="S713" s="44">
        <f>IFERROR(VLOOKUP($F713,'Arr 2020'!$A:$N,14,0),0)</f>
        <v>0</v>
      </c>
    </row>
    <row r="714" spans="2:19" ht="15" customHeight="1" x14ac:dyDescent="0.2">
      <c r="B714" s="23"/>
      <c r="C714" s="22"/>
      <c r="D714" s="22"/>
      <c r="E714" s="22" t="s">
        <v>1244</v>
      </c>
      <c r="F714" s="22"/>
      <c r="G714" s="55" t="s">
        <v>1245</v>
      </c>
      <c r="H714" s="24">
        <f>IFERROR(VLOOKUP($F714,'Arr 2020'!$A$1:$C$1331,3,0),0)</f>
        <v>0</v>
      </c>
      <c r="I714" s="24">
        <f>IFERROR(VLOOKUP($F714,'Arr 2020'!$A:$N,4,0),0)</f>
        <v>0</v>
      </c>
      <c r="J714" s="24">
        <f>IFERROR(VLOOKUP($F714,'Arr 2020'!$A:$N,5,0),0)</f>
        <v>0</v>
      </c>
      <c r="K714" s="24">
        <f>IFERROR(VLOOKUP($F714,'Arr 2020'!$A:$N,6,0),0)</f>
        <v>0</v>
      </c>
      <c r="L714" s="24">
        <f>IFERROR(VLOOKUP($F714,'Arr 2020'!$A:$N,7,0),0)</f>
        <v>0</v>
      </c>
      <c r="M714" s="24">
        <f>IFERROR(VLOOKUP($F714,'Arr 2020'!$A:$N,8,0),0)</f>
        <v>0</v>
      </c>
      <c r="N714" s="24">
        <f>IFERROR(VLOOKUP($F714,'Arr 2020'!$A:$N,9,0),0)</f>
        <v>0</v>
      </c>
      <c r="O714" s="24">
        <f>IFERROR(VLOOKUP($F714,'Arr 2020'!$A:$N,10,0),0)</f>
        <v>0</v>
      </c>
      <c r="P714" s="24">
        <f>IFERROR(VLOOKUP($F714,'Arr 2020'!$A:$N,11,0),0)</f>
        <v>0</v>
      </c>
      <c r="Q714" s="24">
        <f>IFERROR(VLOOKUP($F714,'Arr 2020'!$A:$N,12,0),0)</f>
        <v>0</v>
      </c>
      <c r="R714" s="24">
        <f>IFERROR(VLOOKUP($F714,'Arr 2020'!$A:$N,13,0),0)</f>
        <v>0</v>
      </c>
      <c r="S714" s="24">
        <f>IFERROR(VLOOKUP($F714,'Arr 2020'!$A:$N,14,0),0)</f>
        <v>0</v>
      </c>
    </row>
    <row r="715" spans="2:19" ht="15" customHeight="1" x14ac:dyDescent="0.2">
      <c r="B715" s="60"/>
      <c r="C715" s="61"/>
      <c r="D715" s="61"/>
      <c r="E715" s="61"/>
      <c r="F715" s="43" t="s">
        <v>1246</v>
      </c>
      <c r="G715" s="53" t="s">
        <v>1245</v>
      </c>
      <c r="H715" s="44">
        <f>IFERROR(VLOOKUP($F715,'Arr 2020'!$A$1:$C$1331,3,0),0)</f>
        <v>7499.67</v>
      </c>
      <c r="I715" s="44">
        <f>IFERROR(VLOOKUP($F715,'Arr 2020'!$A:$N,4,0),0)</f>
        <v>11172.78</v>
      </c>
      <c r="J715" s="44">
        <f>IFERROR(VLOOKUP($F715,'Arr 2020'!$A:$N,5,0),0)</f>
        <v>14617.389999999998</v>
      </c>
      <c r="K715" s="44">
        <f>IFERROR(VLOOKUP($F715,'Arr 2020'!$A:$N,6,0),0)</f>
        <v>1167.5899999999999</v>
      </c>
      <c r="L715" s="44">
        <f>IFERROR(VLOOKUP($F715,'Arr 2020'!$A:$N,7,0),0)</f>
        <v>20066.490000000002</v>
      </c>
      <c r="M715" s="44">
        <f>IFERROR(VLOOKUP($F715,'Arr 2020'!$A:$N,8,0),0)</f>
        <v>6044.79</v>
      </c>
      <c r="N715" s="44">
        <f>IFERROR(VLOOKUP($F715,'Arr 2020'!$A:$N,9,0),0)</f>
        <v>5487.71</v>
      </c>
      <c r="O715" s="44">
        <f>IFERROR(VLOOKUP($F715,'Arr 2020'!$A:$N,10,0),0)</f>
        <v>28183.159999999996</v>
      </c>
      <c r="P715" s="44">
        <f>IFERROR(VLOOKUP($F715,'Arr 2020'!$A:$N,11,0),0)</f>
        <v>17843.150000000001</v>
      </c>
      <c r="Q715" s="44">
        <f>IFERROR(VLOOKUP($F715,'Arr 2020'!$A:$N,12,0),0)</f>
        <v>28091.779999999995</v>
      </c>
      <c r="R715" s="44">
        <f>IFERROR(VLOOKUP($F715,'Arr 2020'!$A:$N,13,0),0)</f>
        <v>73481.25</v>
      </c>
      <c r="S715" s="44">
        <f>IFERROR(VLOOKUP($F715,'Arr 2020'!$A:$N,14,0),0)</f>
        <v>45217.37</v>
      </c>
    </row>
    <row r="716" spans="2:19" ht="15" customHeight="1" x14ac:dyDescent="0.2">
      <c r="B716" s="23"/>
      <c r="C716" s="22"/>
      <c r="D716" s="22"/>
      <c r="E716" s="22" t="s">
        <v>1247</v>
      </c>
      <c r="F716" s="22"/>
      <c r="G716" s="55" t="s">
        <v>4245</v>
      </c>
      <c r="H716" s="24">
        <f>IFERROR(VLOOKUP($F716,'Arr 2020'!$A$1:$C$1331,3,0),0)</f>
        <v>0</v>
      </c>
      <c r="I716" s="24">
        <f>IFERROR(VLOOKUP($F716,'Arr 2020'!$A:$N,4,0),0)</f>
        <v>0</v>
      </c>
      <c r="J716" s="24">
        <f>IFERROR(VLOOKUP($F716,'Arr 2020'!$A:$N,5,0),0)</f>
        <v>0</v>
      </c>
      <c r="K716" s="24">
        <f>IFERROR(VLOOKUP($F716,'Arr 2020'!$A:$N,6,0),0)</f>
        <v>0</v>
      </c>
      <c r="L716" s="24">
        <f>IFERROR(VLOOKUP($F716,'Arr 2020'!$A:$N,7,0),0)</f>
        <v>0</v>
      </c>
      <c r="M716" s="24">
        <f>IFERROR(VLOOKUP($F716,'Arr 2020'!$A:$N,8,0),0)</f>
        <v>0</v>
      </c>
      <c r="N716" s="24">
        <f>IFERROR(VLOOKUP($F716,'Arr 2020'!$A:$N,9,0),0)</f>
        <v>0</v>
      </c>
      <c r="O716" s="24">
        <f>IFERROR(VLOOKUP($F716,'Arr 2020'!$A:$N,10,0),0)</f>
        <v>0</v>
      </c>
      <c r="P716" s="24">
        <f>IFERROR(VLOOKUP($F716,'Arr 2020'!$A:$N,11,0),0)</f>
        <v>0</v>
      </c>
      <c r="Q716" s="24">
        <f>IFERROR(VLOOKUP($F716,'Arr 2020'!$A:$N,12,0),0)</f>
        <v>0</v>
      </c>
      <c r="R716" s="24">
        <f>IFERROR(VLOOKUP($F716,'Arr 2020'!$A:$N,13,0),0)</f>
        <v>0</v>
      </c>
      <c r="S716" s="24">
        <f>IFERROR(VLOOKUP($F716,'Arr 2020'!$A:$N,14,0),0)</f>
        <v>0</v>
      </c>
    </row>
    <row r="717" spans="2:19" ht="15" customHeight="1" x14ac:dyDescent="0.2">
      <c r="B717" s="60"/>
      <c r="C717" s="61"/>
      <c r="D717" s="61"/>
      <c r="E717" s="61"/>
      <c r="F717" s="43" t="s">
        <v>1248</v>
      </c>
      <c r="G717" s="53" t="s">
        <v>1249</v>
      </c>
      <c r="H717" s="44">
        <f>IFERROR(VLOOKUP($F717,'Arr 2020'!$A$1:$C$1331,3,0),0)</f>
        <v>0</v>
      </c>
      <c r="I717" s="44">
        <f>IFERROR(VLOOKUP($F717,'Arr 2020'!$A:$N,4,0),0)</f>
        <v>0</v>
      </c>
      <c r="J717" s="44">
        <f>IFERROR(VLOOKUP($F717,'Arr 2020'!$A:$N,5,0),0)</f>
        <v>0</v>
      </c>
      <c r="K717" s="44">
        <f>IFERROR(VLOOKUP($F717,'Arr 2020'!$A:$N,6,0),0)</f>
        <v>0</v>
      </c>
      <c r="L717" s="44">
        <f>IFERROR(VLOOKUP($F717,'Arr 2020'!$A:$N,7,0),0)</f>
        <v>0</v>
      </c>
      <c r="M717" s="44">
        <f>IFERROR(VLOOKUP($F717,'Arr 2020'!$A:$N,8,0),0)</f>
        <v>0</v>
      </c>
      <c r="N717" s="44">
        <f>IFERROR(VLOOKUP($F717,'Arr 2020'!$A:$N,9,0),0)</f>
        <v>0</v>
      </c>
      <c r="O717" s="44">
        <f>IFERROR(VLOOKUP($F717,'Arr 2020'!$A:$N,10,0),0)</f>
        <v>0</v>
      </c>
      <c r="P717" s="44">
        <f>IFERROR(VLOOKUP($F717,'Arr 2020'!$A:$N,11,0),0)</f>
        <v>0</v>
      </c>
      <c r="Q717" s="44">
        <f>IFERROR(VLOOKUP($F717,'Arr 2020'!$A:$N,12,0),0)</f>
        <v>0</v>
      </c>
      <c r="R717" s="44">
        <f>IFERROR(VLOOKUP($F717,'Arr 2020'!$A:$N,13,0),0)</f>
        <v>0</v>
      </c>
      <c r="S717" s="44">
        <f>IFERROR(VLOOKUP($F717,'Arr 2020'!$A:$N,14,0),0)</f>
        <v>0</v>
      </c>
    </row>
    <row r="718" spans="2:19" ht="15" customHeight="1" x14ac:dyDescent="0.2">
      <c r="B718" s="60"/>
      <c r="C718" s="61"/>
      <c r="D718" s="61"/>
      <c r="E718" s="61"/>
      <c r="F718" s="43" t="s">
        <v>1250</v>
      </c>
      <c r="G718" s="53" t="s">
        <v>1251</v>
      </c>
      <c r="H718" s="44">
        <f>IFERROR(VLOOKUP($F718,'Arr 2020'!$A$1:$C$1331,3,0),0)</f>
        <v>0</v>
      </c>
      <c r="I718" s="44">
        <f>IFERROR(VLOOKUP($F718,'Arr 2020'!$A:$N,4,0),0)</f>
        <v>0</v>
      </c>
      <c r="J718" s="44">
        <f>IFERROR(VLOOKUP($F718,'Arr 2020'!$A:$N,5,0),0)</f>
        <v>0</v>
      </c>
      <c r="K718" s="44">
        <f>IFERROR(VLOOKUP($F718,'Arr 2020'!$A:$N,6,0),0)</f>
        <v>0</v>
      </c>
      <c r="L718" s="44">
        <f>IFERROR(VLOOKUP($F718,'Arr 2020'!$A:$N,7,0),0)</f>
        <v>0</v>
      </c>
      <c r="M718" s="44">
        <f>IFERROR(VLOOKUP($F718,'Arr 2020'!$A:$N,8,0),0)</f>
        <v>0</v>
      </c>
      <c r="N718" s="44">
        <f>IFERROR(VLOOKUP($F718,'Arr 2020'!$A:$N,9,0),0)</f>
        <v>0</v>
      </c>
      <c r="O718" s="44">
        <f>IFERROR(VLOOKUP($F718,'Arr 2020'!$A:$N,10,0),0)</f>
        <v>0</v>
      </c>
      <c r="P718" s="44">
        <f>IFERROR(VLOOKUP($F718,'Arr 2020'!$A:$N,11,0),0)</f>
        <v>0</v>
      </c>
      <c r="Q718" s="44">
        <f>IFERROR(VLOOKUP($F718,'Arr 2020'!$A:$N,12,0),0)</f>
        <v>0</v>
      </c>
      <c r="R718" s="44">
        <f>IFERROR(VLOOKUP($F718,'Arr 2020'!$A:$N,13,0),0)</f>
        <v>0</v>
      </c>
      <c r="S718" s="44">
        <f>IFERROR(VLOOKUP($F718,'Arr 2020'!$A:$N,14,0),0)</f>
        <v>0</v>
      </c>
    </row>
    <row r="719" spans="2:19" ht="15" customHeight="1" x14ac:dyDescent="0.2">
      <c r="B719" s="60"/>
      <c r="C719" s="61"/>
      <c r="D719" s="61"/>
      <c r="E719" s="61"/>
      <c r="F719" s="43" t="s">
        <v>1252</v>
      </c>
      <c r="G719" s="53" t="s">
        <v>1253</v>
      </c>
      <c r="H719" s="44">
        <f>IFERROR(VLOOKUP($F719,'Arr 2020'!$A$1:$C$1331,3,0),0)</f>
        <v>0</v>
      </c>
      <c r="I719" s="44">
        <f>IFERROR(VLOOKUP($F719,'Arr 2020'!$A:$N,4,0),0)</f>
        <v>0</v>
      </c>
      <c r="J719" s="44">
        <f>IFERROR(VLOOKUP($F719,'Arr 2020'!$A:$N,5,0),0)</f>
        <v>0</v>
      </c>
      <c r="K719" s="44">
        <f>IFERROR(VLOOKUP($F719,'Arr 2020'!$A:$N,6,0),0)</f>
        <v>0</v>
      </c>
      <c r="L719" s="44">
        <f>IFERROR(VLOOKUP($F719,'Arr 2020'!$A:$N,7,0),0)</f>
        <v>0</v>
      </c>
      <c r="M719" s="44">
        <f>IFERROR(VLOOKUP($F719,'Arr 2020'!$A:$N,8,0),0)</f>
        <v>0</v>
      </c>
      <c r="N719" s="44">
        <f>IFERROR(VLOOKUP($F719,'Arr 2020'!$A:$N,9,0),0)</f>
        <v>0</v>
      </c>
      <c r="O719" s="44">
        <f>IFERROR(VLOOKUP($F719,'Arr 2020'!$A:$N,10,0),0)</f>
        <v>0</v>
      </c>
      <c r="P719" s="44">
        <f>IFERROR(VLOOKUP($F719,'Arr 2020'!$A:$N,11,0),0)</f>
        <v>0</v>
      </c>
      <c r="Q719" s="44">
        <f>IFERROR(VLOOKUP($F719,'Arr 2020'!$A:$N,12,0),0)</f>
        <v>0</v>
      </c>
      <c r="R719" s="44">
        <f>IFERROR(VLOOKUP($F719,'Arr 2020'!$A:$N,13,0),0)</f>
        <v>0</v>
      </c>
      <c r="S719" s="44">
        <f>IFERROR(VLOOKUP($F719,'Arr 2020'!$A:$N,14,0),0)</f>
        <v>0</v>
      </c>
    </row>
    <row r="720" spans="2:19" ht="15" customHeight="1" x14ac:dyDescent="0.2">
      <c r="B720" s="60"/>
      <c r="C720" s="61"/>
      <c r="D720" s="61"/>
      <c r="E720" s="61"/>
      <c r="F720" s="43" t="s">
        <v>1254</v>
      </c>
      <c r="G720" s="53" t="s">
        <v>4246</v>
      </c>
      <c r="H720" s="44">
        <f>IFERROR(VLOOKUP($F720,'Arr 2020'!$A$1:$C$1331,3,0),0)</f>
        <v>539239.07999999996</v>
      </c>
      <c r="I720" s="44">
        <f>IFERROR(VLOOKUP($F720,'Arr 2020'!$A:$N,4,0),0)</f>
        <v>1884677.96</v>
      </c>
      <c r="J720" s="44">
        <f>IFERROR(VLOOKUP($F720,'Arr 2020'!$A:$N,5,0),0)</f>
        <v>1426848.2199999997</v>
      </c>
      <c r="K720" s="44">
        <f>IFERROR(VLOOKUP($F720,'Arr 2020'!$A:$N,6,0),0)</f>
        <v>1105110.31</v>
      </c>
      <c r="L720" s="44">
        <f>IFERROR(VLOOKUP($F720,'Arr 2020'!$A:$N,7,0),0)</f>
        <v>90320.110000000015</v>
      </c>
      <c r="M720" s="44">
        <f>IFERROR(VLOOKUP($F720,'Arr 2020'!$A:$N,8,0),0)</f>
        <v>657898.16</v>
      </c>
      <c r="N720" s="44">
        <f>IFERROR(VLOOKUP($F720,'Arr 2020'!$A:$N,9,0),0)</f>
        <v>1482234.45</v>
      </c>
      <c r="O720" s="44">
        <f>IFERROR(VLOOKUP($F720,'Arr 2020'!$A:$N,10,0),0)</f>
        <v>3739325.73</v>
      </c>
      <c r="P720" s="44">
        <f>IFERROR(VLOOKUP($F720,'Arr 2020'!$A:$N,11,0),0)</f>
        <v>1936209.1499999997</v>
      </c>
      <c r="Q720" s="44">
        <f>IFERROR(VLOOKUP($F720,'Arr 2020'!$A:$N,12,0),0)</f>
        <v>1079973.4699999997</v>
      </c>
      <c r="R720" s="44">
        <f>IFERROR(VLOOKUP($F720,'Arr 2020'!$A:$N,13,0),0)</f>
        <v>3710060.71</v>
      </c>
      <c r="S720" s="44">
        <f>IFERROR(VLOOKUP($F720,'Arr 2020'!$A:$N,14,0),0)</f>
        <v>2835213.16</v>
      </c>
    </row>
    <row r="721" spans="2:19" ht="15" customHeight="1" x14ac:dyDescent="0.2">
      <c r="B721" s="64"/>
      <c r="C721" s="37"/>
      <c r="D721" s="37" t="s">
        <v>1256</v>
      </c>
      <c r="E721" s="37"/>
      <c r="F721" s="37"/>
      <c r="G721" s="51" t="s">
        <v>1257</v>
      </c>
      <c r="H721" s="38">
        <f>IFERROR(VLOOKUP($F721,'Arr 2020'!$A$1:$C$1331,3,0),0)</f>
        <v>0</v>
      </c>
      <c r="I721" s="38">
        <f>IFERROR(VLOOKUP($F721,'Arr 2020'!$A:$N,4,0),0)</f>
        <v>0</v>
      </c>
      <c r="J721" s="38">
        <f>IFERROR(VLOOKUP($F721,'Arr 2020'!$A:$N,5,0),0)</f>
        <v>0</v>
      </c>
      <c r="K721" s="38">
        <f>IFERROR(VLOOKUP($F721,'Arr 2020'!$A:$N,6,0),0)</f>
        <v>0</v>
      </c>
      <c r="L721" s="38">
        <f>IFERROR(VLOOKUP($F721,'Arr 2020'!$A:$N,7,0),0)</f>
        <v>0</v>
      </c>
      <c r="M721" s="38">
        <f>IFERROR(VLOOKUP($F721,'Arr 2020'!$A:$N,8,0),0)</f>
        <v>0</v>
      </c>
      <c r="N721" s="38">
        <f>IFERROR(VLOOKUP($F721,'Arr 2020'!$A:$N,9,0),0)</f>
        <v>0</v>
      </c>
      <c r="O721" s="38">
        <f>IFERROR(VLOOKUP($F721,'Arr 2020'!$A:$N,10,0),0)</f>
        <v>0</v>
      </c>
      <c r="P721" s="38">
        <f>IFERROR(VLOOKUP($F721,'Arr 2020'!$A:$N,11,0),0)</f>
        <v>0</v>
      </c>
      <c r="Q721" s="38">
        <f>IFERROR(VLOOKUP($F721,'Arr 2020'!$A:$N,12,0),0)</f>
        <v>0</v>
      </c>
      <c r="R721" s="38">
        <f>IFERROR(VLOOKUP($F721,'Arr 2020'!$A:$N,13,0),0)</f>
        <v>0</v>
      </c>
      <c r="S721" s="38">
        <f>IFERROR(VLOOKUP($F721,'Arr 2020'!$A:$N,14,0),0)</f>
        <v>0</v>
      </c>
    </row>
    <row r="722" spans="2:19" ht="15" customHeight="1" x14ac:dyDescent="0.2">
      <c r="B722" s="23"/>
      <c r="C722" s="22"/>
      <c r="D722" s="22"/>
      <c r="E722" s="22" t="s">
        <v>1258</v>
      </c>
      <c r="F722" s="22"/>
      <c r="G722" s="55" t="s">
        <v>1259</v>
      </c>
      <c r="H722" s="24">
        <f>IFERROR(VLOOKUP($F722,'Arr 2020'!$A$1:$C$1331,3,0),0)</f>
        <v>0</v>
      </c>
      <c r="I722" s="24">
        <f>IFERROR(VLOOKUP($F722,'Arr 2020'!$A:$N,4,0),0)</f>
        <v>0</v>
      </c>
      <c r="J722" s="24">
        <f>IFERROR(VLOOKUP($F722,'Arr 2020'!$A:$N,5,0),0)</f>
        <v>0</v>
      </c>
      <c r="K722" s="24">
        <f>IFERROR(VLOOKUP($F722,'Arr 2020'!$A:$N,6,0),0)</f>
        <v>0</v>
      </c>
      <c r="L722" s="24">
        <f>IFERROR(VLOOKUP($F722,'Arr 2020'!$A:$N,7,0),0)</f>
        <v>0</v>
      </c>
      <c r="M722" s="24">
        <f>IFERROR(VLOOKUP($F722,'Arr 2020'!$A:$N,8,0),0)</f>
        <v>0</v>
      </c>
      <c r="N722" s="24">
        <f>IFERROR(VLOOKUP($F722,'Arr 2020'!$A:$N,9,0),0)</f>
        <v>0</v>
      </c>
      <c r="O722" s="24">
        <f>IFERROR(VLOOKUP($F722,'Arr 2020'!$A:$N,10,0),0)</f>
        <v>0</v>
      </c>
      <c r="P722" s="24">
        <f>IFERROR(VLOOKUP($F722,'Arr 2020'!$A:$N,11,0),0)</f>
        <v>0</v>
      </c>
      <c r="Q722" s="24">
        <f>IFERROR(VLOOKUP($F722,'Arr 2020'!$A:$N,12,0),0)</f>
        <v>0</v>
      </c>
      <c r="R722" s="24">
        <f>IFERROR(VLOOKUP($F722,'Arr 2020'!$A:$N,13,0),0)</f>
        <v>0</v>
      </c>
      <c r="S722" s="24">
        <f>IFERROR(VLOOKUP($F722,'Arr 2020'!$A:$N,14,0),0)</f>
        <v>0</v>
      </c>
    </row>
    <row r="723" spans="2:19" ht="15" customHeight="1" x14ac:dyDescent="0.2">
      <c r="B723" s="60"/>
      <c r="C723" s="61"/>
      <c r="D723" s="61"/>
      <c r="E723" s="61"/>
      <c r="F723" s="43" t="s">
        <v>1260</v>
      </c>
      <c r="G723" s="53" t="s">
        <v>1259</v>
      </c>
      <c r="H723" s="44">
        <f>IFERROR(VLOOKUP($F723,'Arr 2020'!$A$1:$C$1331,3,0),0)</f>
        <v>11121.27</v>
      </c>
      <c r="I723" s="44">
        <f>IFERROR(VLOOKUP($F723,'Arr 2020'!$A:$N,4,0),0)</f>
        <v>13673.02</v>
      </c>
      <c r="J723" s="44">
        <f>IFERROR(VLOOKUP($F723,'Arr 2020'!$A:$N,5,0),0)</f>
        <v>15674</v>
      </c>
      <c r="K723" s="44">
        <f>IFERROR(VLOOKUP($F723,'Arr 2020'!$A:$N,6,0),0)</f>
        <v>9119.84</v>
      </c>
      <c r="L723" s="44">
        <f>IFERROR(VLOOKUP($F723,'Arr 2020'!$A:$N,7,0),0)</f>
        <v>1692.76</v>
      </c>
      <c r="M723" s="44">
        <f>IFERROR(VLOOKUP($F723,'Arr 2020'!$A:$N,8,0),0)</f>
        <v>716.94</v>
      </c>
      <c r="N723" s="44">
        <f>IFERROR(VLOOKUP($F723,'Arr 2020'!$A:$N,9,0),0)</f>
        <v>3891.91</v>
      </c>
      <c r="O723" s="44">
        <f>IFERROR(VLOOKUP($F723,'Arr 2020'!$A:$N,10,0),0)</f>
        <v>873.87</v>
      </c>
      <c r="P723" s="44">
        <f>IFERROR(VLOOKUP($F723,'Arr 2020'!$A:$N,11,0),0)</f>
        <v>5044.1899999999996</v>
      </c>
      <c r="Q723" s="44">
        <f>IFERROR(VLOOKUP($F723,'Arr 2020'!$A:$N,12,0),0)</f>
        <v>1523.8900000000003</v>
      </c>
      <c r="R723" s="44">
        <f>IFERROR(VLOOKUP($F723,'Arr 2020'!$A:$N,13,0),0)</f>
        <v>91273.91</v>
      </c>
      <c r="S723" s="44">
        <f>IFERROR(VLOOKUP($F723,'Arr 2020'!$A:$N,14,0),0)</f>
        <v>105298.37</v>
      </c>
    </row>
    <row r="724" spans="2:19" ht="15" customHeight="1" x14ac:dyDescent="0.2">
      <c r="B724" s="23"/>
      <c r="C724" s="22"/>
      <c r="D724" s="22"/>
      <c r="E724" s="22" t="s">
        <v>1261</v>
      </c>
      <c r="F724" s="22"/>
      <c r="G724" s="55" t="s">
        <v>4247</v>
      </c>
      <c r="H724" s="24">
        <f>IFERROR(VLOOKUP($F724,'Arr 2020'!$A$1:$C$1331,3,0),0)</f>
        <v>0</v>
      </c>
      <c r="I724" s="24">
        <f>IFERROR(VLOOKUP($F724,'Arr 2020'!$A:$N,4,0),0)</f>
        <v>0</v>
      </c>
      <c r="J724" s="24">
        <f>IFERROR(VLOOKUP($F724,'Arr 2020'!$A:$N,5,0),0)</f>
        <v>0</v>
      </c>
      <c r="K724" s="24">
        <f>IFERROR(VLOOKUP($F724,'Arr 2020'!$A:$N,6,0),0)</f>
        <v>0</v>
      </c>
      <c r="L724" s="24">
        <f>IFERROR(VLOOKUP($F724,'Arr 2020'!$A:$N,7,0),0)</f>
        <v>0</v>
      </c>
      <c r="M724" s="24">
        <f>IFERROR(VLOOKUP($F724,'Arr 2020'!$A:$N,8,0),0)</f>
        <v>0</v>
      </c>
      <c r="N724" s="24">
        <f>IFERROR(VLOOKUP($F724,'Arr 2020'!$A:$N,9,0),0)</f>
        <v>0</v>
      </c>
      <c r="O724" s="24">
        <f>IFERROR(VLOOKUP($F724,'Arr 2020'!$A:$N,10,0),0)</f>
        <v>0</v>
      </c>
      <c r="P724" s="24">
        <f>IFERROR(VLOOKUP($F724,'Arr 2020'!$A:$N,11,0),0)</f>
        <v>0</v>
      </c>
      <c r="Q724" s="24">
        <f>IFERROR(VLOOKUP($F724,'Arr 2020'!$A:$N,12,0),0)</f>
        <v>0</v>
      </c>
      <c r="R724" s="24">
        <f>IFERROR(VLOOKUP($F724,'Arr 2020'!$A:$N,13,0),0)</f>
        <v>0</v>
      </c>
      <c r="S724" s="24">
        <f>IFERROR(VLOOKUP($F724,'Arr 2020'!$A:$N,14,0),0)</f>
        <v>0</v>
      </c>
    </row>
    <row r="725" spans="2:19" ht="15" customHeight="1" x14ac:dyDescent="0.2">
      <c r="B725" s="60"/>
      <c r="C725" s="61"/>
      <c r="D725" s="61"/>
      <c r="E725" s="61"/>
      <c r="F725" s="43" t="s">
        <v>1263</v>
      </c>
      <c r="G725" s="53" t="s">
        <v>4247</v>
      </c>
      <c r="H725" s="44">
        <f>IFERROR(VLOOKUP($F725,'Arr 2020'!$A$1:$C$1331,3,0),0)</f>
        <v>115761.17</v>
      </c>
      <c r="I725" s="44">
        <f>IFERROR(VLOOKUP($F725,'Arr 2020'!$A:$N,4,0),0)</f>
        <v>118287.15</v>
      </c>
      <c r="J725" s="44">
        <f>IFERROR(VLOOKUP($F725,'Arr 2020'!$A:$N,5,0),0)</f>
        <v>155846.29999999999</v>
      </c>
      <c r="K725" s="44">
        <f>IFERROR(VLOOKUP($F725,'Arr 2020'!$A:$N,6,0),0)</f>
        <v>152275.19</v>
      </c>
      <c r="L725" s="44">
        <f>IFERROR(VLOOKUP($F725,'Arr 2020'!$A:$N,7,0),0)</f>
        <v>105759.11999999998</v>
      </c>
      <c r="M725" s="44">
        <f>IFERROR(VLOOKUP($F725,'Arr 2020'!$A:$N,8,0),0)</f>
        <v>98114.240000000005</v>
      </c>
      <c r="N725" s="44">
        <f>IFERROR(VLOOKUP($F725,'Arr 2020'!$A:$N,9,0),0)</f>
        <v>162342.98000000001</v>
      </c>
      <c r="O725" s="44">
        <f>IFERROR(VLOOKUP($F725,'Arr 2020'!$A:$N,10,0),0)</f>
        <v>269060.74</v>
      </c>
      <c r="P725" s="44">
        <f>IFERROR(VLOOKUP($F725,'Arr 2020'!$A:$N,11,0),0)</f>
        <v>359708.45</v>
      </c>
      <c r="Q725" s="44">
        <f>IFERROR(VLOOKUP($F725,'Arr 2020'!$A:$N,12,0),0)</f>
        <v>379094.49</v>
      </c>
      <c r="R725" s="44">
        <f>IFERROR(VLOOKUP($F725,'Arr 2020'!$A:$N,13,0),0)</f>
        <v>426811.49</v>
      </c>
      <c r="S725" s="44">
        <f>IFERROR(VLOOKUP($F725,'Arr 2020'!$A:$N,14,0),0)</f>
        <v>458543</v>
      </c>
    </row>
    <row r="726" spans="2:19" ht="15" customHeight="1" x14ac:dyDescent="0.2">
      <c r="B726" s="32"/>
      <c r="C726" s="33" t="s">
        <v>1264</v>
      </c>
      <c r="D726" s="33"/>
      <c r="E726" s="33"/>
      <c r="F726" s="33"/>
      <c r="G726" s="50" t="s">
        <v>1265</v>
      </c>
      <c r="H726" s="65">
        <f>IFERROR(VLOOKUP($F726,'Arr 2020'!$A$1:$C$1331,3,0),0)</f>
        <v>0</v>
      </c>
      <c r="I726" s="65">
        <f>IFERROR(VLOOKUP($F726,'Arr 2020'!$A:$N,4,0),0)</f>
        <v>0</v>
      </c>
      <c r="J726" s="65">
        <f>IFERROR(VLOOKUP($F726,'Arr 2020'!$A:$N,5,0),0)</f>
        <v>0</v>
      </c>
      <c r="K726" s="65">
        <f>IFERROR(VLOOKUP($F726,'Arr 2020'!$A:$N,6,0),0)</f>
        <v>0</v>
      </c>
      <c r="L726" s="65">
        <f>IFERROR(VLOOKUP($F726,'Arr 2020'!$A:$N,7,0),0)</f>
        <v>0</v>
      </c>
      <c r="M726" s="65">
        <f>IFERROR(VLOOKUP($F726,'Arr 2020'!$A:$N,8,0),0)</f>
        <v>0</v>
      </c>
      <c r="N726" s="65">
        <f>IFERROR(VLOOKUP($F726,'Arr 2020'!$A:$N,9,0),0)</f>
        <v>0</v>
      </c>
      <c r="O726" s="65">
        <f>IFERROR(VLOOKUP($F726,'Arr 2020'!$A:$N,10,0),0)</f>
        <v>0</v>
      </c>
      <c r="P726" s="65">
        <f>IFERROR(VLOOKUP($F726,'Arr 2020'!$A:$N,11,0),0)</f>
        <v>0</v>
      </c>
      <c r="Q726" s="65">
        <f>IFERROR(VLOOKUP($F726,'Arr 2020'!$A:$N,12,0),0)</f>
        <v>0</v>
      </c>
      <c r="R726" s="65">
        <f>IFERROR(VLOOKUP($F726,'Arr 2020'!$A:$N,13,0),0)</f>
        <v>0</v>
      </c>
      <c r="S726" s="65">
        <f>IFERROR(VLOOKUP($F726,'Arr 2020'!$A:$N,14,0),0)</f>
        <v>0</v>
      </c>
    </row>
    <row r="727" spans="2:19" ht="15" customHeight="1" x14ac:dyDescent="0.2">
      <c r="B727" s="64"/>
      <c r="C727" s="37"/>
      <c r="D727" s="37" t="s">
        <v>1266</v>
      </c>
      <c r="E727" s="37"/>
      <c r="F727" s="37"/>
      <c r="G727" s="51" t="s">
        <v>1267</v>
      </c>
      <c r="H727" s="38">
        <f>IFERROR(VLOOKUP($F727,'Arr 2020'!$A$1:$C$1331,3,0),0)</f>
        <v>0</v>
      </c>
      <c r="I727" s="38">
        <f>IFERROR(VLOOKUP($F727,'Arr 2020'!$A:$N,4,0),0)</f>
        <v>0</v>
      </c>
      <c r="J727" s="38">
        <f>IFERROR(VLOOKUP($F727,'Arr 2020'!$A:$N,5,0),0)</f>
        <v>0</v>
      </c>
      <c r="K727" s="38">
        <f>IFERROR(VLOOKUP($F727,'Arr 2020'!$A:$N,6,0),0)</f>
        <v>0</v>
      </c>
      <c r="L727" s="38">
        <f>IFERROR(VLOOKUP($F727,'Arr 2020'!$A:$N,7,0),0)</f>
        <v>0</v>
      </c>
      <c r="M727" s="38">
        <f>IFERROR(VLOOKUP($F727,'Arr 2020'!$A:$N,8,0),0)</f>
        <v>0</v>
      </c>
      <c r="N727" s="38">
        <f>IFERROR(VLOOKUP($F727,'Arr 2020'!$A:$N,9,0),0)</f>
        <v>0</v>
      </c>
      <c r="O727" s="38">
        <f>IFERROR(VLOOKUP($F727,'Arr 2020'!$A:$N,10,0),0)</f>
        <v>0</v>
      </c>
      <c r="P727" s="38">
        <f>IFERROR(VLOOKUP($F727,'Arr 2020'!$A:$N,11,0),0)</f>
        <v>0</v>
      </c>
      <c r="Q727" s="38">
        <f>IFERROR(VLOOKUP($F727,'Arr 2020'!$A:$N,12,0),0)</f>
        <v>0</v>
      </c>
      <c r="R727" s="38">
        <f>IFERROR(VLOOKUP($F727,'Arr 2020'!$A:$N,13,0),0)</f>
        <v>0</v>
      </c>
      <c r="S727" s="38">
        <f>IFERROR(VLOOKUP($F727,'Arr 2020'!$A:$N,14,0),0)</f>
        <v>0</v>
      </c>
    </row>
    <row r="728" spans="2:19" ht="15" customHeight="1" x14ac:dyDescent="0.2">
      <c r="B728" s="23"/>
      <c r="C728" s="22"/>
      <c r="D728" s="22"/>
      <c r="E728" s="22" t="s">
        <v>1268</v>
      </c>
      <c r="F728" s="22"/>
      <c r="G728" s="55" t="s">
        <v>1269</v>
      </c>
      <c r="H728" s="24">
        <f>IFERROR(VLOOKUP($F728,'Arr 2020'!$A$1:$C$1331,3,0),0)</f>
        <v>0</v>
      </c>
      <c r="I728" s="24">
        <f>IFERROR(VLOOKUP($F728,'Arr 2020'!$A:$N,4,0),0)</f>
        <v>0</v>
      </c>
      <c r="J728" s="24">
        <f>IFERROR(VLOOKUP($F728,'Arr 2020'!$A:$N,5,0),0)</f>
        <v>0</v>
      </c>
      <c r="K728" s="24">
        <f>IFERROR(VLOOKUP($F728,'Arr 2020'!$A:$N,6,0),0)</f>
        <v>0</v>
      </c>
      <c r="L728" s="24">
        <f>IFERROR(VLOOKUP($F728,'Arr 2020'!$A:$N,7,0),0)</f>
        <v>0</v>
      </c>
      <c r="M728" s="24">
        <f>IFERROR(VLOOKUP($F728,'Arr 2020'!$A:$N,8,0),0)</f>
        <v>0</v>
      </c>
      <c r="N728" s="24">
        <f>IFERROR(VLOOKUP($F728,'Arr 2020'!$A:$N,9,0),0)</f>
        <v>0</v>
      </c>
      <c r="O728" s="24">
        <f>IFERROR(VLOOKUP($F728,'Arr 2020'!$A:$N,10,0),0)</f>
        <v>0</v>
      </c>
      <c r="P728" s="24">
        <f>IFERROR(VLOOKUP($F728,'Arr 2020'!$A:$N,11,0),0)</f>
        <v>0</v>
      </c>
      <c r="Q728" s="24">
        <f>IFERROR(VLOOKUP($F728,'Arr 2020'!$A:$N,12,0),0)</f>
        <v>0</v>
      </c>
      <c r="R728" s="24">
        <f>IFERROR(VLOOKUP($F728,'Arr 2020'!$A:$N,13,0),0)</f>
        <v>0</v>
      </c>
      <c r="S728" s="24">
        <f>IFERROR(VLOOKUP($F728,'Arr 2020'!$A:$N,14,0),0)</f>
        <v>0</v>
      </c>
    </row>
    <row r="729" spans="2:19" ht="15" customHeight="1" x14ac:dyDescent="0.2">
      <c r="B729" s="60"/>
      <c r="C729" s="61"/>
      <c r="D729" s="61"/>
      <c r="E729" s="61"/>
      <c r="F729" s="43" t="s">
        <v>1270</v>
      </c>
      <c r="G729" s="53" t="s">
        <v>1269</v>
      </c>
      <c r="H729" s="44">
        <f>IFERROR(VLOOKUP($F729,'Arr 2020'!$A$1:$C$1331,3,0),0)</f>
        <v>95661.6</v>
      </c>
      <c r="I729" s="44">
        <f>IFERROR(VLOOKUP($F729,'Arr 2020'!$A:$N,4,0),0)</f>
        <v>70847.649999999994</v>
      </c>
      <c r="J729" s="44">
        <f>IFERROR(VLOOKUP($F729,'Arr 2020'!$A:$N,5,0),0)</f>
        <v>89310.170000000013</v>
      </c>
      <c r="K729" s="44">
        <f>IFERROR(VLOOKUP($F729,'Arr 2020'!$A:$N,6,0),0)</f>
        <v>149035.24</v>
      </c>
      <c r="L729" s="44">
        <f>IFERROR(VLOOKUP($F729,'Arr 2020'!$A:$N,7,0),0)</f>
        <v>89714.97</v>
      </c>
      <c r="M729" s="44">
        <f>IFERROR(VLOOKUP($F729,'Arr 2020'!$A:$N,8,0),0)</f>
        <v>101613.42</v>
      </c>
      <c r="N729" s="44">
        <f>IFERROR(VLOOKUP($F729,'Arr 2020'!$A:$N,9,0),0)</f>
        <v>95730.280000000013</v>
      </c>
      <c r="O729" s="44">
        <f>IFERROR(VLOOKUP($F729,'Arr 2020'!$A:$N,10,0),0)</f>
        <v>79999.509999999995</v>
      </c>
      <c r="P729" s="44">
        <f>IFERROR(VLOOKUP($F729,'Arr 2020'!$A:$N,11,0),0)</f>
        <v>105813.80000000002</v>
      </c>
      <c r="Q729" s="44">
        <f>IFERROR(VLOOKUP($F729,'Arr 2020'!$A:$N,12,0),0)</f>
        <v>73332.86</v>
      </c>
      <c r="R729" s="44">
        <f>IFERROR(VLOOKUP($F729,'Arr 2020'!$A:$N,13,0),0)</f>
        <v>199179.81</v>
      </c>
      <c r="S729" s="44">
        <f>IFERROR(VLOOKUP($F729,'Arr 2020'!$A:$N,14,0),0)</f>
        <v>143605.76999999999</v>
      </c>
    </row>
    <row r="730" spans="2:19" ht="15" customHeight="1" x14ac:dyDescent="0.2">
      <c r="B730" s="23"/>
      <c r="C730" s="22"/>
      <c r="D730" s="22"/>
      <c r="E730" s="22" t="s">
        <v>1271</v>
      </c>
      <c r="F730" s="22"/>
      <c r="G730" s="55" t="s">
        <v>1272</v>
      </c>
      <c r="H730" s="24">
        <f>IFERROR(VLOOKUP($F730,'Arr 2020'!$A$1:$C$1331,3,0),0)</f>
        <v>0</v>
      </c>
      <c r="I730" s="24">
        <f>IFERROR(VLOOKUP($F730,'Arr 2020'!$A:$N,4,0),0)</f>
        <v>0</v>
      </c>
      <c r="J730" s="24">
        <f>IFERROR(VLOOKUP($F730,'Arr 2020'!$A:$N,5,0),0)</f>
        <v>0</v>
      </c>
      <c r="K730" s="24">
        <f>IFERROR(VLOOKUP($F730,'Arr 2020'!$A:$N,6,0),0)</f>
        <v>0</v>
      </c>
      <c r="L730" s="24">
        <f>IFERROR(VLOOKUP($F730,'Arr 2020'!$A:$N,7,0),0)</f>
        <v>0</v>
      </c>
      <c r="M730" s="24">
        <f>IFERROR(VLOOKUP($F730,'Arr 2020'!$A:$N,8,0),0)</f>
        <v>0</v>
      </c>
      <c r="N730" s="24">
        <f>IFERROR(VLOOKUP($F730,'Arr 2020'!$A:$N,9,0),0)</f>
        <v>0</v>
      </c>
      <c r="O730" s="24">
        <f>IFERROR(VLOOKUP($F730,'Arr 2020'!$A:$N,10,0),0)</f>
        <v>0</v>
      </c>
      <c r="P730" s="24">
        <f>IFERROR(VLOOKUP($F730,'Arr 2020'!$A:$N,11,0),0)</f>
        <v>0</v>
      </c>
      <c r="Q730" s="24">
        <f>IFERROR(VLOOKUP($F730,'Arr 2020'!$A:$N,12,0),0)</f>
        <v>0</v>
      </c>
      <c r="R730" s="24">
        <f>IFERROR(VLOOKUP($F730,'Arr 2020'!$A:$N,13,0),0)</f>
        <v>0</v>
      </c>
      <c r="S730" s="24">
        <f>IFERROR(VLOOKUP($F730,'Arr 2020'!$A:$N,14,0),0)</f>
        <v>0</v>
      </c>
    </row>
    <row r="731" spans="2:19" ht="15" customHeight="1" x14ac:dyDescent="0.2">
      <c r="B731" s="60"/>
      <c r="C731" s="61"/>
      <c r="D731" s="61"/>
      <c r="E731" s="61"/>
      <c r="F731" s="43" t="s">
        <v>1273</v>
      </c>
      <c r="G731" s="53" t="s">
        <v>1272</v>
      </c>
      <c r="H731" s="44">
        <f>IFERROR(VLOOKUP($F731,'Arr 2020'!$A$1:$C$1331,3,0),0)</f>
        <v>55716.43</v>
      </c>
      <c r="I731" s="44">
        <f>IFERROR(VLOOKUP($F731,'Arr 2020'!$A:$N,4,0),0)</f>
        <v>27747.160000000003</v>
      </c>
      <c r="J731" s="44">
        <f>IFERROR(VLOOKUP($F731,'Arr 2020'!$A:$N,5,0),0)</f>
        <v>32498.99</v>
      </c>
      <c r="K731" s="44">
        <f>IFERROR(VLOOKUP($F731,'Arr 2020'!$A:$N,6,0),0)</f>
        <v>20275.880000000005</v>
      </c>
      <c r="L731" s="44">
        <f>IFERROR(VLOOKUP($F731,'Arr 2020'!$A:$N,7,0),0)</f>
        <v>16895.209999999995</v>
      </c>
      <c r="M731" s="44">
        <f>IFERROR(VLOOKUP($F731,'Arr 2020'!$A:$N,8,0),0)</f>
        <v>29731.55</v>
      </c>
      <c r="N731" s="44">
        <f>IFERROR(VLOOKUP($F731,'Arr 2020'!$A:$N,9,0),0)</f>
        <v>53315.88</v>
      </c>
      <c r="O731" s="44">
        <f>IFERROR(VLOOKUP($F731,'Arr 2020'!$A:$N,10,0),0)</f>
        <v>25798.29</v>
      </c>
      <c r="P731" s="44">
        <f>IFERROR(VLOOKUP($F731,'Arr 2020'!$A:$N,11,0),0)</f>
        <v>56055.54</v>
      </c>
      <c r="Q731" s="44">
        <f>IFERROR(VLOOKUP($F731,'Arr 2020'!$A:$N,12,0),0)</f>
        <v>40270.239999999998</v>
      </c>
      <c r="R731" s="44">
        <f>IFERROR(VLOOKUP($F731,'Arr 2020'!$A:$N,13,0),0)</f>
        <v>45428.800000000003</v>
      </c>
      <c r="S731" s="44">
        <f>IFERROR(VLOOKUP($F731,'Arr 2020'!$A:$N,14,0),0)</f>
        <v>49936.800000000003</v>
      </c>
    </row>
    <row r="732" spans="2:19" ht="15" customHeight="1" x14ac:dyDescent="0.2">
      <c r="B732" s="23"/>
      <c r="C732" s="22"/>
      <c r="D732" s="22"/>
      <c r="E732" s="22" t="s">
        <v>1274</v>
      </c>
      <c r="F732" s="22"/>
      <c r="G732" s="55" t="s">
        <v>1275</v>
      </c>
      <c r="H732" s="24">
        <f>IFERROR(VLOOKUP($F732,'Arr 2020'!$A$1:$C$1331,3,0),0)</f>
        <v>0</v>
      </c>
      <c r="I732" s="24">
        <f>IFERROR(VLOOKUP($F732,'Arr 2020'!$A:$N,4,0),0)</f>
        <v>0</v>
      </c>
      <c r="J732" s="24">
        <f>IFERROR(VLOOKUP($F732,'Arr 2020'!$A:$N,5,0),0)</f>
        <v>0</v>
      </c>
      <c r="K732" s="24">
        <f>IFERROR(VLOOKUP($F732,'Arr 2020'!$A:$N,6,0),0)</f>
        <v>0</v>
      </c>
      <c r="L732" s="24">
        <f>IFERROR(VLOOKUP($F732,'Arr 2020'!$A:$N,7,0),0)</f>
        <v>0</v>
      </c>
      <c r="M732" s="24">
        <f>IFERROR(VLOOKUP($F732,'Arr 2020'!$A:$N,8,0),0)</f>
        <v>0</v>
      </c>
      <c r="N732" s="24">
        <f>IFERROR(VLOOKUP($F732,'Arr 2020'!$A:$N,9,0),0)</f>
        <v>0</v>
      </c>
      <c r="O732" s="24">
        <f>IFERROR(VLOOKUP($F732,'Arr 2020'!$A:$N,10,0),0)</f>
        <v>0</v>
      </c>
      <c r="P732" s="24">
        <f>IFERROR(VLOOKUP($F732,'Arr 2020'!$A:$N,11,0),0)</f>
        <v>0</v>
      </c>
      <c r="Q732" s="24">
        <f>IFERROR(VLOOKUP($F732,'Arr 2020'!$A:$N,12,0),0)</f>
        <v>0</v>
      </c>
      <c r="R732" s="24">
        <f>IFERROR(VLOOKUP($F732,'Arr 2020'!$A:$N,13,0),0)</f>
        <v>0</v>
      </c>
      <c r="S732" s="24">
        <f>IFERROR(VLOOKUP($F732,'Arr 2020'!$A:$N,14,0),0)</f>
        <v>0</v>
      </c>
    </row>
    <row r="733" spans="2:19" ht="15" customHeight="1" x14ac:dyDescent="0.2">
      <c r="B733" s="60"/>
      <c r="C733" s="61"/>
      <c r="D733" s="61"/>
      <c r="E733" s="61"/>
      <c r="F733" s="43" t="s">
        <v>1276</v>
      </c>
      <c r="G733" s="53" t="s">
        <v>1275</v>
      </c>
      <c r="H733" s="44">
        <f>IFERROR(VLOOKUP($F733,'Arr 2020'!$A$1:$C$1331,3,0),0)</f>
        <v>19135.919999999998</v>
      </c>
      <c r="I733" s="44">
        <f>IFERROR(VLOOKUP($F733,'Arr 2020'!$A:$N,4,0),0)</f>
        <v>13360.56</v>
      </c>
      <c r="J733" s="44">
        <f>IFERROR(VLOOKUP($F733,'Arr 2020'!$A:$N,5,0),0)</f>
        <v>4170.01</v>
      </c>
      <c r="K733" s="44">
        <f>IFERROR(VLOOKUP($F733,'Arr 2020'!$A:$N,6,0),0)</f>
        <v>11302.42</v>
      </c>
      <c r="L733" s="44">
        <f>IFERROR(VLOOKUP($F733,'Arr 2020'!$A:$N,7,0),0)</f>
        <v>1901.06</v>
      </c>
      <c r="M733" s="44">
        <f>IFERROR(VLOOKUP($F733,'Arr 2020'!$A:$N,8,0),0)</f>
        <v>19099.29</v>
      </c>
      <c r="N733" s="44">
        <f>IFERROR(VLOOKUP($F733,'Arr 2020'!$A:$N,9,0),0)</f>
        <v>5612.7900000000009</v>
      </c>
      <c r="O733" s="44">
        <f>IFERROR(VLOOKUP($F733,'Arr 2020'!$A:$N,10,0),0)</f>
        <v>14014.39</v>
      </c>
      <c r="P733" s="44">
        <f>IFERROR(VLOOKUP($F733,'Arr 2020'!$A:$N,11,0),0)</f>
        <v>18019.060000000005</v>
      </c>
      <c r="Q733" s="44">
        <f>IFERROR(VLOOKUP($F733,'Arr 2020'!$A:$N,12,0),0)</f>
        <v>21922.12</v>
      </c>
      <c r="R733" s="44">
        <f>IFERROR(VLOOKUP($F733,'Arr 2020'!$A:$N,13,0),0)</f>
        <v>173970.42</v>
      </c>
      <c r="S733" s="44">
        <f>IFERROR(VLOOKUP($F733,'Arr 2020'!$A:$N,14,0),0)</f>
        <v>35726.92</v>
      </c>
    </row>
    <row r="734" spans="2:19" ht="15" customHeight="1" x14ac:dyDescent="0.2">
      <c r="B734" s="64"/>
      <c r="C734" s="37"/>
      <c r="D734" s="37" t="s">
        <v>1277</v>
      </c>
      <c r="E734" s="37"/>
      <c r="F734" s="37"/>
      <c r="G734" s="51" t="s">
        <v>1278</v>
      </c>
      <c r="H734" s="38">
        <f>IFERROR(VLOOKUP($F734,'Arr 2020'!$A$1:$C$1331,3,0),0)</f>
        <v>0</v>
      </c>
      <c r="I734" s="38">
        <f>IFERROR(VLOOKUP($F734,'Arr 2020'!$A:$N,4,0),0)</f>
        <v>0</v>
      </c>
      <c r="J734" s="38">
        <f>IFERROR(VLOOKUP($F734,'Arr 2020'!$A:$N,5,0),0)</f>
        <v>0</v>
      </c>
      <c r="K734" s="38">
        <f>IFERROR(VLOOKUP($F734,'Arr 2020'!$A:$N,6,0),0)</f>
        <v>0</v>
      </c>
      <c r="L734" s="38">
        <f>IFERROR(VLOOKUP($F734,'Arr 2020'!$A:$N,7,0),0)</f>
        <v>0</v>
      </c>
      <c r="M734" s="38">
        <f>IFERROR(VLOOKUP($F734,'Arr 2020'!$A:$N,8,0),0)</f>
        <v>0</v>
      </c>
      <c r="N734" s="38">
        <f>IFERROR(VLOOKUP($F734,'Arr 2020'!$A:$N,9,0),0)</f>
        <v>0</v>
      </c>
      <c r="O734" s="38">
        <f>IFERROR(VLOOKUP($F734,'Arr 2020'!$A:$N,10,0),0)</f>
        <v>0</v>
      </c>
      <c r="P734" s="38">
        <f>IFERROR(VLOOKUP($F734,'Arr 2020'!$A:$N,11,0),0)</f>
        <v>0</v>
      </c>
      <c r="Q734" s="38">
        <f>IFERROR(VLOOKUP($F734,'Arr 2020'!$A:$N,12,0),0)</f>
        <v>0</v>
      </c>
      <c r="R734" s="38">
        <f>IFERROR(VLOOKUP($F734,'Arr 2020'!$A:$N,13,0),0)</f>
        <v>0</v>
      </c>
      <c r="S734" s="38">
        <f>IFERROR(VLOOKUP($F734,'Arr 2020'!$A:$N,14,0),0)</f>
        <v>0</v>
      </c>
    </row>
    <row r="735" spans="2:19" ht="15" customHeight="1" x14ac:dyDescent="0.2">
      <c r="B735" s="23"/>
      <c r="C735" s="22"/>
      <c r="D735" s="22"/>
      <c r="E735" s="22" t="s">
        <v>1279</v>
      </c>
      <c r="F735" s="22"/>
      <c r="G735" s="55" t="s">
        <v>1280</v>
      </c>
      <c r="H735" s="24">
        <f>IFERROR(VLOOKUP($F735,'Arr 2020'!$A$1:$C$1331,3,0),0)</f>
        <v>0</v>
      </c>
      <c r="I735" s="24">
        <f>IFERROR(VLOOKUP($F735,'Arr 2020'!$A:$N,4,0),0)</f>
        <v>0</v>
      </c>
      <c r="J735" s="24">
        <f>IFERROR(VLOOKUP($F735,'Arr 2020'!$A:$N,5,0),0)</f>
        <v>0</v>
      </c>
      <c r="K735" s="24">
        <f>IFERROR(VLOOKUP($F735,'Arr 2020'!$A:$N,6,0),0)</f>
        <v>0</v>
      </c>
      <c r="L735" s="24">
        <f>IFERROR(VLOOKUP($F735,'Arr 2020'!$A:$N,7,0),0)</f>
        <v>0</v>
      </c>
      <c r="M735" s="24">
        <f>IFERROR(VLOOKUP($F735,'Arr 2020'!$A:$N,8,0),0)</f>
        <v>0</v>
      </c>
      <c r="N735" s="24">
        <f>IFERROR(VLOOKUP($F735,'Arr 2020'!$A:$N,9,0),0)</f>
        <v>0</v>
      </c>
      <c r="O735" s="24">
        <f>IFERROR(VLOOKUP($F735,'Arr 2020'!$A:$N,10,0),0)</f>
        <v>0</v>
      </c>
      <c r="P735" s="24">
        <f>IFERROR(VLOOKUP($F735,'Arr 2020'!$A:$N,11,0),0)</f>
        <v>0</v>
      </c>
      <c r="Q735" s="24">
        <f>IFERROR(VLOOKUP($F735,'Arr 2020'!$A:$N,12,0),0)</f>
        <v>0</v>
      </c>
      <c r="R735" s="24">
        <f>IFERROR(VLOOKUP($F735,'Arr 2020'!$A:$N,13,0),0)</f>
        <v>0</v>
      </c>
      <c r="S735" s="24">
        <f>IFERROR(VLOOKUP($F735,'Arr 2020'!$A:$N,14,0),0)</f>
        <v>0</v>
      </c>
    </row>
    <row r="736" spans="2:19" ht="15" customHeight="1" x14ac:dyDescent="0.2">
      <c r="B736" s="60"/>
      <c r="C736" s="61"/>
      <c r="D736" s="61"/>
      <c r="E736" s="61"/>
      <c r="F736" s="43" t="s">
        <v>1281</v>
      </c>
      <c r="G736" s="53" t="s">
        <v>1280</v>
      </c>
      <c r="H736" s="44">
        <f>IFERROR(VLOOKUP($F736,'Arr 2020'!$A$1:$C$1331,3,0),0)</f>
        <v>6121.21</v>
      </c>
      <c r="I736" s="44">
        <f>IFERROR(VLOOKUP($F736,'Arr 2020'!$A:$N,4,0),0)</f>
        <v>38395.87999999999</v>
      </c>
      <c r="J736" s="44">
        <f>IFERROR(VLOOKUP($F736,'Arr 2020'!$A:$N,5,0),0)</f>
        <v>2346.0199999999995</v>
      </c>
      <c r="K736" s="44">
        <f>IFERROR(VLOOKUP($F736,'Arr 2020'!$A:$N,6,0),0)</f>
        <v>3058.87</v>
      </c>
      <c r="L736" s="44">
        <f>IFERROR(VLOOKUP($F736,'Arr 2020'!$A:$N,7,0),0)</f>
        <v>8159.12</v>
      </c>
      <c r="M736" s="44">
        <f>IFERROR(VLOOKUP($F736,'Arr 2020'!$A:$N,8,0),0)</f>
        <v>21637.55</v>
      </c>
      <c r="N736" s="44">
        <f>IFERROR(VLOOKUP($F736,'Arr 2020'!$A:$N,9,0),0)</f>
        <v>3463.64</v>
      </c>
      <c r="O736" s="44">
        <f>IFERROR(VLOOKUP($F736,'Arr 2020'!$A:$N,10,0),0)</f>
        <v>15825.209999999997</v>
      </c>
      <c r="P736" s="44">
        <f>IFERROR(VLOOKUP($F736,'Arr 2020'!$A:$N,11,0),0)</f>
        <v>16107.020000000004</v>
      </c>
      <c r="Q736" s="44">
        <f>IFERROR(VLOOKUP($F736,'Arr 2020'!$A:$N,12,0),0)</f>
        <v>4026.82</v>
      </c>
      <c r="R736" s="44">
        <f>IFERROR(VLOOKUP($F736,'Arr 2020'!$A:$N,13,0),0)</f>
        <v>37780.080000000002</v>
      </c>
      <c r="S736" s="44">
        <f>IFERROR(VLOOKUP($F736,'Arr 2020'!$A:$N,14,0),0)</f>
        <v>5972.09</v>
      </c>
    </row>
    <row r="737" spans="2:19" ht="15" customHeight="1" x14ac:dyDescent="0.2">
      <c r="B737" s="23"/>
      <c r="C737" s="22"/>
      <c r="D737" s="22"/>
      <c r="E737" s="22" t="s">
        <v>1282</v>
      </c>
      <c r="F737" s="22"/>
      <c r="G737" s="55" t="s">
        <v>1283</v>
      </c>
      <c r="H737" s="24">
        <f>IFERROR(VLOOKUP($F737,'Arr 2020'!$A$1:$C$1331,3,0),0)</f>
        <v>0</v>
      </c>
      <c r="I737" s="24">
        <f>IFERROR(VLOOKUP($F737,'Arr 2020'!$A:$N,4,0),0)</f>
        <v>0</v>
      </c>
      <c r="J737" s="24">
        <f>IFERROR(VLOOKUP($F737,'Arr 2020'!$A:$N,5,0),0)</f>
        <v>0</v>
      </c>
      <c r="K737" s="24">
        <f>IFERROR(VLOOKUP($F737,'Arr 2020'!$A:$N,6,0),0)</f>
        <v>0</v>
      </c>
      <c r="L737" s="24">
        <f>IFERROR(VLOOKUP($F737,'Arr 2020'!$A:$N,7,0),0)</f>
        <v>0</v>
      </c>
      <c r="M737" s="24">
        <f>IFERROR(VLOOKUP($F737,'Arr 2020'!$A:$N,8,0),0)</f>
        <v>0</v>
      </c>
      <c r="N737" s="24">
        <f>IFERROR(VLOOKUP($F737,'Arr 2020'!$A:$N,9,0),0)</f>
        <v>0</v>
      </c>
      <c r="O737" s="24">
        <f>IFERROR(VLOOKUP($F737,'Arr 2020'!$A:$N,10,0),0)</f>
        <v>0</v>
      </c>
      <c r="P737" s="24">
        <f>IFERROR(VLOOKUP($F737,'Arr 2020'!$A:$N,11,0),0)</f>
        <v>0</v>
      </c>
      <c r="Q737" s="24">
        <f>IFERROR(VLOOKUP($F737,'Arr 2020'!$A:$N,12,0),0)</f>
        <v>0</v>
      </c>
      <c r="R737" s="24">
        <f>IFERROR(VLOOKUP($F737,'Arr 2020'!$A:$N,13,0),0)</f>
        <v>0</v>
      </c>
      <c r="S737" s="24">
        <f>IFERROR(VLOOKUP($F737,'Arr 2020'!$A:$N,14,0),0)</f>
        <v>0</v>
      </c>
    </row>
    <row r="738" spans="2:19" ht="15" customHeight="1" x14ac:dyDescent="0.2">
      <c r="B738" s="60"/>
      <c r="C738" s="61"/>
      <c r="D738" s="61"/>
      <c r="E738" s="61"/>
      <c r="F738" s="43" t="s">
        <v>1284</v>
      </c>
      <c r="G738" s="53" t="s">
        <v>1283</v>
      </c>
      <c r="H738" s="44">
        <f>IFERROR(VLOOKUP($F738,'Arr 2020'!$A$1:$C$1331,3,0),0)</f>
        <v>8296.51</v>
      </c>
      <c r="I738" s="44">
        <f>IFERROR(VLOOKUP($F738,'Arr 2020'!$A:$N,4,0),0)</f>
        <v>1346.15</v>
      </c>
      <c r="J738" s="44">
        <f>IFERROR(VLOOKUP($F738,'Arr 2020'!$A:$N,5,0),0)</f>
        <v>7219.29</v>
      </c>
      <c r="K738" s="44">
        <f>IFERROR(VLOOKUP($F738,'Arr 2020'!$A:$N,6,0),0)</f>
        <v>2335.6</v>
      </c>
      <c r="L738" s="44">
        <f>IFERROR(VLOOKUP($F738,'Arr 2020'!$A:$N,7,0),0)</f>
        <v>13290.83</v>
      </c>
      <c r="M738" s="44">
        <f>IFERROR(VLOOKUP($F738,'Arr 2020'!$A:$N,8,0),0)</f>
        <v>14685.66</v>
      </c>
      <c r="N738" s="44">
        <f>IFERROR(VLOOKUP($F738,'Arr 2020'!$A:$N,9,0),0)</f>
        <v>1452.75</v>
      </c>
      <c r="O738" s="44">
        <f>IFERROR(VLOOKUP($F738,'Arr 2020'!$A:$N,10,0),0)</f>
        <v>7794.08</v>
      </c>
      <c r="P738" s="44">
        <f>IFERROR(VLOOKUP($F738,'Arr 2020'!$A:$N,11,0),0)</f>
        <v>5777.2200000000012</v>
      </c>
      <c r="Q738" s="44">
        <f>IFERROR(VLOOKUP($F738,'Arr 2020'!$A:$N,12,0),0)</f>
        <v>8148.03</v>
      </c>
      <c r="R738" s="44">
        <f>IFERROR(VLOOKUP($F738,'Arr 2020'!$A:$N,13,0),0)</f>
        <v>13172.13</v>
      </c>
      <c r="S738" s="44">
        <f>IFERROR(VLOOKUP($F738,'Arr 2020'!$A:$N,14,0),0)</f>
        <v>1595.8</v>
      </c>
    </row>
    <row r="739" spans="2:19" ht="15" customHeight="1" x14ac:dyDescent="0.2">
      <c r="B739" s="64"/>
      <c r="C739" s="37"/>
      <c r="D739" s="37" t="s">
        <v>1285</v>
      </c>
      <c r="E739" s="37"/>
      <c r="F739" s="37"/>
      <c r="G739" s="51" t="s">
        <v>1286</v>
      </c>
      <c r="H739" s="38">
        <f>IFERROR(VLOOKUP($F739,'Arr 2020'!$A$1:$C$1331,3,0),0)</f>
        <v>0</v>
      </c>
      <c r="I739" s="38">
        <f>IFERROR(VLOOKUP($F739,'Arr 2020'!$A:$N,4,0),0)</f>
        <v>0</v>
      </c>
      <c r="J739" s="38">
        <f>IFERROR(VLOOKUP($F739,'Arr 2020'!$A:$N,5,0),0)</f>
        <v>0</v>
      </c>
      <c r="K739" s="38">
        <f>IFERROR(VLOOKUP($F739,'Arr 2020'!$A:$N,6,0),0)</f>
        <v>0</v>
      </c>
      <c r="L739" s="38">
        <f>IFERROR(VLOOKUP($F739,'Arr 2020'!$A:$N,7,0),0)</f>
        <v>0</v>
      </c>
      <c r="M739" s="38">
        <f>IFERROR(VLOOKUP($F739,'Arr 2020'!$A:$N,8,0),0)</f>
        <v>0</v>
      </c>
      <c r="N739" s="38">
        <f>IFERROR(VLOOKUP($F739,'Arr 2020'!$A:$N,9,0),0)</f>
        <v>0</v>
      </c>
      <c r="O739" s="38">
        <f>IFERROR(VLOOKUP($F739,'Arr 2020'!$A:$N,10,0),0)</f>
        <v>0</v>
      </c>
      <c r="P739" s="38">
        <f>IFERROR(VLOOKUP($F739,'Arr 2020'!$A:$N,11,0),0)</f>
        <v>0</v>
      </c>
      <c r="Q739" s="38">
        <f>IFERROR(VLOOKUP($F739,'Arr 2020'!$A:$N,12,0),0)</f>
        <v>0</v>
      </c>
      <c r="R739" s="38">
        <f>IFERROR(VLOOKUP($F739,'Arr 2020'!$A:$N,13,0),0)</f>
        <v>0</v>
      </c>
      <c r="S739" s="38">
        <f>IFERROR(VLOOKUP($F739,'Arr 2020'!$A:$N,14,0),0)</f>
        <v>0</v>
      </c>
    </row>
    <row r="740" spans="2:19" ht="15" customHeight="1" x14ac:dyDescent="0.2">
      <c r="B740" s="23"/>
      <c r="C740" s="22"/>
      <c r="D740" s="22"/>
      <c r="E740" s="22" t="s">
        <v>1287</v>
      </c>
      <c r="F740" s="22"/>
      <c r="G740" s="55" t="s">
        <v>4248</v>
      </c>
      <c r="H740" s="24">
        <f>IFERROR(VLOOKUP($F740,'Arr 2020'!$A$1:$C$1331,3,0),0)</f>
        <v>0</v>
      </c>
      <c r="I740" s="24">
        <f>IFERROR(VLOOKUP($F740,'Arr 2020'!$A:$N,4,0),0)</f>
        <v>0</v>
      </c>
      <c r="J740" s="24">
        <f>IFERROR(VLOOKUP($F740,'Arr 2020'!$A:$N,5,0),0)</f>
        <v>0</v>
      </c>
      <c r="K740" s="24">
        <f>IFERROR(VLOOKUP($F740,'Arr 2020'!$A:$N,6,0),0)</f>
        <v>0</v>
      </c>
      <c r="L740" s="24">
        <f>IFERROR(VLOOKUP($F740,'Arr 2020'!$A:$N,7,0),0)</f>
        <v>0</v>
      </c>
      <c r="M740" s="24">
        <f>IFERROR(VLOOKUP($F740,'Arr 2020'!$A:$N,8,0),0)</f>
        <v>0</v>
      </c>
      <c r="N740" s="24">
        <f>IFERROR(VLOOKUP($F740,'Arr 2020'!$A:$N,9,0),0)</f>
        <v>0</v>
      </c>
      <c r="O740" s="24">
        <f>IFERROR(VLOOKUP($F740,'Arr 2020'!$A:$N,10,0),0)</f>
        <v>0</v>
      </c>
      <c r="P740" s="24">
        <f>IFERROR(VLOOKUP($F740,'Arr 2020'!$A:$N,11,0),0)</f>
        <v>0</v>
      </c>
      <c r="Q740" s="24">
        <f>IFERROR(VLOOKUP($F740,'Arr 2020'!$A:$N,12,0),0)</f>
        <v>0</v>
      </c>
      <c r="R740" s="24">
        <f>IFERROR(VLOOKUP($F740,'Arr 2020'!$A:$N,13,0),0)</f>
        <v>0</v>
      </c>
      <c r="S740" s="24">
        <f>IFERROR(VLOOKUP($F740,'Arr 2020'!$A:$N,14,0),0)</f>
        <v>0</v>
      </c>
    </row>
    <row r="741" spans="2:19" ht="15" customHeight="1" x14ac:dyDescent="0.2">
      <c r="B741" s="60"/>
      <c r="C741" s="61"/>
      <c r="D741" s="61"/>
      <c r="E741" s="61"/>
      <c r="F741" s="43" t="s">
        <v>1288</v>
      </c>
      <c r="G741" s="53" t="s">
        <v>1289</v>
      </c>
      <c r="H741" s="44">
        <f>IFERROR(VLOOKUP($F741,'Arr 2020'!$A$1:$C$1331,3,0),0)</f>
        <v>23551.5</v>
      </c>
      <c r="I741" s="44">
        <f>IFERROR(VLOOKUP($F741,'Arr 2020'!$A:$N,4,0),0)</f>
        <v>12985.29</v>
      </c>
      <c r="J741" s="44">
        <f>IFERROR(VLOOKUP($F741,'Arr 2020'!$A:$N,5,0),0)</f>
        <v>15166.02</v>
      </c>
      <c r="K741" s="44">
        <f>IFERROR(VLOOKUP($F741,'Arr 2020'!$A:$N,6,0),0)</f>
        <v>26278.290000000005</v>
      </c>
      <c r="L741" s="44">
        <f>IFERROR(VLOOKUP($F741,'Arr 2020'!$A:$N,7,0),0)</f>
        <v>20177.310000000001</v>
      </c>
      <c r="M741" s="44">
        <f>IFERROR(VLOOKUP($F741,'Arr 2020'!$A:$N,8,0),0)</f>
        <v>27931.599999999999</v>
      </c>
      <c r="N741" s="44">
        <f>IFERROR(VLOOKUP($F741,'Arr 2020'!$A:$N,9,0),0)</f>
        <v>19661.830000000002</v>
      </c>
      <c r="O741" s="44">
        <f>IFERROR(VLOOKUP($F741,'Arr 2020'!$A:$N,10,0),0)</f>
        <v>35203.410000000003</v>
      </c>
      <c r="P741" s="44">
        <f>IFERROR(VLOOKUP($F741,'Arr 2020'!$A:$N,11,0),0)</f>
        <v>20165.55</v>
      </c>
      <c r="Q741" s="44">
        <f>IFERROR(VLOOKUP($F741,'Arr 2020'!$A:$N,12,0),0)</f>
        <v>7849.06</v>
      </c>
      <c r="R741" s="44">
        <f>IFERROR(VLOOKUP($F741,'Arr 2020'!$A:$N,13,0),0)</f>
        <v>13711.39</v>
      </c>
      <c r="S741" s="44">
        <f>IFERROR(VLOOKUP($F741,'Arr 2020'!$A:$N,14,0),0)</f>
        <v>8201.24</v>
      </c>
    </row>
    <row r="742" spans="2:19" ht="15" customHeight="1" x14ac:dyDescent="0.2">
      <c r="B742" s="60"/>
      <c r="C742" s="61"/>
      <c r="D742" s="61"/>
      <c r="E742" s="61"/>
      <c r="F742" s="43" t="s">
        <v>1290</v>
      </c>
      <c r="G742" s="53" t="s">
        <v>4249</v>
      </c>
      <c r="H742" s="44">
        <f>IFERROR(VLOOKUP($F742,'Arr 2020'!$A$1:$C$1331,3,0),0)</f>
        <v>296.91000000000003</v>
      </c>
      <c r="I742" s="44">
        <f>IFERROR(VLOOKUP($F742,'Arr 2020'!$A:$N,4,0),0)</f>
        <v>116.35</v>
      </c>
      <c r="J742" s="44">
        <f>IFERROR(VLOOKUP($F742,'Arr 2020'!$A:$N,5,0),0)</f>
        <v>115.3</v>
      </c>
      <c r="K742" s="44">
        <f>IFERROR(VLOOKUP($F742,'Arr 2020'!$A:$N,6,0),0)</f>
        <v>62.34</v>
      </c>
      <c r="L742" s="44">
        <f>IFERROR(VLOOKUP($F742,'Arr 2020'!$A:$N,7,0),0)</f>
        <v>56.579999999999991</v>
      </c>
      <c r="M742" s="44">
        <f>IFERROR(VLOOKUP($F742,'Arr 2020'!$A:$N,8,0),0)</f>
        <v>35.950000000000003</v>
      </c>
      <c r="N742" s="44">
        <f>IFERROR(VLOOKUP($F742,'Arr 2020'!$A:$N,9,0),0)</f>
        <v>95.46</v>
      </c>
      <c r="O742" s="44">
        <f>IFERROR(VLOOKUP($F742,'Arr 2020'!$A:$N,10,0),0)</f>
        <v>256.68</v>
      </c>
      <c r="P742" s="44">
        <f>IFERROR(VLOOKUP($F742,'Arr 2020'!$A:$N,11,0),0)</f>
        <v>65.55</v>
      </c>
      <c r="Q742" s="44">
        <f>IFERROR(VLOOKUP($F742,'Arr 2020'!$A:$N,12,0),0)</f>
        <v>13.29</v>
      </c>
      <c r="R742" s="44">
        <f>IFERROR(VLOOKUP($F742,'Arr 2020'!$A:$N,13,0),0)</f>
        <v>353.51</v>
      </c>
      <c r="S742" s="44">
        <f>IFERROR(VLOOKUP($F742,'Arr 2020'!$A:$N,14,0),0)</f>
        <v>106.51</v>
      </c>
    </row>
    <row r="743" spans="2:19" ht="15" customHeight="1" x14ac:dyDescent="0.2">
      <c r="B743" s="23"/>
      <c r="C743" s="22"/>
      <c r="D743" s="22"/>
      <c r="E743" s="22" t="s">
        <v>1292</v>
      </c>
      <c r="F743" s="22"/>
      <c r="G743" s="55" t="s">
        <v>1293</v>
      </c>
      <c r="H743" s="24">
        <f>IFERROR(VLOOKUP($F743,'Arr 2020'!$A$1:$C$1331,3,0),0)</f>
        <v>0</v>
      </c>
      <c r="I743" s="24">
        <f>IFERROR(VLOOKUP($F743,'Arr 2020'!$A:$N,4,0),0)</f>
        <v>0</v>
      </c>
      <c r="J743" s="24">
        <f>IFERROR(VLOOKUP($F743,'Arr 2020'!$A:$N,5,0),0)</f>
        <v>0</v>
      </c>
      <c r="K743" s="24">
        <f>IFERROR(VLOOKUP($F743,'Arr 2020'!$A:$N,6,0),0)</f>
        <v>0</v>
      </c>
      <c r="L743" s="24">
        <f>IFERROR(VLOOKUP($F743,'Arr 2020'!$A:$N,7,0),0)</f>
        <v>0</v>
      </c>
      <c r="M743" s="24">
        <f>IFERROR(VLOOKUP($F743,'Arr 2020'!$A:$N,8,0),0)</f>
        <v>0</v>
      </c>
      <c r="N743" s="24">
        <f>IFERROR(VLOOKUP($F743,'Arr 2020'!$A:$N,9,0),0)</f>
        <v>0</v>
      </c>
      <c r="O743" s="24">
        <f>IFERROR(VLOOKUP($F743,'Arr 2020'!$A:$N,10,0),0)</f>
        <v>0</v>
      </c>
      <c r="P743" s="24">
        <f>IFERROR(VLOOKUP($F743,'Arr 2020'!$A:$N,11,0),0)</f>
        <v>0</v>
      </c>
      <c r="Q743" s="24">
        <f>IFERROR(VLOOKUP($F743,'Arr 2020'!$A:$N,12,0),0)</f>
        <v>0</v>
      </c>
      <c r="R743" s="24">
        <f>IFERROR(VLOOKUP($F743,'Arr 2020'!$A:$N,13,0),0)</f>
        <v>0</v>
      </c>
      <c r="S743" s="24">
        <f>IFERROR(VLOOKUP($F743,'Arr 2020'!$A:$N,14,0),0)</f>
        <v>0</v>
      </c>
    </row>
    <row r="744" spans="2:19" ht="15" customHeight="1" x14ac:dyDescent="0.2">
      <c r="B744" s="60"/>
      <c r="C744" s="61"/>
      <c r="D744" s="61"/>
      <c r="E744" s="61"/>
      <c r="F744" s="43" t="s">
        <v>1294</v>
      </c>
      <c r="G744" s="53" t="s">
        <v>1295</v>
      </c>
      <c r="H744" s="44">
        <f>IFERROR(VLOOKUP($F744,'Arr 2020'!$A$1:$C$1331,3,0),0)</f>
        <v>4750191.13</v>
      </c>
      <c r="I744" s="44">
        <f>IFERROR(VLOOKUP($F744,'Arr 2020'!$A:$N,4,0),0)</f>
        <v>1567531.19</v>
      </c>
      <c r="J744" s="44">
        <f>IFERROR(VLOOKUP($F744,'Arr 2020'!$A:$N,5,0),0)</f>
        <v>1149170.3799999999</v>
      </c>
      <c r="K744" s="44">
        <f>IFERROR(VLOOKUP($F744,'Arr 2020'!$A:$N,6,0),0)</f>
        <v>648915.15</v>
      </c>
      <c r="L744" s="44">
        <f>IFERROR(VLOOKUP($F744,'Arr 2020'!$A:$N,7,0),0)</f>
        <v>494910.97999999992</v>
      </c>
      <c r="M744" s="44">
        <f>IFERROR(VLOOKUP($F744,'Arr 2020'!$A:$N,8,0),0)</f>
        <v>794943.59</v>
      </c>
      <c r="N744" s="44">
        <f>IFERROR(VLOOKUP($F744,'Arr 2020'!$A:$N,9,0),0)</f>
        <v>1905109.8999999997</v>
      </c>
      <c r="O744" s="44">
        <f>IFERROR(VLOOKUP($F744,'Arr 2020'!$A:$N,10,0),0)</f>
        <v>1780244.67</v>
      </c>
      <c r="P744" s="44">
        <f>IFERROR(VLOOKUP($F744,'Arr 2020'!$A:$N,11,0),0)</f>
        <v>1499216.11</v>
      </c>
      <c r="Q744" s="44">
        <f>IFERROR(VLOOKUP($F744,'Arr 2020'!$A:$N,12,0),0)</f>
        <v>1883328.1599999997</v>
      </c>
      <c r="R744" s="44">
        <f>IFERROR(VLOOKUP($F744,'Arr 2020'!$A:$N,13,0),0)</f>
        <v>2026516.51</v>
      </c>
      <c r="S744" s="44">
        <f>IFERROR(VLOOKUP($F744,'Arr 2020'!$A:$N,14,0),0)</f>
        <v>2164155.23</v>
      </c>
    </row>
    <row r="745" spans="2:19" ht="15" customHeight="1" x14ac:dyDescent="0.2">
      <c r="B745" s="60"/>
      <c r="C745" s="61"/>
      <c r="D745" s="61"/>
      <c r="E745" s="61"/>
      <c r="F745" s="43" t="s">
        <v>1296</v>
      </c>
      <c r="G745" s="53" t="s">
        <v>1297</v>
      </c>
      <c r="H745" s="44">
        <f>IFERROR(VLOOKUP($F745,'Arr 2020'!$A$1:$C$1331,3,0),0)</f>
        <v>9881.6299999999992</v>
      </c>
      <c r="I745" s="44">
        <f>IFERROR(VLOOKUP($F745,'Arr 2020'!$A:$N,4,0),0)</f>
        <v>8469.1499999999978</v>
      </c>
      <c r="J745" s="44">
        <f>IFERROR(VLOOKUP($F745,'Arr 2020'!$A:$N,5,0),0)</f>
        <v>8216.82</v>
      </c>
      <c r="K745" s="44">
        <f>IFERROR(VLOOKUP($F745,'Arr 2020'!$A:$N,6,0),0)</f>
        <v>30952.89</v>
      </c>
      <c r="L745" s="44">
        <f>IFERROR(VLOOKUP($F745,'Arr 2020'!$A:$N,7,0),0)</f>
        <v>25900.939999999995</v>
      </c>
      <c r="M745" s="44">
        <f>IFERROR(VLOOKUP($F745,'Arr 2020'!$A:$N,8,0),0)</f>
        <v>45547.92</v>
      </c>
      <c r="N745" s="44">
        <f>IFERROR(VLOOKUP($F745,'Arr 2020'!$A:$N,9,0),0)</f>
        <v>39334.629999999997</v>
      </c>
      <c r="O745" s="44">
        <f>IFERROR(VLOOKUP($F745,'Arr 2020'!$A:$N,10,0),0)</f>
        <v>5079.21</v>
      </c>
      <c r="P745" s="44">
        <f>IFERROR(VLOOKUP($F745,'Arr 2020'!$A:$N,11,0),0)</f>
        <v>14302.75</v>
      </c>
      <c r="Q745" s="44">
        <f>IFERROR(VLOOKUP($F745,'Arr 2020'!$A:$N,12,0),0)</f>
        <v>17062.68</v>
      </c>
      <c r="R745" s="44">
        <f>IFERROR(VLOOKUP($F745,'Arr 2020'!$A:$N,13,0),0)</f>
        <v>8207.9599999999991</v>
      </c>
      <c r="S745" s="44">
        <f>IFERROR(VLOOKUP($F745,'Arr 2020'!$A:$N,14,0),0)</f>
        <v>3715.44</v>
      </c>
    </row>
    <row r="746" spans="2:19" ht="15" customHeight="1" x14ac:dyDescent="0.2">
      <c r="B746" s="23"/>
      <c r="C746" s="22"/>
      <c r="D746" s="22"/>
      <c r="E746" s="22" t="s">
        <v>1298</v>
      </c>
      <c r="F746" s="22"/>
      <c r="G746" s="55" t="s">
        <v>1299</v>
      </c>
      <c r="H746" s="24">
        <f>IFERROR(VLOOKUP($F746,'Arr 2020'!$A$1:$C$1331,3,0),0)</f>
        <v>0</v>
      </c>
      <c r="I746" s="24">
        <f>IFERROR(VLOOKUP($F746,'Arr 2020'!$A:$N,4,0),0)</f>
        <v>0</v>
      </c>
      <c r="J746" s="24">
        <f>IFERROR(VLOOKUP($F746,'Arr 2020'!$A:$N,5,0),0)</f>
        <v>0</v>
      </c>
      <c r="K746" s="24">
        <f>IFERROR(VLOOKUP($F746,'Arr 2020'!$A:$N,6,0),0)</f>
        <v>0</v>
      </c>
      <c r="L746" s="24">
        <f>IFERROR(VLOOKUP($F746,'Arr 2020'!$A:$N,7,0),0)</f>
        <v>0</v>
      </c>
      <c r="M746" s="24">
        <f>IFERROR(VLOOKUP($F746,'Arr 2020'!$A:$N,8,0),0)</f>
        <v>0</v>
      </c>
      <c r="N746" s="24">
        <f>IFERROR(VLOOKUP($F746,'Arr 2020'!$A:$N,9,0),0)</f>
        <v>0</v>
      </c>
      <c r="O746" s="24">
        <f>IFERROR(VLOOKUP($F746,'Arr 2020'!$A:$N,10,0),0)</f>
        <v>0</v>
      </c>
      <c r="P746" s="24">
        <f>IFERROR(VLOOKUP($F746,'Arr 2020'!$A:$N,11,0),0)</f>
        <v>0</v>
      </c>
      <c r="Q746" s="24">
        <f>IFERROR(VLOOKUP($F746,'Arr 2020'!$A:$N,12,0),0)</f>
        <v>0</v>
      </c>
      <c r="R746" s="24">
        <f>IFERROR(VLOOKUP($F746,'Arr 2020'!$A:$N,13,0),0)</f>
        <v>0</v>
      </c>
      <c r="S746" s="24">
        <f>IFERROR(VLOOKUP($F746,'Arr 2020'!$A:$N,14,0),0)</f>
        <v>0</v>
      </c>
    </row>
    <row r="747" spans="2:19" ht="15" customHeight="1" x14ac:dyDescent="0.2">
      <c r="B747" s="60"/>
      <c r="C747" s="61"/>
      <c r="D747" s="61"/>
      <c r="E747" s="61"/>
      <c r="F747" s="43" t="s">
        <v>1300</v>
      </c>
      <c r="G747" s="53" t="s">
        <v>1301</v>
      </c>
      <c r="H747" s="44">
        <f>IFERROR(VLOOKUP($F747,'Arr 2020'!$A$1:$C$1331,3,0),0)</f>
        <v>92638.24000000002</v>
      </c>
      <c r="I747" s="44">
        <f>IFERROR(VLOOKUP($F747,'Arr 2020'!$A:$N,4,0),0)</f>
        <v>100992.77000000002</v>
      </c>
      <c r="J747" s="44">
        <f>IFERROR(VLOOKUP($F747,'Arr 2020'!$A:$N,5,0),0)</f>
        <v>126002.55</v>
      </c>
      <c r="K747" s="44">
        <f>IFERROR(VLOOKUP($F747,'Arr 2020'!$A:$N,6,0),0)</f>
        <v>88669.32</v>
      </c>
      <c r="L747" s="44">
        <f>IFERROR(VLOOKUP($F747,'Arr 2020'!$A:$N,7,0),0)</f>
        <v>75482.289999999994</v>
      </c>
      <c r="M747" s="44">
        <f>IFERROR(VLOOKUP($F747,'Arr 2020'!$A:$N,8,0),0)</f>
        <v>59152.47</v>
      </c>
      <c r="N747" s="44">
        <f>IFERROR(VLOOKUP($F747,'Arr 2020'!$A:$N,9,0),0)</f>
        <v>318095.94</v>
      </c>
      <c r="O747" s="44">
        <f>IFERROR(VLOOKUP($F747,'Arr 2020'!$A:$N,10,0),0)</f>
        <v>85131.81</v>
      </c>
      <c r="P747" s="44">
        <f>IFERROR(VLOOKUP($F747,'Arr 2020'!$A:$N,11,0),0)</f>
        <v>295633.93</v>
      </c>
      <c r="Q747" s="44">
        <f>IFERROR(VLOOKUP($F747,'Arr 2020'!$A:$N,12,0),0)</f>
        <v>43161.75</v>
      </c>
      <c r="R747" s="44">
        <f>IFERROR(VLOOKUP($F747,'Arr 2020'!$A:$N,13,0),0)</f>
        <v>92930.63</v>
      </c>
      <c r="S747" s="44">
        <f>IFERROR(VLOOKUP($F747,'Arr 2020'!$A:$N,14,0),0)</f>
        <v>46387.839999999997</v>
      </c>
    </row>
    <row r="748" spans="2:19" ht="15" customHeight="1" x14ac:dyDescent="0.2">
      <c r="B748" s="60"/>
      <c r="C748" s="61"/>
      <c r="D748" s="61"/>
      <c r="E748" s="61"/>
      <c r="F748" s="43" t="s">
        <v>1302</v>
      </c>
      <c r="G748" s="53" t="s">
        <v>1303</v>
      </c>
      <c r="H748" s="44">
        <f>IFERROR(VLOOKUP($F748,'Arr 2020'!$A$1:$C$1331,3,0),0)</f>
        <v>1880.8</v>
      </c>
      <c r="I748" s="44">
        <f>IFERROR(VLOOKUP($F748,'Arr 2020'!$A:$N,4,0),0)</f>
        <v>439.25</v>
      </c>
      <c r="J748" s="44">
        <f>IFERROR(VLOOKUP($F748,'Arr 2020'!$A:$N,5,0),0)</f>
        <v>73.760000000000005</v>
      </c>
      <c r="K748" s="44">
        <f>IFERROR(VLOOKUP($F748,'Arr 2020'!$A:$N,6,0),0)</f>
        <v>0</v>
      </c>
      <c r="L748" s="44">
        <f>IFERROR(VLOOKUP($F748,'Arr 2020'!$A:$N,7,0),0)</f>
        <v>41.78</v>
      </c>
      <c r="M748" s="44">
        <f>IFERROR(VLOOKUP($F748,'Arr 2020'!$A:$N,8,0),0)</f>
        <v>264.7</v>
      </c>
      <c r="N748" s="44">
        <f>IFERROR(VLOOKUP($F748,'Arr 2020'!$A:$N,9,0),0)</f>
        <v>481.54000000000008</v>
      </c>
      <c r="O748" s="44">
        <f>IFERROR(VLOOKUP($F748,'Arr 2020'!$A:$N,10,0),0)</f>
        <v>692.55999999999983</v>
      </c>
      <c r="P748" s="44">
        <f>IFERROR(VLOOKUP($F748,'Arr 2020'!$A:$N,11,0),0)</f>
        <v>255.87999999999997</v>
      </c>
      <c r="Q748" s="44">
        <f>IFERROR(VLOOKUP($F748,'Arr 2020'!$A:$N,12,0),0)</f>
        <v>436.49000000000007</v>
      </c>
      <c r="R748" s="44">
        <f>IFERROR(VLOOKUP($F748,'Arr 2020'!$A:$N,13,0),0)</f>
        <v>161.28</v>
      </c>
      <c r="S748" s="44">
        <f>IFERROR(VLOOKUP($F748,'Arr 2020'!$A:$N,14,0),0)</f>
        <v>435.28</v>
      </c>
    </row>
    <row r="749" spans="2:19" ht="15" customHeight="1" x14ac:dyDescent="0.2">
      <c r="B749" s="64"/>
      <c r="C749" s="37"/>
      <c r="D749" s="37" t="s">
        <v>1304</v>
      </c>
      <c r="E749" s="37"/>
      <c r="F749" s="37"/>
      <c r="G749" s="51" t="s">
        <v>1305</v>
      </c>
      <c r="H749" s="38">
        <f>IFERROR(VLOOKUP($F749,'Arr 2020'!$A$1:$C$1331,3,0),0)</f>
        <v>0</v>
      </c>
      <c r="I749" s="38">
        <f>IFERROR(VLOOKUP($F749,'Arr 2020'!$A:$N,4,0),0)</f>
        <v>0</v>
      </c>
      <c r="J749" s="38">
        <f>IFERROR(VLOOKUP($F749,'Arr 2020'!$A:$N,5,0),0)</f>
        <v>0</v>
      </c>
      <c r="K749" s="38">
        <f>IFERROR(VLOOKUP($F749,'Arr 2020'!$A:$N,6,0),0)</f>
        <v>0</v>
      </c>
      <c r="L749" s="38">
        <f>IFERROR(VLOOKUP($F749,'Arr 2020'!$A:$N,7,0),0)</f>
        <v>0</v>
      </c>
      <c r="M749" s="38">
        <f>IFERROR(VLOOKUP($F749,'Arr 2020'!$A:$N,8,0),0)</f>
        <v>0</v>
      </c>
      <c r="N749" s="38">
        <f>IFERROR(VLOOKUP($F749,'Arr 2020'!$A:$N,9,0),0)</f>
        <v>0</v>
      </c>
      <c r="O749" s="38">
        <f>IFERROR(VLOOKUP($F749,'Arr 2020'!$A:$N,10,0),0)</f>
        <v>0</v>
      </c>
      <c r="P749" s="38">
        <f>IFERROR(VLOOKUP($F749,'Arr 2020'!$A:$N,11,0),0)</f>
        <v>0</v>
      </c>
      <c r="Q749" s="38">
        <f>IFERROR(VLOOKUP($F749,'Arr 2020'!$A:$N,12,0),0)</f>
        <v>0</v>
      </c>
      <c r="R749" s="38">
        <f>IFERROR(VLOOKUP($F749,'Arr 2020'!$A:$N,13,0),0)</f>
        <v>0</v>
      </c>
      <c r="S749" s="38">
        <f>IFERROR(VLOOKUP($F749,'Arr 2020'!$A:$N,14,0),0)</f>
        <v>0</v>
      </c>
    </row>
    <row r="750" spans="2:19" ht="15" customHeight="1" x14ac:dyDescent="0.2">
      <c r="B750" s="23"/>
      <c r="C750" s="22"/>
      <c r="D750" s="22"/>
      <c r="E750" s="22" t="s">
        <v>1306</v>
      </c>
      <c r="F750" s="22"/>
      <c r="G750" s="55" t="s">
        <v>1307</v>
      </c>
      <c r="H750" s="24">
        <f>IFERROR(VLOOKUP($F750,'Arr 2020'!$A$1:$C$1331,3,0),0)</f>
        <v>0</v>
      </c>
      <c r="I750" s="24">
        <f>IFERROR(VLOOKUP($F750,'Arr 2020'!$A:$N,4,0),0)</f>
        <v>0</v>
      </c>
      <c r="J750" s="24">
        <f>IFERROR(VLOOKUP($F750,'Arr 2020'!$A:$N,5,0),0)</f>
        <v>0</v>
      </c>
      <c r="K750" s="24">
        <f>IFERROR(VLOOKUP($F750,'Arr 2020'!$A:$N,6,0),0)</f>
        <v>0</v>
      </c>
      <c r="L750" s="24">
        <f>IFERROR(VLOOKUP($F750,'Arr 2020'!$A:$N,7,0),0)</f>
        <v>0</v>
      </c>
      <c r="M750" s="24">
        <f>IFERROR(VLOOKUP($F750,'Arr 2020'!$A:$N,8,0),0)</f>
        <v>0</v>
      </c>
      <c r="N750" s="24">
        <f>IFERROR(VLOOKUP($F750,'Arr 2020'!$A:$N,9,0),0)</f>
        <v>0</v>
      </c>
      <c r="O750" s="24">
        <f>IFERROR(VLOOKUP($F750,'Arr 2020'!$A:$N,10,0),0)</f>
        <v>0</v>
      </c>
      <c r="P750" s="24">
        <f>IFERROR(VLOOKUP($F750,'Arr 2020'!$A:$N,11,0),0)</f>
        <v>0</v>
      </c>
      <c r="Q750" s="24">
        <f>IFERROR(VLOOKUP($F750,'Arr 2020'!$A:$N,12,0),0)</f>
        <v>0</v>
      </c>
      <c r="R750" s="24">
        <f>IFERROR(VLOOKUP($F750,'Arr 2020'!$A:$N,13,0),0)</f>
        <v>0</v>
      </c>
      <c r="S750" s="24">
        <f>IFERROR(VLOOKUP($F750,'Arr 2020'!$A:$N,14,0),0)</f>
        <v>0</v>
      </c>
    </row>
    <row r="751" spans="2:19" ht="15" customHeight="1" x14ac:dyDescent="0.2">
      <c r="B751" s="60"/>
      <c r="C751" s="61"/>
      <c r="D751" s="61"/>
      <c r="E751" s="61"/>
      <c r="F751" s="43" t="s">
        <v>1308</v>
      </c>
      <c r="G751" s="53" t="s">
        <v>1307</v>
      </c>
      <c r="H751" s="44">
        <f>IFERROR(VLOOKUP($F751,'Arr 2020'!$A$1:$C$1331,3,0),0)</f>
        <v>7357.97</v>
      </c>
      <c r="I751" s="44">
        <f>IFERROR(VLOOKUP($F751,'Arr 2020'!$A:$N,4,0),0)</f>
        <v>7213.3</v>
      </c>
      <c r="J751" s="44">
        <f>IFERROR(VLOOKUP($F751,'Arr 2020'!$A:$N,5,0),0)</f>
        <v>5361.920000000001</v>
      </c>
      <c r="K751" s="44">
        <f>IFERROR(VLOOKUP($F751,'Arr 2020'!$A:$N,6,0),0)</f>
        <v>4144.18</v>
      </c>
      <c r="L751" s="44">
        <f>IFERROR(VLOOKUP($F751,'Arr 2020'!$A:$N,7,0),0)</f>
        <v>3327.95</v>
      </c>
      <c r="M751" s="44">
        <f>IFERROR(VLOOKUP($F751,'Arr 2020'!$A:$N,8,0),0)</f>
        <v>6268.37</v>
      </c>
      <c r="N751" s="44">
        <f>IFERROR(VLOOKUP($F751,'Arr 2020'!$A:$N,9,0),0)</f>
        <v>6056.67</v>
      </c>
      <c r="O751" s="44">
        <f>IFERROR(VLOOKUP($F751,'Arr 2020'!$A:$N,10,0),0)</f>
        <v>3964.37</v>
      </c>
      <c r="P751" s="44">
        <f>IFERROR(VLOOKUP($F751,'Arr 2020'!$A:$N,11,0),0)</f>
        <v>3381.6599999999994</v>
      </c>
      <c r="Q751" s="44">
        <f>IFERROR(VLOOKUP($F751,'Arr 2020'!$A:$N,12,0),0)</f>
        <v>3970.12</v>
      </c>
      <c r="R751" s="44">
        <f>IFERROR(VLOOKUP($F751,'Arr 2020'!$A:$N,13,0),0)</f>
        <v>5877.21</v>
      </c>
      <c r="S751" s="44">
        <f>IFERROR(VLOOKUP($F751,'Arr 2020'!$A:$N,14,0),0)</f>
        <v>24291.74</v>
      </c>
    </row>
    <row r="752" spans="2:19" ht="15" customHeight="1" x14ac:dyDescent="0.2">
      <c r="B752" s="23"/>
      <c r="C752" s="22"/>
      <c r="D752" s="22"/>
      <c r="E752" s="22" t="s">
        <v>1309</v>
      </c>
      <c r="F752" s="22"/>
      <c r="G752" s="55" t="s">
        <v>1310</v>
      </c>
      <c r="H752" s="24">
        <f>IFERROR(VLOOKUP($F752,'Arr 2020'!$A$1:$C$1331,3,0),0)</f>
        <v>0</v>
      </c>
      <c r="I752" s="24">
        <f>IFERROR(VLOOKUP($F752,'Arr 2020'!$A:$N,4,0),0)</f>
        <v>0</v>
      </c>
      <c r="J752" s="24">
        <f>IFERROR(VLOOKUP($F752,'Arr 2020'!$A:$N,5,0),0)</f>
        <v>0</v>
      </c>
      <c r="K752" s="24">
        <f>IFERROR(VLOOKUP($F752,'Arr 2020'!$A:$N,6,0),0)</f>
        <v>0</v>
      </c>
      <c r="L752" s="24">
        <f>IFERROR(VLOOKUP($F752,'Arr 2020'!$A:$N,7,0),0)</f>
        <v>0</v>
      </c>
      <c r="M752" s="24">
        <f>IFERROR(VLOOKUP($F752,'Arr 2020'!$A:$N,8,0),0)</f>
        <v>0</v>
      </c>
      <c r="N752" s="24">
        <f>IFERROR(VLOOKUP($F752,'Arr 2020'!$A:$N,9,0),0)</f>
        <v>0</v>
      </c>
      <c r="O752" s="24">
        <f>IFERROR(VLOOKUP($F752,'Arr 2020'!$A:$N,10,0),0)</f>
        <v>0</v>
      </c>
      <c r="P752" s="24">
        <f>IFERROR(VLOOKUP($F752,'Arr 2020'!$A:$N,11,0),0)</f>
        <v>0</v>
      </c>
      <c r="Q752" s="24">
        <f>IFERROR(VLOOKUP($F752,'Arr 2020'!$A:$N,12,0),0)</f>
        <v>0</v>
      </c>
      <c r="R752" s="24">
        <f>IFERROR(VLOOKUP($F752,'Arr 2020'!$A:$N,13,0),0)</f>
        <v>0</v>
      </c>
      <c r="S752" s="24">
        <f>IFERROR(VLOOKUP($F752,'Arr 2020'!$A:$N,14,0),0)</f>
        <v>0</v>
      </c>
    </row>
    <row r="753" spans="2:19" ht="15" customHeight="1" x14ac:dyDescent="0.2">
      <c r="B753" s="60"/>
      <c r="C753" s="61"/>
      <c r="D753" s="61"/>
      <c r="E753" s="61"/>
      <c r="F753" s="43" t="s">
        <v>1311</v>
      </c>
      <c r="G753" s="53" t="s">
        <v>1310</v>
      </c>
      <c r="H753" s="44">
        <f>IFERROR(VLOOKUP($F753,'Arr 2020'!$A$1:$C$1331,3,0),0)</f>
        <v>136803.44</v>
      </c>
      <c r="I753" s="44">
        <f>IFERROR(VLOOKUP($F753,'Arr 2020'!$A:$N,4,0),0)</f>
        <v>145077.26</v>
      </c>
      <c r="J753" s="44">
        <f>IFERROR(VLOOKUP($F753,'Arr 2020'!$A:$N,5,0),0)</f>
        <v>133999.79999999999</v>
      </c>
      <c r="K753" s="44">
        <f>IFERROR(VLOOKUP($F753,'Arr 2020'!$A:$N,6,0),0)</f>
        <v>127366.99</v>
      </c>
      <c r="L753" s="44">
        <f>IFERROR(VLOOKUP($F753,'Arr 2020'!$A:$N,7,0),0)</f>
        <v>58641.43</v>
      </c>
      <c r="M753" s="44">
        <f>IFERROR(VLOOKUP($F753,'Arr 2020'!$A:$N,8,0),0)</f>
        <v>103814.82999999999</v>
      </c>
      <c r="N753" s="44">
        <f>IFERROR(VLOOKUP($F753,'Arr 2020'!$A:$N,9,0),0)</f>
        <v>170894.41</v>
      </c>
      <c r="O753" s="44">
        <f>IFERROR(VLOOKUP($F753,'Arr 2020'!$A:$N,10,0),0)</f>
        <v>146542.35999999996</v>
      </c>
      <c r="P753" s="44">
        <f>IFERROR(VLOOKUP($F753,'Arr 2020'!$A:$N,11,0),0)</f>
        <v>175581.76</v>
      </c>
      <c r="Q753" s="44">
        <f>IFERROR(VLOOKUP($F753,'Arr 2020'!$A:$N,12,0),0)</f>
        <v>196568.82999999996</v>
      </c>
      <c r="R753" s="44">
        <f>IFERROR(VLOOKUP($F753,'Arr 2020'!$A:$N,13,0),0)</f>
        <v>257710.48</v>
      </c>
      <c r="S753" s="44">
        <f>IFERROR(VLOOKUP($F753,'Arr 2020'!$A:$N,14,0),0)</f>
        <v>241119.25</v>
      </c>
    </row>
    <row r="754" spans="2:19" ht="15" customHeight="1" x14ac:dyDescent="0.2">
      <c r="B754" s="23"/>
      <c r="C754" s="22"/>
      <c r="D754" s="22"/>
      <c r="E754" s="22" t="s">
        <v>1312</v>
      </c>
      <c r="F754" s="22"/>
      <c r="G754" s="55" t="s">
        <v>1313</v>
      </c>
      <c r="H754" s="24">
        <f>IFERROR(VLOOKUP($F754,'Arr 2020'!$A$1:$C$1331,3,0),0)</f>
        <v>0</v>
      </c>
      <c r="I754" s="24">
        <f>IFERROR(VLOOKUP($F754,'Arr 2020'!$A:$N,4,0),0)</f>
        <v>0</v>
      </c>
      <c r="J754" s="24">
        <f>IFERROR(VLOOKUP($F754,'Arr 2020'!$A:$N,5,0),0)</f>
        <v>0</v>
      </c>
      <c r="K754" s="24">
        <f>IFERROR(VLOOKUP($F754,'Arr 2020'!$A:$N,6,0),0)</f>
        <v>0</v>
      </c>
      <c r="L754" s="24">
        <f>IFERROR(VLOOKUP($F754,'Arr 2020'!$A:$N,7,0),0)</f>
        <v>0</v>
      </c>
      <c r="M754" s="24">
        <f>IFERROR(VLOOKUP($F754,'Arr 2020'!$A:$N,8,0),0)</f>
        <v>0</v>
      </c>
      <c r="N754" s="24">
        <f>IFERROR(VLOOKUP($F754,'Arr 2020'!$A:$N,9,0),0)</f>
        <v>0</v>
      </c>
      <c r="O754" s="24">
        <f>IFERROR(VLOOKUP($F754,'Arr 2020'!$A:$N,10,0),0)</f>
        <v>0</v>
      </c>
      <c r="P754" s="24">
        <f>IFERROR(VLOOKUP($F754,'Arr 2020'!$A:$N,11,0),0)</f>
        <v>0</v>
      </c>
      <c r="Q754" s="24">
        <f>IFERROR(VLOOKUP($F754,'Arr 2020'!$A:$N,12,0),0)</f>
        <v>0</v>
      </c>
      <c r="R754" s="24">
        <f>IFERROR(VLOOKUP($F754,'Arr 2020'!$A:$N,13,0),0)</f>
        <v>0</v>
      </c>
      <c r="S754" s="24">
        <f>IFERROR(VLOOKUP($F754,'Arr 2020'!$A:$N,14,0),0)</f>
        <v>0</v>
      </c>
    </row>
    <row r="755" spans="2:19" ht="15" customHeight="1" x14ac:dyDescent="0.2">
      <c r="B755" s="60"/>
      <c r="C755" s="61"/>
      <c r="D755" s="61"/>
      <c r="E755" s="61"/>
      <c r="F755" s="43" t="s">
        <v>1314</v>
      </c>
      <c r="G755" s="53" t="s">
        <v>1313</v>
      </c>
      <c r="H755" s="44">
        <f>IFERROR(VLOOKUP($F755,'Arr 2020'!$A$1:$C$1331,3,0),0)</f>
        <v>96760.36</v>
      </c>
      <c r="I755" s="44">
        <f>IFERROR(VLOOKUP($F755,'Arr 2020'!$A:$N,4,0),0)</f>
        <v>120130.34</v>
      </c>
      <c r="J755" s="44">
        <f>IFERROR(VLOOKUP($F755,'Arr 2020'!$A:$N,5,0),0)</f>
        <v>103000.02000000002</v>
      </c>
      <c r="K755" s="44">
        <f>IFERROR(VLOOKUP($F755,'Arr 2020'!$A:$N,6,0),0)</f>
        <v>80421.33</v>
      </c>
      <c r="L755" s="44">
        <f>IFERROR(VLOOKUP($F755,'Arr 2020'!$A:$N,7,0),0)</f>
        <v>136737.63</v>
      </c>
      <c r="M755" s="44">
        <f>IFERROR(VLOOKUP($F755,'Arr 2020'!$A:$N,8,0),0)</f>
        <v>102322.29</v>
      </c>
      <c r="N755" s="44">
        <f>IFERROR(VLOOKUP($F755,'Arr 2020'!$A:$N,9,0),0)</f>
        <v>160917.20000000001</v>
      </c>
      <c r="O755" s="44">
        <f>IFERROR(VLOOKUP($F755,'Arr 2020'!$A:$N,10,0),0)</f>
        <v>183543.9</v>
      </c>
      <c r="P755" s="44">
        <f>IFERROR(VLOOKUP($F755,'Arr 2020'!$A:$N,11,0),0)</f>
        <v>128417.94</v>
      </c>
      <c r="Q755" s="44">
        <f>IFERROR(VLOOKUP($F755,'Arr 2020'!$A:$N,12,0),0)</f>
        <v>141955.34</v>
      </c>
      <c r="R755" s="44">
        <f>IFERROR(VLOOKUP($F755,'Arr 2020'!$A:$N,13,0),0)</f>
        <v>139528.38</v>
      </c>
      <c r="S755" s="44">
        <f>IFERROR(VLOOKUP($F755,'Arr 2020'!$A:$N,14,0),0)</f>
        <v>71405.05</v>
      </c>
    </row>
    <row r="756" spans="2:19" ht="15" customHeight="1" x14ac:dyDescent="0.2">
      <c r="B756" s="64"/>
      <c r="C756" s="37"/>
      <c r="D756" s="37" t="s">
        <v>1315</v>
      </c>
      <c r="E756" s="37"/>
      <c r="F756" s="37"/>
      <c r="G756" s="51" t="s">
        <v>1316</v>
      </c>
      <c r="H756" s="38">
        <f>IFERROR(VLOOKUP($F756,'Arr 2020'!$A$1:$C$1331,3,0),0)</f>
        <v>0</v>
      </c>
      <c r="I756" s="38">
        <f>IFERROR(VLOOKUP($F756,'Arr 2020'!$A:$N,4,0),0)</f>
        <v>0</v>
      </c>
      <c r="J756" s="38">
        <f>IFERROR(VLOOKUP($F756,'Arr 2020'!$A:$N,5,0),0)</f>
        <v>0</v>
      </c>
      <c r="K756" s="38">
        <f>IFERROR(VLOOKUP($F756,'Arr 2020'!$A:$N,6,0),0)</f>
        <v>0</v>
      </c>
      <c r="L756" s="38">
        <f>IFERROR(VLOOKUP($F756,'Arr 2020'!$A:$N,7,0),0)</f>
        <v>0</v>
      </c>
      <c r="M756" s="38">
        <f>IFERROR(VLOOKUP($F756,'Arr 2020'!$A:$N,8,0),0)</f>
        <v>0</v>
      </c>
      <c r="N756" s="38">
        <f>IFERROR(VLOOKUP($F756,'Arr 2020'!$A:$N,9,0),0)</f>
        <v>0</v>
      </c>
      <c r="O756" s="38">
        <f>IFERROR(VLOOKUP($F756,'Arr 2020'!$A:$N,10,0),0)</f>
        <v>0</v>
      </c>
      <c r="P756" s="38">
        <f>IFERROR(VLOOKUP($F756,'Arr 2020'!$A:$N,11,0),0)</f>
        <v>0</v>
      </c>
      <c r="Q756" s="38">
        <f>IFERROR(VLOOKUP($F756,'Arr 2020'!$A:$N,12,0),0)</f>
        <v>0</v>
      </c>
      <c r="R756" s="38">
        <f>IFERROR(VLOOKUP($F756,'Arr 2020'!$A:$N,13,0),0)</f>
        <v>0</v>
      </c>
      <c r="S756" s="38">
        <f>IFERROR(VLOOKUP($F756,'Arr 2020'!$A:$N,14,0),0)</f>
        <v>0</v>
      </c>
    </row>
    <row r="757" spans="2:19" ht="15" customHeight="1" x14ac:dyDescent="0.2">
      <c r="B757" s="23"/>
      <c r="C757" s="22"/>
      <c r="D757" s="22"/>
      <c r="E757" s="22" t="s">
        <v>1317</v>
      </c>
      <c r="F757" s="22"/>
      <c r="G757" s="55" t="s">
        <v>1316</v>
      </c>
      <c r="H757" s="24">
        <f>IFERROR(VLOOKUP($F757,'Arr 2020'!$A$1:$C$1331,3,0),0)</f>
        <v>0</v>
      </c>
      <c r="I757" s="24">
        <f>IFERROR(VLOOKUP($F757,'Arr 2020'!$A:$N,4,0),0)</f>
        <v>0</v>
      </c>
      <c r="J757" s="24">
        <f>IFERROR(VLOOKUP($F757,'Arr 2020'!$A:$N,5,0),0)</f>
        <v>0</v>
      </c>
      <c r="K757" s="24">
        <f>IFERROR(VLOOKUP($F757,'Arr 2020'!$A:$N,6,0),0)</f>
        <v>0</v>
      </c>
      <c r="L757" s="24">
        <f>IFERROR(VLOOKUP($F757,'Arr 2020'!$A:$N,7,0),0)</f>
        <v>0</v>
      </c>
      <c r="M757" s="24">
        <f>IFERROR(VLOOKUP($F757,'Arr 2020'!$A:$N,8,0),0)</f>
        <v>0</v>
      </c>
      <c r="N757" s="24">
        <f>IFERROR(VLOOKUP($F757,'Arr 2020'!$A:$N,9,0),0)</f>
        <v>0</v>
      </c>
      <c r="O757" s="24">
        <f>IFERROR(VLOOKUP($F757,'Arr 2020'!$A:$N,10,0),0)</f>
        <v>0</v>
      </c>
      <c r="P757" s="24">
        <f>IFERROR(VLOOKUP($F757,'Arr 2020'!$A:$N,11,0),0)</f>
        <v>0</v>
      </c>
      <c r="Q757" s="24">
        <f>IFERROR(VLOOKUP($F757,'Arr 2020'!$A:$N,12,0),0)</f>
        <v>0</v>
      </c>
      <c r="R757" s="24">
        <f>IFERROR(VLOOKUP($F757,'Arr 2020'!$A:$N,13,0),0)</f>
        <v>0</v>
      </c>
      <c r="S757" s="24">
        <f>IFERROR(VLOOKUP($F757,'Arr 2020'!$A:$N,14,0),0)</f>
        <v>0</v>
      </c>
    </row>
    <row r="758" spans="2:19" ht="15" customHeight="1" x14ac:dyDescent="0.2">
      <c r="B758" s="60"/>
      <c r="C758" s="61"/>
      <c r="D758" s="61"/>
      <c r="E758" s="61"/>
      <c r="F758" s="43" t="s">
        <v>1318</v>
      </c>
      <c r="G758" s="53" t="s">
        <v>1319</v>
      </c>
      <c r="H758" s="44">
        <f>IFERROR(VLOOKUP($F758,'Arr 2020'!$A$1:$C$1331,3,0),0)</f>
        <v>0</v>
      </c>
      <c r="I758" s="44">
        <f>IFERROR(VLOOKUP($F758,'Arr 2020'!$A:$N,4,0),0)</f>
        <v>0</v>
      </c>
      <c r="J758" s="44">
        <f>IFERROR(VLOOKUP($F758,'Arr 2020'!$A:$N,5,0),0)</f>
        <v>0</v>
      </c>
      <c r="K758" s="44">
        <f>IFERROR(VLOOKUP($F758,'Arr 2020'!$A:$N,6,0),0)</f>
        <v>0</v>
      </c>
      <c r="L758" s="44">
        <f>IFERROR(VLOOKUP($F758,'Arr 2020'!$A:$N,7,0),0)</f>
        <v>0</v>
      </c>
      <c r="M758" s="44">
        <f>IFERROR(VLOOKUP($F758,'Arr 2020'!$A:$N,8,0),0)</f>
        <v>0</v>
      </c>
      <c r="N758" s="44">
        <f>IFERROR(VLOOKUP($F758,'Arr 2020'!$A:$N,9,0),0)</f>
        <v>0</v>
      </c>
      <c r="O758" s="44">
        <f>IFERROR(VLOOKUP($F758,'Arr 2020'!$A:$N,10,0),0)</f>
        <v>0</v>
      </c>
      <c r="P758" s="44">
        <f>IFERROR(VLOOKUP($F758,'Arr 2020'!$A:$N,11,0),0)</f>
        <v>0</v>
      </c>
      <c r="Q758" s="44">
        <f>IFERROR(VLOOKUP($F758,'Arr 2020'!$A:$N,12,0),0)</f>
        <v>0</v>
      </c>
      <c r="R758" s="44">
        <f>IFERROR(VLOOKUP($F758,'Arr 2020'!$A:$N,13,0),0)</f>
        <v>0</v>
      </c>
      <c r="S758" s="44">
        <f>IFERROR(VLOOKUP($F758,'Arr 2020'!$A:$N,14,0),0)</f>
        <v>0</v>
      </c>
    </row>
    <row r="759" spans="2:19" ht="15" customHeight="1" x14ac:dyDescent="0.2">
      <c r="B759" s="60"/>
      <c r="C759" s="61"/>
      <c r="D759" s="61"/>
      <c r="E759" s="61"/>
      <c r="F759" s="43" t="s">
        <v>1320</v>
      </c>
      <c r="G759" s="53" t="s">
        <v>1321</v>
      </c>
      <c r="H759" s="44">
        <f>IFERROR(VLOOKUP($F759,'Arr 2020'!$A$1:$C$1331,3,0),0)</f>
        <v>7313.73</v>
      </c>
      <c r="I759" s="44">
        <f>IFERROR(VLOOKUP($F759,'Arr 2020'!$A:$N,4,0),0)</f>
        <v>6339.24</v>
      </c>
      <c r="J759" s="44">
        <f>IFERROR(VLOOKUP($F759,'Arr 2020'!$A:$N,5,0),0)</f>
        <v>7279.08</v>
      </c>
      <c r="K759" s="44">
        <f>IFERROR(VLOOKUP($F759,'Arr 2020'!$A:$N,6,0),0)</f>
        <v>4679.92</v>
      </c>
      <c r="L759" s="44">
        <f>IFERROR(VLOOKUP($F759,'Arr 2020'!$A:$N,7,0),0)</f>
        <v>2823.15</v>
      </c>
      <c r="M759" s="44">
        <f>IFERROR(VLOOKUP($F759,'Arr 2020'!$A:$N,8,0),0)</f>
        <v>7811.49</v>
      </c>
      <c r="N759" s="44">
        <f>IFERROR(VLOOKUP($F759,'Arr 2020'!$A:$N,9,0),0)</f>
        <v>3596.46</v>
      </c>
      <c r="O759" s="44">
        <f>IFERROR(VLOOKUP($F759,'Arr 2020'!$A:$N,10,0),0)</f>
        <v>9341.5</v>
      </c>
      <c r="P759" s="44">
        <f>IFERROR(VLOOKUP($F759,'Arr 2020'!$A:$N,11,0),0)</f>
        <v>8222.39</v>
      </c>
      <c r="Q759" s="44">
        <f>IFERROR(VLOOKUP($F759,'Arr 2020'!$A:$N,12,0),0)</f>
        <v>8871.39</v>
      </c>
      <c r="R759" s="44">
        <f>IFERROR(VLOOKUP($F759,'Arr 2020'!$A:$N,13,0),0)</f>
        <v>8712.43</v>
      </c>
      <c r="S759" s="44">
        <f>IFERROR(VLOOKUP($F759,'Arr 2020'!$A:$N,14,0),0)</f>
        <v>14565.94</v>
      </c>
    </row>
    <row r="760" spans="2:19" ht="15" customHeight="1" x14ac:dyDescent="0.2">
      <c r="B760" s="64"/>
      <c r="C760" s="37"/>
      <c r="D760" s="37" t="s">
        <v>1322</v>
      </c>
      <c r="E760" s="37"/>
      <c r="F760" s="37"/>
      <c r="G760" s="51" t="s">
        <v>1323</v>
      </c>
      <c r="H760" s="38">
        <f>IFERROR(VLOOKUP($F760,'Arr 2020'!$A$1:$C$1331,3,0),0)</f>
        <v>0</v>
      </c>
      <c r="I760" s="38">
        <f>IFERROR(VLOOKUP($F760,'Arr 2020'!$A:$N,4,0),0)</f>
        <v>0</v>
      </c>
      <c r="J760" s="38">
        <f>IFERROR(VLOOKUP($F760,'Arr 2020'!$A:$N,5,0),0)</f>
        <v>0</v>
      </c>
      <c r="K760" s="38">
        <f>IFERROR(VLOOKUP($F760,'Arr 2020'!$A:$N,6,0),0)</f>
        <v>0</v>
      </c>
      <c r="L760" s="38">
        <f>IFERROR(VLOOKUP($F760,'Arr 2020'!$A:$N,7,0),0)</f>
        <v>0</v>
      </c>
      <c r="M760" s="38">
        <f>IFERROR(VLOOKUP($F760,'Arr 2020'!$A:$N,8,0),0)</f>
        <v>0</v>
      </c>
      <c r="N760" s="38">
        <f>IFERROR(VLOOKUP($F760,'Arr 2020'!$A:$N,9,0),0)</f>
        <v>0</v>
      </c>
      <c r="O760" s="38">
        <f>IFERROR(VLOOKUP($F760,'Arr 2020'!$A:$N,10,0),0)</f>
        <v>0</v>
      </c>
      <c r="P760" s="38">
        <f>IFERROR(VLOOKUP($F760,'Arr 2020'!$A:$N,11,0),0)</f>
        <v>0</v>
      </c>
      <c r="Q760" s="38">
        <f>IFERROR(VLOOKUP($F760,'Arr 2020'!$A:$N,12,0),0)</f>
        <v>0</v>
      </c>
      <c r="R760" s="38">
        <f>IFERROR(VLOOKUP($F760,'Arr 2020'!$A:$N,13,0),0)</f>
        <v>0</v>
      </c>
      <c r="S760" s="38">
        <f>IFERROR(VLOOKUP($F760,'Arr 2020'!$A:$N,14,0),0)</f>
        <v>0</v>
      </c>
    </row>
    <row r="761" spans="2:19" ht="15" customHeight="1" x14ac:dyDescent="0.2">
      <c r="B761" s="23"/>
      <c r="C761" s="22"/>
      <c r="D761" s="22"/>
      <c r="E761" s="22" t="s">
        <v>1324</v>
      </c>
      <c r="F761" s="22"/>
      <c r="G761" s="55" t="s">
        <v>1325</v>
      </c>
      <c r="H761" s="24">
        <f>IFERROR(VLOOKUP($F761,'Arr 2020'!$A$1:$C$1331,3,0),0)</f>
        <v>0</v>
      </c>
      <c r="I761" s="24">
        <f>IFERROR(VLOOKUP($F761,'Arr 2020'!$A:$N,4,0),0)</f>
        <v>0</v>
      </c>
      <c r="J761" s="24">
        <f>IFERROR(VLOOKUP($F761,'Arr 2020'!$A:$N,5,0),0)</f>
        <v>0</v>
      </c>
      <c r="K761" s="24">
        <f>IFERROR(VLOOKUP($F761,'Arr 2020'!$A:$N,6,0),0)</f>
        <v>0</v>
      </c>
      <c r="L761" s="24">
        <f>IFERROR(VLOOKUP($F761,'Arr 2020'!$A:$N,7,0),0)</f>
        <v>0</v>
      </c>
      <c r="M761" s="24">
        <f>IFERROR(VLOOKUP($F761,'Arr 2020'!$A:$N,8,0),0)</f>
        <v>0</v>
      </c>
      <c r="N761" s="24">
        <f>IFERROR(VLOOKUP($F761,'Arr 2020'!$A:$N,9,0),0)</f>
        <v>0</v>
      </c>
      <c r="O761" s="24">
        <f>IFERROR(VLOOKUP($F761,'Arr 2020'!$A:$N,10,0),0)</f>
        <v>0</v>
      </c>
      <c r="P761" s="24">
        <f>IFERROR(VLOOKUP($F761,'Arr 2020'!$A:$N,11,0),0)</f>
        <v>0</v>
      </c>
      <c r="Q761" s="24">
        <f>IFERROR(VLOOKUP($F761,'Arr 2020'!$A:$N,12,0),0)</f>
        <v>0</v>
      </c>
      <c r="R761" s="24">
        <f>IFERROR(VLOOKUP($F761,'Arr 2020'!$A:$N,13,0),0)</f>
        <v>0</v>
      </c>
      <c r="S761" s="24">
        <f>IFERROR(VLOOKUP($F761,'Arr 2020'!$A:$N,14,0),0)</f>
        <v>0</v>
      </c>
    </row>
    <row r="762" spans="2:19" ht="15" customHeight="1" x14ac:dyDescent="0.2">
      <c r="B762" s="60"/>
      <c r="C762" s="61"/>
      <c r="D762" s="61"/>
      <c r="E762" s="61"/>
      <c r="F762" s="43" t="s">
        <v>1326</v>
      </c>
      <c r="G762" s="53" t="s">
        <v>1325</v>
      </c>
      <c r="H762" s="44">
        <f>IFERROR(VLOOKUP($F762,'Arr 2020'!$A$1:$C$1331,3,0),0)</f>
        <v>3133034.07</v>
      </c>
      <c r="I762" s="44">
        <f>IFERROR(VLOOKUP($F762,'Arr 2020'!$A:$N,4,0),0)</f>
        <v>3217602.4</v>
      </c>
      <c r="J762" s="44">
        <f>IFERROR(VLOOKUP($F762,'Arr 2020'!$A:$N,5,0),0)</f>
        <v>2697399.1</v>
      </c>
      <c r="K762" s="44">
        <f>IFERROR(VLOOKUP($F762,'Arr 2020'!$A:$N,6,0),0)</f>
        <v>2696965.98</v>
      </c>
      <c r="L762" s="44">
        <f>IFERROR(VLOOKUP($F762,'Arr 2020'!$A:$N,7,0),0)</f>
        <v>2357075.73</v>
      </c>
      <c r="M762" s="44">
        <f>IFERROR(VLOOKUP($F762,'Arr 2020'!$A:$N,8,0),0)</f>
        <v>3017442.46</v>
      </c>
      <c r="N762" s="44">
        <f>IFERROR(VLOOKUP($F762,'Arr 2020'!$A:$N,9,0),0)</f>
        <v>3777892.46</v>
      </c>
      <c r="O762" s="44">
        <f>IFERROR(VLOOKUP($F762,'Arr 2020'!$A:$N,10,0),0)</f>
        <v>3853587.94</v>
      </c>
      <c r="P762" s="44">
        <f>IFERROR(VLOOKUP($F762,'Arr 2020'!$A:$N,11,0),0)</f>
        <v>3988889.43</v>
      </c>
      <c r="Q762" s="44">
        <f>IFERROR(VLOOKUP($F762,'Arr 2020'!$A:$N,12,0),0)</f>
        <v>3997309.89</v>
      </c>
      <c r="R762" s="44">
        <f>IFERROR(VLOOKUP($F762,'Arr 2020'!$A:$N,13,0),0)</f>
        <v>4479293.34</v>
      </c>
      <c r="S762" s="44">
        <f>IFERROR(VLOOKUP($F762,'Arr 2020'!$A:$N,14,0),0)</f>
        <v>4349382.5599999996</v>
      </c>
    </row>
    <row r="763" spans="2:19" ht="15" customHeight="1" x14ac:dyDescent="0.2">
      <c r="B763" s="23"/>
      <c r="C763" s="22"/>
      <c r="D763" s="22"/>
      <c r="E763" s="22" t="s">
        <v>1327</v>
      </c>
      <c r="F763" s="22"/>
      <c r="G763" s="55" t="s">
        <v>1328</v>
      </c>
      <c r="H763" s="24">
        <f>IFERROR(VLOOKUP($F763,'Arr 2020'!$A$1:$C$1331,3,0),0)</f>
        <v>0</v>
      </c>
      <c r="I763" s="24">
        <f>IFERROR(VLOOKUP($F763,'Arr 2020'!$A:$N,4,0),0)</f>
        <v>0</v>
      </c>
      <c r="J763" s="24">
        <f>IFERROR(VLOOKUP($F763,'Arr 2020'!$A:$N,5,0),0)</f>
        <v>0</v>
      </c>
      <c r="K763" s="24">
        <f>IFERROR(VLOOKUP($F763,'Arr 2020'!$A:$N,6,0),0)</f>
        <v>0</v>
      </c>
      <c r="L763" s="24">
        <f>IFERROR(VLOOKUP($F763,'Arr 2020'!$A:$N,7,0),0)</f>
        <v>0</v>
      </c>
      <c r="M763" s="24">
        <f>IFERROR(VLOOKUP($F763,'Arr 2020'!$A:$N,8,0),0)</f>
        <v>0</v>
      </c>
      <c r="N763" s="24">
        <f>IFERROR(VLOOKUP($F763,'Arr 2020'!$A:$N,9,0),0)</f>
        <v>0</v>
      </c>
      <c r="O763" s="24">
        <f>IFERROR(VLOOKUP($F763,'Arr 2020'!$A:$N,10,0),0)</f>
        <v>0</v>
      </c>
      <c r="P763" s="24">
        <f>IFERROR(VLOOKUP($F763,'Arr 2020'!$A:$N,11,0),0)</f>
        <v>0</v>
      </c>
      <c r="Q763" s="24">
        <f>IFERROR(VLOOKUP($F763,'Arr 2020'!$A:$N,12,0),0)</f>
        <v>0</v>
      </c>
      <c r="R763" s="24">
        <f>IFERROR(VLOOKUP($F763,'Arr 2020'!$A:$N,13,0),0)</f>
        <v>0</v>
      </c>
      <c r="S763" s="24">
        <f>IFERROR(VLOOKUP($F763,'Arr 2020'!$A:$N,14,0),0)</f>
        <v>0</v>
      </c>
    </row>
    <row r="764" spans="2:19" ht="15" customHeight="1" x14ac:dyDescent="0.2">
      <c r="B764" s="60"/>
      <c r="C764" s="61"/>
      <c r="D764" s="61"/>
      <c r="E764" s="61"/>
      <c r="F764" s="43" t="s">
        <v>1329</v>
      </c>
      <c r="G764" s="53" t="s">
        <v>1330</v>
      </c>
      <c r="H764" s="44">
        <f>IFERROR(VLOOKUP($F764,'Arr 2020'!$A$1:$C$1331,3,0),0)</f>
        <v>21844.73</v>
      </c>
      <c r="I764" s="44">
        <f>IFERROR(VLOOKUP($F764,'Arr 2020'!$A:$N,4,0),0)</f>
        <v>24420.62</v>
      </c>
      <c r="J764" s="44">
        <f>IFERROR(VLOOKUP($F764,'Arr 2020'!$A:$N,5,0),0)</f>
        <v>26547.459999999995</v>
      </c>
      <c r="K764" s="44">
        <f>IFERROR(VLOOKUP($F764,'Arr 2020'!$A:$N,6,0),0)</f>
        <v>18255.119999999995</v>
      </c>
      <c r="L764" s="44">
        <f>IFERROR(VLOOKUP($F764,'Arr 2020'!$A:$N,7,0),0)</f>
        <v>17445.46</v>
      </c>
      <c r="M764" s="44">
        <f>IFERROR(VLOOKUP($F764,'Arr 2020'!$A:$N,8,0),0)</f>
        <v>19843.71</v>
      </c>
      <c r="N764" s="44">
        <f>IFERROR(VLOOKUP($F764,'Arr 2020'!$A:$N,9,0),0)</f>
        <v>24954.95</v>
      </c>
      <c r="O764" s="44">
        <f>IFERROR(VLOOKUP($F764,'Arr 2020'!$A:$N,10,0),0)</f>
        <v>32272.63</v>
      </c>
      <c r="P764" s="44">
        <f>IFERROR(VLOOKUP($F764,'Arr 2020'!$A:$N,11,0),0)</f>
        <v>27279.709999999995</v>
      </c>
      <c r="Q764" s="44">
        <f>IFERROR(VLOOKUP($F764,'Arr 2020'!$A:$N,12,0),0)</f>
        <v>30621.84</v>
      </c>
      <c r="R764" s="44">
        <f>IFERROR(VLOOKUP($F764,'Arr 2020'!$A:$N,13,0),0)</f>
        <v>25249.09</v>
      </c>
      <c r="S764" s="44">
        <f>IFERROR(VLOOKUP($F764,'Arr 2020'!$A:$N,14,0),0)</f>
        <v>23916.07</v>
      </c>
    </row>
    <row r="765" spans="2:19" ht="15" customHeight="1" x14ac:dyDescent="0.2">
      <c r="B765" s="60"/>
      <c r="C765" s="61"/>
      <c r="D765" s="61"/>
      <c r="E765" s="61"/>
      <c r="F765" s="43" t="s">
        <v>1331</v>
      </c>
      <c r="G765" s="53" t="s">
        <v>1332</v>
      </c>
      <c r="H765" s="44">
        <f>IFERROR(VLOOKUP($F765,'Arr 2020'!$A$1:$C$1331,3,0),0)</f>
        <v>168952.79</v>
      </c>
      <c r="I765" s="44">
        <f>IFERROR(VLOOKUP($F765,'Arr 2020'!$A:$N,4,0),0)</f>
        <v>201912.91000000003</v>
      </c>
      <c r="J765" s="44">
        <f>IFERROR(VLOOKUP($F765,'Arr 2020'!$A:$N,5,0),0)</f>
        <v>260134.14999999997</v>
      </c>
      <c r="K765" s="44">
        <f>IFERROR(VLOOKUP($F765,'Arr 2020'!$A:$N,6,0),0)</f>
        <v>300356.43</v>
      </c>
      <c r="L765" s="44">
        <f>IFERROR(VLOOKUP($F765,'Arr 2020'!$A:$N,7,0),0)</f>
        <v>162719.48000000001</v>
      </c>
      <c r="M765" s="44">
        <f>IFERROR(VLOOKUP($F765,'Arr 2020'!$A:$N,8,0),0)</f>
        <v>112672.86</v>
      </c>
      <c r="N765" s="44">
        <f>IFERROR(VLOOKUP($F765,'Arr 2020'!$A:$N,9,0),0)</f>
        <v>164325.96</v>
      </c>
      <c r="O765" s="44">
        <f>IFERROR(VLOOKUP($F765,'Arr 2020'!$A:$N,10,0),0)</f>
        <v>123121.37</v>
      </c>
      <c r="P765" s="44">
        <f>IFERROR(VLOOKUP($F765,'Arr 2020'!$A:$N,11,0),0)</f>
        <v>130856.03</v>
      </c>
      <c r="Q765" s="44">
        <f>IFERROR(VLOOKUP($F765,'Arr 2020'!$A:$N,12,0),0)</f>
        <v>265849.73</v>
      </c>
      <c r="R765" s="44">
        <f>IFERROR(VLOOKUP($F765,'Arr 2020'!$A:$N,13,0),0)</f>
        <v>165321.71</v>
      </c>
      <c r="S765" s="44">
        <f>IFERROR(VLOOKUP($F765,'Arr 2020'!$A:$N,14,0),0)</f>
        <v>94073.76</v>
      </c>
    </row>
    <row r="766" spans="2:19" ht="15" customHeight="1" x14ac:dyDescent="0.2">
      <c r="B766" s="23"/>
      <c r="C766" s="22"/>
      <c r="D766" s="22"/>
      <c r="E766" s="22" t="s">
        <v>1333</v>
      </c>
      <c r="F766" s="22"/>
      <c r="G766" s="55" t="s">
        <v>1334</v>
      </c>
      <c r="H766" s="24">
        <f>IFERROR(VLOOKUP($F766,'Arr 2020'!$A$1:$C$1331,3,0),0)</f>
        <v>0</v>
      </c>
      <c r="I766" s="24">
        <f>IFERROR(VLOOKUP($F766,'Arr 2020'!$A:$N,4,0),0)</f>
        <v>0</v>
      </c>
      <c r="J766" s="24">
        <f>IFERROR(VLOOKUP($F766,'Arr 2020'!$A:$N,5,0),0)</f>
        <v>0</v>
      </c>
      <c r="K766" s="24">
        <f>IFERROR(VLOOKUP($F766,'Arr 2020'!$A:$N,6,0),0)</f>
        <v>0</v>
      </c>
      <c r="L766" s="24">
        <f>IFERROR(VLOOKUP($F766,'Arr 2020'!$A:$N,7,0),0)</f>
        <v>0</v>
      </c>
      <c r="M766" s="24">
        <f>IFERROR(VLOOKUP($F766,'Arr 2020'!$A:$N,8,0),0)</f>
        <v>0</v>
      </c>
      <c r="N766" s="24">
        <f>IFERROR(VLOOKUP($F766,'Arr 2020'!$A:$N,9,0),0)</f>
        <v>0</v>
      </c>
      <c r="O766" s="24">
        <f>IFERROR(VLOOKUP($F766,'Arr 2020'!$A:$N,10,0),0)</f>
        <v>0</v>
      </c>
      <c r="P766" s="24">
        <f>IFERROR(VLOOKUP($F766,'Arr 2020'!$A:$N,11,0),0)</f>
        <v>0</v>
      </c>
      <c r="Q766" s="24">
        <f>IFERROR(VLOOKUP($F766,'Arr 2020'!$A:$N,12,0),0)</f>
        <v>0</v>
      </c>
      <c r="R766" s="24">
        <f>IFERROR(VLOOKUP($F766,'Arr 2020'!$A:$N,13,0),0)</f>
        <v>0</v>
      </c>
      <c r="S766" s="24">
        <f>IFERROR(VLOOKUP($F766,'Arr 2020'!$A:$N,14,0),0)</f>
        <v>0</v>
      </c>
    </row>
    <row r="767" spans="2:19" ht="15" customHeight="1" x14ac:dyDescent="0.2">
      <c r="B767" s="60"/>
      <c r="C767" s="61"/>
      <c r="D767" s="61"/>
      <c r="E767" s="61"/>
      <c r="F767" s="43" t="s">
        <v>1335</v>
      </c>
      <c r="G767" s="53" t="s">
        <v>1334</v>
      </c>
      <c r="H767" s="44">
        <f>IFERROR(VLOOKUP($F767,'Arr 2020'!$A$1:$C$1331,3,0),0)</f>
        <v>36552.550000000003</v>
      </c>
      <c r="I767" s="44">
        <f>IFERROR(VLOOKUP($F767,'Arr 2020'!$A:$N,4,0),0)</f>
        <v>31338.87</v>
      </c>
      <c r="J767" s="44">
        <f>IFERROR(VLOOKUP($F767,'Arr 2020'!$A:$N,5,0),0)</f>
        <v>36536.89</v>
      </c>
      <c r="K767" s="44">
        <f>IFERROR(VLOOKUP($F767,'Arr 2020'!$A:$N,6,0),0)</f>
        <v>24183.03</v>
      </c>
      <c r="L767" s="44">
        <f>IFERROR(VLOOKUP($F767,'Arr 2020'!$A:$N,7,0),0)</f>
        <v>29328.57</v>
      </c>
      <c r="M767" s="44">
        <f>IFERROR(VLOOKUP($F767,'Arr 2020'!$A:$N,8,0),0)</f>
        <v>25796.42</v>
      </c>
      <c r="N767" s="44">
        <f>IFERROR(VLOOKUP($F767,'Arr 2020'!$A:$N,9,0),0)</f>
        <v>98495.82</v>
      </c>
      <c r="O767" s="44">
        <f>IFERROR(VLOOKUP($F767,'Arr 2020'!$A:$N,10,0),0)</f>
        <v>57118.139999999992</v>
      </c>
      <c r="P767" s="44">
        <f>IFERROR(VLOOKUP($F767,'Arr 2020'!$A:$N,11,0),0)</f>
        <v>39347.43</v>
      </c>
      <c r="Q767" s="44">
        <f>IFERROR(VLOOKUP($F767,'Arr 2020'!$A:$N,12,0),0)</f>
        <v>56204.78</v>
      </c>
      <c r="R767" s="44">
        <f>IFERROR(VLOOKUP($F767,'Arr 2020'!$A:$N,13,0),0)</f>
        <v>49541.86</v>
      </c>
      <c r="S767" s="44">
        <f>IFERROR(VLOOKUP($F767,'Arr 2020'!$A:$N,14,0),0)</f>
        <v>62863.07</v>
      </c>
    </row>
    <row r="768" spans="2:19" ht="15" customHeight="1" x14ac:dyDescent="0.2">
      <c r="B768" s="23"/>
      <c r="C768" s="22"/>
      <c r="D768" s="22"/>
      <c r="E768" s="22" t="s">
        <v>1336</v>
      </c>
      <c r="F768" s="22"/>
      <c r="G768" s="55" t="s">
        <v>1323</v>
      </c>
      <c r="H768" s="24">
        <f>IFERROR(VLOOKUP($F768,'Arr 2020'!$A$1:$C$1331,3,0),0)</f>
        <v>0</v>
      </c>
      <c r="I768" s="24">
        <f>IFERROR(VLOOKUP($F768,'Arr 2020'!$A:$N,4,0),0)</f>
        <v>0</v>
      </c>
      <c r="J768" s="24">
        <f>IFERROR(VLOOKUP($F768,'Arr 2020'!$A:$N,5,0),0)</f>
        <v>0</v>
      </c>
      <c r="K768" s="24">
        <f>IFERROR(VLOOKUP($F768,'Arr 2020'!$A:$N,6,0),0)</f>
        <v>0</v>
      </c>
      <c r="L768" s="24">
        <f>IFERROR(VLOOKUP($F768,'Arr 2020'!$A:$N,7,0),0)</f>
        <v>0</v>
      </c>
      <c r="M768" s="24">
        <f>IFERROR(VLOOKUP($F768,'Arr 2020'!$A:$N,8,0),0)</f>
        <v>0</v>
      </c>
      <c r="N768" s="24">
        <f>IFERROR(VLOOKUP($F768,'Arr 2020'!$A:$N,9,0),0)</f>
        <v>0</v>
      </c>
      <c r="O768" s="24">
        <f>IFERROR(VLOOKUP($F768,'Arr 2020'!$A:$N,10,0),0)</f>
        <v>0</v>
      </c>
      <c r="P768" s="24">
        <f>IFERROR(VLOOKUP($F768,'Arr 2020'!$A:$N,11,0),0)</f>
        <v>0</v>
      </c>
      <c r="Q768" s="24">
        <f>IFERROR(VLOOKUP($F768,'Arr 2020'!$A:$N,12,0),0)</f>
        <v>0</v>
      </c>
      <c r="R768" s="24">
        <f>IFERROR(VLOOKUP($F768,'Arr 2020'!$A:$N,13,0),0)</f>
        <v>0</v>
      </c>
      <c r="S768" s="24">
        <f>IFERROR(VLOOKUP($F768,'Arr 2020'!$A:$N,14,0),0)</f>
        <v>0</v>
      </c>
    </row>
    <row r="769" spans="2:19" ht="15" customHeight="1" x14ac:dyDescent="0.2">
      <c r="B769" s="60"/>
      <c r="C769" s="61"/>
      <c r="D769" s="61"/>
      <c r="E769" s="61"/>
      <c r="F769" s="43" t="s">
        <v>1337</v>
      </c>
      <c r="G769" s="53" t="s">
        <v>1338</v>
      </c>
      <c r="H769" s="44">
        <f>IFERROR(VLOOKUP($F769,'Arr 2020'!$A$1:$C$1331,3,0),0)</f>
        <v>1970.46</v>
      </c>
      <c r="I769" s="44">
        <f>IFERROR(VLOOKUP($F769,'Arr 2020'!$A:$N,4,0),0)</f>
        <v>3877.75</v>
      </c>
      <c r="J769" s="44">
        <f>IFERROR(VLOOKUP($F769,'Arr 2020'!$A:$N,5,0),0)</f>
        <v>2744.01</v>
      </c>
      <c r="K769" s="44">
        <f>IFERROR(VLOOKUP($F769,'Arr 2020'!$A:$N,6,0),0)</f>
        <v>2677.36</v>
      </c>
      <c r="L769" s="44">
        <f>IFERROR(VLOOKUP($F769,'Arr 2020'!$A:$N,7,0),0)</f>
        <v>1542.49</v>
      </c>
      <c r="M769" s="44">
        <f>IFERROR(VLOOKUP($F769,'Arr 2020'!$A:$N,8,0),0)</f>
        <v>1917.89</v>
      </c>
      <c r="N769" s="44">
        <f>IFERROR(VLOOKUP($F769,'Arr 2020'!$A:$N,9,0),0)</f>
        <v>1183</v>
      </c>
      <c r="O769" s="44">
        <f>IFERROR(VLOOKUP($F769,'Arr 2020'!$A:$N,10,0),0)</f>
        <v>1129.55</v>
      </c>
      <c r="P769" s="44">
        <f>IFERROR(VLOOKUP($F769,'Arr 2020'!$A:$N,11,0),0)</f>
        <v>3034.81</v>
      </c>
      <c r="Q769" s="44">
        <f>IFERROR(VLOOKUP($F769,'Arr 2020'!$A:$N,12,0),0)</f>
        <v>1050.9900000000002</v>
      </c>
      <c r="R769" s="44">
        <f>IFERROR(VLOOKUP($F769,'Arr 2020'!$A:$N,13,0),0)</f>
        <v>6322.15</v>
      </c>
      <c r="S769" s="44">
        <f>IFERROR(VLOOKUP($F769,'Arr 2020'!$A:$N,14,0),0)</f>
        <v>1559.22</v>
      </c>
    </row>
    <row r="770" spans="2:19" ht="15" customHeight="1" x14ac:dyDescent="0.2">
      <c r="B770" s="60"/>
      <c r="C770" s="61"/>
      <c r="D770" s="61"/>
      <c r="E770" s="61"/>
      <c r="F770" s="43" t="s">
        <v>1339</v>
      </c>
      <c r="G770" s="53" t="s">
        <v>1340</v>
      </c>
      <c r="H770" s="44">
        <f>IFERROR(VLOOKUP($F770,'Arr 2020'!$A$1:$C$1331,3,0),0)</f>
        <v>7371.97</v>
      </c>
      <c r="I770" s="44">
        <f>IFERROR(VLOOKUP($F770,'Arr 2020'!$A:$N,4,0),0)</f>
        <v>62307.99</v>
      </c>
      <c r="J770" s="44">
        <f>IFERROR(VLOOKUP($F770,'Arr 2020'!$A:$N,5,0),0)</f>
        <v>83942.9</v>
      </c>
      <c r="K770" s="44">
        <f>IFERROR(VLOOKUP($F770,'Arr 2020'!$A:$N,6,0),0)</f>
        <v>242567.22000000003</v>
      </c>
      <c r="L770" s="44">
        <f>IFERROR(VLOOKUP($F770,'Arr 2020'!$A:$N,7,0),0)</f>
        <v>103565.27999999998</v>
      </c>
      <c r="M770" s="44">
        <f>IFERROR(VLOOKUP($F770,'Arr 2020'!$A:$N,8,0),0)</f>
        <v>35975.160000000003</v>
      </c>
      <c r="N770" s="44">
        <f>IFERROR(VLOOKUP($F770,'Arr 2020'!$A:$N,9,0),0)</f>
        <v>46598.83</v>
      </c>
      <c r="O770" s="44">
        <f>IFERROR(VLOOKUP($F770,'Arr 2020'!$A:$N,10,0),0)</f>
        <v>43181.36</v>
      </c>
      <c r="P770" s="44">
        <f>IFERROR(VLOOKUP($F770,'Arr 2020'!$A:$N,11,0),0)</f>
        <v>79725.070000000007</v>
      </c>
      <c r="Q770" s="44">
        <f>IFERROR(VLOOKUP($F770,'Arr 2020'!$A:$N,12,0),0)</f>
        <v>92217.249999999985</v>
      </c>
      <c r="R770" s="44">
        <f>IFERROR(VLOOKUP($F770,'Arr 2020'!$A:$N,13,0),0)</f>
        <v>106480.42</v>
      </c>
      <c r="S770" s="44">
        <f>IFERROR(VLOOKUP($F770,'Arr 2020'!$A:$N,14,0),0)</f>
        <v>46499.360000000001</v>
      </c>
    </row>
    <row r="771" spans="2:19" ht="15" customHeight="1" x14ac:dyDescent="0.2">
      <c r="B771" s="60"/>
      <c r="C771" s="61"/>
      <c r="D771" s="61"/>
      <c r="E771" s="61"/>
      <c r="F771" s="43" t="s">
        <v>1341</v>
      </c>
      <c r="G771" s="53" t="s">
        <v>1342</v>
      </c>
      <c r="H771" s="44">
        <f>IFERROR(VLOOKUP($F771,'Arr 2020'!$A$1:$C$1331,3,0),0)</f>
        <v>1377330.2299999997</v>
      </c>
      <c r="I771" s="44">
        <f>IFERROR(VLOOKUP($F771,'Arr 2020'!$A:$N,4,0),0)</f>
        <v>1103255.0000000002</v>
      </c>
      <c r="J771" s="44">
        <f>IFERROR(VLOOKUP($F771,'Arr 2020'!$A:$N,5,0),0)</f>
        <v>1100938.6100000001</v>
      </c>
      <c r="K771" s="44">
        <f>IFERROR(VLOOKUP($F771,'Arr 2020'!$A:$N,6,0),0)</f>
        <v>1018278.58</v>
      </c>
      <c r="L771" s="44">
        <f>IFERROR(VLOOKUP($F771,'Arr 2020'!$A:$N,7,0),0)</f>
        <v>827078.97</v>
      </c>
      <c r="M771" s="44">
        <f>IFERROR(VLOOKUP($F771,'Arr 2020'!$A:$N,8,0),0)</f>
        <v>959698.5</v>
      </c>
      <c r="N771" s="44">
        <f>IFERROR(VLOOKUP($F771,'Arr 2020'!$A:$N,9,0),0)</f>
        <v>1502331.18</v>
      </c>
      <c r="O771" s="44">
        <f>IFERROR(VLOOKUP($F771,'Arr 2020'!$A:$N,10,0),0)</f>
        <v>1923615.03</v>
      </c>
      <c r="P771" s="44">
        <f>IFERROR(VLOOKUP($F771,'Arr 2020'!$A:$N,11,0),0)</f>
        <v>2199603.4</v>
      </c>
      <c r="Q771" s="44">
        <f>IFERROR(VLOOKUP($F771,'Arr 2020'!$A:$N,12,0),0)</f>
        <v>2792803.23</v>
      </c>
      <c r="R771" s="44">
        <f>IFERROR(VLOOKUP($F771,'Arr 2020'!$A:$N,13,0),0)</f>
        <v>2508448.64</v>
      </c>
      <c r="S771" s="44">
        <f>IFERROR(VLOOKUP($F771,'Arr 2020'!$A:$N,14,0),0)</f>
        <v>2656856.92</v>
      </c>
    </row>
    <row r="772" spans="2:19" ht="15" customHeight="1" x14ac:dyDescent="0.2">
      <c r="B772" s="32"/>
      <c r="C772" s="33" t="s">
        <v>1343</v>
      </c>
      <c r="D772" s="33"/>
      <c r="E772" s="33"/>
      <c r="F772" s="33"/>
      <c r="G772" s="50" t="s">
        <v>1344</v>
      </c>
      <c r="H772" s="65">
        <f>IFERROR(VLOOKUP($F772,'Arr 2020'!$A$1:$C$1331,3,0),0)</f>
        <v>0</v>
      </c>
      <c r="I772" s="65">
        <f>IFERROR(VLOOKUP($F772,'Arr 2020'!$A:$N,4,0),0)</f>
        <v>0</v>
      </c>
      <c r="J772" s="65">
        <f>IFERROR(VLOOKUP($F772,'Arr 2020'!$A:$N,5,0),0)</f>
        <v>0</v>
      </c>
      <c r="K772" s="65">
        <f>IFERROR(VLOOKUP($F772,'Arr 2020'!$A:$N,6,0),0)</f>
        <v>0</v>
      </c>
      <c r="L772" s="65">
        <f>IFERROR(VLOOKUP($F772,'Arr 2020'!$A:$N,7,0),0)</f>
        <v>0</v>
      </c>
      <c r="M772" s="65">
        <f>IFERROR(VLOOKUP($F772,'Arr 2020'!$A:$N,8,0),0)</f>
        <v>0</v>
      </c>
      <c r="N772" s="65">
        <f>IFERROR(VLOOKUP($F772,'Arr 2020'!$A:$N,9,0),0)</f>
        <v>0</v>
      </c>
      <c r="O772" s="65">
        <f>IFERROR(VLOOKUP($F772,'Arr 2020'!$A:$N,10,0),0)</f>
        <v>0</v>
      </c>
      <c r="P772" s="65">
        <f>IFERROR(VLOOKUP($F772,'Arr 2020'!$A:$N,11,0),0)</f>
        <v>0</v>
      </c>
      <c r="Q772" s="65">
        <f>IFERROR(VLOOKUP($F772,'Arr 2020'!$A:$N,12,0),0)</f>
        <v>0</v>
      </c>
      <c r="R772" s="65">
        <f>IFERROR(VLOOKUP($F772,'Arr 2020'!$A:$N,13,0),0)</f>
        <v>0</v>
      </c>
      <c r="S772" s="65">
        <f>IFERROR(VLOOKUP($F772,'Arr 2020'!$A:$N,14,0),0)</f>
        <v>0</v>
      </c>
    </row>
    <row r="773" spans="2:19" ht="15" customHeight="1" x14ac:dyDescent="0.2">
      <c r="B773" s="64"/>
      <c r="C773" s="37"/>
      <c r="D773" s="37" t="s">
        <v>1345</v>
      </c>
      <c r="E773" s="37"/>
      <c r="F773" s="37"/>
      <c r="G773" s="51" t="s">
        <v>1346</v>
      </c>
      <c r="H773" s="38">
        <f>IFERROR(VLOOKUP($F773,'Arr 2020'!$A$1:$C$1331,3,0),0)</f>
        <v>0</v>
      </c>
      <c r="I773" s="38">
        <f>IFERROR(VLOOKUP($F773,'Arr 2020'!$A:$N,4,0),0)</f>
        <v>0</v>
      </c>
      <c r="J773" s="38">
        <f>IFERROR(VLOOKUP($F773,'Arr 2020'!$A:$N,5,0),0)</f>
        <v>0</v>
      </c>
      <c r="K773" s="38">
        <f>IFERROR(VLOOKUP($F773,'Arr 2020'!$A:$N,6,0),0)</f>
        <v>0</v>
      </c>
      <c r="L773" s="38">
        <f>IFERROR(VLOOKUP($F773,'Arr 2020'!$A:$N,7,0),0)</f>
        <v>0</v>
      </c>
      <c r="M773" s="38">
        <f>IFERROR(VLOOKUP($F773,'Arr 2020'!$A:$N,8,0),0)</f>
        <v>0</v>
      </c>
      <c r="N773" s="38">
        <f>IFERROR(VLOOKUP($F773,'Arr 2020'!$A:$N,9,0),0)</f>
        <v>0</v>
      </c>
      <c r="O773" s="38">
        <f>IFERROR(VLOOKUP($F773,'Arr 2020'!$A:$N,10,0),0)</f>
        <v>0</v>
      </c>
      <c r="P773" s="38">
        <f>IFERROR(VLOOKUP($F773,'Arr 2020'!$A:$N,11,0),0)</f>
        <v>0</v>
      </c>
      <c r="Q773" s="38">
        <f>IFERROR(VLOOKUP($F773,'Arr 2020'!$A:$N,12,0),0)</f>
        <v>0</v>
      </c>
      <c r="R773" s="38">
        <f>IFERROR(VLOOKUP($F773,'Arr 2020'!$A:$N,13,0),0)</f>
        <v>0</v>
      </c>
      <c r="S773" s="38">
        <f>IFERROR(VLOOKUP($F773,'Arr 2020'!$A:$N,14,0),0)</f>
        <v>0</v>
      </c>
    </row>
    <row r="774" spans="2:19" ht="15" customHeight="1" x14ac:dyDescent="0.2">
      <c r="B774" s="23"/>
      <c r="C774" s="22"/>
      <c r="D774" s="22"/>
      <c r="E774" s="22" t="s">
        <v>1347</v>
      </c>
      <c r="F774" s="22"/>
      <c r="G774" s="55" t="s">
        <v>1346</v>
      </c>
      <c r="H774" s="24">
        <f>IFERROR(VLOOKUP($F774,'Arr 2020'!$A$1:$C$1331,3,0),0)</f>
        <v>0</v>
      </c>
      <c r="I774" s="24">
        <f>IFERROR(VLOOKUP($F774,'Arr 2020'!$A:$N,4,0),0)</f>
        <v>0</v>
      </c>
      <c r="J774" s="24">
        <f>IFERROR(VLOOKUP($F774,'Arr 2020'!$A:$N,5,0),0)</f>
        <v>0</v>
      </c>
      <c r="K774" s="24">
        <f>IFERROR(VLOOKUP($F774,'Arr 2020'!$A:$N,6,0),0)</f>
        <v>0</v>
      </c>
      <c r="L774" s="24">
        <f>IFERROR(VLOOKUP($F774,'Arr 2020'!$A:$N,7,0),0)</f>
        <v>0</v>
      </c>
      <c r="M774" s="24">
        <f>IFERROR(VLOOKUP($F774,'Arr 2020'!$A:$N,8,0),0)</f>
        <v>0</v>
      </c>
      <c r="N774" s="24">
        <f>IFERROR(VLOOKUP($F774,'Arr 2020'!$A:$N,9,0),0)</f>
        <v>0</v>
      </c>
      <c r="O774" s="24">
        <f>IFERROR(VLOOKUP($F774,'Arr 2020'!$A:$N,10,0),0)</f>
        <v>0</v>
      </c>
      <c r="P774" s="24">
        <f>IFERROR(VLOOKUP($F774,'Arr 2020'!$A:$N,11,0),0)</f>
        <v>0</v>
      </c>
      <c r="Q774" s="24">
        <f>IFERROR(VLOOKUP($F774,'Arr 2020'!$A:$N,12,0),0)</f>
        <v>0</v>
      </c>
      <c r="R774" s="24">
        <f>IFERROR(VLOOKUP($F774,'Arr 2020'!$A:$N,13,0),0)</f>
        <v>0</v>
      </c>
      <c r="S774" s="24">
        <f>IFERROR(VLOOKUP($F774,'Arr 2020'!$A:$N,14,0),0)</f>
        <v>0</v>
      </c>
    </row>
    <row r="775" spans="2:19" ht="15" customHeight="1" x14ac:dyDescent="0.2">
      <c r="B775" s="60"/>
      <c r="C775" s="61"/>
      <c r="D775" s="61"/>
      <c r="E775" s="61"/>
      <c r="F775" s="43" t="s">
        <v>1348</v>
      </c>
      <c r="G775" s="53" t="s">
        <v>1346</v>
      </c>
      <c r="H775" s="44">
        <f>IFERROR(VLOOKUP($F775,'Arr 2020'!$A$1:$C$1331,3,0),0)</f>
        <v>513317.04</v>
      </c>
      <c r="I775" s="44">
        <f>IFERROR(VLOOKUP($F775,'Arr 2020'!$A:$N,4,0),0)</f>
        <v>561955.61</v>
      </c>
      <c r="J775" s="44">
        <f>IFERROR(VLOOKUP($F775,'Arr 2020'!$A:$N,5,0),0)</f>
        <v>819585.36</v>
      </c>
      <c r="K775" s="44">
        <f>IFERROR(VLOOKUP($F775,'Arr 2020'!$A:$N,6,0),0)</f>
        <v>449102.27</v>
      </c>
      <c r="L775" s="44">
        <f>IFERROR(VLOOKUP($F775,'Arr 2020'!$A:$N,7,0),0)</f>
        <v>463410.24</v>
      </c>
      <c r="M775" s="44">
        <f>IFERROR(VLOOKUP($F775,'Arr 2020'!$A:$N,8,0),0)</f>
        <v>474082.5</v>
      </c>
      <c r="N775" s="44">
        <f>IFERROR(VLOOKUP($F775,'Arr 2020'!$A:$N,9,0),0)</f>
        <v>434799.26000000007</v>
      </c>
      <c r="O775" s="44">
        <f>IFERROR(VLOOKUP($F775,'Arr 2020'!$A:$N,10,0),0)</f>
        <v>244542.76</v>
      </c>
      <c r="P775" s="44">
        <f>IFERROR(VLOOKUP($F775,'Arr 2020'!$A:$N,11,0),0)</f>
        <v>327644.79999999999</v>
      </c>
      <c r="Q775" s="44">
        <f>IFERROR(VLOOKUP($F775,'Arr 2020'!$A:$N,12,0),0)</f>
        <v>599519.67000000004</v>
      </c>
      <c r="R775" s="44">
        <f>IFERROR(VLOOKUP($F775,'Arr 2020'!$A:$N,13,0),0)</f>
        <v>499511.35</v>
      </c>
      <c r="S775" s="44">
        <f>IFERROR(VLOOKUP($F775,'Arr 2020'!$A:$N,14,0),0)</f>
        <v>160082.31</v>
      </c>
    </row>
    <row r="776" spans="2:19" ht="15" customHeight="1" x14ac:dyDescent="0.2">
      <c r="B776" s="64"/>
      <c r="C776" s="37"/>
      <c r="D776" s="37" t="s">
        <v>1349</v>
      </c>
      <c r="E776" s="37"/>
      <c r="F776" s="37"/>
      <c r="G776" s="51" t="s">
        <v>1350</v>
      </c>
      <c r="H776" s="38">
        <f>IFERROR(VLOOKUP($F776,'Arr 2020'!$A$1:$C$1331,3,0),0)</f>
        <v>0</v>
      </c>
      <c r="I776" s="38">
        <f>IFERROR(VLOOKUP($F776,'Arr 2020'!$A:$N,4,0),0)</f>
        <v>0</v>
      </c>
      <c r="J776" s="38">
        <f>IFERROR(VLOOKUP($F776,'Arr 2020'!$A:$N,5,0),0)</f>
        <v>0</v>
      </c>
      <c r="K776" s="38">
        <f>IFERROR(VLOOKUP($F776,'Arr 2020'!$A:$N,6,0),0)</f>
        <v>0</v>
      </c>
      <c r="L776" s="38">
        <f>IFERROR(VLOOKUP($F776,'Arr 2020'!$A:$N,7,0),0)</f>
        <v>0</v>
      </c>
      <c r="M776" s="38">
        <f>IFERROR(VLOOKUP($F776,'Arr 2020'!$A:$N,8,0),0)</f>
        <v>0</v>
      </c>
      <c r="N776" s="38">
        <f>IFERROR(VLOOKUP($F776,'Arr 2020'!$A:$N,9,0),0)</f>
        <v>0</v>
      </c>
      <c r="O776" s="38">
        <f>IFERROR(VLOOKUP($F776,'Arr 2020'!$A:$N,10,0),0)</f>
        <v>0</v>
      </c>
      <c r="P776" s="38">
        <f>IFERROR(VLOOKUP($F776,'Arr 2020'!$A:$N,11,0),0)</f>
        <v>0</v>
      </c>
      <c r="Q776" s="38">
        <f>IFERROR(VLOOKUP($F776,'Arr 2020'!$A:$N,12,0),0)</f>
        <v>0</v>
      </c>
      <c r="R776" s="38">
        <f>IFERROR(VLOOKUP($F776,'Arr 2020'!$A:$N,13,0),0)</f>
        <v>0</v>
      </c>
      <c r="S776" s="38">
        <f>IFERROR(VLOOKUP($F776,'Arr 2020'!$A:$N,14,0),0)</f>
        <v>0</v>
      </c>
    </row>
    <row r="777" spans="2:19" ht="15" customHeight="1" x14ac:dyDescent="0.2">
      <c r="B777" s="23"/>
      <c r="C777" s="22"/>
      <c r="D777" s="22"/>
      <c r="E777" s="22" t="s">
        <v>1351</v>
      </c>
      <c r="F777" s="22"/>
      <c r="G777" s="55" t="s">
        <v>1352</v>
      </c>
      <c r="H777" s="24">
        <f>IFERROR(VLOOKUP($F777,'Arr 2020'!$A$1:$C$1331,3,0),0)</f>
        <v>0</v>
      </c>
      <c r="I777" s="24">
        <f>IFERROR(VLOOKUP($F777,'Arr 2020'!$A:$N,4,0),0)</f>
        <v>0</v>
      </c>
      <c r="J777" s="24">
        <f>IFERROR(VLOOKUP($F777,'Arr 2020'!$A:$N,5,0),0)</f>
        <v>0</v>
      </c>
      <c r="K777" s="24">
        <f>IFERROR(VLOOKUP($F777,'Arr 2020'!$A:$N,6,0),0)</f>
        <v>0</v>
      </c>
      <c r="L777" s="24">
        <f>IFERROR(VLOOKUP($F777,'Arr 2020'!$A:$N,7,0),0)</f>
        <v>0</v>
      </c>
      <c r="M777" s="24">
        <f>IFERROR(VLOOKUP($F777,'Arr 2020'!$A:$N,8,0),0)</f>
        <v>0</v>
      </c>
      <c r="N777" s="24">
        <f>IFERROR(VLOOKUP($F777,'Arr 2020'!$A:$N,9,0),0)</f>
        <v>0</v>
      </c>
      <c r="O777" s="24">
        <f>IFERROR(VLOOKUP($F777,'Arr 2020'!$A:$N,10,0),0)</f>
        <v>0</v>
      </c>
      <c r="P777" s="24">
        <f>IFERROR(VLOOKUP($F777,'Arr 2020'!$A:$N,11,0),0)</f>
        <v>0</v>
      </c>
      <c r="Q777" s="24">
        <f>IFERROR(VLOOKUP($F777,'Arr 2020'!$A:$N,12,0),0)</f>
        <v>0</v>
      </c>
      <c r="R777" s="24">
        <f>IFERROR(VLOOKUP($F777,'Arr 2020'!$A:$N,13,0),0)</f>
        <v>0</v>
      </c>
      <c r="S777" s="24">
        <f>IFERROR(VLOOKUP($F777,'Arr 2020'!$A:$N,14,0),0)</f>
        <v>0</v>
      </c>
    </row>
    <row r="778" spans="2:19" ht="15" customHeight="1" x14ac:dyDescent="0.2">
      <c r="B778" s="60"/>
      <c r="C778" s="61"/>
      <c r="D778" s="61"/>
      <c r="E778" s="61"/>
      <c r="F778" s="43" t="s">
        <v>1353</v>
      </c>
      <c r="G778" s="53" t="s">
        <v>1352</v>
      </c>
      <c r="H778" s="44">
        <f>IFERROR(VLOOKUP($F778,'Arr 2020'!$A$1:$C$1331,3,0),0)</f>
        <v>73663.16</v>
      </c>
      <c r="I778" s="44">
        <f>IFERROR(VLOOKUP($F778,'Arr 2020'!$A:$N,4,0),0)</f>
        <v>57378.12</v>
      </c>
      <c r="J778" s="44">
        <f>IFERROR(VLOOKUP($F778,'Arr 2020'!$A:$N,5,0),0)</f>
        <v>62842.71</v>
      </c>
      <c r="K778" s="44">
        <f>IFERROR(VLOOKUP($F778,'Arr 2020'!$A:$N,6,0),0)</f>
        <v>38162.629999999997</v>
      </c>
      <c r="L778" s="44">
        <f>IFERROR(VLOOKUP($F778,'Arr 2020'!$A:$N,7,0),0)</f>
        <v>11058.19</v>
      </c>
      <c r="M778" s="44">
        <f>IFERROR(VLOOKUP($F778,'Arr 2020'!$A:$N,8,0),0)</f>
        <v>33992.019999999997</v>
      </c>
      <c r="N778" s="44">
        <f>IFERROR(VLOOKUP($F778,'Arr 2020'!$A:$N,9,0),0)</f>
        <v>50060.91</v>
      </c>
      <c r="O778" s="44">
        <f>IFERROR(VLOOKUP($F778,'Arr 2020'!$A:$N,10,0),0)</f>
        <v>50170.44</v>
      </c>
      <c r="P778" s="44">
        <f>IFERROR(VLOOKUP($F778,'Arr 2020'!$A:$N,11,0),0)</f>
        <v>168178.68</v>
      </c>
      <c r="Q778" s="44">
        <f>IFERROR(VLOOKUP($F778,'Arr 2020'!$A:$N,12,0),0)</f>
        <v>313712.06</v>
      </c>
      <c r="R778" s="44">
        <f>IFERROR(VLOOKUP($F778,'Arr 2020'!$A:$N,13,0),0)</f>
        <v>159666.03</v>
      </c>
      <c r="S778" s="44">
        <f>IFERROR(VLOOKUP($F778,'Arr 2020'!$A:$N,14,0),0)</f>
        <v>114630.66</v>
      </c>
    </row>
    <row r="779" spans="2:19" ht="15" customHeight="1" x14ac:dyDescent="0.2">
      <c r="B779" s="23"/>
      <c r="C779" s="22"/>
      <c r="D779" s="22"/>
      <c r="E779" s="22" t="s">
        <v>1354</v>
      </c>
      <c r="F779" s="22"/>
      <c r="G779" s="55" t="s">
        <v>1355</v>
      </c>
      <c r="H779" s="24">
        <f>IFERROR(VLOOKUP($F779,'Arr 2020'!$A$1:$C$1331,3,0),0)</f>
        <v>0</v>
      </c>
      <c r="I779" s="24">
        <f>IFERROR(VLOOKUP($F779,'Arr 2020'!$A:$N,4,0),0)</f>
        <v>0</v>
      </c>
      <c r="J779" s="24">
        <f>IFERROR(VLOOKUP($F779,'Arr 2020'!$A:$N,5,0),0)</f>
        <v>0</v>
      </c>
      <c r="K779" s="24">
        <f>IFERROR(VLOOKUP($F779,'Arr 2020'!$A:$N,6,0),0)</f>
        <v>0</v>
      </c>
      <c r="L779" s="24">
        <f>IFERROR(VLOOKUP($F779,'Arr 2020'!$A:$N,7,0),0)</f>
        <v>0</v>
      </c>
      <c r="M779" s="24">
        <f>IFERROR(VLOOKUP($F779,'Arr 2020'!$A:$N,8,0),0)</f>
        <v>0</v>
      </c>
      <c r="N779" s="24">
        <f>IFERROR(VLOOKUP($F779,'Arr 2020'!$A:$N,9,0),0)</f>
        <v>0</v>
      </c>
      <c r="O779" s="24">
        <f>IFERROR(VLOOKUP($F779,'Arr 2020'!$A:$N,10,0),0)</f>
        <v>0</v>
      </c>
      <c r="P779" s="24">
        <f>IFERROR(VLOOKUP($F779,'Arr 2020'!$A:$N,11,0),0)</f>
        <v>0</v>
      </c>
      <c r="Q779" s="24">
        <f>IFERROR(VLOOKUP($F779,'Arr 2020'!$A:$N,12,0),0)</f>
        <v>0</v>
      </c>
      <c r="R779" s="24">
        <f>IFERROR(VLOOKUP($F779,'Arr 2020'!$A:$N,13,0),0)</f>
        <v>0</v>
      </c>
      <c r="S779" s="24">
        <f>IFERROR(VLOOKUP($F779,'Arr 2020'!$A:$N,14,0),0)</f>
        <v>0</v>
      </c>
    </row>
    <row r="780" spans="2:19" ht="15" customHeight="1" x14ac:dyDescent="0.2">
      <c r="B780" s="60"/>
      <c r="C780" s="61"/>
      <c r="D780" s="61"/>
      <c r="E780" s="61"/>
      <c r="F780" s="43" t="s">
        <v>1356</v>
      </c>
      <c r="G780" s="53" t="s">
        <v>1355</v>
      </c>
      <c r="H780" s="44">
        <f>IFERROR(VLOOKUP($F780,'Arr 2020'!$A$1:$C$1331,3,0),0)</f>
        <v>125504.75</v>
      </c>
      <c r="I780" s="44">
        <f>IFERROR(VLOOKUP($F780,'Arr 2020'!$A:$N,4,0),0)</f>
        <v>146397.85</v>
      </c>
      <c r="J780" s="44">
        <f>IFERROR(VLOOKUP($F780,'Arr 2020'!$A:$N,5,0),0)</f>
        <v>88326.58</v>
      </c>
      <c r="K780" s="44">
        <f>IFERROR(VLOOKUP($F780,'Arr 2020'!$A:$N,6,0),0)</f>
        <v>75537.62</v>
      </c>
      <c r="L780" s="44">
        <f>IFERROR(VLOOKUP($F780,'Arr 2020'!$A:$N,7,0),0)</f>
        <v>63556.07</v>
      </c>
      <c r="M780" s="44">
        <f>IFERROR(VLOOKUP($F780,'Arr 2020'!$A:$N,8,0),0)</f>
        <v>211841.6</v>
      </c>
      <c r="N780" s="44">
        <f>IFERROR(VLOOKUP($F780,'Arr 2020'!$A:$N,9,0),0)</f>
        <v>70770.47</v>
      </c>
      <c r="O780" s="44">
        <f>IFERROR(VLOOKUP($F780,'Arr 2020'!$A:$N,10,0),0)</f>
        <v>100927.55</v>
      </c>
      <c r="P780" s="44">
        <f>IFERROR(VLOOKUP($F780,'Arr 2020'!$A:$N,11,0),0)</f>
        <v>225962.75</v>
      </c>
      <c r="Q780" s="44">
        <f>IFERROR(VLOOKUP($F780,'Arr 2020'!$A:$N,12,0),0)</f>
        <v>240652.14999999997</v>
      </c>
      <c r="R780" s="44">
        <f>IFERROR(VLOOKUP($F780,'Arr 2020'!$A:$N,13,0),0)</f>
        <v>224828.23</v>
      </c>
      <c r="S780" s="44">
        <f>IFERROR(VLOOKUP($F780,'Arr 2020'!$A:$N,14,0),0)</f>
        <v>264928.2</v>
      </c>
    </row>
    <row r="781" spans="2:19" ht="15" customHeight="1" x14ac:dyDescent="0.2">
      <c r="B781" s="64"/>
      <c r="C781" s="37"/>
      <c r="D781" s="37" t="s">
        <v>1357</v>
      </c>
      <c r="E781" s="37"/>
      <c r="F781" s="37"/>
      <c r="G781" s="51" t="s">
        <v>1358</v>
      </c>
      <c r="H781" s="38">
        <f>IFERROR(VLOOKUP($F781,'Arr 2020'!$A$1:$C$1331,3,0),0)</f>
        <v>0</v>
      </c>
      <c r="I781" s="38">
        <f>IFERROR(VLOOKUP($F781,'Arr 2020'!$A:$N,4,0),0)</f>
        <v>0</v>
      </c>
      <c r="J781" s="38">
        <f>IFERROR(VLOOKUP($F781,'Arr 2020'!$A:$N,5,0),0)</f>
        <v>0</v>
      </c>
      <c r="K781" s="38">
        <f>IFERROR(VLOOKUP($F781,'Arr 2020'!$A:$N,6,0),0)</f>
        <v>0</v>
      </c>
      <c r="L781" s="38">
        <f>IFERROR(VLOOKUP($F781,'Arr 2020'!$A:$N,7,0),0)</f>
        <v>0</v>
      </c>
      <c r="M781" s="38">
        <f>IFERROR(VLOOKUP($F781,'Arr 2020'!$A:$N,8,0),0)</f>
        <v>0</v>
      </c>
      <c r="N781" s="38">
        <f>IFERROR(VLOOKUP($F781,'Arr 2020'!$A:$N,9,0),0)</f>
        <v>0</v>
      </c>
      <c r="O781" s="38">
        <f>IFERROR(VLOOKUP($F781,'Arr 2020'!$A:$N,10,0),0)</f>
        <v>0</v>
      </c>
      <c r="P781" s="38">
        <f>IFERROR(VLOOKUP($F781,'Arr 2020'!$A:$N,11,0),0)</f>
        <v>0</v>
      </c>
      <c r="Q781" s="38">
        <f>IFERROR(VLOOKUP($F781,'Arr 2020'!$A:$N,12,0),0)</f>
        <v>0</v>
      </c>
      <c r="R781" s="38">
        <f>IFERROR(VLOOKUP($F781,'Arr 2020'!$A:$N,13,0),0)</f>
        <v>0</v>
      </c>
      <c r="S781" s="38">
        <f>IFERROR(VLOOKUP($F781,'Arr 2020'!$A:$N,14,0),0)</f>
        <v>0</v>
      </c>
    </row>
    <row r="782" spans="2:19" ht="15" customHeight="1" x14ac:dyDescent="0.2">
      <c r="B782" s="23"/>
      <c r="C782" s="22"/>
      <c r="D782" s="22"/>
      <c r="E782" s="22" t="s">
        <v>1359</v>
      </c>
      <c r="F782" s="22"/>
      <c r="G782" s="55" t="s">
        <v>1360</v>
      </c>
      <c r="H782" s="24">
        <f>IFERROR(VLOOKUP($F782,'Arr 2020'!$A$1:$C$1331,3,0),0)</f>
        <v>0</v>
      </c>
      <c r="I782" s="24">
        <f>IFERROR(VLOOKUP($F782,'Arr 2020'!$A:$N,4,0),0)</f>
        <v>0</v>
      </c>
      <c r="J782" s="24">
        <f>IFERROR(VLOOKUP($F782,'Arr 2020'!$A:$N,5,0),0)</f>
        <v>0</v>
      </c>
      <c r="K782" s="24">
        <f>IFERROR(VLOOKUP($F782,'Arr 2020'!$A:$N,6,0),0)</f>
        <v>0</v>
      </c>
      <c r="L782" s="24">
        <f>IFERROR(VLOOKUP($F782,'Arr 2020'!$A:$N,7,0),0)</f>
        <v>0</v>
      </c>
      <c r="M782" s="24">
        <f>IFERROR(VLOOKUP($F782,'Arr 2020'!$A:$N,8,0),0)</f>
        <v>0</v>
      </c>
      <c r="N782" s="24">
        <f>IFERROR(VLOOKUP($F782,'Arr 2020'!$A:$N,9,0),0)</f>
        <v>0</v>
      </c>
      <c r="O782" s="24">
        <f>IFERROR(VLOOKUP($F782,'Arr 2020'!$A:$N,10,0),0)</f>
        <v>0</v>
      </c>
      <c r="P782" s="24">
        <f>IFERROR(VLOOKUP($F782,'Arr 2020'!$A:$N,11,0),0)</f>
        <v>0</v>
      </c>
      <c r="Q782" s="24">
        <f>IFERROR(VLOOKUP($F782,'Arr 2020'!$A:$N,12,0),0)</f>
        <v>0</v>
      </c>
      <c r="R782" s="24">
        <f>IFERROR(VLOOKUP($F782,'Arr 2020'!$A:$N,13,0),0)</f>
        <v>0</v>
      </c>
      <c r="S782" s="24">
        <f>IFERROR(VLOOKUP($F782,'Arr 2020'!$A:$N,14,0),0)</f>
        <v>0</v>
      </c>
    </row>
    <row r="783" spans="2:19" ht="15" customHeight="1" x14ac:dyDescent="0.2">
      <c r="B783" s="60"/>
      <c r="C783" s="61"/>
      <c r="D783" s="61"/>
      <c r="E783" s="61"/>
      <c r="F783" s="43" t="s">
        <v>1361</v>
      </c>
      <c r="G783" s="53" t="s">
        <v>1362</v>
      </c>
      <c r="H783" s="44">
        <f>IFERROR(VLOOKUP($F783,'Arr 2020'!$A$1:$C$1331,3,0),0)</f>
        <v>123017.25999999998</v>
      </c>
      <c r="I783" s="44">
        <f>IFERROR(VLOOKUP($F783,'Arr 2020'!$A:$N,4,0),0)</f>
        <v>59890.3</v>
      </c>
      <c r="J783" s="44">
        <f>IFERROR(VLOOKUP($F783,'Arr 2020'!$A:$N,5,0),0)</f>
        <v>75296.83</v>
      </c>
      <c r="K783" s="44">
        <f>IFERROR(VLOOKUP($F783,'Arr 2020'!$A:$N,6,0),0)</f>
        <v>51930.79</v>
      </c>
      <c r="L783" s="44">
        <f>IFERROR(VLOOKUP($F783,'Arr 2020'!$A:$N,7,0),0)</f>
        <v>35040.39</v>
      </c>
      <c r="M783" s="44">
        <f>IFERROR(VLOOKUP($F783,'Arr 2020'!$A:$N,8,0),0)</f>
        <v>50788</v>
      </c>
      <c r="N783" s="44">
        <f>IFERROR(VLOOKUP($F783,'Arr 2020'!$A:$N,9,0),0)</f>
        <v>51446.48</v>
      </c>
      <c r="O783" s="44">
        <f>IFERROR(VLOOKUP($F783,'Arr 2020'!$A:$N,10,0),0)</f>
        <v>67264.53</v>
      </c>
      <c r="P783" s="44">
        <f>IFERROR(VLOOKUP($F783,'Arr 2020'!$A:$N,11,0),0)</f>
        <v>152811.60999999999</v>
      </c>
      <c r="Q783" s="44">
        <f>IFERROR(VLOOKUP($F783,'Arr 2020'!$A:$N,12,0),0)</f>
        <v>69141.440000000002</v>
      </c>
      <c r="R783" s="44">
        <f>IFERROR(VLOOKUP($F783,'Arr 2020'!$A:$N,13,0),0)</f>
        <v>60191.21</v>
      </c>
      <c r="S783" s="44">
        <f>IFERROR(VLOOKUP($F783,'Arr 2020'!$A:$N,14,0),0)</f>
        <v>153682.06</v>
      </c>
    </row>
    <row r="784" spans="2:19" ht="15" customHeight="1" x14ac:dyDescent="0.2">
      <c r="B784" s="23"/>
      <c r="C784" s="22"/>
      <c r="D784" s="22"/>
      <c r="E784" s="22" t="s">
        <v>1363</v>
      </c>
      <c r="F784" s="22"/>
      <c r="G784" s="55" t="s">
        <v>1364</v>
      </c>
      <c r="H784" s="24">
        <f>IFERROR(VLOOKUP($F784,'Arr 2020'!$A$1:$C$1331,3,0),0)</f>
        <v>0</v>
      </c>
      <c r="I784" s="24">
        <f>IFERROR(VLOOKUP($F784,'Arr 2020'!$A:$N,4,0),0)</f>
        <v>0</v>
      </c>
      <c r="J784" s="24">
        <f>IFERROR(VLOOKUP($F784,'Arr 2020'!$A:$N,5,0),0)</f>
        <v>0</v>
      </c>
      <c r="K784" s="24">
        <f>IFERROR(VLOOKUP($F784,'Arr 2020'!$A:$N,6,0),0)</f>
        <v>0</v>
      </c>
      <c r="L784" s="24">
        <f>IFERROR(VLOOKUP($F784,'Arr 2020'!$A:$N,7,0),0)</f>
        <v>0</v>
      </c>
      <c r="M784" s="24">
        <f>IFERROR(VLOOKUP($F784,'Arr 2020'!$A:$N,8,0),0)</f>
        <v>0</v>
      </c>
      <c r="N784" s="24">
        <f>IFERROR(VLOOKUP($F784,'Arr 2020'!$A:$N,9,0),0)</f>
        <v>0</v>
      </c>
      <c r="O784" s="24">
        <f>IFERROR(VLOOKUP($F784,'Arr 2020'!$A:$N,10,0),0)</f>
        <v>0</v>
      </c>
      <c r="P784" s="24">
        <f>IFERROR(VLOOKUP($F784,'Arr 2020'!$A:$N,11,0),0)</f>
        <v>0</v>
      </c>
      <c r="Q784" s="24">
        <f>IFERROR(VLOOKUP($F784,'Arr 2020'!$A:$N,12,0),0)</f>
        <v>0</v>
      </c>
      <c r="R784" s="24">
        <f>IFERROR(VLOOKUP($F784,'Arr 2020'!$A:$N,13,0),0)</f>
        <v>0</v>
      </c>
      <c r="S784" s="24">
        <f>IFERROR(VLOOKUP($F784,'Arr 2020'!$A:$N,14,0),0)</f>
        <v>0</v>
      </c>
    </row>
    <row r="785" spans="2:19" ht="15" customHeight="1" x14ac:dyDescent="0.2">
      <c r="B785" s="60"/>
      <c r="C785" s="61"/>
      <c r="D785" s="61"/>
      <c r="E785" s="61"/>
      <c r="F785" s="43" t="s">
        <v>1365</v>
      </c>
      <c r="G785" s="53" t="s">
        <v>1366</v>
      </c>
      <c r="H785" s="44">
        <f>IFERROR(VLOOKUP($F785,'Arr 2020'!$A$1:$C$1331,3,0),0)</f>
        <v>769350.59</v>
      </c>
      <c r="I785" s="44">
        <f>IFERROR(VLOOKUP($F785,'Arr 2020'!$A:$N,4,0),0)</f>
        <v>253475.92000000004</v>
      </c>
      <c r="J785" s="44">
        <f>IFERROR(VLOOKUP($F785,'Arr 2020'!$A:$N,5,0),0)</f>
        <v>239741.76000000004</v>
      </c>
      <c r="K785" s="44">
        <f>IFERROR(VLOOKUP($F785,'Arr 2020'!$A:$N,6,0),0)</f>
        <v>438741.99999999994</v>
      </c>
      <c r="L785" s="44">
        <f>IFERROR(VLOOKUP($F785,'Arr 2020'!$A:$N,7,0),0)</f>
        <v>345400.75</v>
      </c>
      <c r="M785" s="44">
        <f>IFERROR(VLOOKUP($F785,'Arr 2020'!$A:$N,8,0),0)</f>
        <v>570914.49</v>
      </c>
      <c r="N785" s="44">
        <f>IFERROR(VLOOKUP($F785,'Arr 2020'!$A:$N,9,0),0)</f>
        <v>482715.06000000006</v>
      </c>
      <c r="O785" s="44">
        <f>IFERROR(VLOOKUP($F785,'Arr 2020'!$A:$N,10,0),0)</f>
        <v>465166.78</v>
      </c>
      <c r="P785" s="44">
        <f>IFERROR(VLOOKUP($F785,'Arr 2020'!$A:$N,11,0),0)</f>
        <v>634715.22</v>
      </c>
      <c r="Q785" s="44">
        <f>IFERROR(VLOOKUP($F785,'Arr 2020'!$A:$N,12,0),0)</f>
        <v>799347.81999999983</v>
      </c>
      <c r="R785" s="44">
        <f>IFERROR(VLOOKUP($F785,'Arr 2020'!$A:$N,13,0),0)</f>
        <v>639792.67000000004</v>
      </c>
      <c r="S785" s="44">
        <f>IFERROR(VLOOKUP($F785,'Arr 2020'!$A:$N,14,0),0)</f>
        <v>807187.55</v>
      </c>
    </row>
    <row r="786" spans="2:19" ht="15" customHeight="1" x14ac:dyDescent="0.2">
      <c r="B786" s="64"/>
      <c r="C786" s="37"/>
      <c r="D786" s="37" t="s">
        <v>1367</v>
      </c>
      <c r="E786" s="37"/>
      <c r="F786" s="37"/>
      <c r="G786" s="51" t="s">
        <v>1368</v>
      </c>
      <c r="H786" s="38">
        <f>IFERROR(VLOOKUP($F786,'Arr 2020'!$A$1:$C$1331,3,0),0)</f>
        <v>0</v>
      </c>
      <c r="I786" s="38">
        <f>IFERROR(VLOOKUP($F786,'Arr 2020'!$A:$N,4,0),0)</f>
        <v>0</v>
      </c>
      <c r="J786" s="38">
        <f>IFERROR(VLOOKUP($F786,'Arr 2020'!$A:$N,5,0),0)</f>
        <v>0</v>
      </c>
      <c r="K786" s="38">
        <f>IFERROR(VLOOKUP($F786,'Arr 2020'!$A:$N,6,0),0)</f>
        <v>0</v>
      </c>
      <c r="L786" s="38">
        <f>IFERROR(VLOOKUP($F786,'Arr 2020'!$A:$N,7,0),0)</f>
        <v>0</v>
      </c>
      <c r="M786" s="38">
        <f>IFERROR(VLOOKUP($F786,'Arr 2020'!$A:$N,8,0),0)</f>
        <v>0</v>
      </c>
      <c r="N786" s="38">
        <f>IFERROR(VLOOKUP($F786,'Arr 2020'!$A:$N,9,0),0)</f>
        <v>0</v>
      </c>
      <c r="O786" s="38">
        <f>IFERROR(VLOOKUP($F786,'Arr 2020'!$A:$N,10,0),0)</f>
        <v>0</v>
      </c>
      <c r="P786" s="38">
        <f>IFERROR(VLOOKUP($F786,'Arr 2020'!$A:$N,11,0),0)</f>
        <v>0</v>
      </c>
      <c r="Q786" s="38">
        <f>IFERROR(VLOOKUP($F786,'Arr 2020'!$A:$N,12,0),0)</f>
        <v>0</v>
      </c>
      <c r="R786" s="38">
        <f>IFERROR(VLOOKUP($F786,'Arr 2020'!$A:$N,13,0),0)</f>
        <v>0</v>
      </c>
      <c r="S786" s="38">
        <f>IFERROR(VLOOKUP($F786,'Arr 2020'!$A:$N,14,0),0)</f>
        <v>0</v>
      </c>
    </row>
    <row r="787" spans="2:19" ht="15" customHeight="1" x14ac:dyDescent="0.2">
      <c r="B787" s="23"/>
      <c r="C787" s="22"/>
      <c r="D787" s="22"/>
      <c r="E787" s="22" t="s">
        <v>1369</v>
      </c>
      <c r="F787" s="22"/>
      <c r="G787" s="55" t="s">
        <v>1368</v>
      </c>
      <c r="H787" s="24">
        <f>IFERROR(VLOOKUP($F787,'Arr 2020'!$A$1:$C$1331,3,0),0)</f>
        <v>0</v>
      </c>
      <c r="I787" s="24">
        <f>IFERROR(VLOOKUP($F787,'Arr 2020'!$A:$N,4,0),0)</f>
        <v>0</v>
      </c>
      <c r="J787" s="24">
        <f>IFERROR(VLOOKUP($F787,'Arr 2020'!$A:$N,5,0),0)</f>
        <v>0</v>
      </c>
      <c r="K787" s="24">
        <f>IFERROR(VLOOKUP($F787,'Arr 2020'!$A:$N,6,0),0)</f>
        <v>0</v>
      </c>
      <c r="L787" s="24">
        <f>IFERROR(VLOOKUP($F787,'Arr 2020'!$A:$N,7,0),0)</f>
        <v>0</v>
      </c>
      <c r="M787" s="24">
        <f>IFERROR(VLOOKUP($F787,'Arr 2020'!$A:$N,8,0),0)</f>
        <v>0</v>
      </c>
      <c r="N787" s="24">
        <f>IFERROR(VLOOKUP($F787,'Arr 2020'!$A:$N,9,0),0)</f>
        <v>0</v>
      </c>
      <c r="O787" s="24">
        <f>IFERROR(VLOOKUP($F787,'Arr 2020'!$A:$N,10,0),0)</f>
        <v>0</v>
      </c>
      <c r="P787" s="24">
        <f>IFERROR(VLOOKUP($F787,'Arr 2020'!$A:$N,11,0),0)</f>
        <v>0</v>
      </c>
      <c r="Q787" s="24">
        <f>IFERROR(VLOOKUP($F787,'Arr 2020'!$A:$N,12,0),0)</f>
        <v>0</v>
      </c>
      <c r="R787" s="24">
        <f>IFERROR(VLOOKUP($F787,'Arr 2020'!$A:$N,13,0),0)</f>
        <v>0</v>
      </c>
      <c r="S787" s="24">
        <f>IFERROR(VLOOKUP($F787,'Arr 2020'!$A:$N,14,0),0)</f>
        <v>0</v>
      </c>
    </row>
    <row r="788" spans="2:19" ht="15" customHeight="1" x14ac:dyDescent="0.2">
      <c r="B788" s="60"/>
      <c r="C788" s="61"/>
      <c r="D788" s="61"/>
      <c r="E788" s="61"/>
      <c r="F788" s="43" t="s">
        <v>1370</v>
      </c>
      <c r="G788" s="53" t="s">
        <v>1368</v>
      </c>
      <c r="H788" s="44">
        <f>IFERROR(VLOOKUP($F788,'Arr 2020'!$A$1:$C$1331,3,0),0)</f>
        <v>68071.199999999997</v>
      </c>
      <c r="I788" s="44">
        <f>IFERROR(VLOOKUP($F788,'Arr 2020'!$A:$N,4,0),0)</f>
        <v>34887.17</v>
      </c>
      <c r="J788" s="44">
        <f>IFERROR(VLOOKUP($F788,'Arr 2020'!$A:$N,5,0),0)</f>
        <v>96151.079999999987</v>
      </c>
      <c r="K788" s="44">
        <f>IFERROR(VLOOKUP($F788,'Arr 2020'!$A:$N,6,0),0)</f>
        <v>47240.69</v>
      </c>
      <c r="L788" s="44">
        <f>IFERROR(VLOOKUP($F788,'Arr 2020'!$A:$N,7,0),0)</f>
        <v>16492.96</v>
      </c>
      <c r="M788" s="44">
        <f>IFERROR(VLOOKUP($F788,'Arr 2020'!$A:$N,8,0),0)</f>
        <v>31318.42</v>
      </c>
      <c r="N788" s="44">
        <f>IFERROR(VLOOKUP($F788,'Arr 2020'!$A:$N,9,0),0)</f>
        <v>28423.790000000005</v>
      </c>
      <c r="O788" s="44">
        <f>IFERROR(VLOOKUP($F788,'Arr 2020'!$A:$N,10,0),0)</f>
        <v>66491.539999999994</v>
      </c>
      <c r="P788" s="44">
        <f>IFERROR(VLOOKUP($F788,'Arr 2020'!$A:$N,11,0),0)</f>
        <v>69509.039999999994</v>
      </c>
      <c r="Q788" s="44">
        <f>IFERROR(VLOOKUP($F788,'Arr 2020'!$A:$N,12,0),0)</f>
        <v>44912.06</v>
      </c>
      <c r="R788" s="44">
        <f>IFERROR(VLOOKUP($F788,'Arr 2020'!$A:$N,13,0),0)</f>
        <v>44298.32</v>
      </c>
      <c r="S788" s="44">
        <f>IFERROR(VLOOKUP($F788,'Arr 2020'!$A:$N,14,0),0)</f>
        <v>51801.91</v>
      </c>
    </row>
    <row r="789" spans="2:19" ht="15" customHeight="1" x14ac:dyDescent="0.2">
      <c r="B789" s="64"/>
      <c r="C789" s="37"/>
      <c r="D789" s="37" t="s">
        <v>1371</v>
      </c>
      <c r="E789" s="37"/>
      <c r="F789" s="37"/>
      <c r="G789" s="51" t="s">
        <v>1372</v>
      </c>
      <c r="H789" s="38">
        <f>IFERROR(VLOOKUP($F789,'Arr 2020'!$A$1:$C$1331,3,0),0)</f>
        <v>0</v>
      </c>
      <c r="I789" s="38">
        <f>IFERROR(VLOOKUP($F789,'Arr 2020'!$A:$N,4,0),0)</f>
        <v>0</v>
      </c>
      <c r="J789" s="38">
        <f>IFERROR(VLOOKUP($F789,'Arr 2020'!$A:$N,5,0),0)</f>
        <v>0</v>
      </c>
      <c r="K789" s="38">
        <f>IFERROR(VLOOKUP($F789,'Arr 2020'!$A:$N,6,0),0)</f>
        <v>0</v>
      </c>
      <c r="L789" s="38">
        <f>IFERROR(VLOOKUP($F789,'Arr 2020'!$A:$N,7,0),0)</f>
        <v>0</v>
      </c>
      <c r="M789" s="38">
        <f>IFERROR(VLOOKUP($F789,'Arr 2020'!$A:$N,8,0),0)</f>
        <v>0</v>
      </c>
      <c r="N789" s="38">
        <f>IFERROR(VLOOKUP($F789,'Arr 2020'!$A:$N,9,0),0)</f>
        <v>0</v>
      </c>
      <c r="O789" s="38">
        <f>IFERROR(VLOOKUP($F789,'Arr 2020'!$A:$N,10,0),0)</f>
        <v>0</v>
      </c>
      <c r="P789" s="38">
        <f>IFERROR(VLOOKUP($F789,'Arr 2020'!$A:$N,11,0),0)</f>
        <v>0</v>
      </c>
      <c r="Q789" s="38">
        <f>IFERROR(VLOOKUP($F789,'Arr 2020'!$A:$N,12,0),0)</f>
        <v>0</v>
      </c>
      <c r="R789" s="38">
        <f>IFERROR(VLOOKUP($F789,'Arr 2020'!$A:$N,13,0),0)</f>
        <v>0</v>
      </c>
      <c r="S789" s="38">
        <f>IFERROR(VLOOKUP($F789,'Arr 2020'!$A:$N,14,0),0)</f>
        <v>0</v>
      </c>
    </row>
    <row r="790" spans="2:19" ht="15" customHeight="1" x14ac:dyDescent="0.2">
      <c r="B790" s="23"/>
      <c r="C790" s="22"/>
      <c r="D790" s="22"/>
      <c r="E790" s="22" t="s">
        <v>1373</v>
      </c>
      <c r="F790" s="22"/>
      <c r="G790" s="55" t="s">
        <v>1374</v>
      </c>
      <c r="H790" s="24">
        <f>IFERROR(VLOOKUP($F790,'Arr 2020'!$A$1:$C$1331,3,0),0)</f>
        <v>0</v>
      </c>
      <c r="I790" s="24">
        <f>IFERROR(VLOOKUP($F790,'Arr 2020'!$A:$N,4,0),0)</f>
        <v>0</v>
      </c>
      <c r="J790" s="24">
        <f>IFERROR(VLOOKUP($F790,'Arr 2020'!$A:$N,5,0),0)</f>
        <v>0</v>
      </c>
      <c r="K790" s="24">
        <f>IFERROR(VLOOKUP($F790,'Arr 2020'!$A:$N,6,0),0)</f>
        <v>0</v>
      </c>
      <c r="L790" s="24">
        <f>IFERROR(VLOOKUP($F790,'Arr 2020'!$A:$N,7,0),0)</f>
        <v>0</v>
      </c>
      <c r="M790" s="24">
        <f>IFERROR(VLOOKUP($F790,'Arr 2020'!$A:$N,8,0),0)</f>
        <v>0</v>
      </c>
      <c r="N790" s="24">
        <f>IFERROR(VLOOKUP($F790,'Arr 2020'!$A:$N,9,0),0)</f>
        <v>0</v>
      </c>
      <c r="O790" s="24">
        <f>IFERROR(VLOOKUP($F790,'Arr 2020'!$A:$N,10,0),0)</f>
        <v>0</v>
      </c>
      <c r="P790" s="24">
        <f>IFERROR(VLOOKUP($F790,'Arr 2020'!$A:$N,11,0),0)</f>
        <v>0</v>
      </c>
      <c r="Q790" s="24">
        <f>IFERROR(VLOOKUP($F790,'Arr 2020'!$A:$N,12,0),0)</f>
        <v>0</v>
      </c>
      <c r="R790" s="24">
        <f>IFERROR(VLOOKUP($F790,'Arr 2020'!$A:$N,13,0),0)</f>
        <v>0</v>
      </c>
      <c r="S790" s="24">
        <f>IFERROR(VLOOKUP($F790,'Arr 2020'!$A:$N,14,0),0)</f>
        <v>0</v>
      </c>
    </row>
    <row r="791" spans="2:19" ht="15" customHeight="1" x14ac:dyDescent="0.2">
      <c r="B791" s="60"/>
      <c r="C791" s="61"/>
      <c r="D791" s="61"/>
      <c r="E791" s="61"/>
      <c r="F791" s="43" t="s">
        <v>1375</v>
      </c>
      <c r="G791" s="53" t="s">
        <v>1374</v>
      </c>
      <c r="H791" s="44">
        <f>IFERROR(VLOOKUP($F791,'Arr 2020'!$A$1:$C$1331,3,0),0)</f>
        <v>129663.54</v>
      </c>
      <c r="I791" s="44">
        <f>IFERROR(VLOOKUP($F791,'Arr 2020'!$A:$N,4,0),0)</f>
        <v>111046.78</v>
      </c>
      <c r="J791" s="44">
        <f>IFERROR(VLOOKUP($F791,'Arr 2020'!$A:$N,5,0),0)</f>
        <v>63251.199999999997</v>
      </c>
      <c r="K791" s="44">
        <f>IFERROR(VLOOKUP($F791,'Arr 2020'!$A:$N,6,0),0)</f>
        <v>138828.48000000001</v>
      </c>
      <c r="L791" s="44">
        <f>IFERROR(VLOOKUP($F791,'Arr 2020'!$A:$N,7,0),0)</f>
        <v>79620.490000000005</v>
      </c>
      <c r="M791" s="44">
        <f>IFERROR(VLOOKUP($F791,'Arr 2020'!$A:$N,8,0),0)</f>
        <v>81995.37</v>
      </c>
      <c r="N791" s="44">
        <f>IFERROR(VLOOKUP($F791,'Arr 2020'!$A:$N,9,0),0)</f>
        <v>182860.48</v>
      </c>
      <c r="O791" s="44">
        <f>IFERROR(VLOOKUP($F791,'Arr 2020'!$A:$N,10,0),0)</f>
        <v>174099.79999999996</v>
      </c>
      <c r="P791" s="44">
        <f>IFERROR(VLOOKUP($F791,'Arr 2020'!$A:$N,11,0),0)</f>
        <v>155866.65</v>
      </c>
      <c r="Q791" s="44">
        <f>IFERROR(VLOOKUP($F791,'Arr 2020'!$A:$N,12,0),0)</f>
        <v>145712.15</v>
      </c>
      <c r="R791" s="44">
        <f>IFERROR(VLOOKUP($F791,'Arr 2020'!$A:$N,13,0),0)</f>
        <v>165768.41</v>
      </c>
      <c r="S791" s="44">
        <f>IFERROR(VLOOKUP($F791,'Arr 2020'!$A:$N,14,0),0)</f>
        <v>100559.22</v>
      </c>
    </row>
    <row r="792" spans="2:19" ht="15" customHeight="1" x14ac:dyDescent="0.2">
      <c r="B792" s="23"/>
      <c r="C792" s="22"/>
      <c r="D792" s="22"/>
      <c r="E792" s="22" t="s">
        <v>1376</v>
      </c>
      <c r="F792" s="22"/>
      <c r="G792" s="55" t="s">
        <v>1377</v>
      </c>
      <c r="H792" s="24">
        <f>IFERROR(VLOOKUP($F792,'Arr 2020'!$A$1:$C$1331,3,0),0)</f>
        <v>0</v>
      </c>
      <c r="I792" s="24">
        <f>IFERROR(VLOOKUP($F792,'Arr 2020'!$A:$N,4,0),0)</f>
        <v>0</v>
      </c>
      <c r="J792" s="24">
        <f>IFERROR(VLOOKUP($F792,'Arr 2020'!$A:$N,5,0),0)</f>
        <v>0</v>
      </c>
      <c r="K792" s="24">
        <f>IFERROR(VLOOKUP($F792,'Arr 2020'!$A:$N,6,0),0)</f>
        <v>0</v>
      </c>
      <c r="L792" s="24">
        <f>IFERROR(VLOOKUP($F792,'Arr 2020'!$A:$N,7,0),0)</f>
        <v>0</v>
      </c>
      <c r="M792" s="24">
        <f>IFERROR(VLOOKUP($F792,'Arr 2020'!$A:$N,8,0),0)</f>
        <v>0</v>
      </c>
      <c r="N792" s="24">
        <f>IFERROR(VLOOKUP($F792,'Arr 2020'!$A:$N,9,0),0)</f>
        <v>0</v>
      </c>
      <c r="O792" s="24">
        <f>IFERROR(VLOOKUP($F792,'Arr 2020'!$A:$N,10,0),0)</f>
        <v>0</v>
      </c>
      <c r="P792" s="24">
        <f>IFERROR(VLOOKUP($F792,'Arr 2020'!$A:$N,11,0),0)</f>
        <v>0</v>
      </c>
      <c r="Q792" s="24">
        <f>IFERROR(VLOOKUP($F792,'Arr 2020'!$A:$N,12,0),0)</f>
        <v>0</v>
      </c>
      <c r="R792" s="24">
        <f>IFERROR(VLOOKUP($F792,'Arr 2020'!$A:$N,13,0),0)</f>
        <v>0</v>
      </c>
      <c r="S792" s="24">
        <f>IFERROR(VLOOKUP($F792,'Arr 2020'!$A:$N,14,0),0)</f>
        <v>0</v>
      </c>
    </row>
    <row r="793" spans="2:19" ht="15" customHeight="1" x14ac:dyDescent="0.2">
      <c r="B793" s="60"/>
      <c r="C793" s="61"/>
      <c r="D793" s="61"/>
      <c r="E793" s="61"/>
      <c r="F793" s="43" t="s">
        <v>1378</v>
      </c>
      <c r="G793" s="53" t="s">
        <v>1377</v>
      </c>
      <c r="H793" s="44">
        <f>IFERROR(VLOOKUP($F793,'Arr 2020'!$A$1:$C$1331,3,0),0)</f>
        <v>173.12</v>
      </c>
      <c r="I793" s="44">
        <f>IFERROR(VLOOKUP($F793,'Arr 2020'!$A:$N,4,0),0)</f>
        <v>125.51</v>
      </c>
      <c r="J793" s="44">
        <f>IFERROR(VLOOKUP($F793,'Arr 2020'!$A:$N,5,0),0)</f>
        <v>0</v>
      </c>
      <c r="K793" s="44">
        <f>IFERROR(VLOOKUP($F793,'Arr 2020'!$A:$N,6,0),0)</f>
        <v>0</v>
      </c>
      <c r="L793" s="44">
        <f>IFERROR(VLOOKUP($F793,'Arr 2020'!$A:$N,7,0),0)</f>
        <v>145.08000000000001</v>
      </c>
      <c r="M793" s="44">
        <f>IFERROR(VLOOKUP($F793,'Arr 2020'!$A:$N,8,0),0)</f>
        <v>0</v>
      </c>
      <c r="N793" s="44">
        <f>IFERROR(VLOOKUP($F793,'Arr 2020'!$A:$N,9,0),0)</f>
        <v>582.35</v>
      </c>
      <c r="O793" s="44">
        <f>IFERROR(VLOOKUP($F793,'Arr 2020'!$A:$N,10,0),0)</f>
        <v>733.25</v>
      </c>
      <c r="P793" s="44">
        <f>IFERROR(VLOOKUP($F793,'Arr 2020'!$A:$N,11,0),0)</f>
        <v>302.01</v>
      </c>
      <c r="Q793" s="44">
        <f>IFERROR(VLOOKUP($F793,'Arr 2020'!$A:$N,12,0),0)</f>
        <v>305.51</v>
      </c>
      <c r="R793" s="44">
        <f>IFERROR(VLOOKUP($F793,'Arr 2020'!$A:$N,13,0),0)</f>
        <v>369.57</v>
      </c>
      <c r="S793" s="44">
        <f>IFERROR(VLOOKUP($F793,'Arr 2020'!$A:$N,14,0),0)</f>
        <v>0</v>
      </c>
    </row>
    <row r="794" spans="2:19" ht="15" customHeight="1" x14ac:dyDescent="0.2">
      <c r="B794" s="64"/>
      <c r="C794" s="37"/>
      <c r="D794" s="37" t="s">
        <v>1379</v>
      </c>
      <c r="E794" s="37"/>
      <c r="F794" s="37"/>
      <c r="G794" s="51" t="s">
        <v>1380</v>
      </c>
      <c r="H794" s="38">
        <f>IFERROR(VLOOKUP($F794,'Arr 2020'!$A$1:$C$1331,3,0),0)</f>
        <v>0</v>
      </c>
      <c r="I794" s="38">
        <f>IFERROR(VLOOKUP($F794,'Arr 2020'!$A:$N,4,0),0)</f>
        <v>0</v>
      </c>
      <c r="J794" s="38">
        <f>IFERROR(VLOOKUP($F794,'Arr 2020'!$A:$N,5,0),0)</f>
        <v>0</v>
      </c>
      <c r="K794" s="38">
        <f>IFERROR(VLOOKUP($F794,'Arr 2020'!$A:$N,6,0),0)</f>
        <v>0</v>
      </c>
      <c r="L794" s="38">
        <f>IFERROR(VLOOKUP($F794,'Arr 2020'!$A:$N,7,0),0)</f>
        <v>0</v>
      </c>
      <c r="M794" s="38">
        <f>IFERROR(VLOOKUP($F794,'Arr 2020'!$A:$N,8,0),0)</f>
        <v>0</v>
      </c>
      <c r="N794" s="38">
        <f>IFERROR(VLOOKUP($F794,'Arr 2020'!$A:$N,9,0),0)</f>
        <v>0</v>
      </c>
      <c r="O794" s="38">
        <f>IFERROR(VLOOKUP($F794,'Arr 2020'!$A:$N,10,0),0)</f>
        <v>0</v>
      </c>
      <c r="P794" s="38">
        <f>IFERROR(VLOOKUP($F794,'Arr 2020'!$A:$N,11,0),0)</f>
        <v>0</v>
      </c>
      <c r="Q794" s="38">
        <f>IFERROR(VLOOKUP($F794,'Arr 2020'!$A:$N,12,0),0)</f>
        <v>0</v>
      </c>
      <c r="R794" s="38">
        <f>IFERROR(VLOOKUP($F794,'Arr 2020'!$A:$N,13,0),0)</f>
        <v>0</v>
      </c>
      <c r="S794" s="38">
        <f>IFERROR(VLOOKUP($F794,'Arr 2020'!$A:$N,14,0),0)</f>
        <v>0</v>
      </c>
    </row>
    <row r="795" spans="2:19" ht="15" customHeight="1" x14ac:dyDescent="0.2">
      <c r="B795" s="23"/>
      <c r="C795" s="22"/>
      <c r="D795" s="22"/>
      <c r="E795" s="22" t="s">
        <v>1381</v>
      </c>
      <c r="F795" s="22"/>
      <c r="G795" s="55" t="s">
        <v>1380</v>
      </c>
      <c r="H795" s="24">
        <f>IFERROR(VLOOKUP($F795,'Arr 2020'!$A$1:$C$1331,3,0),0)</f>
        <v>0</v>
      </c>
      <c r="I795" s="24">
        <f>IFERROR(VLOOKUP($F795,'Arr 2020'!$A:$N,4,0),0)</f>
        <v>0</v>
      </c>
      <c r="J795" s="24">
        <f>IFERROR(VLOOKUP($F795,'Arr 2020'!$A:$N,5,0),0)</f>
        <v>0</v>
      </c>
      <c r="K795" s="24">
        <f>IFERROR(VLOOKUP($F795,'Arr 2020'!$A:$N,6,0),0)</f>
        <v>0</v>
      </c>
      <c r="L795" s="24">
        <f>IFERROR(VLOOKUP($F795,'Arr 2020'!$A:$N,7,0),0)</f>
        <v>0</v>
      </c>
      <c r="M795" s="24">
        <f>IFERROR(VLOOKUP($F795,'Arr 2020'!$A:$N,8,0),0)</f>
        <v>0</v>
      </c>
      <c r="N795" s="24">
        <f>IFERROR(VLOOKUP($F795,'Arr 2020'!$A:$N,9,0),0)</f>
        <v>0</v>
      </c>
      <c r="O795" s="24">
        <f>IFERROR(VLOOKUP($F795,'Arr 2020'!$A:$N,10,0),0)</f>
        <v>0</v>
      </c>
      <c r="P795" s="24">
        <f>IFERROR(VLOOKUP($F795,'Arr 2020'!$A:$N,11,0),0)</f>
        <v>0</v>
      </c>
      <c r="Q795" s="24">
        <f>IFERROR(VLOOKUP($F795,'Arr 2020'!$A:$N,12,0),0)</f>
        <v>0</v>
      </c>
      <c r="R795" s="24">
        <f>IFERROR(VLOOKUP($F795,'Arr 2020'!$A:$N,13,0),0)</f>
        <v>0</v>
      </c>
      <c r="S795" s="24">
        <f>IFERROR(VLOOKUP($F795,'Arr 2020'!$A:$N,14,0),0)</f>
        <v>0</v>
      </c>
    </row>
    <row r="796" spans="2:19" ht="15" customHeight="1" x14ac:dyDescent="0.2">
      <c r="B796" s="60"/>
      <c r="C796" s="61"/>
      <c r="D796" s="61"/>
      <c r="E796" s="61"/>
      <c r="F796" s="43" t="s">
        <v>1382</v>
      </c>
      <c r="G796" s="53" t="s">
        <v>1380</v>
      </c>
      <c r="H796" s="44">
        <f>IFERROR(VLOOKUP($F796,'Arr 2020'!$A$1:$C$1331,3,0),0)</f>
        <v>273929.19</v>
      </c>
      <c r="I796" s="44">
        <f>IFERROR(VLOOKUP($F796,'Arr 2020'!$A:$N,4,0),0)</f>
        <v>159218.96</v>
      </c>
      <c r="J796" s="44">
        <f>IFERROR(VLOOKUP($F796,'Arr 2020'!$A:$N,5,0),0)</f>
        <v>102027.28</v>
      </c>
      <c r="K796" s="44">
        <f>IFERROR(VLOOKUP($F796,'Arr 2020'!$A:$N,6,0),0)</f>
        <v>171750.62</v>
      </c>
      <c r="L796" s="44">
        <f>IFERROR(VLOOKUP($F796,'Arr 2020'!$A:$N,7,0),0)</f>
        <v>195786.64</v>
      </c>
      <c r="M796" s="44">
        <f>IFERROR(VLOOKUP($F796,'Arr 2020'!$A:$N,8,0),0)</f>
        <v>178477.23000000004</v>
      </c>
      <c r="N796" s="44">
        <f>IFERROR(VLOOKUP($F796,'Arr 2020'!$A:$N,9,0),0)</f>
        <v>153458.79</v>
      </c>
      <c r="O796" s="44">
        <f>IFERROR(VLOOKUP($F796,'Arr 2020'!$A:$N,10,0),0)</f>
        <v>71512.34</v>
      </c>
      <c r="P796" s="44">
        <f>IFERROR(VLOOKUP($F796,'Arr 2020'!$A:$N,11,0),0)</f>
        <v>238489.98</v>
      </c>
      <c r="Q796" s="44">
        <f>IFERROR(VLOOKUP($F796,'Arr 2020'!$A:$N,12,0),0)</f>
        <v>157354.04999999996</v>
      </c>
      <c r="R796" s="44">
        <f>IFERROR(VLOOKUP($F796,'Arr 2020'!$A:$N,13,0),0)</f>
        <v>186808.01</v>
      </c>
      <c r="S796" s="44">
        <f>IFERROR(VLOOKUP($F796,'Arr 2020'!$A:$N,14,0),0)</f>
        <v>133058.14000000001</v>
      </c>
    </row>
    <row r="797" spans="2:19" ht="15" customHeight="1" x14ac:dyDescent="0.2">
      <c r="B797" s="64"/>
      <c r="C797" s="37"/>
      <c r="D797" s="37" t="s">
        <v>1383</v>
      </c>
      <c r="E797" s="37"/>
      <c r="F797" s="37"/>
      <c r="G797" s="51" t="s">
        <v>1384</v>
      </c>
      <c r="H797" s="38">
        <f>IFERROR(VLOOKUP($F797,'Arr 2020'!$A$1:$C$1331,3,0),0)</f>
        <v>0</v>
      </c>
      <c r="I797" s="38">
        <f>IFERROR(VLOOKUP($F797,'Arr 2020'!$A:$N,4,0),0)</f>
        <v>0</v>
      </c>
      <c r="J797" s="38">
        <f>IFERROR(VLOOKUP($F797,'Arr 2020'!$A:$N,5,0),0)</f>
        <v>0</v>
      </c>
      <c r="K797" s="38">
        <f>IFERROR(VLOOKUP($F797,'Arr 2020'!$A:$N,6,0),0)</f>
        <v>0</v>
      </c>
      <c r="L797" s="38">
        <f>IFERROR(VLOOKUP($F797,'Arr 2020'!$A:$N,7,0),0)</f>
        <v>0</v>
      </c>
      <c r="M797" s="38">
        <f>IFERROR(VLOOKUP($F797,'Arr 2020'!$A:$N,8,0),0)</f>
        <v>0</v>
      </c>
      <c r="N797" s="38">
        <f>IFERROR(VLOOKUP($F797,'Arr 2020'!$A:$N,9,0),0)</f>
        <v>0</v>
      </c>
      <c r="O797" s="38">
        <f>IFERROR(VLOOKUP($F797,'Arr 2020'!$A:$N,10,0),0)</f>
        <v>0</v>
      </c>
      <c r="P797" s="38">
        <f>IFERROR(VLOOKUP($F797,'Arr 2020'!$A:$N,11,0),0)</f>
        <v>0</v>
      </c>
      <c r="Q797" s="38">
        <f>IFERROR(VLOOKUP($F797,'Arr 2020'!$A:$N,12,0),0)</f>
        <v>0</v>
      </c>
      <c r="R797" s="38">
        <f>IFERROR(VLOOKUP($F797,'Arr 2020'!$A:$N,13,0),0)</f>
        <v>0</v>
      </c>
      <c r="S797" s="38">
        <f>IFERROR(VLOOKUP($F797,'Arr 2020'!$A:$N,14,0),0)</f>
        <v>0</v>
      </c>
    </row>
    <row r="798" spans="2:19" ht="15" customHeight="1" x14ac:dyDescent="0.2">
      <c r="B798" s="23"/>
      <c r="C798" s="22"/>
      <c r="D798" s="22"/>
      <c r="E798" s="22" t="s">
        <v>1385</v>
      </c>
      <c r="F798" s="22"/>
      <c r="G798" s="55" t="s">
        <v>1384</v>
      </c>
      <c r="H798" s="24">
        <f>IFERROR(VLOOKUP($F798,'Arr 2020'!$A$1:$C$1331,3,0),0)</f>
        <v>0</v>
      </c>
      <c r="I798" s="24">
        <f>IFERROR(VLOOKUP($F798,'Arr 2020'!$A:$N,4,0),0)</f>
        <v>0</v>
      </c>
      <c r="J798" s="24">
        <f>IFERROR(VLOOKUP($F798,'Arr 2020'!$A:$N,5,0),0)</f>
        <v>0</v>
      </c>
      <c r="K798" s="24">
        <f>IFERROR(VLOOKUP($F798,'Arr 2020'!$A:$N,6,0),0)</f>
        <v>0</v>
      </c>
      <c r="L798" s="24">
        <f>IFERROR(VLOOKUP($F798,'Arr 2020'!$A:$N,7,0),0)</f>
        <v>0</v>
      </c>
      <c r="M798" s="24">
        <f>IFERROR(VLOOKUP($F798,'Arr 2020'!$A:$N,8,0),0)</f>
        <v>0</v>
      </c>
      <c r="N798" s="24">
        <f>IFERROR(VLOOKUP($F798,'Arr 2020'!$A:$N,9,0),0)</f>
        <v>0</v>
      </c>
      <c r="O798" s="24">
        <f>IFERROR(VLOOKUP($F798,'Arr 2020'!$A:$N,10,0),0)</f>
        <v>0</v>
      </c>
      <c r="P798" s="24">
        <f>IFERROR(VLOOKUP($F798,'Arr 2020'!$A:$N,11,0),0)</f>
        <v>0</v>
      </c>
      <c r="Q798" s="24">
        <f>IFERROR(VLOOKUP($F798,'Arr 2020'!$A:$N,12,0),0)</f>
        <v>0</v>
      </c>
      <c r="R798" s="24">
        <f>IFERROR(VLOOKUP($F798,'Arr 2020'!$A:$N,13,0),0)</f>
        <v>0</v>
      </c>
      <c r="S798" s="24">
        <f>IFERROR(VLOOKUP($F798,'Arr 2020'!$A:$N,14,0),0)</f>
        <v>0</v>
      </c>
    </row>
    <row r="799" spans="2:19" ht="15" customHeight="1" x14ac:dyDescent="0.2">
      <c r="B799" s="60"/>
      <c r="C799" s="61"/>
      <c r="D799" s="61"/>
      <c r="E799" s="61"/>
      <c r="F799" s="43" t="s">
        <v>1386</v>
      </c>
      <c r="G799" s="53" t="s">
        <v>1387</v>
      </c>
      <c r="H799" s="44">
        <f>IFERROR(VLOOKUP($F799,'Arr 2020'!$A$1:$C$1331,3,0),0)</f>
        <v>9091.23</v>
      </c>
      <c r="I799" s="44">
        <f>IFERROR(VLOOKUP($F799,'Arr 2020'!$A:$N,4,0),0)</f>
        <v>16570.16</v>
      </c>
      <c r="J799" s="44">
        <f>IFERROR(VLOOKUP($F799,'Arr 2020'!$A:$N,5,0),0)</f>
        <v>44641.27</v>
      </c>
      <c r="K799" s="44">
        <f>IFERROR(VLOOKUP($F799,'Arr 2020'!$A:$N,6,0),0)</f>
        <v>22433.02</v>
      </c>
      <c r="L799" s="44">
        <f>IFERROR(VLOOKUP($F799,'Arr 2020'!$A:$N,7,0),0)</f>
        <v>8414.99</v>
      </c>
      <c r="M799" s="44">
        <f>IFERROR(VLOOKUP($F799,'Arr 2020'!$A:$N,8,0),0)</f>
        <v>10490.2</v>
      </c>
      <c r="N799" s="44">
        <f>IFERROR(VLOOKUP($F799,'Arr 2020'!$A:$N,9,0),0)</f>
        <v>19027.240000000002</v>
      </c>
      <c r="O799" s="44">
        <f>IFERROR(VLOOKUP($F799,'Arr 2020'!$A:$N,10,0),0)</f>
        <v>32710.65</v>
      </c>
      <c r="P799" s="44">
        <f>IFERROR(VLOOKUP($F799,'Arr 2020'!$A:$N,11,0),0)</f>
        <v>105221.19</v>
      </c>
      <c r="Q799" s="44">
        <f>IFERROR(VLOOKUP($F799,'Arr 2020'!$A:$N,12,0),0)</f>
        <v>4711.420000000001</v>
      </c>
      <c r="R799" s="44">
        <f>IFERROR(VLOOKUP($F799,'Arr 2020'!$A:$N,13,0),0)</f>
        <v>4357.29</v>
      </c>
      <c r="S799" s="44">
        <f>IFERROR(VLOOKUP($F799,'Arr 2020'!$A:$N,14,0),0)</f>
        <v>4378.3900000000003</v>
      </c>
    </row>
    <row r="800" spans="2:19" ht="15" customHeight="1" x14ac:dyDescent="0.2">
      <c r="B800" s="60"/>
      <c r="C800" s="61"/>
      <c r="D800" s="61"/>
      <c r="E800" s="61"/>
      <c r="F800" s="43" t="s">
        <v>1388</v>
      </c>
      <c r="G800" s="53" t="s">
        <v>1389</v>
      </c>
      <c r="H800" s="44">
        <f>IFERROR(VLOOKUP($F800,'Arr 2020'!$A$1:$C$1331,3,0),0)</f>
        <v>6537.82</v>
      </c>
      <c r="I800" s="44">
        <f>IFERROR(VLOOKUP($F800,'Arr 2020'!$A:$N,4,0),0)</f>
        <v>2148.66</v>
      </c>
      <c r="J800" s="44">
        <f>IFERROR(VLOOKUP($F800,'Arr 2020'!$A:$N,5,0),0)</f>
        <v>2511.16</v>
      </c>
      <c r="K800" s="44">
        <f>IFERROR(VLOOKUP($F800,'Arr 2020'!$A:$N,6,0),0)</f>
        <v>3058.1799999999994</v>
      </c>
      <c r="L800" s="44">
        <f>IFERROR(VLOOKUP($F800,'Arr 2020'!$A:$N,7,0),0)</f>
        <v>1078.7200000000003</v>
      </c>
      <c r="M800" s="44">
        <f>IFERROR(VLOOKUP($F800,'Arr 2020'!$A:$N,8,0),0)</f>
        <v>971.34</v>
      </c>
      <c r="N800" s="44">
        <f>IFERROR(VLOOKUP($F800,'Arr 2020'!$A:$N,9,0),0)</f>
        <v>1600.88</v>
      </c>
      <c r="O800" s="44">
        <f>IFERROR(VLOOKUP($F800,'Arr 2020'!$A:$N,10,0),0)</f>
        <v>1497.74</v>
      </c>
      <c r="P800" s="44">
        <f>IFERROR(VLOOKUP($F800,'Arr 2020'!$A:$N,11,0),0)</f>
        <v>2949.3</v>
      </c>
      <c r="Q800" s="44">
        <f>IFERROR(VLOOKUP($F800,'Arr 2020'!$A:$N,12,0),0)</f>
        <v>2421.8000000000002</v>
      </c>
      <c r="R800" s="44">
        <f>IFERROR(VLOOKUP($F800,'Arr 2020'!$A:$N,13,0),0)</f>
        <v>4253.8599999999997</v>
      </c>
      <c r="S800" s="44">
        <f>IFERROR(VLOOKUP($F800,'Arr 2020'!$A:$N,14,0),0)</f>
        <v>2134.46</v>
      </c>
    </row>
    <row r="801" spans="2:19" ht="15" customHeight="1" x14ac:dyDescent="0.2">
      <c r="B801" s="64"/>
      <c r="C801" s="37"/>
      <c r="D801" s="37" t="s">
        <v>1390</v>
      </c>
      <c r="E801" s="37"/>
      <c r="F801" s="37"/>
      <c r="G801" s="51" t="s">
        <v>1391</v>
      </c>
      <c r="H801" s="38">
        <f>IFERROR(VLOOKUP($F801,'Arr 2020'!$A$1:$C$1331,3,0),0)</f>
        <v>0</v>
      </c>
      <c r="I801" s="38">
        <f>IFERROR(VLOOKUP($F801,'Arr 2020'!$A:$N,4,0),0)</f>
        <v>0</v>
      </c>
      <c r="J801" s="38">
        <f>IFERROR(VLOOKUP($F801,'Arr 2020'!$A:$N,5,0),0)</f>
        <v>0</v>
      </c>
      <c r="K801" s="38">
        <f>IFERROR(VLOOKUP($F801,'Arr 2020'!$A:$N,6,0),0)</f>
        <v>0</v>
      </c>
      <c r="L801" s="38">
        <f>IFERROR(VLOOKUP($F801,'Arr 2020'!$A:$N,7,0),0)</f>
        <v>0</v>
      </c>
      <c r="M801" s="38">
        <f>IFERROR(VLOOKUP($F801,'Arr 2020'!$A:$N,8,0),0)</f>
        <v>0</v>
      </c>
      <c r="N801" s="38">
        <f>IFERROR(VLOOKUP($F801,'Arr 2020'!$A:$N,9,0),0)</f>
        <v>0</v>
      </c>
      <c r="O801" s="38">
        <f>IFERROR(VLOOKUP($F801,'Arr 2020'!$A:$N,10,0),0)</f>
        <v>0</v>
      </c>
      <c r="P801" s="38">
        <f>IFERROR(VLOOKUP($F801,'Arr 2020'!$A:$N,11,0),0)</f>
        <v>0</v>
      </c>
      <c r="Q801" s="38">
        <f>IFERROR(VLOOKUP($F801,'Arr 2020'!$A:$N,12,0),0)</f>
        <v>0</v>
      </c>
      <c r="R801" s="38">
        <f>IFERROR(VLOOKUP($F801,'Arr 2020'!$A:$N,13,0),0)</f>
        <v>0</v>
      </c>
      <c r="S801" s="38">
        <f>IFERROR(VLOOKUP($F801,'Arr 2020'!$A:$N,14,0),0)</f>
        <v>0</v>
      </c>
    </row>
    <row r="802" spans="2:19" ht="15" customHeight="1" x14ac:dyDescent="0.2">
      <c r="B802" s="23"/>
      <c r="C802" s="22"/>
      <c r="D802" s="22"/>
      <c r="E802" s="22" t="s">
        <v>1392</v>
      </c>
      <c r="F802" s="22"/>
      <c r="G802" s="55" t="s">
        <v>1391</v>
      </c>
      <c r="H802" s="24">
        <f>IFERROR(VLOOKUP($F802,'Arr 2020'!$A$1:$C$1331,3,0),0)</f>
        <v>0</v>
      </c>
      <c r="I802" s="24">
        <f>IFERROR(VLOOKUP($F802,'Arr 2020'!$A:$N,4,0),0)</f>
        <v>0</v>
      </c>
      <c r="J802" s="24">
        <f>IFERROR(VLOOKUP($F802,'Arr 2020'!$A:$N,5,0),0)</f>
        <v>0</v>
      </c>
      <c r="K802" s="24">
        <f>IFERROR(VLOOKUP($F802,'Arr 2020'!$A:$N,6,0),0)</f>
        <v>0</v>
      </c>
      <c r="L802" s="24">
        <f>IFERROR(VLOOKUP($F802,'Arr 2020'!$A:$N,7,0),0)</f>
        <v>0</v>
      </c>
      <c r="M802" s="24">
        <f>IFERROR(VLOOKUP($F802,'Arr 2020'!$A:$N,8,0),0)</f>
        <v>0</v>
      </c>
      <c r="N802" s="24">
        <f>IFERROR(VLOOKUP($F802,'Arr 2020'!$A:$N,9,0),0)</f>
        <v>0</v>
      </c>
      <c r="O802" s="24">
        <f>IFERROR(VLOOKUP($F802,'Arr 2020'!$A:$N,10,0),0)</f>
        <v>0</v>
      </c>
      <c r="P802" s="24">
        <f>IFERROR(VLOOKUP($F802,'Arr 2020'!$A:$N,11,0),0)</f>
        <v>0</v>
      </c>
      <c r="Q802" s="24">
        <f>IFERROR(VLOOKUP($F802,'Arr 2020'!$A:$N,12,0),0)</f>
        <v>0</v>
      </c>
      <c r="R802" s="24">
        <f>IFERROR(VLOOKUP($F802,'Arr 2020'!$A:$N,13,0),0)</f>
        <v>0</v>
      </c>
      <c r="S802" s="24">
        <f>IFERROR(VLOOKUP($F802,'Arr 2020'!$A:$N,14,0),0)</f>
        <v>0</v>
      </c>
    </row>
    <row r="803" spans="2:19" ht="15" customHeight="1" x14ac:dyDescent="0.2">
      <c r="B803" s="60"/>
      <c r="C803" s="61"/>
      <c r="D803" s="61"/>
      <c r="E803" s="61"/>
      <c r="F803" s="43" t="s">
        <v>1393</v>
      </c>
      <c r="G803" s="53" t="s">
        <v>1391</v>
      </c>
      <c r="H803" s="44">
        <f>IFERROR(VLOOKUP($F803,'Arr 2020'!$A$1:$C$1331,3,0),0)</f>
        <v>0</v>
      </c>
      <c r="I803" s="44">
        <f>IFERROR(VLOOKUP($F803,'Arr 2020'!$A:$N,4,0),0)</f>
        <v>0</v>
      </c>
      <c r="J803" s="44">
        <f>IFERROR(VLOOKUP($F803,'Arr 2020'!$A:$N,5,0),0)</f>
        <v>0</v>
      </c>
      <c r="K803" s="44">
        <f>IFERROR(VLOOKUP($F803,'Arr 2020'!$A:$N,6,0),0)</f>
        <v>0</v>
      </c>
      <c r="L803" s="44">
        <f>IFERROR(VLOOKUP($F803,'Arr 2020'!$A:$N,7,0),0)</f>
        <v>0</v>
      </c>
      <c r="M803" s="44">
        <f>IFERROR(VLOOKUP($F803,'Arr 2020'!$A:$N,8,0),0)</f>
        <v>0</v>
      </c>
      <c r="N803" s="44">
        <f>IFERROR(VLOOKUP($F803,'Arr 2020'!$A:$N,9,0),0)</f>
        <v>0</v>
      </c>
      <c r="O803" s="44">
        <f>IFERROR(VLOOKUP($F803,'Arr 2020'!$A:$N,10,0),0)</f>
        <v>0</v>
      </c>
      <c r="P803" s="44">
        <f>IFERROR(VLOOKUP($F803,'Arr 2020'!$A:$N,11,0),0)</f>
        <v>0</v>
      </c>
      <c r="Q803" s="44">
        <f>IFERROR(VLOOKUP($F803,'Arr 2020'!$A:$N,12,0),0)</f>
        <v>0</v>
      </c>
      <c r="R803" s="44">
        <f>IFERROR(VLOOKUP($F803,'Arr 2020'!$A:$N,13,0),0)</f>
        <v>0</v>
      </c>
      <c r="S803" s="44">
        <f>IFERROR(VLOOKUP($F803,'Arr 2020'!$A:$N,14,0),0)</f>
        <v>0</v>
      </c>
    </row>
    <row r="804" spans="2:19" ht="15" customHeight="1" x14ac:dyDescent="0.2">
      <c r="B804" s="32"/>
      <c r="C804" s="33" t="s">
        <v>1394</v>
      </c>
      <c r="D804" s="33"/>
      <c r="E804" s="33"/>
      <c r="F804" s="33"/>
      <c r="G804" s="50" t="s">
        <v>1395</v>
      </c>
      <c r="H804" s="65">
        <f>IFERROR(VLOOKUP($F804,'Arr 2020'!$A$1:$C$1331,3,0),0)</f>
        <v>0</v>
      </c>
      <c r="I804" s="65">
        <f>IFERROR(VLOOKUP($F804,'Arr 2020'!$A:$N,4,0),0)</f>
        <v>0</v>
      </c>
      <c r="J804" s="65">
        <f>IFERROR(VLOOKUP($F804,'Arr 2020'!$A:$N,5,0),0)</f>
        <v>0</v>
      </c>
      <c r="K804" s="65">
        <f>IFERROR(VLOOKUP($F804,'Arr 2020'!$A:$N,6,0),0)</f>
        <v>0</v>
      </c>
      <c r="L804" s="65">
        <f>IFERROR(VLOOKUP($F804,'Arr 2020'!$A:$N,7,0),0)</f>
        <v>0</v>
      </c>
      <c r="M804" s="65">
        <f>IFERROR(VLOOKUP($F804,'Arr 2020'!$A:$N,8,0),0)</f>
        <v>0</v>
      </c>
      <c r="N804" s="65">
        <f>IFERROR(VLOOKUP($F804,'Arr 2020'!$A:$N,9,0),0)</f>
        <v>0</v>
      </c>
      <c r="O804" s="65">
        <f>IFERROR(VLOOKUP($F804,'Arr 2020'!$A:$N,10,0),0)</f>
        <v>0</v>
      </c>
      <c r="P804" s="65">
        <f>IFERROR(VLOOKUP($F804,'Arr 2020'!$A:$N,11,0),0)</f>
        <v>0</v>
      </c>
      <c r="Q804" s="65">
        <f>IFERROR(VLOOKUP($F804,'Arr 2020'!$A:$N,12,0),0)</f>
        <v>0</v>
      </c>
      <c r="R804" s="65">
        <f>IFERROR(VLOOKUP($F804,'Arr 2020'!$A:$N,13,0),0)</f>
        <v>0</v>
      </c>
      <c r="S804" s="65">
        <f>IFERROR(VLOOKUP($F804,'Arr 2020'!$A:$N,14,0),0)</f>
        <v>0</v>
      </c>
    </row>
    <row r="805" spans="2:19" ht="15" customHeight="1" x14ac:dyDescent="0.2">
      <c r="B805" s="64"/>
      <c r="C805" s="37"/>
      <c r="D805" s="37" t="s">
        <v>1396</v>
      </c>
      <c r="E805" s="37"/>
      <c r="F805" s="37"/>
      <c r="G805" s="51" t="s">
        <v>1397</v>
      </c>
      <c r="H805" s="38">
        <f>IFERROR(VLOOKUP($F805,'Arr 2020'!$A$1:$C$1331,3,0),0)</f>
        <v>0</v>
      </c>
      <c r="I805" s="38">
        <f>IFERROR(VLOOKUP($F805,'Arr 2020'!$A:$N,4,0),0)</f>
        <v>0</v>
      </c>
      <c r="J805" s="38">
        <f>IFERROR(VLOOKUP($F805,'Arr 2020'!$A:$N,5,0),0)</f>
        <v>0</v>
      </c>
      <c r="K805" s="38">
        <f>IFERROR(VLOOKUP($F805,'Arr 2020'!$A:$N,6,0),0)</f>
        <v>0</v>
      </c>
      <c r="L805" s="38">
        <f>IFERROR(VLOOKUP($F805,'Arr 2020'!$A:$N,7,0),0)</f>
        <v>0</v>
      </c>
      <c r="M805" s="38">
        <f>IFERROR(VLOOKUP($F805,'Arr 2020'!$A:$N,8,0),0)</f>
        <v>0</v>
      </c>
      <c r="N805" s="38">
        <f>IFERROR(VLOOKUP($F805,'Arr 2020'!$A:$N,9,0),0)</f>
        <v>0</v>
      </c>
      <c r="O805" s="38">
        <f>IFERROR(VLOOKUP($F805,'Arr 2020'!$A:$N,10,0),0)</f>
        <v>0</v>
      </c>
      <c r="P805" s="38">
        <f>IFERROR(VLOOKUP($F805,'Arr 2020'!$A:$N,11,0),0)</f>
        <v>0</v>
      </c>
      <c r="Q805" s="38">
        <f>IFERROR(VLOOKUP($F805,'Arr 2020'!$A:$N,12,0),0)</f>
        <v>0</v>
      </c>
      <c r="R805" s="38">
        <f>IFERROR(VLOOKUP($F805,'Arr 2020'!$A:$N,13,0),0)</f>
        <v>0</v>
      </c>
      <c r="S805" s="38">
        <f>IFERROR(VLOOKUP($F805,'Arr 2020'!$A:$N,14,0),0)</f>
        <v>0</v>
      </c>
    </row>
    <row r="806" spans="2:19" ht="15" customHeight="1" x14ac:dyDescent="0.2">
      <c r="B806" s="23"/>
      <c r="C806" s="22"/>
      <c r="D806" s="22"/>
      <c r="E806" s="22" t="s">
        <v>1398</v>
      </c>
      <c r="F806" s="22"/>
      <c r="G806" s="55" t="s">
        <v>1397</v>
      </c>
      <c r="H806" s="24">
        <f>IFERROR(VLOOKUP($F806,'Arr 2020'!$A$1:$C$1331,3,0),0)</f>
        <v>0</v>
      </c>
      <c r="I806" s="24">
        <f>IFERROR(VLOOKUP($F806,'Arr 2020'!$A:$N,4,0),0)</f>
        <v>0</v>
      </c>
      <c r="J806" s="24">
        <f>IFERROR(VLOOKUP($F806,'Arr 2020'!$A:$N,5,0),0)</f>
        <v>0</v>
      </c>
      <c r="K806" s="24">
        <f>IFERROR(VLOOKUP($F806,'Arr 2020'!$A:$N,6,0),0)</f>
        <v>0</v>
      </c>
      <c r="L806" s="24">
        <f>IFERROR(VLOOKUP($F806,'Arr 2020'!$A:$N,7,0),0)</f>
        <v>0</v>
      </c>
      <c r="M806" s="24">
        <f>IFERROR(VLOOKUP($F806,'Arr 2020'!$A:$N,8,0),0)</f>
        <v>0</v>
      </c>
      <c r="N806" s="24">
        <f>IFERROR(VLOOKUP($F806,'Arr 2020'!$A:$N,9,0),0)</f>
        <v>0</v>
      </c>
      <c r="O806" s="24">
        <f>IFERROR(VLOOKUP($F806,'Arr 2020'!$A:$N,10,0),0)</f>
        <v>0</v>
      </c>
      <c r="P806" s="24">
        <f>IFERROR(VLOOKUP($F806,'Arr 2020'!$A:$N,11,0),0)</f>
        <v>0</v>
      </c>
      <c r="Q806" s="24">
        <f>IFERROR(VLOOKUP($F806,'Arr 2020'!$A:$N,12,0),0)</f>
        <v>0</v>
      </c>
      <c r="R806" s="24">
        <f>IFERROR(VLOOKUP($F806,'Arr 2020'!$A:$N,13,0),0)</f>
        <v>0</v>
      </c>
      <c r="S806" s="24">
        <f>IFERROR(VLOOKUP($F806,'Arr 2020'!$A:$N,14,0),0)</f>
        <v>0</v>
      </c>
    </row>
    <row r="807" spans="2:19" ht="15" customHeight="1" x14ac:dyDescent="0.2">
      <c r="B807" s="60"/>
      <c r="C807" s="61"/>
      <c r="D807" s="61"/>
      <c r="E807" s="61"/>
      <c r="F807" s="43" t="s">
        <v>1399</v>
      </c>
      <c r="G807" s="53" t="s">
        <v>1400</v>
      </c>
      <c r="H807" s="44">
        <f>IFERROR(VLOOKUP($F807,'Arr 2020'!$A$1:$C$1331,3,0),0)</f>
        <v>2568.59</v>
      </c>
      <c r="I807" s="44">
        <f>IFERROR(VLOOKUP($F807,'Arr 2020'!$A:$N,4,0),0)</f>
        <v>1462.25</v>
      </c>
      <c r="J807" s="44">
        <f>IFERROR(VLOOKUP($F807,'Arr 2020'!$A:$N,5,0),0)</f>
        <v>3028.1</v>
      </c>
      <c r="K807" s="44">
        <f>IFERROR(VLOOKUP($F807,'Arr 2020'!$A:$N,6,0),0)</f>
        <v>2582.14</v>
      </c>
      <c r="L807" s="44">
        <f>IFERROR(VLOOKUP($F807,'Arr 2020'!$A:$N,7,0),0)</f>
        <v>3347.39</v>
      </c>
      <c r="M807" s="44">
        <f>IFERROR(VLOOKUP($F807,'Arr 2020'!$A:$N,8,0),0)</f>
        <v>3118.27</v>
      </c>
      <c r="N807" s="44">
        <f>IFERROR(VLOOKUP($F807,'Arr 2020'!$A:$N,9,0),0)</f>
        <v>2417.77</v>
      </c>
      <c r="O807" s="44">
        <f>IFERROR(VLOOKUP($F807,'Arr 2020'!$A:$N,10,0),0)</f>
        <v>450.83</v>
      </c>
      <c r="P807" s="44">
        <f>IFERROR(VLOOKUP($F807,'Arr 2020'!$A:$N,11,0),0)</f>
        <v>3594.77</v>
      </c>
      <c r="Q807" s="44">
        <f>IFERROR(VLOOKUP($F807,'Arr 2020'!$A:$N,12,0),0)</f>
        <v>85.26</v>
      </c>
      <c r="R807" s="44">
        <f>IFERROR(VLOOKUP($F807,'Arr 2020'!$A:$N,13,0),0)</f>
        <v>4096.51</v>
      </c>
      <c r="S807" s="44">
        <f>IFERROR(VLOOKUP($F807,'Arr 2020'!$A:$N,14,0),0)</f>
        <v>421.81</v>
      </c>
    </row>
    <row r="808" spans="2:19" ht="30" customHeight="1" x14ac:dyDescent="0.2">
      <c r="B808" s="60"/>
      <c r="C808" s="61"/>
      <c r="D808" s="61"/>
      <c r="E808" s="61"/>
      <c r="F808" s="43" t="s">
        <v>1401</v>
      </c>
      <c r="G808" s="53" t="s">
        <v>1402</v>
      </c>
      <c r="H808" s="44">
        <f>IFERROR(VLOOKUP($F808,'Arr 2020'!$A$1:$C$1331,3,0),0)</f>
        <v>248503.2</v>
      </c>
      <c r="I808" s="44">
        <f>IFERROR(VLOOKUP($F808,'Arr 2020'!$A:$N,4,0),0)</f>
        <v>122314.41</v>
      </c>
      <c r="J808" s="44">
        <f>IFERROR(VLOOKUP($F808,'Arr 2020'!$A:$N,5,0),0)</f>
        <v>56483.739999999991</v>
      </c>
      <c r="K808" s="44">
        <f>IFERROR(VLOOKUP($F808,'Arr 2020'!$A:$N,6,0),0)</f>
        <v>162451.26999999999</v>
      </c>
      <c r="L808" s="44">
        <f>IFERROR(VLOOKUP($F808,'Arr 2020'!$A:$N,7,0),0)</f>
        <v>250207.53</v>
      </c>
      <c r="M808" s="44">
        <f>IFERROR(VLOOKUP($F808,'Arr 2020'!$A:$N,8,0),0)</f>
        <v>62196.51</v>
      </c>
      <c r="N808" s="44">
        <f>IFERROR(VLOOKUP($F808,'Arr 2020'!$A:$N,9,0),0)</f>
        <v>185556.37</v>
      </c>
      <c r="O808" s="44">
        <f>IFERROR(VLOOKUP($F808,'Arr 2020'!$A:$N,10,0),0)</f>
        <v>173918.91</v>
      </c>
      <c r="P808" s="44">
        <f>IFERROR(VLOOKUP($F808,'Arr 2020'!$A:$N,11,0),0)</f>
        <v>234763.54</v>
      </c>
      <c r="Q808" s="44">
        <f>IFERROR(VLOOKUP($F808,'Arr 2020'!$A:$N,12,0),0)</f>
        <v>158082.45000000001</v>
      </c>
      <c r="R808" s="44">
        <f>IFERROR(VLOOKUP($F808,'Arr 2020'!$A:$N,13,0),0)</f>
        <v>349157.35</v>
      </c>
      <c r="S808" s="44">
        <f>IFERROR(VLOOKUP($F808,'Arr 2020'!$A:$N,14,0),0)</f>
        <v>94763.71</v>
      </c>
    </row>
    <row r="809" spans="2:19" ht="15" customHeight="1" x14ac:dyDescent="0.2">
      <c r="B809" s="60"/>
      <c r="C809" s="61"/>
      <c r="D809" s="61"/>
      <c r="E809" s="61"/>
      <c r="F809" s="43" t="s">
        <v>1403</v>
      </c>
      <c r="G809" s="53" t="s">
        <v>1404</v>
      </c>
      <c r="H809" s="44">
        <f>IFERROR(VLOOKUP($F809,'Arr 2020'!$A$1:$C$1331,3,0),0)</f>
        <v>25956.44</v>
      </c>
      <c r="I809" s="44">
        <f>IFERROR(VLOOKUP($F809,'Arr 2020'!$A:$N,4,0),0)</f>
        <v>34894.230000000003</v>
      </c>
      <c r="J809" s="44">
        <f>IFERROR(VLOOKUP($F809,'Arr 2020'!$A:$N,5,0),0)</f>
        <v>41136.37000000001</v>
      </c>
      <c r="K809" s="44">
        <f>IFERROR(VLOOKUP($F809,'Arr 2020'!$A:$N,6,0),0)</f>
        <v>81918.149999999994</v>
      </c>
      <c r="L809" s="44">
        <f>IFERROR(VLOOKUP($F809,'Arr 2020'!$A:$N,7,0),0)</f>
        <v>27631.83</v>
      </c>
      <c r="M809" s="44">
        <f>IFERROR(VLOOKUP($F809,'Arr 2020'!$A:$N,8,0),0)</f>
        <v>22656.880000000001</v>
      </c>
      <c r="N809" s="44">
        <f>IFERROR(VLOOKUP($F809,'Arr 2020'!$A:$N,9,0),0)</f>
        <v>13964.29</v>
      </c>
      <c r="O809" s="44">
        <f>IFERROR(VLOOKUP($F809,'Arr 2020'!$A:$N,10,0),0)</f>
        <v>233882.29000000004</v>
      </c>
      <c r="P809" s="44">
        <f>IFERROR(VLOOKUP($F809,'Arr 2020'!$A:$N,11,0),0)</f>
        <v>66612.53</v>
      </c>
      <c r="Q809" s="44">
        <f>IFERROR(VLOOKUP($F809,'Arr 2020'!$A:$N,12,0),0)</f>
        <v>60489.36</v>
      </c>
      <c r="R809" s="44">
        <f>IFERROR(VLOOKUP($F809,'Arr 2020'!$A:$N,13,0),0)</f>
        <v>109701.73</v>
      </c>
      <c r="S809" s="44">
        <f>IFERROR(VLOOKUP($F809,'Arr 2020'!$A:$N,14,0),0)</f>
        <v>122404.84</v>
      </c>
    </row>
    <row r="810" spans="2:19" ht="15" customHeight="1" x14ac:dyDescent="0.2">
      <c r="B810" s="64"/>
      <c r="C810" s="37"/>
      <c r="D810" s="37" t="s">
        <v>1405</v>
      </c>
      <c r="E810" s="37"/>
      <c r="F810" s="37"/>
      <c r="G810" s="51" t="s">
        <v>1406</v>
      </c>
      <c r="H810" s="38">
        <f>IFERROR(VLOOKUP($F810,'Arr 2020'!$A$1:$C$1331,3,0),0)</f>
        <v>0</v>
      </c>
      <c r="I810" s="38">
        <f>IFERROR(VLOOKUP($F810,'Arr 2020'!$A:$N,4,0),0)</f>
        <v>0</v>
      </c>
      <c r="J810" s="38">
        <f>IFERROR(VLOOKUP($F810,'Arr 2020'!$A:$N,5,0),0)</f>
        <v>0</v>
      </c>
      <c r="K810" s="38">
        <f>IFERROR(VLOOKUP($F810,'Arr 2020'!$A:$N,6,0),0)</f>
        <v>0</v>
      </c>
      <c r="L810" s="38">
        <f>IFERROR(VLOOKUP($F810,'Arr 2020'!$A:$N,7,0),0)</f>
        <v>0</v>
      </c>
      <c r="M810" s="38">
        <f>IFERROR(VLOOKUP($F810,'Arr 2020'!$A:$N,8,0),0)</f>
        <v>0</v>
      </c>
      <c r="N810" s="38">
        <f>IFERROR(VLOOKUP($F810,'Arr 2020'!$A:$N,9,0),0)</f>
        <v>0</v>
      </c>
      <c r="O810" s="38">
        <f>IFERROR(VLOOKUP($F810,'Arr 2020'!$A:$N,10,0),0)</f>
        <v>0</v>
      </c>
      <c r="P810" s="38">
        <f>IFERROR(VLOOKUP($F810,'Arr 2020'!$A:$N,11,0),0)</f>
        <v>0</v>
      </c>
      <c r="Q810" s="38">
        <f>IFERROR(VLOOKUP($F810,'Arr 2020'!$A:$N,12,0),0)</f>
        <v>0</v>
      </c>
      <c r="R810" s="38">
        <f>IFERROR(VLOOKUP($F810,'Arr 2020'!$A:$N,13,0),0)</f>
        <v>0</v>
      </c>
      <c r="S810" s="38">
        <f>IFERROR(VLOOKUP($F810,'Arr 2020'!$A:$N,14,0),0)</f>
        <v>0</v>
      </c>
    </row>
    <row r="811" spans="2:19" ht="15" customHeight="1" x14ac:dyDescent="0.2">
      <c r="B811" s="23"/>
      <c r="C811" s="22"/>
      <c r="D811" s="22"/>
      <c r="E811" s="22" t="s">
        <v>1407</v>
      </c>
      <c r="F811" s="22"/>
      <c r="G811" s="55" t="s">
        <v>1408</v>
      </c>
      <c r="H811" s="24">
        <f>IFERROR(VLOOKUP($F811,'Arr 2020'!$A$1:$C$1331,3,0),0)</f>
        <v>0</v>
      </c>
      <c r="I811" s="24">
        <f>IFERROR(VLOOKUP($F811,'Arr 2020'!$A:$N,4,0),0)</f>
        <v>0</v>
      </c>
      <c r="J811" s="24">
        <f>IFERROR(VLOOKUP($F811,'Arr 2020'!$A:$N,5,0),0)</f>
        <v>0</v>
      </c>
      <c r="K811" s="24">
        <f>IFERROR(VLOOKUP($F811,'Arr 2020'!$A:$N,6,0),0)</f>
        <v>0</v>
      </c>
      <c r="L811" s="24">
        <f>IFERROR(VLOOKUP($F811,'Arr 2020'!$A:$N,7,0),0)</f>
        <v>0</v>
      </c>
      <c r="M811" s="24">
        <f>IFERROR(VLOOKUP($F811,'Arr 2020'!$A:$N,8,0),0)</f>
        <v>0</v>
      </c>
      <c r="N811" s="24">
        <f>IFERROR(VLOOKUP($F811,'Arr 2020'!$A:$N,9,0),0)</f>
        <v>0</v>
      </c>
      <c r="O811" s="24">
        <f>IFERROR(VLOOKUP($F811,'Arr 2020'!$A:$N,10,0),0)</f>
        <v>0</v>
      </c>
      <c r="P811" s="24">
        <f>IFERROR(VLOOKUP($F811,'Arr 2020'!$A:$N,11,0),0)</f>
        <v>0</v>
      </c>
      <c r="Q811" s="24">
        <f>IFERROR(VLOOKUP($F811,'Arr 2020'!$A:$N,12,0),0)</f>
        <v>0</v>
      </c>
      <c r="R811" s="24">
        <f>IFERROR(VLOOKUP($F811,'Arr 2020'!$A:$N,13,0),0)</f>
        <v>0</v>
      </c>
      <c r="S811" s="24">
        <f>IFERROR(VLOOKUP($F811,'Arr 2020'!$A:$N,14,0),0)</f>
        <v>0</v>
      </c>
    </row>
    <row r="812" spans="2:19" ht="15" customHeight="1" x14ac:dyDescent="0.2">
      <c r="B812" s="60"/>
      <c r="C812" s="61"/>
      <c r="D812" s="61"/>
      <c r="E812" s="61"/>
      <c r="F812" s="43" t="s">
        <v>1409</v>
      </c>
      <c r="G812" s="53" t="s">
        <v>1408</v>
      </c>
      <c r="H812" s="44">
        <f>IFERROR(VLOOKUP($F812,'Arr 2020'!$A$1:$C$1331,3,0),0)</f>
        <v>12264.4</v>
      </c>
      <c r="I812" s="44">
        <f>IFERROR(VLOOKUP($F812,'Arr 2020'!$A:$N,4,0),0)</f>
        <v>522.09</v>
      </c>
      <c r="J812" s="44">
        <f>IFERROR(VLOOKUP($F812,'Arr 2020'!$A:$N,5,0),0)</f>
        <v>17112.88</v>
      </c>
      <c r="K812" s="44">
        <f>IFERROR(VLOOKUP($F812,'Arr 2020'!$A:$N,6,0),0)</f>
        <v>961.36</v>
      </c>
      <c r="L812" s="44">
        <f>IFERROR(VLOOKUP($F812,'Arr 2020'!$A:$N,7,0),0)</f>
        <v>270.77</v>
      </c>
      <c r="M812" s="44">
        <f>IFERROR(VLOOKUP($F812,'Arr 2020'!$A:$N,8,0),0)</f>
        <v>53.420000000000009</v>
      </c>
      <c r="N812" s="44">
        <f>IFERROR(VLOOKUP($F812,'Arr 2020'!$A:$N,9,0),0)</f>
        <v>527.89</v>
      </c>
      <c r="O812" s="44">
        <f>IFERROR(VLOOKUP($F812,'Arr 2020'!$A:$N,10,0),0)</f>
        <v>35.22</v>
      </c>
      <c r="P812" s="44">
        <f>IFERROR(VLOOKUP($F812,'Arr 2020'!$A:$N,11,0),0)</f>
        <v>137.27000000000001</v>
      </c>
      <c r="Q812" s="44">
        <f>IFERROR(VLOOKUP($F812,'Arr 2020'!$A:$N,12,0),0)</f>
        <v>98.6</v>
      </c>
      <c r="R812" s="44">
        <f>IFERROR(VLOOKUP($F812,'Arr 2020'!$A:$N,13,0),0)</f>
        <v>644.5</v>
      </c>
      <c r="S812" s="44">
        <f>IFERROR(VLOOKUP($F812,'Arr 2020'!$A:$N,14,0),0)</f>
        <v>753.02</v>
      </c>
    </row>
    <row r="813" spans="2:19" ht="15" customHeight="1" x14ac:dyDescent="0.2">
      <c r="B813" s="23"/>
      <c r="C813" s="22"/>
      <c r="D813" s="22"/>
      <c r="E813" s="22" t="s">
        <v>1410</v>
      </c>
      <c r="F813" s="22"/>
      <c r="G813" s="55" t="s">
        <v>1411</v>
      </c>
      <c r="H813" s="24">
        <f>IFERROR(VLOOKUP($F813,'Arr 2020'!$A$1:$C$1331,3,0),0)</f>
        <v>0</v>
      </c>
      <c r="I813" s="24">
        <f>IFERROR(VLOOKUP($F813,'Arr 2020'!$A:$N,4,0),0)</f>
        <v>0</v>
      </c>
      <c r="J813" s="24">
        <f>IFERROR(VLOOKUP($F813,'Arr 2020'!$A:$N,5,0),0)</f>
        <v>0</v>
      </c>
      <c r="K813" s="24">
        <f>IFERROR(VLOOKUP($F813,'Arr 2020'!$A:$N,6,0),0)</f>
        <v>0</v>
      </c>
      <c r="L813" s="24">
        <f>IFERROR(VLOOKUP($F813,'Arr 2020'!$A:$N,7,0),0)</f>
        <v>0</v>
      </c>
      <c r="M813" s="24">
        <f>IFERROR(VLOOKUP($F813,'Arr 2020'!$A:$N,8,0),0)</f>
        <v>0</v>
      </c>
      <c r="N813" s="24">
        <f>IFERROR(VLOOKUP($F813,'Arr 2020'!$A:$N,9,0),0)</f>
        <v>0</v>
      </c>
      <c r="O813" s="24">
        <f>IFERROR(VLOOKUP($F813,'Arr 2020'!$A:$N,10,0),0)</f>
        <v>0</v>
      </c>
      <c r="P813" s="24">
        <f>IFERROR(VLOOKUP($F813,'Arr 2020'!$A:$N,11,0),0)</f>
        <v>0</v>
      </c>
      <c r="Q813" s="24">
        <f>IFERROR(VLOOKUP($F813,'Arr 2020'!$A:$N,12,0),0)</f>
        <v>0</v>
      </c>
      <c r="R813" s="24">
        <f>IFERROR(VLOOKUP($F813,'Arr 2020'!$A:$N,13,0),0)</f>
        <v>0</v>
      </c>
      <c r="S813" s="24">
        <f>IFERROR(VLOOKUP($F813,'Arr 2020'!$A:$N,14,0),0)</f>
        <v>0</v>
      </c>
    </row>
    <row r="814" spans="2:19" ht="15" customHeight="1" x14ac:dyDescent="0.2">
      <c r="B814" s="60"/>
      <c r="C814" s="61"/>
      <c r="D814" s="61"/>
      <c r="E814" s="61"/>
      <c r="F814" s="43" t="s">
        <v>1412</v>
      </c>
      <c r="G814" s="53" t="s">
        <v>1411</v>
      </c>
      <c r="H814" s="44">
        <f>IFERROR(VLOOKUP($F814,'Arr 2020'!$A$1:$C$1331,3,0),0)</f>
        <v>81388.28</v>
      </c>
      <c r="I814" s="44">
        <f>IFERROR(VLOOKUP($F814,'Arr 2020'!$A:$N,4,0),0)</f>
        <v>92386.699999999983</v>
      </c>
      <c r="J814" s="44">
        <f>IFERROR(VLOOKUP($F814,'Arr 2020'!$A:$N,5,0),0)</f>
        <v>55232.02</v>
      </c>
      <c r="K814" s="44">
        <f>IFERROR(VLOOKUP($F814,'Arr 2020'!$A:$N,6,0),0)</f>
        <v>57137.11</v>
      </c>
      <c r="L814" s="44">
        <f>IFERROR(VLOOKUP($F814,'Arr 2020'!$A:$N,7,0),0)</f>
        <v>38276.92</v>
      </c>
      <c r="M814" s="44">
        <f>IFERROR(VLOOKUP($F814,'Arr 2020'!$A:$N,8,0),0)</f>
        <v>57870.74</v>
      </c>
      <c r="N814" s="44">
        <f>IFERROR(VLOOKUP($F814,'Arr 2020'!$A:$N,9,0),0)</f>
        <v>48245.91</v>
      </c>
      <c r="O814" s="44">
        <f>IFERROR(VLOOKUP($F814,'Arr 2020'!$A:$N,10,0),0)</f>
        <v>58048.639999999999</v>
      </c>
      <c r="P814" s="44">
        <f>IFERROR(VLOOKUP($F814,'Arr 2020'!$A:$N,11,0),0)</f>
        <v>132036.60999999999</v>
      </c>
      <c r="Q814" s="44">
        <f>IFERROR(VLOOKUP($F814,'Arr 2020'!$A:$N,12,0),0)</f>
        <v>60297.19</v>
      </c>
      <c r="R814" s="44">
        <f>IFERROR(VLOOKUP($F814,'Arr 2020'!$A:$N,13,0),0)</f>
        <v>76356.210000000006</v>
      </c>
      <c r="S814" s="44">
        <f>IFERROR(VLOOKUP($F814,'Arr 2020'!$A:$N,14,0),0)</f>
        <v>34890.959999999999</v>
      </c>
    </row>
    <row r="815" spans="2:19" ht="15" customHeight="1" x14ac:dyDescent="0.2">
      <c r="B815" s="60"/>
      <c r="C815" s="61"/>
      <c r="D815" s="61"/>
      <c r="E815" s="61"/>
      <c r="F815" s="43" t="s">
        <v>1413</v>
      </c>
      <c r="G815" s="53" t="s">
        <v>1414</v>
      </c>
      <c r="H815" s="44">
        <f>IFERROR(VLOOKUP($F815,'Arr 2020'!$A$1:$C$1331,3,0),0)</f>
        <v>0</v>
      </c>
      <c r="I815" s="44">
        <f>IFERROR(VLOOKUP($F815,'Arr 2020'!$A:$N,4,0),0)</f>
        <v>0</v>
      </c>
      <c r="J815" s="44">
        <f>IFERROR(VLOOKUP($F815,'Arr 2020'!$A:$N,5,0),0)</f>
        <v>0</v>
      </c>
      <c r="K815" s="44">
        <f>IFERROR(VLOOKUP($F815,'Arr 2020'!$A:$N,6,0),0)</f>
        <v>0</v>
      </c>
      <c r="L815" s="44">
        <f>IFERROR(VLOOKUP($F815,'Arr 2020'!$A:$N,7,0),0)</f>
        <v>0</v>
      </c>
      <c r="M815" s="44">
        <f>IFERROR(VLOOKUP($F815,'Arr 2020'!$A:$N,8,0),0)</f>
        <v>0</v>
      </c>
      <c r="N815" s="44">
        <f>IFERROR(VLOOKUP($F815,'Arr 2020'!$A:$N,9,0),0)</f>
        <v>0</v>
      </c>
      <c r="O815" s="44">
        <f>IFERROR(VLOOKUP($F815,'Arr 2020'!$A:$N,10,0),0)</f>
        <v>0</v>
      </c>
      <c r="P815" s="44">
        <f>IFERROR(VLOOKUP($F815,'Arr 2020'!$A:$N,11,0),0)</f>
        <v>0</v>
      </c>
      <c r="Q815" s="44">
        <f>IFERROR(VLOOKUP($F815,'Arr 2020'!$A:$N,12,0),0)</f>
        <v>0</v>
      </c>
      <c r="R815" s="44">
        <f>IFERROR(VLOOKUP($F815,'Arr 2020'!$A:$N,13,0),0)</f>
        <v>0</v>
      </c>
      <c r="S815" s="44">
        <f>IFERROR(VLOOKUP($F815,'Arr 2020'!$A:$N,14,0),0)</f>
        <v>0</v>
      </c>
    </row>
    <row r="816" spans="2:19" ht="15" customHeight="1" x14ac:dyDescent="0.2">
      <c r="B816" s="64"/>
      <c r="C816" s="37"/>
      <c r="D816" s="37" t="s">
        <v>1415</v>
      </c>
      <c r="E816" s="37"/>
      <c r="F816" s="37"/>
      <c r="G816" s="51" t="s">
        <v>1416</v>
      </c>
      <c r="H816" s="38">
        <f>IFERROR(VLOOKUP($F816,'Arr 2020'!$A$1:$C$1331,3,0),0)</f>
        <v>0</v>
      </c>
      <c r="I816" s="38">
        <f>IFERROR(VLOOKUP($F816,'Arr 2020'!$A:$N,4,0),0)</f>
        <v>0</v>
      </c>
      <c r="J816" s="38">
        <f>IFERROR(VLOOKUP($F816,'Arr 2020'!$A:$N,5,0),0)</f>
        <v>0</v>
      </c>
      <c r="K816" s="38">
        <f>IFERROR(VLOOKUP($F816,'Arr 2020'!$A:$N,6,0),0)</f>
        <v>0</v>
      </c>
      <c r="L816" s="38">
        <f>IFERROR(VLOOKUP($F816,'Arr 2020'!$A:$N,7,0),0)</f>
        <v>0</v>
      </c>
      <c r="M816" s="38">
        <f>IFERROR(VLOOKUP($F816,'Arr 2020'!$A:$N,8,0),0)</f>
        <v>0</v>
      </c>
      <c r="N816" s="38">
        <f>IFERROR(VLOOKUP($F816,'Arr 2020'!$A:$N,9,0),0)</f>
        <v>0</v>
      </c>
      <c r="O816" s="38">
        <f>IFERROR(VLOOKUP($F816,'Arr 2020'!$A:$N,10,0),0)</f>
        <v>0</v>
      </c>
      <c r="P816" s="38">
        <f>IFERROR(VLOOKUP($F816,'Arr 2020'!$A:$N,11,0),0)</f>
        <v>0</v>
      </c>
      <c r="Q816" s="38">
        <f>IFERROR(VLOOKUP($F816,'Arr 2020'!$A:$N,12,0),0)</f>
        <v>0</v>
      </c>
      <c r="R816" s="38">
        <f>IFERROR(VLOOKUP($F816,'Arr 2020'!$A:$N,13,0),0)</f>
        <v>0</v>
      </c>
      <c r="S816" s="38">
        <f>IFERROR(VLOOKUP($F816,'Arr 2020'!$A:$N,14,0),0)</f>
        <v>0</v>
      </c>
    </row>
    <row r="817" spans="2:19" ht="15" customHeight="1" x14ac:dyDescent="0.2">
      <c r="B817" s="23"/>
      <c r="C817" s="22"/>
      <c r="D817" s="22"/>
      <c r="E817" s="22" t="s">
        <v>1417</v>
      </c>
      <c r="F817" s="22"/>
      <c r="G817" s="55" t="s">
        <v>1418</v>
      </c>
      <c r="H817" s="24">
        <f>IFERROR(VLOOKUP($F817,'Arr 2020'!$A$1:$C$1331,3,0),0)</f>
        <v>0</v>
      </c>
      <c r="I817" s="24">
        <f>IFERROR(VLOOKUP($F817,'Arr 2020'!$A:$N,4,0),0)</f>
        <v>0</v>
      </c>
      <c r="J817" s="24">
        <f>IFERROR(VLOOKUP($F817,'Arr 2020'!$A:$N,5,0),0)</f>
        <v>0</v>
      </c>
      <c r="K817" s="24">
        <f>IFERROR(VLOOKUP($F817,'Arr 2020'!$A:$N,6,0),0)</f>
        <v>0</v>
      </c>
      <c r="L817" s="24">
        <f>IFERROR(VLOOKUP($F817,'Arr 2020'!$A:$N,7,0),0)</f>
        <v>0</v>
      </c>
      <c r="M817" s="24">
        <f>IFERROR(VLOOKUP($F817,'Arr 2020'!$A:$N,8,0),0)</f>
        <v>0</v>
      </c>
      <c r="N817" s="24">
        <f>IFERROR(VLOOKUP($F817,'Arr 2020'!$A:$N,9,0),0)</f>
        <v>0</v>
      </c>
      <c r="O817" s="24">
        <f>IFERROR(VLOOKUP($F817,'Arr 2020'!$A:$N,10,0),0)</f>
        <v>0</v>
      </c>
      <c r="P817" s="24">
        <f>IFERROR(VLOOKUP($F817,'Arr 2020'!$A:$N,11,0),0)</f>
        <v>0</v>
      </c>
      <c r="Q817" s="24">
        <f>IFERROR(VLOOKUP($F817,'Arr 2020'!$A:$N,12,0),0)</f>
        <v>0</v>
      </c>
      <c r="R817" s="24">
        <f>IFERROR(VLOOKUP($F817,'Arr 2020'!$A:$N,13,0),0)</f>
        <v>0</v>
      </c>
      <c r="S817" s="24">
        <f>IFERROR(VLOOKUP($F817,'Arr 2020'!$A:$N,14,0),0)</f>
        <v>0</v>
      </c>
    </row>
    <row r="818" spans="2:19" ht="15" customHeight="1" x14ac:dyDescent="0.2">
      <c r="B818" s="60"/>
      <c r="C818" s="61"/>
      <c r="D818" s="61"/>
      <c r="E818" s="61"/>
      <c r="F818" s="43" t="s">
        <v>1419</v>
      </c>
      <c r="G818" s="53" t="s">
        <v>1418</v>
      </c>
      <c r="H818" s="44">
        <f>IFERROR(VLOOKUP($F818,'Arr 2020'!$A$1:$C$1331,3,0),0)</f>
        <v>135142.09</v>
      </c>
      <c r="I818" s="44">
        <f>IFERROR(VLOOKUP($F818,'Arr 2020'!$A:$N,4,0),0)</f>
        <v>63567.86</v>
      </c>
      <c r="J818" s="44">
        <f>IFERROR(VLOOKUP($F818,'Arr 2020'!$A:$N,5,0),0)</f>
        <v>85541.09</v>
      </c>
      <c r="K818" s="44">
        <f>IFERROR(VLOOKUP($F818,'Arr 2020'!$A:$N,6,0),0)</f>
        <v>42576.5</v>
      </c>
      <c r="L818" s="44">
        <f>IFERROR(VLOOKUP($F818,'Arr 2020'!$A:$N,7,0),0)</f>
        <v>38537.230000000003</v>
      </c>
      <c r="M818" s="44">
        <f>IFERROR(VLOOKUP($F818,'Arr 2020'!$A:$N,8,0),0)</f>
        <v>95139.520000000004</v>
      </c>
      <c r="N818" s="44">
        <f>IFERROR(VLOOKUP($F818,'Arr 2020'!$A:$N,9,0),0)</f>
        <v>68001.509999999995</v>
      </c>
      <c r="O818" s="44">
        <f>IFERROR(VLOOKUP($F818,'Arr 2020'!$A:$N,10,0),0)</f>
        <v>44709.36</v>
      </c>
      <c r="P818" s="44">
        <f>IFERROR(VLOOKUP($F818,'Arr 2020'!$A:$N,11,0),0)</f>
        <v>93460.55</v>
      </c>
      <c r="Q818" s="44">
        <f>IFERROR(VLOOKUP($F818,'Arr 2020'!$A:$N,12,0),0)</f>
        <v>66743.62</v>
      </c>
      <c r="R818" s="44">
        <f>IFERROR(VLOOKUP($F818,'Arr 2020'!$A:$N,13,0),0)</f>
        <v>91563.85</v>
      </c>
      <c r="S818" s="44">
        <f>IFERROR(VLOOKUP($F818,'Arr 2020'!$A:$N,14,0),0)</f>
        <v>104277.39</v>
      </c>
    </row>
    <row r="819" spans="2:19" ht="15" customHeight="1" x14ac:dyDescent="0.2">
      <c r="B819" s="23"/>
      <c r="C819" s="22"/>
      <c r="D819" s="22"/>
      <c r="E819" s="22" t="s">
        <v>1420</v>
      </c>
      <c r="F819" s="22"/>
      <c r="G819" s="55" t="s">
        <v>1421</v>
      </c>
      <c r="H819" s="24">
        <f>IFERROR(VLOOKUP($F819,'Arr 2020'!$A$1:$C$1331,3,0),0)</f>
        <v>0</v>
      </c>
      <c r="I819" s="24">
        <f>IFERROR(VLOOKUP($F819,'Arr 2020'!$A:$N,4,0),0)</f>
        <v>0</v>
      </c>
      <c r="J819" s="24">
        <f>IFERROR(VLOOKUP($F819,'Arr 2020'!$A:$N,5,0),0)</f>
        <v>0</v>
      </c>
      <c r="K819" s="24">
        <f>IFERROR(VLOOKUP($F819,'Arr 2020'!$A:$N,6,0),0)</f>
        <v>0</v>
      </c>
      <c r="L819" s="24">
        <f>IFERROR(VLOOKUP($F819,'Arr 2020'!$A:$N,7,0),0)</f>
        <v>0</v>
      </c>
      <c r="M819" s="24">
        <f>IFERROR(VLOOKUP($F819,'Arr 2020'!$A:$N,8,0),0)</f>
        <v>0</v>
      </c>
      <c r="N819" s="24">
        <f>IFERROR(VLOOKUP($F819,'Arr 2020'!$A:$N,9,0),0)</f>
        <v>0</v>
      </c>
      <c r="O819" s="24">
        <f>IFERROR(VLOOKUP($F819,'Arr 2020'!$A:$N,10,0),0)</f>
        <v>0</v>
      </c>
      <c r="P819" s="24">
        <f>IFERROR(VLOOKUP($F819,'Arr 2020'!$A:$N,11,0),0)</f>
        <v>0</v>
      </c>
      <c r="Q819" s="24">
        <f>IFERROR(VLOOKUP($F819,'Arr 2020'!$A:$N,12,0),0)</f>
        <v>0</v>
      </c>
      <c r="R819" s="24">
        <f>IFERROR(VLOOKUP($F819,'Arr 2020'!$A:$N,13,0),0)</f>
        <v>0</v>
      </c>
      <c r="S819" s="24">
        <f>IFERROR(VLOOKUP($F819,'Arr 2020'!$A:$N,14,0),0)</f>
        <v>0</v>
      </c>
    </row>
    <row r="820" spans="2:19" ht="15" customHeight="1" x14ac:dyDescent="0.2">
      <c r="B820" s="60"/>
      <c r="C820" s="61"/>
      <c r="D820" s="61"/>
      <c r="E820" s="61"/>
      <c r="F820" s="43" t="s">
        <v>1422</v>
      </c>
      <c r="G820" s="53" t="s">
        <v>1421</v>
      </c>
      <c r="H820" s="44">
        <f>IFERROR(VLOOKUP($F820,'Arr 2020'!$A$1:$C$1331,3,0),0)</f>
        <v>99965.73</v>
      </c>
      <c r="I820" s="44">
        <f>IFERROR(VLOOKUP($F820,'Arr 2020'!$A:$N,4,0),0)</f>
        <v>107649.09</v>
      </c>
      <c r="J820" s="44">
        <f>IFERROR(VLOOKUP($F820,'Arr 2020'!$A:$N,5,0),0)</f>
        <v>85209.58</v>
      </c>
      <c r="K820" s="44">
        <f>IFERROR(VLOOKUP($F820,'Arr 2020'!$A:$N,6,0),0)</f>
        <v>59220.95</v>
      </c>
      <c r="L820" s="44">
        <f>IFERROR(VLOOKUP($F820,'Arr 2020'!$A:$N,7,0),0)</f>
        <v>43669.91</v>
      </c>
      <c r="M820" s="44">
        <f>IFERROR(VLOOKUP($F820,'Arr 2020'!$A:$N,8,0),0)</f>
        <v>76160.3</v>
      </c>
      <c r="N820" s="44">
        <f>IFERROR(VLOOKUP($F820,'Arr 2020'!$A:$N,9,0),0)</f>
        <v>108979.86999999998</v>
      </c>
      <c r="O820" s="44">
        <f>IFERROR(VLOOKUP($F820,'Arr 2020'!$A:$N,10,0),0)</f>
        <v>130965.65</v>
      </c>
      <c r="P820" s="44">
        <f>IFERROR(VLOOKUP($F820,'Arr 2020'!$A:$N,11,0),0)</f>
        <v>132601.07</v>
      </c>
      <c r="Q820" s="44">
        <f>IFERROR(VLOOKUP($F820,'Arr 2020'!$A:$N,12,0),0)</f>
        <v>138906.79999999999</v>
      </c>
      <c r="R820" s="44">
        <f>IFERROR(VLOOKUP($F820,'Arr 2020'!$A:$N,13,0),0)</f>
        <v>122397.51</v>
      </c>
      <c r="S820" s="44">
        <f>IFERROR(VLOOKUP($F820,'Arr 2020'!$A:$N,14,0),0)</f>
        <v>103883.65</v>
      </c>
    </row>
    <row r="821" spans="2:19" ht="15" customHeight="1" x14ac:dyDescent="0.2">
      <c r="B821" s="23"/>
      <c r="C821" s="22"/>
      <c r="D821" s="22"/>
      <c r="E821" s="22" t="s">
        <v>1423</v>
      </c>
      <c r="F821" s="22"/>
      <c r="G821" s="55" t="s">
        <v>1424</v>
      </c>
      <c r="H821" s="24">
        <f>IFERROR(VLOOKUP($F821,'Arr 2020'!$A$1:$C$1331,3,0),0)</f>
        <v>0</v>
      </c>
      <c r="I821" s="24">
        <f>IFERROR(VLOOKUP($F821,'Arr 2020'!$A:$N,4,0),0)</f>
        <v>0</v>
      </c>
      <c r="J821" s="24">
        <f>IFERROR(VLOOKUP($F821,'Arr 2020'!$A:$N,5,0),0)</f>
        <v>0</v>
      </c>
      <c r="K821" s="24">
        <f>IFERROR(VLOOKUP($F821,'Arr 2020'!$A:$N,6,0),0)</f>
        <v>0</v>
      </c>
      <c r="L821" s="24">
        <f>IFERROR(VLOOKUP($F821,'Arr 2020'!$A:$N,7,0),0)</f>
        <v>0</v>
      </c>
      <c r="M821" s="24">
        <f>IFERROR(VLOOKUP($F821,'Arr 2020'!$A:$N,8,0),0)</f>
        <v>0</v>
      </c>
      <c r="N821" s="24">
        <f>IFERROR(VLOOKUP($F821,'Arr 2020'!$A:$N,9,0),0)</f>
        <v>0</v>
      </c>
      <c r="O821" s="24">
        <f>IFERROR(VLOOKUP($F821,'Arr 2020'!$A:$N,10,0),0)</f>
        <v>0</v>
      </c>
      <c r="P821" s="24">
        <f>IFERROR(VLOOKUP($F821,'Arr 2020'!$A:$N,11,0),0)</f>
        <v>0</v>
      </c>
      <c r="Q821" s="24">
        <f>IFERROR(VLOOKUP($F821,'Arr 2020'!$A:$N,12,0),0)</f>
        <v>0</v>
      </c>
      <c r="R821" s="24">
        <f>IFERROR(VLOOKUP($F821,'Arr 2020'!$A:$N,13,0),0)</f>
        <v>0</v>
      </c>
      <c r="S821" s="24">
        <f>IFERROR(VLOOKUP($F821,'Arr 2020'!$A:$N,14,0),0)</f>
        <v>0</v>
      </c>
    </row>
    <row r="822" spans="2:19" ht="15" customHeight="1" x14ac:dyDescent="0.2">
      <c r="B822" s="60"/>
      <c r="C822" s="61"/>
      <c r="D822" s="61"/>
      <c r="E822" s="61"/>
      <c r="F822" s="43" t="s">
        <v>1425</v>
      </c>
      <c r="G822" s="53" t="s">
        <v>1424</v>
      </c>
      <c r="H822" s="44">
        <f>IFERROR(VLOOKUP($F822,'Arr 2020'!$A$1:$C$1331,3,0),0)</f>
        <v>1196875.31</v>
      </c>
      <c r="I822" s="44">
        <f>IFERROR(VLOOKUP($F822,'Arr 2020'!$A:$N,4,0),0)</f>
        <v>576450.12</v>
      </c>
      <c r="J822" s="44">
        <f>IFERROR(VLOOKUP($F822,'Arr 2020'!$A:$N,5,0),0)</f>
        <v>711821.98</v>
      </c>
      <c r="K822" s="44">
        <f>IFERROR(VLOOKUP($F822,'Arr 2020'!$A:$N,6,0),0)</f>
        <v>470297.1</v>
      </c>
      <c r="L822" s="44">
        <f>IFERROR(VLOOKUP($F822,'Arr 2020'!$A:$N,7,0),0)</f>
        <v>444528.3</v>
      </c>
      <c r="M822" s="44">
        <f>IFERROR(VLOOKUP($F822,'Arr 2020'!$A:$N,8,0),0)</f>
        <v>409750.98999999993</v>
      </c>
      <c r="N822" s="44">
        <f>IFERROR(VLOOKUP($F822,'Arr 2020'!$A:$N,9,0),0)</f>
        <v>535380.54</v>
      </c>
      <c r="O822" s="44">
        <f>IFERROR(VLOOKUP($F822,'Arr 2020'!$A:$N,10,0),0)</f>
        <v>595181.69999999984</v>
      </c>
      <c r="P822" s="44">
        <f>IFERROR(VLOOKUP($F822,'Arr 2020'!$A:$N,11,0),0)</f>
        <v>624910.48</v>
      </c>
      <c r="Q822" s="44">
        <f>IFERROR(VLOOKUP($F822,'Arr 2020'!$A:$N,12,0),0)</f>
        <v>504044.11</v>
      </c>
      <c r="R822" s="44">
        <f>IFERROR(VLOOKUP($F822,'Arr 2020'!$A:$N,13,0),0)</f>
        <v>750066.18</v>
      </c>
      <c r="S822" s="44">
        <f>IFERROR(VLOOKUP($F822,'Arr 2020'!$A:$N,14,0),0)</f>
        <v>482051.68</v>
      </c>
    </row>
    <row r="823" spans="2:19" ht="15" customHeight="1" x14ac:dyDescent="0.2">
      <c r="B823" s="64"/>
      <c r="C823" s="37"/>
      <c r="D823" s="37" t="s">
        <v>1426</v>
      </c>
      <c r="E823" s="37"/>
      <c r="F823" s="37"/>
      <c r="G823" s="51" t="s">
        <v>1427</v>
      </c>
      <c r="H823" s="38">
        <f>IFERROR(VLOOKUP($F823,'Arr 2020'!$A$1:$C$1331,3,0),0)</f>
        <v>0</v>
      </c>
      <c r="I823" s="38">
        <f>IFERROR(VLOOKUP($F823,'Arr 2020'!$A:$N,4,0),0)</f>
        <v>0</v>
      </c>
      <c r="J823" s="38">
        <f>IFERROR(VLOOKUP($F823,'Arr 2020'!$A:$N,5,0),0)</f>
        <v>0</v>
      </c>
      <c r="K823" s="38">
        <f>IFERROR(VLOOKUP($F823,'Arr 2020'!$A:$N,6,0),0)</f>
        <v>0</v>
      </c>
      <c r="L823" s="38">
        <f>IFERROR(VLOOKUP($F823,'Arr 2020'!$A:$N,7,0),0)</f>
        <v>0</v>
      </c>
      <c r="M823" s="38">
        <f>IFERROR(VLOOKUP($F823,'Arr 2020'!$A:$N,8,0),0)</f>
        <v>0</v>
      </c>
      <c r="N823" s="38">
        <f>IFERROR(VLOOKUP($F823,'Arr 2020'!$A:$N,9,0),0)</f>
        <v>0</v>
      </c>
      <c r="O823" s="38">
        <f>IFERROR(VLOOKUP($F823,'Arr 2020'!$A:$N,10,0),0)</f>
        <v>0</v>
      </c>
      <c r="P823" s="38">
        <f>IFERROR(VLOOKUP($F823,'Arr 2020'!$A:$N,11,0),0)</f>
        <v>0</v>
      </c>
      <c r="Q823" s="38">
        <f>IFERROR(VLOOKUP($F823,'Arr 2020'!$A:$N,12,0),0)</f>
        <v>0</v>
      </c>
      <c r="R823" s="38">
        <f>IFERROR(VLOOKUP($F823,'Arr 2020'!$A:$N,13,0),0)</f>
        <v>0</v>
      </c>
      <c r="S823" s="38">
        <f>IFERROR(VLOOKUP($F823,'Arr 2020'!$A:$N,14,0),0)</f>
        <v>0</v>
      </c>
    </row>
    <row r="824" spans="2:19" ht="15" customHeight="1" x14ac:dyDescent="0.2">
      <c r="B824" s="23"/>
      <c r="C824" s="22"/>
      <c r="D824" s="22"/>
      <c r="E824" s="22" t="s">
        <v>1428</v>
      </c>
      <c r="F824" s="22"/>
      <c r="G824" s="55" t="s">
        <v>1427</v>
      </c>
      <c r="H824" s="24">
        <f>IFERROR(VLOOKUP($F824,'Arr 2020'!$A$1:$C$1331,3,0),0)</f>
        <v>0</v>
      </c>
      <c r="I824" s="24">
        <f>IFERROR(VLOOKUP($F824,'Arr 2020'!$A:$N,4,0),0)</f>
        <v>0</v>
      </c>
      <c r="J824" s="24">
        <f>IFERROR(VLOOKUP($F824,'Arr 2020'!$A:$N,5,0),0)</f>
        <v>0</v>
      </c>
      <c r="K824" s="24">
        <f>IFERROR(VLOOKUP($F824,'Arr 2020'!$A:$N,6,0),0)</f>
        <v>0</v>
      </c>
      <c r="L824" s="24">
        <f>IFERROR(VLOOKUP($F824,'Arr 2020'!$A:$N,7,0),0)</f>
        <v>0</v>
      </c>
      <c r="M824" s="24">
        <f>IFERROR(VLOOKUP($F824,'Arr 2020'!$A:$N,8,0),0)</f>
        <v>0</v>
      </c>
      <c r="N824" s="24">
        <f>IFERROR(VLOOKUP($F824,'Arr 2020'!$A:$N,9,0),0)</f>
        <v>0</v>
      </c>
      <c r="O824" s="24">
        <f>IFERROR(VLOOKUP($F824,'Arr 2020'!$A:$N,10,0),0)</f>
        <v>0</v>
      </c>
      <c r="P824" s="24">
        <f>IFERROR(VLOOKUP($F824,'Arr 2020'!$A:$N,11,0),0)</f>
        <v>0</v>
      </c>
      <c r="Q824" s="24">
        <f>IFERROR(VLOOKUP($F824,'Arr 2020'!$A:$N,12,0),0)</f>
        <v>0</v>
      </c>
      <c r="R824" s="24">
        <f>IFERROR(VLOOKUP($F824,'Arr 2020'!$A:$N,13,0),0)</f>
        <v>0</v>
      </c>
      <c r="S824" s="24">
        <f>IFERROR(VLOOKUP($F824,'Arr 2020'!$A:$N,14,0),0)</f>
        <v>0</v>
      </c>
    </row>
    <row r="825" spans="2:19" ht="15" customHeight="1" x14ac:dyDescent="0.2">
      <c r="B825" s="60"/>
      <c r="C825" s="61"/>
      <c r="D825" s="61"/>
      <c r="E825" s="61"/>
      <c r="F825" s="43" t="s">
        <v>1429</v>
      </c>
      <c r="G825" s="53" t="s">
        <v>1430</v>
      </c>
      <c r="H825" s="44">
        <f>IFERROR(VLOOKUP($F825,'Arr 2020'!$A$1:$C$1331,3,0),0)</f>
        <v>2444.91</v>
      </c>
      <c r="I825" s="44">
        <f>IFERROR(VLOOKUP($F825,'Arr 2020'!$A:$N,4,0),0)</f>
        <v>2264.2800000000002</v>
      </c>
      <c r="J825" s="44">
        <f>IFERROR(VLOOKUP($F825,'Arr 2020'!$A:$N,5,0),0)</f>
        <v>1047.9000000000001</v>
      </c>
      <c r="K825" s="44">
        <f>IFERROR(VLOOKUP($F825,'Arr 2020'!$A:$N,6,0),0)</f>
        <v>14.9</v>
      </c>
      <c r="L825" s="44">
        <f>IFERROR(VLOOKUP($F825,'Arr 2020'!$A:$N,7,0),0)</f>
        <v>0</v>
      </c>
      <c r="M825" s="44">
        <f>IFERROR(VLOOKUP($F825,'Arr 2020'!$A:$N,8,0),0)</f>
        <v>1574.01</v>
      </c>
      <c r="N825" s="44">
        <f>IFERROR(VLOOKUP($F825,'Arr 2020'!$A:$N,9,0),0)</f>
        <v>1744.95</v>
      </c>
      <c r="O825" s="44">
        <f>IFERROR(VLOOKUP($F825,'Arr 2020'!$A:$N,10,0),0)</f>
        <v>1860.03</v>
      </c>
      <c r="P825" s="44">
        <f>IFERROR(VLOOKUP($F825,'Arr 2020'!$A:$N,11,0),0)</f>
        <v>4053.59</v>
      </c>
      <c r="Q825" s="44">
        <f>IFERROR(VLOOKUP($F825,'Arr 2020'!$A:$N,12,0),0)</f>
        <v>106.14000000000001</v>
      </c>
      <c r="R825" s="44">
        <f>IFERROR(VLOOKUP($F825,'Arr 2020'!$A:$N,13,0),0)</f>
        <v>8053.47</v>
      </c>
      <c r="S825" s="44">
        <f>IFERROR(VLOOKUP($F825,'Arr 2020'!$A:$N,14,0),0)</f>
        <v>4978.55</v>
      </c>
    </row>
    <row r="826" spans="2:19" ht="15" customHeight="1" x14ac:dyDescent="0.2">
      <c r="B826" s="60"/>
      <c r="C826" s="61"/>
      <c r="D826" s="61"/>
      <c r="E826" s="61"/>
      <c r="F826" s="43" t="s">
        <v>1431</v>
      </c>
      <c r="G826" s="53" t="s">
        <v>1432</v>
      </c>
      <c r="H826" s="44">
        <f>IFERROR(VLOOKUP($F826,'Arr 2020'!$A$1:$C$1331,3,0),0)</f>
        <v>180311.45000000004</v>
      </c>
      <c r="I826" s="44">
        <f>IFERROR(VLOOKUP($F826,'Arr 2020'!$A:$N,4,0),0)</f>
        <v>109251.79</v>
      </c>
      <c r="J826" s="44">
        <f>IFERROR(VLOOKUP($F826,'Arr 2020'!$A:$N,5,0),0)</f>
        <v>87980.49000000002</v>
      </c>
      <c r="K826" s="44">
        <f>IFERROR(VLOOKUP($F826,'Arr 2020'!$A:$N,6,0),0)</f>
        <v>58816.92</v>
      </c>
      <c r="L826" s="44">
        <f>IFERROR(VLOOKUP($F826,'Arr 2020'!$A:$N,7,0),0)</f>
        <v>35369.26</v>
      </c>
      <c r="M826" s="44">
        <f>IFERROR(VLOOKUP($F826,'Arr 2020'!$A:$N,8,0),0)</f>
        <v>51443.19</v>
      </c>
      <c r="N826" s="44">
        <f>IFERROR(VLOOKUP($F826,'Arr 2020'!$A:$N,9,0),0)</f>
        <v>73443.710000000006</v>
      </c>
      <c r="O826" s="44">
        <f>IFERROR(VLOOKUP($F826,'Arr 2020'!$A:$N,10,0),0)</f>
        <v>126289.97</v>
      </c>
      <c r="P826" s="44">
        <f>IFERROR(VLOOKUP($F826,'Arr 2020'!$A:$N,11,0),0)</f>
        <v>203777.15</v>
      </c>
      <c r="Q826" s="44">
        <f>IFERROR(VLOOKUP($F826,'Arr 2020'!$A:$N,12,0),0)</f>
        <v>183028.66</v>
      </c>
      <c r="R826" s="44">
        <f>IFERROR(VLOOKUP($F826,'Arr 2020'!$A:$N,13,0),0)</f>
        <v>250439.35</v>
      </c>
      <c r="S826" s="44">
        <f>IFERROR(VLOOKUP($F826,'Arr 2020'!$A:$N,14,0),0)</f>
        <v>245486.65</v>
      </c>
    </row>
    <row r="827" spans="2:19" ht="15" customHeight="1" x14ac:dyDescent="0.2">
      <c r="B827" s="64"/>
      <c r="C827" s="37"/>
      <c r="D827" s="37" t="s">
        <v>1433</v>
      </c>
      <c r="E827" s="37"/>
      <c r="F827" s="37"/>
      <c r="G827" s="51" t="s">
        <v>1434</v>
      </c>
      <c r="H827" s="38">
        <f>IFERROR(VLOOKUP($F827,'Arr 2020'!$A$1:$C$1331,3,0),0)</f>
        <v>0</v>
      </c>
      <c r="I827" s="38">
        <f>IFERROR(VLOOKUP($F827,'Arr 2020'!$A:$N,4,0),0)</f>
        <v>0</v>
      </c>
      <c r="J827" s="38">
        <f>IFERROR(VLOOKUP($F827,'Arr 2020'!$A:$N,5,0),0)</f>
        <v>0</v>
      </c>
      <c r="K827" s="38">
        <f>IFERROR(VLOOKUP($F827,'Arr 2020'!$A:$N,6,0),0)</f>
        <v>0</v>
      </c>
      <c r="L827" s="38">
        <f>IFERROR(VLOOKUP($F827,'Arr 2020'!$A:$N,7,0),0)</f>
        <v>0</v>
      </c>
      <c r="M827" s="38">
        <f>IFERROR(VLOOKUP($F827,'Arr 2020'!$A:$N,8,0),0)</f>
        <v>0</v>
      </c>
      <c r="N827" s="38">
        <f>IFERROR(VLOOKUP($F827,'Arr 2020'!$A:$N,9,0),0)</f>
        <v>0</v>
      </c>
      <c r="O827" s="38">
        <f>IFERROR(VLOOKUP($F827,'Arr 2020'!$A:$N,10,0),0)</f>
        <v>0</v>
      </c>
      <c r="P827" s="38">
        <f>IFERROR(VLOOKUP($F827,'Arr 2020'!$A:$N,11,0),0)</f>
        <v>0</v>
      </c>
      <c r="Q827" s="38">
        <f>IFERROR(VLOOKUP($F827,'Arr 2020'!$A:$N,12,0),0)</f>
        <v>0</v>
      </c>
      <c r="R827" s="38">
        <f>IFERROR(VLOOKUP($F827,'Arr 2020'!$A:$N,13,0),0)</f>
        <v>0</v>
      </c>
      <c r="S827" s="38">
        <f>IFERROR(VLOOKUP($F827,'Arr 2020'!$A:$N,14,0),0)</f>
        <v>0</v>
      </c>
    </row>
    <row r="828" spans="2:19" ht="15" customHeight="1" x14ac:dyDescent="0.2">
      <c r="B828" s="23"/>
      <c r="C828" s="22"/>
      <c r="D828" s="22"/>
      <c r="E828" s="22" t="s">
        <v>1435</v>
      </c>
      <c r="F828" s="22"/>
      <c r="G828" s="55" t="s">
        <v>1436</v>
      </c>
      <c r="H828" s="24">
        <f>IFERROR(VLOOKUP($F828,'Arr 2020'!$A$1:$C$1331,3,0),0)</f>
        <v>0</v>
      </c>
      <c r="I828" s="24">
        <f>IFERROR(VLOOKUP($F828,'Arr 2020'!$A:$N,4,0),0)</f>
        <v>0</v>
      </c>
      <c r="J828" s="24">
        <f>IFERROR(VLOOKUP($F828,'Arr 2020'!$A:$N,5,0),0)</f>
        <v>0</v>
      </c>
      <c r="K828" s="24">
        <f>IFERROR(VLOOKUP($F828,'Arr 2020'!$A:$N,6,0),0)</f>
        <v>0</v>
      </c>
      <c r="L828" s="24">
        <f>IFERROR(VLOOKUP($F828,'Arr 2020'!$A:$N,7,0),0)</f>
        <v>0</v>
      </c>
      <c r="M828" s="24">
        <f>IFERROR(VLOOKUP($F828,'Arr 2020'!$A:$N,8,0),0)</f>
        <v>0</v>
      </c>
      <c r="N828" s="24">
        <f>IFERROR(VLOOKUP($F828,'Arr 2020'!$A:$N,9,0),0)</f>
        <v>0</v>
      </c>
      <c r="O828" s="24">
        <f>IFERROR(VLOOKUP($F828,'Arr 2020'!$A:$N,10,0),0)</f>
        <v>0</v>
      </c>
      <c r="P828" s="24">
        <f>IFERROR(VLOOKUP($F828,'Arr 2020'!$A:$N,11,0),0)</f>
        <v>0</v>
      </c>
      <c r="Q828" s="24">
        <f>IFERROR(VLOOKUP($F828,'Arr 2020'!$A:$N,12,0),0)</f>
        <v>0</v>
      </c>
      <c r="R828" s="24">
        <f>IFERROR(VLOOKUP($F828,'Arr 2020'!$A:$N,13,0),0)</f>
        <v>0</v>
      </c>
      <c r="S828" s="24">
        <f>IFERROR(VLOOKUP($F828,'Arr 2020'!$A:$N,14,0),0)</f>
        <v>0</v>
      </c>
    </row>
    <row r="829" spans="2:19" ht="30" customHeight="1" x14ac:dyDescent="0.2">
      <c r="B829" s="60"/>
      <c r="C829" s="61"/>
      <c r="D829" s="61"/>
      <c r="E829" s="61"/>
      <c r="F829" s="43" t="s">
        <v>1437</v>
      </c>
      <c r="G829" s="53" t="s">
        <v>1438</v>
      </c>
      <c r="H829" s="44">
        <f>IFERROR(VLOOKUP($F829,'Arr 2020'!$A$1:$C$1331,3,0),0)</f>
        <v>1107737.72</v>
      </c>
      <c r="I829" s="44">
        <f>IFERROR(VLOOKUP($F829,'Arr 2020'!$A:$N,4,0),0)</f>
        <v>985093.78</v>
      </c>
      <c r="J829" s="44">
        <f>IFERROR(VLOOKUP($F829,'Arr 2020'!$A:$N,5,0),0)</f>
        <v>1481974.09</v>
      </c>
      <c r="K829" s="44">
        <f>IFERROR(VLOOKUP($F829,'Arr 2020'!$A:$N,6,0),0)</f>
        <v>1756324.78</v>
      </c>
      <c r="L829" s="44">
        <f>IFERROR(VLOOKUP($F829,'Arr 2020'!$A:$N,7,0),0)</f>
        <v>172424.9</v>
      </c>
      <c r="M829" s="44">
        <f>IFERROR(VLOOKUP($F829,'Arr 2020'!$A:$N,8,0),0)</f>
        <v>1029016.13</v>
      </c>
      <c r="N829" s="44">
        <f>IFERROR(VLOOKUP($F829,'Arr 2020'!$A:$N,9,0),0)</f>
        <v>1177099.01</v>
      </c>
      <c r="O829" s="44">
        <f>IFERROR(VLOOKUP($F829,'Arr 2020'!$A:$N,10,0),0)</f>
        <v>1379800.75</v>
      </c>
      <c r="P829" s="44">
        <f>IFERROR(VLOOKUP($F829,'Arr 2020'!$A:$N,11,0),0)</f>
        <v>1262148.04</v>
      </c>
      <c r="Q829" s="44">
        <f>IFERROR(VLOOKUP($F829,'Arr 2020'!$A:$N,12,0),0)</f>
        <v>1683958.02</v>
      </c>
      <c r="R829" s="44">
        <f>IFERROR(VLOOKUP($F829,'Arr 2020'!$A:$N,13,0),0)</f>
        <v>1205222.96</v>
      </c>
      <c r="S829" s="44">
        <f>IFERROR(VLOOKUP($F829,'Arr 2020'!$A:$N,14,0),0)</f>
        <v>969800.19</v>
      </c>
    </row>
    <row r="830" spans="2:19" ht="15" customHeight="1" x14ac:dyDescent="0.2">
      <c r="B830" s="23"/>
      <c r="C830" s="22"/>
      <c r="D830" s="22"/>
      <c r="E830" s="22" t="s">
        <v>1439</v>
      </c>
      <c r="F830" s="22"/>
      <c r="G830" s="55" t="s">
        <v>1440</v>
      </c>
      <c r="H830" s="24">
        <f>IFERROR(VLOOKUP($F830,'Arr 2020'!$A$1:$C$1331,3,0),0)</f>
        <v>0</v>
      </c>
      <c r="I830" s="24">
        <f>IFERROR(VLOOKUP($F830,'Arr 2020'!$A:$N,4,0),0)</f>
        <v>0</v>
      </c>
      <c r="J830" s="24">
        <f>IFERROR(VLOOKUP($F830,'Arr 2020'!$A:$N,5,0),0)</f>
        <v>0</v>
      </c>
      <c r="K830" s="24">
        <f>IFERROR(VLOOKUP($F830,'Arr 2020'!$A:$N,6,0),0)</f>
        <v>0</v>
      </c>
      <c r="L830" s="24">
        <f>IFERROR(VLOOKUP($F830,'Arr 2020'!$A:$N,7,0),0)</f>
        <v>0</v>
      </c>
      <c r="M830" s="24">
        <f>IFERROR(VLOOKUP($F830,'Arr 2020'!$A:$N,8,0),0)</f>
        <v>0</v>
      </c>
      <c r="N830" s="24">
        <f>IFERROR(VLOOKUP($F830,'Arr 2020'!$A:$N,9,0),0)</f>
        <v>0</v>
      </c>
      <c r="O830" s="24">
        <f>IFERROR(VLOOKUP($F830,'Arr 2020'!$A:$N,10,0),0)</f>
        <v>0</v>
      </c>
      <c r="P830" s="24">
        <f>IFERROR(VLOOKUP($F830,'Arr 2020'!$A:$N,11,0),0)</f>
        <v>0</v>
      </c>
      <c r="Q830" s="24">
        <f>IFERROR(VLOOKUP($F830,'Arr 2020'!$A:$N,12,0),0)</f>
        <v>0</v>
      </c>
      <c r="R830" s="24">
        <f>IFERROR(VLOOKUP($F830,'Arr 2020'!$A:$N,13,0),0)</f>
        <v>0</v>
      </c>
      <c r="S830" s="24">
        <f>IFERROR(VLOOKUP($F830,'Arr 2020'!$A:$N,14,0),0)</f>
        <v>0</v>
      </c>
    </row>
    <row r="831" spans="2:19" ht="15" customHeight="1" x14ac:dyDescent="0.2">
      <c r="B831" s="60"/>
      <c r="C831" s="61"/>
      <c r="D831" s="61"/>
      <c r="E831" s="61"/>
      <c r="F831" s="43" t="s">
        <v>1441</v>
      </c>
      <c r="G831" s="53" t="s">
        <v>1442</v>
      </c>
      <c r="H831" s="44">
        <f>IFERROR(VLOOKUP($F831,'Arr 2020'!$A$1:$C$1331,3,0),0)</f>
        <v>5389.96</v>
      </c>
      <c r="I831" s="44">
        <f>IFERROR(VLOOKUP($F831,'Arr 2020'!$A:$N,4,0),0)</f>
        <v>3513.51</v>
      </c>
      <c r="J831" s="44">
        <f>IFERROR(VLOOKUP($F831,'Arr 2020'!$A:$N,5,0),0)</f>
        <v>10226.839999999998</v>
      </c>
      <c r="K831" s="44">
        <f>IFERROR(VLOOKUP($F831,'Arr 2020'!$A:$N,6,0),0)</f>
        <v>0</v>
      </c>
      <c r="L831" s="44">
        <f>IFERROR(VLOOKUP($F831,'Arr 2020'!$A:$N,7,0),0)</f>
        <v>0</v>
      </c>
      <c r="M831" s="44">
        <f>IFERROR(VLOOKUP($F831,'Arr 2020'!$A:$N,8,0),0)</f>
        <v>24.39</v>
      </c>
      <c r="N831" s="44">
        <f>IFERROR(VLOOKUP($F831,'Arr 2020'!$A:$N,9,0),0)</f>
        <v>0</v>
      </c>
      <c r="O831" s="44">
        <f>IFERROR(VLOOKUP($F831,'Arr 2020'!$A:$N,10,0),0)</f>
        <v>0</v>
      </c>
      <c r="P831" s="44">
        <f>IFERROR(VLOOKUP($F831,'Arr 2020'!$A:$N,11,0),0)</f>
        <v>1077.9700000000003</v>
      </c>
      <c r="Q831" s="44">
        <f>IFERROR(VLOOKUP($F831,'Arr 2020'!$A:$N,12,0),0)</f>
        <v>195.63</v>
      </c>
      <c r="R831" s="44">
        <f>IFERROR(VLOOKUP($F831,'Arr 2020'!$A:$N,13,0),0)</f>
        <v>3929.25</v>
      </c>
      <c r="S831" s="44">
        <f>IFERROR(VLOOKUP($F831,'Arr 2020'!$A:$N,14,0),0)</f>
        <v>0</v>
      </c>
    </row>
    <row r="832" spans="2:19" ht="30" customHeight="1" x14ac:dyDescent="0.2">
      <c r="B832" s="60"/>
      <c r="C832" s="61"/>
      <c r="D832" s="61"/>
      <c r="E832" s="61"/>
      <c r="F832" s="43" t="s">
        <v>1443</v>
      </c>
      <c r="G832" s="53" t="s">
        <v>1444</v>
      </c>
      <c r="H832" s="44">
        <f>IFERROR(VLOOKUP($F832,'Arr 2020'!$A$1:$C$1331,3,0),0)</f>
        <v>493625.63</v>
      </c>
      <c r="I832" s="44">
        <f>IFERROR(VLOOKUP($F832,'Arr 2020'!$A:$N,4,0),0)</f>
        <v>401286.23</v>
      </c>
      <c r="J832" s="44">
        <f>IFERROR(VLOOKUP($F832,'Arr 2020'!$A:$N,5,0),0)</f>
        <v>252712.14</v>
      </c>
      <c r="K832" s="44">
        <f>IFERROR(VLOOKUP($F832,'Arr 2020'!$A:$N,6,0),0)</f>
        <v>196420.69</v>
      </c>
      <c r="L832" s="44">
        <f>IFERROR(VLOOKUP($F832,'Arr 2020'!$A:$N,7,0),0)</f>
        <v>232904.49</v>
      </c>
      <c r="M832" s="44">
        <f>IFERROR(VLOOKUP($F832,'Arr 2020'!$A:$N,8,0),0)</f>
        <v>361839.42</v>
      </c>
      <c r="N832" s="44">
        <f>IFERROR(VLOOKUP($F832,'Arr 2020'!$A:$N,9,0),0)</f>
        <v>534189.25</v>
      </c>
      <c r="O832" s="44">
        <f>IFERROR(VLOOKUP($F832,'Arr 2020'!$A:$N,10,0),0)</f>
        <v>732486.03</v>
      </c>
      <c r="P832" s="44">
        <f>IFERROR(VLOOKUP($F832,'Arr 2020'!$A:$N,11,0),0)</f>
        <v>621173.5</v>
      </c>
      <c r="Q832" s="44">
        <f>IFERROR(VLOOKUP($F832,'Arr 2020'!$A:$N,12,0),0)</f>
        <v>781728.43999999983</v>
      </c>
      <c r="R832" s="44">
        <f>IFERROR(VLOOKUP($F832,'Arr 2020'!$A:$N,13,0),0)</f>
        <v>719052.45</v>
      </c>
      <c r="S832" s="44">
        <f>IFERROR(VLOOKUP($F832,'Arr 2020'!$A:$N,14,0),0)</f>
        <v>718890.74</v>
      </c>
    </row>
    <row r="833" spans="2:19" ht="15" customHeight="1" x14ac:dyDescent="0.2">
      <c r="B833" s="64"/>
      <c r="C833" s="37"/>
      <c r="D833" s="37" t="s">
        <v>1445</v>
      </c>
      <c r="E833" s="37"/>
      <c r="F833" s="37"/>
      <c r="G833" s="51" t="s">
        <v>1446</v>
      </c>
      <c r="H833" s="38">
        <f>IFERROR(VLOOKUP($F833,'Arr 2020'!$A$1:$C$1331,3,0),0)</f>
        <v>0</v>
      </c>
      <c r="I833" s="38">
        <f>IFERROR(VLOOKUP($F833,'Arr 2020'!$A:$N,4,0),0)</f>
        <v>0</v>
      </c>
      <c r="J833" s="38">
        <f>IFERROR(VLOOKUP($F833,'Arr 2020'!$A:$N,5,0),0)</f>
        <v>0</v>
      </c>
      <c r="K833" s="38">
        <f>IFERROR(VLOOKUP($F833,'Arr 2020'!$A:$N,6,0),0)</f>
        <v>0</v>
      </c>
      <c r="L833" s="38">
        <f>IFERROR(VLOOKUP($F833,'Arr 2020'!$A:$N,7,0),0)</f>
        <v>0</v>
      </c>
      <c r="M833" s="38">
        <f>IFERROR(VLOOKUP($F833,'Arr 2020'!$A:$N,8,0),0)</f>
        <v>0</v>
      </c>
      <c r="N833" s="38">
        <f>IFERROR(VLOOKUP($F833,'Arr 2020'!$A:$N,9,0),0)</f>
        <v>0</v>
      </c>
      <c r="O833" s="38">
        <f>IFERROR(VLOOKUP($F833,'Arr 2020'!$A:$N,10,0),0)</f>
        <v>0</v>
      </c>
      <c r="P833" s="38">
        <f>IFERROR(VLOOKUP($F833,'Arr 2020'!$A:$N,11,0),0)</f>
        <v>0</v>
      </c>
      <c r="Q833" s="38">
        <f>IFERROR(VLOOKUP($F833,'Arr 2020'!$A:$N,12,0),0)</f>
        <v>0</v>
      </c>
      <c r="R833" s="38">
        <f>IFERROR(VLOOKUP($F833,'Arr 2020'!$A:$N,13,0),0)</f>
        <v>0</v>
      </c>
      <c r="S833" s="38">
        <f>IFERROR(VLOOKUP($F833,'Arr 2020'!$A:$N,14,0),0)</f>
        <v>0</v>
      </c>
    </row>
    <row r="834" spans="2:19" ht="15" customHeight="1" x14ac:dyDescent="0.2">
      <c r="B834" s="23"/>
      <c r="C834" s="22"/>
      <c r="D834" s="22"/>
      <c r="E834" s="22" t="s">
        <v>1447</v>
      </c>
      <c r="F834" s="22"/>
      <c r="G834" s="55" t="s">
        <v>1446</v>
      </c>
      <c r="H834" s="24">
        <f>IFERROR(VLOOKUP($F834,'Arr 2020'!$A$1:$C$1331,3,0),0)</f>
        <v>0</v>
      </c>
      <c r="I834" s="24">
        <f>IFERROR(VLOOKUP($F834,'Arr 2020'!$A:$N,4,0),0)</f>
        <v>0</v>
      </c>
      <c r="J834" s="24">
        <f>IFERROR(VLOOKUP($F834,'Arr 2020'!$A:$N,5,0),0)</f>
        <v>0</v>
      </c>
      <c r="K834" s="24">
        <f>IFERROR(VLOOKUP($F834,'Arr 2020'!$A:$N,6,0),0)</f>
        <v>0</v>
      </c>
      <c r="L834" s="24">
        <f>IFERROR(VLOOKUP($F834,'Arr 2020'!$A:$N,7,0),0)</f>
        <v>0</v>
      </c>
      <c r="M834" s="24">
        <f>IFERROR(VLOOKUP($F834,'Arr 2020'!$A:$N,8,0),0)</f>
        <v>0</v>
      </c>
      <c r="N834" s="24">
        <f>IFERROR(VLOOKUP($F834,'Arr 2020'!$A:$N,9,0),0)</f>
        <v>0</v>
      </c>
      <c r="O834" s="24">
        <f>IFERROR(VLOOKUP($F834,'Arr 2020'!$A:$N,10,0),0)</f>
        <v>0</v>
      </c>
      <c r="P834" s="24">
        <f>IFERROR(VLOOKUP($F834,'Arr 2020'!$A:$N,11,0),0)</f>
        <v>0</v>
      </c>
      <c r="Q834" s="24">
        <f>IFERROR(VLOOKUP($F834,'Arr 2020'!$A:$N,12,0),0)</f>
        <v>0</v>
      </c>
      <c r="R834" s="24">
        <f>IFERROR(VLOOKUP($F834,'Arr 2020'!$A:$N,13,0),0)</f>
        <v>0</v>
      </c>
      <c r="S834" s="24">
        <f>IFERROR(VLOOKUP($F834,'Arr 2020'!$A:$N,14,0),0)</f>
        <v>0</v>
      </c>
    </row>
    <row r="835" spans="2:19" ht="30" customHeight="1" x14ac:dyDescent="0.2">
      <c r="B835" s="60"/>
      <c r="C835" s="61"/>
      <c r="D835" s="61"/>
      <c r="E835" s="61"/>
      <c r="F835" s="43" t="s">
        <v>1448</v>
      </c>
      <c r="G835" s="53" t="s">
        <v>1449</v>
      </c>
      <c r="H835" s="44">
        <f>IFERROR(VLOOKUP($F835,'Arr 2020'!$A$1:$C$1331,3,0),0)</f>
        <v>23015.310000000005</v>
      </c>
      <c r="I835" s="44">
        <f>IFERROR(VLOOKUP($F835,'Arr 2020'!$A:$N,4,0),0)</f>
        <v>134125.04999999999</v>
      </c>
      <c r="J835" s="44">
        <f>IFERROR(VLOOKUP($F835,'Arr 2020'!$A:$N,5,0),0)</f>
        <v>21498.25</v>
      </c>
      <c r="K835" s="44">
        <f>IFERROR(VLOOKUP($F835,'Arr 2020'!$A:$N,6,0),0)</f>
        <v>17716.91</v>
      </c>
      <c r="L835" s="44">
        <f>IFERROR(VLOOKUP($F835,'Arr 2020'!$A:$N,7,0),0)</f>
        <v>14150.15</v>
      </c>
      <c r="M835" s="44">
        <f>IFERROR(VLOOKUP($F835,'Arr 2020'!$A:$N,8,0),0)</f>
        <v>16303.440000000002</v>
      </c>
      <c r="N835" s="44">
        <f>IFERROR(VLOOKUP($F835,'Arr 2020'!$A:$N,9,0),0)</f>
        <v>28467.37</v>
      </c>
      <c r="O835" s="44">
        <f>IFERROR(VLOOKUP($F835,'Arr 2020'!$A:$N,10,0),0)</f>
        <v>29931.1</v>
      </c>
      <c r="P835" s="44">
        <f>IFERROR(VLOOKUP($F835,'Arr 2020'!$A:$N,11,0),0)</f>
        <v>24986.05</v>
      </c>
      <c r="Q835" s="44">
        <f>IFERROR(VLOOKUP($F835,'Arr 2020'!$A:$N,12,0),0)</f>
        <v>33495.040000000001</v>
      </c>
      <c r="R835" s="44">
        <f>IFERROR(VLOOKUP($F835,'Arr 2020'!$A:$N,13,0),0)</f>
        <v>22887.5</v>
      </c>
      <c r="S835" s="44">
        <f>IFERROR(VLOOKUP($F835,'Arr 2020'!$A:$N,14,0),0)</f>
        <v>35488.49</v>
      </c>
    </row>
    <row r="836" spans="2:19" ht="15" customHeight="1" x14ac:dyDescent="0.2">
      <c r="B836" s="60"/>
      <c r="C836" s="61"/>
      <c r="D836" s="61"/>
      <c r="E836" s="61"/>
      <c r="F836" s="43" t="s">
        <v>1450</v>
      </c>
      <c r="G836" s="53" t="s">
        <v>1451</v>
      </c>
      <c r="H836" s="44">
        <f>IFERROR(VLOOKUP($F836,'Arr 2020'!$A$1:$C$1331,3,0),0)</f>
        <v>24200.55</v>
      </c>
      <c r="I836" s="44">
        <f>IFERROR(VLOOKUP($F836,'Arr 2020'!$A:$N,4,0),0)</f>
        <v>34475.589999999997</v>
      </c>
      <c r="J836" s="44">
        <f>IFERROR(VLOOKUP($F836,'Arr 2020'!$A:$N,5,0),0)</f>
        <v>36911.71</v>
      </c>
      <c r="K836" s="44">
        <f>IFERROR(VLOOKUP($F836,'Arr 2020'!$A:$N,6,0),0)</f>
        <v>7532.79</v>
      </c>
      <c r="L836" s="44">
        <f>IFERROR(VLOOKUP($F836,'Arr 2020'!$A:$N,7,0),0)</f>
        <v>3855.04</v>
      </c>
      <c r="M836" s="44">
        <f>IFERROR(VLOOKUP($F836,'Arr 2020'!$A:$N,8,0),0)</f>
        <v>8033.08</v>
      </c>
      <c r="N836" s="44">
        <f>IFERROR(VLOOKUP($F836,'Arr 2020'!$A:$N,9,0),0)</f>
        <v>19985.04</v>
      </c>
      <c r="O836" s="44">
        <f>IFERROR(VLOOKUP($F836,'Arr 2020'!$A:$N,10,0),0)</f>
        <v>32782.639999999999</v>
      </c>
      <c r="P836" s="44">
        <f>IFERROR(VLOOKUP($F836,'Arr 2020'!$A:$N,11,0),0)</f>
        <v>47300.7</v>
      </c>
      <c r="Q836" s="44">
        <f>IFERROR(VLOOKUP($F836,'Arr 2020'!$A:$N,12,0),0)</f>
        <v>35895.79</v>
      </c>
      <c r="R836" s="44">
        <f>IFERROR(VLOOKUP($F836,'Arr 2020'!$A:$N,13,0),0)</f>
        <v>46937.24</v>
      </c>
      <c r="S836" s="44">
        <f>IFERROR(VLOOKUP($F836,'Arr 2020'!$A:$N,14,0),0)</f>
        <v>33242.67</v>
      </c>
    </row>
    <row r="837" spans="2:19" ht="15" customHeight="1" x14ac:dyDescent="0.2">
      <c r="B837" s="60"/>
      <c r="C837" s="61"/>
      <c r="D837" s="61"/>
      <c r="E837" s="61"/>
      <c r="F837" s="43" t="s">
        <v>1452</v>
      </c>
      <c r="G837" s="53" t="s">
        <v>1453</v>
      </c>
      <c r="H837" s="44">
        <f>IFERROR(VLOOKUP($F837,'Arr 2020'!$A$1:$C$1331,3,0),0)</f>
        <v>283188.40999999997</v>
      </c>
      <c r="I837" s="44">
        <f>IFERROR(VLOOKUP($F837,'Arr 2020'!$A:$N,4,0),0)</f>
        <v>156244.67000000004</v>
      </c>
      <c r="J837" s="44">
        <f>IFERROR(VLOOKUP($F837,'Arr 2020'!$A:$N,5,0),0)</f>
        <v>157127.84</v>
      </c>
      <c r="K837" s="44">
        <f>IFERROR(VLOOKUP($F837,'Arr 2020'!$A:$N,6,0),0)</f>
        <v>127943.98</v>
      </c>
      <c r="L837" s="44">
        <f>IFERROR(VLOOKUP($F837,'Arr 2020'!$A:$N,7,0),0)</f>
        <v>72183.99000000002</v>
      </c>
      <c r="M837" s="44">
        <f>IFERROR(VLOOKUP($F837,'Arr 2020'!$A:$N,8,0),0)</f>
        <v>91430.6</v>
      </c>
      <c r="N837" s="44">
        <f>IFERROR(VLOOKUP($F837,'Arr 2020'!$A:$N,9,0),0)</f>
        <v>223375.95</v>
      </c>
      <c r="O837" s="44">
        <f>IFERROR(VLOOKUP($F837,'Arr 2020'!$A:$N,10,0),0)</f>
        <v>203263.82</v>
      </c>
      <c r="P837" s="44">
        <f>IFERROR(VLOOKUP($F837,'Arr 2020'!$A:$N,11,0),0)</f>
        <v>278534.21999999997</v>
      </c>
      <c r="Q837" s="44">
        <f>IFERROR(VLOOKUP($F837,'Arr 2020'!$A:$N,12,0),0)</f>
        <v>295519.27</v>
      </c>
      <c r="R837" s="44">
        <f>IFERROR(VLOOKUP($F837,'Arr 2020'!$A:$N,13,0),0)</f>
        <v>452170.37</v>
      </c>
      <c r="S837" s="44">
        <f>IFERROR(VLOOKUP($F837,'Arr 2020'!$A:$N,14,0),0)</f>
        <v>342031.92</v>
      </c>
    </row>
    <row r="838" spans="2:19" ht="15" customHeight="1" x14ac:dyDescent="0.2">
      <c r="B838" s="32"/>
      <c r="C838" s="33" t="s">
        <v>1454</v>
      </c>
      <c r="D838" s="33"/>
      <c r="E838" s="33"/>
      <c r="F838" s="33"/>
      <c r="G838" s="50" t="s">
        <v>1455</v>
      </c>
      <c r="H838" s="65">
        <f>IFERROR(VLOOKUP($F838,'Arr 2020'!$A$1:$C$1331,3,0),0)</f>
        <v>0</v>
      </c>
      <c r="I838" s="65">
        <f>IFERROR(VLOOKUP($F838,'Arr 2020'!$A:$N,4,0),0)</f>
        <v>0</v>
      </c>
      <c r="J838" s="65">
        <f>IFERROR(VLOOKUP($F838,'Arr 2020'!$A:$N,5,0),0)</f>
        <v>0</v>
      </c>
      <c r="K838" s="65">
        <f>IFERROR(VLOOKUP($F838,'Arr 2020'!$A:$N,6,0),0)</f>
        <v>0</v>
      </c>
      <c r="L838" s="65">
        <f>IFERROR(VLOOKUP($F838,'Arr 2020'!$A:$N,7,0),0)</f>
        <v>0</v>
      </c>
      <c r="M838" s="65">
        <f>IFERROR(VLOOKUP($F838,'Arr 2020'!$A:$N,8,0),0)</f>
        <v>0</v>
      </c>
      <c r="N838" s="65">
        <f>IFERROR(VLOOKUP($F838,'Arr 2020'!$A:$N,9,0),0)</f>
        <v>0</v>
      </c>
      <c r="O838" s="65">
        <f>IFERROR(VLOOKUP($F838,'Arr 2020'!$A:$N,10,0),0)</f>
        <v>0</v>
      </c>
      <c r="P838" s="65">
        <f>IFERROR(VLOOKUP($F838,'Arr 2020'!$A:$N,11,0),0)</f>
        <v>0</v>
      </c>
      <c r="Q838" s="65">
        <f>IFERROR(VLOOKUP($F838,'Arr 2020'!$A:$N,12,0),0)</f>
        <v>0</v>
      </c>
      <c r="R838" s="65">
        <f>IFERROR(VLOOKUP($F838,'Arr 2020'!$A:$N,13,0),0)</f>
        <v>0</v>
      </c>
      <c r="S838" s="65">
        <f>IFERROR(VLOOKUP($F838,'Arr 2020'!$A:$N,14,0),0)</f>
        <v>0</v>
      </c>
    </row>
    <row r="839" spans="2:19" ht="15" customHeight="1" x14ac:dyDescent="0.2">
      <c r="B839" s="64"/>
      <c r="C839" s="37"/>
      <c r="D839" s="37" t="s">
        <v>1456</v>
      </c>
      <c r="E839" s="37"/>
      <c r="F839" s="37"/>
      <c r="G839" s="51" t="s">
        <v>1457</v>
      </c>
      <c r="H839" s="38">
        <f>IFERROR(VLOOKUP($F839,'Arr 2020'!$A$1:$C$1331,3,0),0)</f>
        <v>0</v>
      </c>
      <c r="I839" s="38">
        <f>IFERROR(VLOOKUP($F839,'Arr 2020'!$A:$N,4,0),0)</f>
        <v>0</v>
      </c>
      <c r="J839" s="38">
        <f>IFERROR(VLOOKUP($F839,'Arr 2020'!$A:$N,5,0),0)</f>
        <v>0</v>
      </c>
      <c r="K839" s="38">
        <f>IFERROR(VLOOKUP($F839,'Arr 2020'!$A:$N,6,0),0)</f>
        <v>0</v>
      </c>
      <c r="L839" s="38">
        <f>IFERROR(VLOOKUP($F839,'Arr 2020'!$A:$N,7,0),0)</f>
        <v>0</v>
      </c>
      <c r="M839" s="38">
        <f>IFERROR(VLOOKUP($F839,'Arr 2020'!$A:$N,8,0),0)</f>
        <v>0</v>
      </c>
      <c r="N839" s="38">
        <f>IFERROR(VLOOKUP($F839,'Arr 2020'!$A:$N,9,0),0)</f>
        <v>0</v>
      </c>
      <c r="O839" s="38">
        <f>IFERROR(VLOOKUP($F839,'Arr 2020'!$A:$N,10,0),0)</f>
        <v>0</v>
      </c>
      <c r="P839" s="38">
        <f>IFERROR(VLOOKUP($F839,'Arr 2020'!$A:$N,11,0),0)</f>
        <v>0</v>
      </c>
      <c r="Q839" s="38">
        <f>IFERROR(VLOOKUP($F839,'Arr 2020'!$A:$N,12,0),0)</f>
        <v>0</v>
      </c>
      <c r="R839" s="38">
        <f>IFERROR(VLOOKUP($F839,'Arr 2020'!$A:$N,13,0),0)</f>
        <v>0</v>
      </c>
      <c r="S839" s="38">
        <f>IFERROR(VLOOKUP($F839,'Arr 2020'!$A:$N,14,0),0)</f>
        <v>0</v>
      </c>
    </row>
    <row r="840" spans="2:19" ht="15" customHeight="1" x14ac:dyDescent="0.2">
      <c r="B840" s="23"/>
      <c r="C840" s="22"/>
      <c r="D840" s="22"/>
      <c r="E840" s="22" t="s">
        <v>1458</v>
      </c>
      <c r="F840" s="22"/>
      <c r="G840" s="55" t="s">
        <v>1459</v>
      </c>
      <c r="H840" s="24">
        <f>IFERROR(VLOOKUP($F840,'Arr 2020'!$A$1:$C$1331,3,0),0)</f>
        <v>0</v>
      </c>
      <c r="I840" s="24">
        <f>IFERROR(VLOOKUP($F840,'Arr 2020'!$A:$N,4,0),0)</f>
        <v>0</v>
      </c>
      <c r="J840" s="24">
        <f>IFERROR(VLOOKUP($F840,'Arr 2020'!$A:$N,5,0),0)</f>
        <v>0</v>
      </c>
      <c r="K840" s="24">
        <f>IFERROR(VLOOKUP($F840,'Arr 2020'!$A:$N,6,0),0)</f>
        <v>0</v>
      </c>
      <c r="L840" s="24">
        <f>IFERROR(VLOOKUP($F840,'Arr 2020'!$A:$N,7,0),0)</f>
        <v>0</v>
      </c>
      <c r="M840" s="24">
        <f>IFERROR(VLOOKUP($F840,'Arr 2020'!$A:$N,8,0),0)</f>
        <v>0</v>
      </c>
      <c r="N840" s="24">
        <f>IFERROR(VLOOKUP($F840,'Arr 2020'!$A:$N,9,0),0)</f>
        <v>0</v>
      </c>
      <c r="O840" s="24">
        <f>IFERROR(VLOOKUP($F840,'Arr 2020'!$A:$N,10,0),0)</f>
        <v>0</v>
      </c>
      <c r="P840" s="24">
        <f>IFERROR(VLOOKUP($F840,'Arr 2020'!$A:$N,11,0),0)</f>
        <v>0</v>
      </c>
      <c r="Q840" s="24">
        <f>IFERROR(VLOOKUP($F840,'Arr 2020'!$A:$N,12,0),0)</f>
        <v>0</v>
      </c>
      <c r="R840" s="24">
        <f>IFERROR(VLOOKUP($F840,'Arr 2020'!$A:$N,13,0),0)</f>
        <v>0</v>
      </c>
      <c r="S840" s="24">
        <f>IFERROR(VLOOKUP($F840,'Arr 2020'!$A:$N,14,0),0)</f>
        <v>0</v>
      </c>
    </row>
    <row r="841" spans="2:19" ht="30" customHeight="1" x14ac:dyDescent="0.2">
      <c r="B841" s="60"/>
      <c r="C841" s="61"/>
      <c r="D841" s="61"/>
      <c r="E841" s="61"/>
      <c r="F841" s="43" t="s">
        <v>1460</v>
      </c>
      <c r="G841" s="53" t="s">
        <v>1461</v>
      </c>
      <c r="H841" s="44">
        <f>IFERROR(VLOOKUP($F841,'Arr 2020'!$A$1:$C$1331,3,0),0)</f>
        <v>0</v>
      </c>
      <c r="I841" s="44">
        <f>IFERROR(VLOOKUP($F841,'Arr 2020'!$A:$N,4,0),0)</f>
        <v>0</v>
      </c>
      <c r="J841" s="44">
        <f>IFERROR(VLOOKUP($F841,'Arr 2020'!$A:$N,5,0),0)</f>
        <v>0</v>
      </c>
      <c r="K841" s="44">
        <f>IFERROR(VLOOKUP($F841,'Arr 2020'!$A:$N,6,0),0)</f>
        <v>0</v>
      </c>
      <c r="L841" s="44">
        <f>IFERROR(VLOOKUP($F841,'Arr 2020'!$A:$N,7,0),0)</f>
        <v>0</v>
      </c>
      <c r="M841" s="44">
        <f>IFERROR(VLOOKUP($F841,'Arr 2020'!$A:$N,8,0),0)</f>
        <v>0</v>
      </c>
      <c r="N841" s="44">
        <f>IFERROR(VLOOKUP($F841,'Arr 2020'!$A:$N,9,0),0)</f>
        <v>0</v>
      </c>
      <c r="O841" s="44">
        <f>IFERROR(VLOOKUP($F841,'Arr 2020'!$A:$N,10,0),0)</f>
        <v>0</v>
      </c>
      <c r="P841" s="44">
        <f>IFERROR(VLOOKUP($F841,'Arr 2020'!$A:$N,11,0),0)</f>
        <v>0</v>
      </c>
      <c r="Q841" s="44">
        <f>IFERROR(VLOOKUP($F841,'Arr 2020'!$A:$N,12,0),0)</f>
        <v>0</v>
      </c>
      <c r="R841" s="44">
        <f>IFERROR(VLOOKUP($F841,'Arr 2020'!$A:$N,13,0),0)</f>
        <v>0</v>
      </c>
      <c r="S841" s="44">
        <f>IFERROR(VLOOKUP($F841,'Arr 2020'!$A:$N,14,0),0)</f>
        <v>126.69</v>
      </c>
    </row>
    <row r="842" spans="2:19" ht="15" customHeight="1" x14ac:dyDescent="0.2">
      <c r="B842" s="23"/>
      <c r="C842" s="22"/>
      <c r="D842" s="22"/>
      <c r="E842" s="22" t="s">
        <v>1462</v>
      </c>
      <c r="F842" s="22"/>
      <c r="G842" s="55" t="s">
        <v>1463</v>
      </c>
      <c r="H842" s="24">
        <f>IFERROR(VLOOKUP($F842,'Arr 2020'!$A$1:$C$1331,3,0),0)</f>
        <v>0</v>
      </c>
      <c r="I842" s="24">
        <f>IFERROR(VLOOKUP($F842,'Arr 2020'!$A:$N,4,0),0)</f>
        <v>0</v>
      </c>
      <c r="J842" s="24">
        <f>IFERROR(VLOOKUP($F842,'Arr 2020'!$A:$N,5,0),0)</f>
        <v>0</v>
      </c>
      <c r="K842" s="24">
        <f>IFERROR(VLOOKUP($F842,'Arr 2020'!$A:$N,6,0),0)</f>
        <v>0</v>
      </c>
      <c r="L842" s="24">
        <f>IFERROR(VLOOKUP($F842,'Arr 2020'!$A:$N,7,0),0)</f>
        <v>0</v>
      </c>
      <c r="M842" s="24">
        <f>IFERROR(VLOOKUP($F842,'Arr 2020'!$A:$N,8,0),0)</f>
        <v>0</v>
      </c>
      <c r="N842" s="24">
        <f>IFERROR(VLOOKUP($F842,'Arr 2020'!$A:$N,9,0),0)</f>
        <v>0</v>
      </c>
      <c r="O842" s="24">
        <f>IFERROR(VLOOKUP($F842,'Arr 2020'!$A:$N,10,0),0)</f>
        <v>0</v>
      </c>
      <c r="P842" s="24">
        <f>IFERROR(VLOOKUP($F842,'Arr 2020'!$A:$N,11,0),0)</f>
        <v>0</v>
      </c>
      <c r="Q842" s="24">
        <f>IFERROR(VLOOKUP($F842,'Arr 2020'!$A:$N,12,0),0)</f>
        <v>0</v>
      </c>
      <c r="R842" s="24">
        <f>IFERROR(VLOOKUP($F842,'Arr 2020'!$A:$N,13,0),0)</f>
        <v>0</v>
      </c>
      <c r="S842" s="24">
        <f>IFERROR(VLOOKUP($F842,'Arr 2020'!$A:$N,14,0),0)</f>
        <v>0</v>
      </c>
    </row>
    <row r="843" spans="2:19" ht="15" customHeight="1" x14ac:dyDescent="0.2">
      <c r="B843" s="60"/>
      <c r="C843" s="61"/>
      <c r="D843" s="61"/>
      <c r="E843" s="61"/>
      <c r="F843" s="43" t="s">
        <v>1464</v>
      </c>
      <c r="G843" s="53" t="s">
        <v>1465</v>
      </c>
      <c r="H843" s="44">
        <f>IFERROR(VLOOKUP($F843,'Arr 2020'!$A$1:$C$1331,3,0),0)</f>
        <v>55219.45</v>
      </c>
      <c r="I843" s="44">
        <f>IFERROR(VLOOKUP($F843,'Arr 2020'!$A:$N,4,0),0)</f>
        <v>72842.34</v>
      </c>
      <c r="J843" s="44">
        <f>IFERROR(VLOOKUP($F843,'Arr 2020'!$A:$N,5,0),0)</f>
        <v>25331.959999999995</v>
      </c>
      <c r="K843" s="44">
        <f>IFERROR(VLOOKUP($F843,'Arr 2020'!$A:$N,6,0),0)</f>
        <v>20407.169999999998</v>
      </c>
      <c r="L843" s="44">
        <f>IFERROR(VLOOKUP($F843,'Arr 2020'!$A:$N,7,0),0)</f>
        <v>6943.1499999999987</v>
      </c>
      <c r="M843" s="44">
        <f>IFERROR(VLOOKUP($F843,'Arr 2020'!$A:$N,8,0),0)</f>
        <v>46214.87999999999</v>
      </c>
      <c r="N843" s="44">
        <f>IFERROR(VLOOKUP($F843,'Arr 2020'!$A:$N,9,0),0)</f>
        <v>38718.959999999999</v>
      </c>
      <c r="O843" s="44">
        <f>IFERROR(VLOOKUP($F843,'Arr 2020'!$A:$N,10,0),0)</f>
        <v>93757.17</v>
      </c>
      <c r="P843" s="44">
        <f>IFERROR(VLOOKUP($F843,'Arr 2020'!$A:$N,11,0),0)</f>
        <v>62201.46</v>
      </c>
      <c r="Q843" s="44">
        <f>IFERROR(VLOOKUP($F843,'Arr 2020'!$A:$N,12,0),0)</f>
        <v>62610.33</v>
      </c>
      <c r="R843" s="44">
        <f>IFERROR(VLOOKUP($F843,'Arr 2020'!$A:$N,13,0),0)</f>
        <v>25934.639999999999</v>
      </c>
      <c r="S843" s="44">
        <f>IFERROR(VLOOKUP($F843,'Arr 2020'!$A:$N,14,0),0)</f>
        <v>60454.81</v>
      </c>
    </row>
    <row r="844" spans="2:19" ht="15" customHeight="1" x14ac:dyDescent="0.2">
      <c r="B844" s="23"/>
      <c r="C844" s="22"/>
      <c r="D844" s="22"/>
      <c r="E844" s="22" t="s">
        <v>1466</v>
      </c>
      <c r="F844" s="22"/>
      <c r="G844" s="55" t="s">
        <v>1467</v>
      </c>
      <c r="H844" s="24">
        <f>IFERROR(VLOOKUP($F844,'Arr 2020'!$A$1:$C$1331,3,0),0)</f>
        <v>0</v>
      </c>
      <c r="I844" s="24">
        <f>IFERROR(VLOOKUP($F844,'Arr 2020'!$A:$N,4,0),0)</f>
        <v>0</v>
      </c>
      <c r="J844" s="24">
        <f>IFERROR(VLOOKUP($F844,'Arr 2020'!$A:$N,5,0),0)</f>
        <v>0</v>
      </c>
      <c r="K844" s="24">
        <f>IFERROR(VLOOKUP($F844,'Arr 2020'!$A:$N,6,0),0)</f>
        <v>0</v>
      </c>
      <c r="L844" s="24">
        <f>IFERROR(VLOOKUP($F844,'Arr 2020'!$A:$N,7,0),0)</f>
        <v>0</v>
      </c>
      <c r="M844" s="24">
        <f>IFERROR(VLOOKUP($F844,'Arr 2020'!$A:$N,8,0),0)</f>
        <v>0</v>
      </c>
      <c r="N844" s="24">
        <f>IFERROR(VLOOKUP($F844,'Arr 2020'!$A:$N,9,0),0)</f>
        <v>0</v>
      </c>
      <c r="O844" s="24">
        <f>IFERROR(VLOOKUP($F844,'Arr 2020'!$A:$N,10,0),0)</f>
        <v>0</v>
      </c>
      <c r="P844" s="24">
        <f>IFERROR(VLOOKUP($F844,'Arr 2020'!$A:$N,11,0),0)</f>
        <v>0</v>
      </c>
      <c r="Q844" s="24">
        <f>IFERROR(VLOOKUP($F844,'Arr 2020'!$A:$N,12,0),0)</f>
        <v>0</v>
      </c>
      <c r="R844" s="24">
        <f>IFERROR(VLOOKUP($F844,'Arr 2020'!$A:$N,13,0),0)</f>
        <v>0</v>
      </c>
      <c r="S844" s="24">
        <f>IFERROR(VLOOKUP($F844,'Arr 2020'!$A:$N,14,0),0)</f>
        <v>0</v>
      </c>
    </row>
    <row r="845" spans="2:19" ht="15" customHeight="1" x14ac:dyDescent="0.2">
      <c r="B845" s="60"/>
      <c r="C845" s="61"/>
      <c r="D845" s="61"/>
      <c r="E845" s="61"/>
      <c r="F845" s="43" t="s">
        <v>1468</v>
      </c>
      <c r="G845" s="53" t="s">
        <v>1469</v>
      </c>
      <c r="H845" s="44">
        <f>IFERROR(VLOOKUP($F845,'Arr 2020'!$A$1:$C$1331,3,0),0)</f>
        <v>418123.52000000008</v>
      </c>
      <c r="I845" s="44">
        <f>IFERROR(VLOOKUP($F845,'Arr 2020'!$A:$N,4,0),0)</f>
        <v>420851.58</v>
      </c>
      <c r="J845" s="44">
        <f>IFERROR(VLOOKUP($F845,'Arr 2020'!$A:$N,5,0),0)</f>
        <v>370017.47</v>
      </c>
      <c r="K845" s="44">
        <f>IFERROR(VLOOKUP($F845,'Arr 2020'!$A:$N,6,0),0)</f>
        <v>246063.15</v>
      </c>
      <c r="L845" s="44">
        <f>IFERROR(VLOOKUP($F845,'Arr 2020'!$A:$N,7,0),0)</f>
        <v>222763.95999999996</v>
      </c>
      <c r="M845" s="44">
        <f>IFERROR(VLOOKUP($F845,'Arr 2020'!$A:$N,8,0),0)</f>
        <v>284477.65999999997</v>
      </c>
      <c r="N845" s="44">
        <f>IFERROR(VLOOKUP($F845,'Arr 2020'!$A:$N,9,0),0)</f>
        <v>405241.22999999992</v>
      </c>
      <c r="O845" s="44">
        <f>IFERROR(VLOOKUP($F845,'Arr 2020'!$A:$N,10,0),0)</f>
        <v>544009.86</v>
      </c>
      <c r="P845" s="44">
        <f>IFERROR(VLOOKUP($F845,'Arr 2020'!$A:$N,11,0),0)</f>
        <v>514532.96</v>
      </c>
      <c r="Q845" s="44">
        <f>IFERROR(VLOOKUP($F845,'Arr 2020'!$A:$N,12,0),0)</f>
        <v>379802.67</v>
      </c>
      <c r="R845" s="44">
        <f>IFERROR(VLOOKUP($F845,'Arr 2020'!$A:$N,13,0),0)</f>
        <v>390543.77</v>
      </c>
      <c r="S845" s="44">
        <f>IFERROR(VLOOKUP($F845,'Arr 2020'!$A:$N,14,0),0)</f>
        <v>399404.15</v>
      </c>
    </row>
    <row r="846" spans="2:19" ht="15" customHeight="1" x14ac:dyDescent="0.2">
      <c r="B846" s="23"/>
      <c r="C846" s="22"/>
      <c r="D846" s="22"/>
      <c r="E846" s="22" t="s">
        <v>1470</v>
      </c>
      <c r="F846" s="22"/>
      <c r="G846" s="55" t="s">
        <v>1471</v>
      </c>
      <c r="H846" s="24">
        <f>IFERROR(VLOOKUP($F846,'Arr 2020'!$A$1:$C$1331,3,0),0)</f>
        <v>0</v>
      </c>
      <c r="I846" s="24">
        <f>IFERROR(VLOOKUP($F846,'Arr 2020'!$A:$N,4,0),0)</f>
        <v>0</v>
      </c>
      <c r="J846" s="24">
        <f>IFERROR(VLOOKUP($F846,'Arr 2020'!$A:$N,5,0),0)</f>
        <v>0</v>
      </c>
      <c r="K846" s="24">
        <f>IFERROR(VLOOKUP($F846,'Arr 2020'!$A:$N,6,0),0)</f>
        <v>0</v>
      </c>
      <c r="L846" s="24">
        <f>IFERROR(VLOOKUP($F846,'Arr 2020'!$A:$N,7,0),0)</f>
        <v>0</v>
      </c>
      <c r="M846" s="24">
        <f>IFERROR(VLOOKUP($F846,'Arr 2020'!$A:$N,8,0),0)</f>
        <v>0</v>
      </c>
      <c r="N846" s="24">
        <f>IFERROR(VLOOKUP($F846,'Arr 2020'!$A:$N,9,0),0)</f>
        <v>0</v>
      </c>
      <c r="O846" s="24">
        <f>IFERROR(VLOOKUP($F846,'Arr 2020'!$A:$N,10,0),0)</f>
        <v>0</v>
      </c>
      <c r="P846" s="24">
        <f>IFERROR(VLOOKUP($F846,'Arr 2020'!$A:$N,11,0),0)</f>
        <v>0</v>
      </c>
      <c r="Q846" s="24">
        <f>IFERROR(VLOOKUP($F846,'Arr 2020'!$A:$N,12,0),0)</f>
        <v>0</v>
      </c>
      <c r="R846" s="24">
        <f>IFERROR(VLOOKUP($F846,'Arr 2020'!$A:$N,13,0),0)</f>
        <v>0</v>
      </c>
      <c r="S846" s="24">
        <f>IFERROR(VLOOKUP($F846,'Arr 2020'!$A:$N,14,0),0)</f>
        <v>0</v>
      </c>
    </row>
    <row r="847" spans="2:19" ht="15" customHeight="1" x14ac:dyDescent="0.2">
      <c r="B847" s="60"/>
      <c r="C847" s="61"/>
      <c r="D847" s="61"/>
      <c r="E847" s="61"/>
      <c r="F847" s="43" t="s">
        <v>1472</v>
      </c>
      <c r="G847" s="53" t="s">
        <v>1473</v>
      </c>
      <c r="H847" s="44">
        <f>IFERROR(VLOOKUP($F847,'Arr 2020'!$A$1:$C$1331,3,0),0)</f>
        <v>18788.88</v>
      </c>
      <c r="I847" s="44">
        <f>IFERROR(VLOOKUP($F847,'Arr 2020'!$A:$N,4,0),0)</f>
        <v>18859.080000000002</v>
      </c>
      <c r="J847" s="44">
        <f>IFERROR(VLOOKUP($F847,'Arr 2020'!$A:$N,5,0),0)</f>
        <v>2609.36</v>
      </c>
      <c r="K847" s="44">
        <f>IFERROR(VLOOKUP($F847,'Arr 2020'!$A:$N,6,0),0)</f>
        <v>6624.8</v>
      </c>
      <c r="L847" s="44">
        <f>IFERROR(VLOOKUP($F847,'Arr 2020'!$A:$N,7,0),0)</f>
        <v>27767.7</v>
      </c>
      <c r="M847" s="44">
        <f>IFERROR(VLOOKUP($F847,'Arr 2020'!$A:$N,8,0),0)</f>
        <v>32781.67</v>
      </c>
      <c r="N847" s="44">
        <f>IFERROR(VLOOKUP($F847,'Arr 2020'!$A:$N,9,0),0)</f>
        <v>32408.41</v>
      </c>
      <c r="O847" s="44">
        <f>IFERROR(VLOOKUP($F847,'Arr 2020'!$A:$N,10,0),0)</f>
        <v>5582.19</v>
      </c>
      <c r="P847" s="44">
        <f>IFERROR(VLOOKUP($F847,'Arr 2020'!$A:$N,11,0),0)</f>
        <v>8103.4899999999989</v>
      </c>
      <c r="Q847" s="44">
        <f>IFERROR(VLOOKUP($F847,'Arr 2020'!$A:$N,12,0),0)</f>
        <v>54650.05</v>
      </c>
      <c r="R847" s="44">
        <f>IFERROR(VLOOKUP($F847,'Arr 2020'!$A:$N,13,0),0)</f>
        <v>47912.12</v>
      </c>
      <c r="S847" s="44">
        <f>IFERROR(VLOOKUP($F847,'Arr 2020'!$A:$N,14,0),0)</f>
        <v>29436.86</v>
      </c>
    </row>
    <row r="848" spans="2:19" ht="15" customHeight="1" x14ac:dyDescent="0.2">
      <c r="B848" s="60"/>
      <c r="C848" s="61"/>
      <c r="D848" s="61"/>
      <c r="E848" s="61"/>
      <c r="F848" s="43" t="s">
        <v>1474</v>
      </c>
      <c r="G848" s="53" t="s">
        <v>4250</v>
      </c>
      <c r="H848" s="44">
        <f>IFERROR(VLOOKUP($F848,'Arr 2020'!$A$1:$C$1331,3,0),0)</f>
        <v>1880.11</v>
      </c>
      <c r="I848" s="44">
        <f>IFERROR(VLOOKUP($F848,'Arr 2020'!$A:$N,4,0),0)</f>
        <v>3055.2</v>
      </c>
      <c r="J848" s="44">
        <f>IFERROR(VLOOKUP($F848,'Arr 2020'!$A:$N,5,0),0)</f>
        <v>2749.91</v>
      </c>
      <c r="K848" s="44">
        <f>IFERROR(VLOOKUP($F848,'Arr 2020'!$A:$N,6,0),0)</f>
        <v>1766.28</v>
      </c>
      <c r="L848" s="44">
        <f>IFERROR(VLOOKUP($F848,'Arr 2020'!$A:$N,7,0),0)</f>
        <v>3460.19</v>
      </c>
      <c r="M848" s="44">
        <f>IFERROR(VLOOKUP($F848,'Arr 2020'!$A:$N,8,0),0)</f>
        <v>1218.52</v>
      </c>
      <c r="N848" s="44">
        <f>IFERROR(VLOOKUP($F848,'Arr 2020'!$A:$N,9,0),0)</f>
        <v>1965.58</v>
      </c>
      <c r="O848" s="44">
        <f>IFERROR(VLOOKUP($F848,'Arr 2020'!$A:$N,10,0),0)</f>
        <v>1670.15</v>
      </c>
      <c r="P848" s="44">
        <f>IFERROR(VLOOKUP($F848,'Arr 2020'!$A:$N,11,0),0)</f>
        <v>1011.8400000000001</v>
      </c>
      <c r="Q848" s="44">
        <f>IFERROR(VLOOKUP($F848,'Arr 2020'!$A:$N,12,0),0)</f>
        <v>2088.73</v>
      </c>
      <c r="R848" s="44">
        <f>IFERROR(VLOOKUP($F848,'Arr 2020'!$A:$N,13,0),0)</f>
        <v>1165.51</v>
      </c>
      <c r="S848" s="44">
        <f>IFERROR(VLOOKUP($F848,'Arr 2020'!$A:$N,14,0),0)</f>
        <v>1414.98</v>
      </c>
    </row>
    <row r="849" spans="2:19" ht="15" customHeight="1" x14ac:dyDescent="0.2">
      <c r="B849" s="23"/>
      <c r="C849" s="22"/>
      <c r="D849" s="22"/>
      <c r="E849" s="22" t="s">
        <v>1476</v>
      </c>
      <c r="F849" s="22"/>
      <c r="G849" s="55" t="s">
        <v>1477</v>
      </c>
      <c r="H849" s="24">
        <f>IFERROR(VLOOKUP($F849,'Arr 2020'!$A$1:$C$1331,3,0),0)</f>
        <v>0</v>
      </c>
      <c r="I849" s="24">
        <f>IFERROR(VLOOKUP($F849,'Arr 2020'!$A:$N,4,0),0)</f>
        <v>0</v>
      </c>
      <c r="J849" s="24">
        <f>IFERROR(VLOOKUP($F849,'Arr 2020'!$A:$N,5,0),0)</f>
        <v>0</v>
      </c>
      <c r="K849" s="24">
        <f>IFERROR(VLOOKUP($F849,'Arr 2020'!$A:$N,6,0),0)</f>
        <v>0</v>
      </c>
      <c r="L849" s="24">
        <f>IFERROR(VLOOKUP($F849,'Arr 2020'!$A:$N,7,0),0)</f>
        <v>0</v>
      </c>
      <c r="M849" s="24">
        <f>IFERROR(VLOOKUP($F849,'Arr 2020'!$A:$N,8,0),0)</f>
        <v>0</v>
      </c>
      <c r="N849" s="24">
        <f>IFERROR(VLOOKUP($F849,'Arr 2020'!$A:$N,9,0),0)</f>
        <v>0</v>
      </c>
      <c r="O849" s="24">
        <f>IFERROR(VLOOKUP($F849,'Arr 2020'!$A:$N,10,0),0)</f>
        <v>0</v>
      </c>
      <c r="P849" s="24">
        <f>IFERROR(VLOOKUP($F849,'Arr 2020'!$A:$N,11,0),0)</f>
        <v>0</v>
      </c>
      <c r="Q849" s="24">
        <f>IFERROR(VLOOKUP($F849,'Arr 2020'!$A:$N,12,0),0)</f>
        <v>0</v>
      </c>
      <c r="R849" s="24">
        <f>IFERROR(VLOOKUP($F849,'Arr 2020'!$A:$N,13,0),0)</f>
        <v>0</v>
      </c>
      <c r="S849" s="24">
        <f>IFERROR(VLOOKUP($F849,'Arr 2020'!$A:$N,14,0),0)</f>
        <v>0</v>
      </c>
    </row>
    <row r="850" spans="2:19" ht="15" customHeight="1" x14ac:dyDescent="0.2">
      <c r="B850" s="60"/>
      <c r="C850" s="61"/>
      <c r="D850" s="61"/>
      <c r="E850" s="61"/>
      <c r="F850" s="43" t="s">
        <v>1478</v>
      </c>
      <c r="G850" s="53" t="s">
        <v>1479</v>
      </c>
      <c r="H850" s="44">
        <f>IFERROR(VLOOKUP($F850,'Arr 2020'!$A$1:$C$1331,3,0),0)</f>
        <v>0</v>
      </c>
      <c r="I850" s="44">
        <f>IFERROR(VLOOKUP($F850,'Arr 2020'!$A:$N,4,0),0)</f>
        <v>0</v>
      </c>
      <c r="J850" s="44">
        <f>IFERROR(VLOOKUP($F850,'Arr 2020'!$A:$N,5,0),0)</f>
        <v>0</v>
      </c>
      <c r="K850" s="44">
        <f>IFERROR(VLOOKUP($F850,'Arr 2020'!$A:$N,6,0),0)</f>
        <v>0</v>
      </c>
      <c r="L850" s="44">
        <f>IFERROR(VLOOKUP($F850,'Arr 2020'!$A:$N,7,0),0)</f>
        <v>0</v>
      </c>
      <c r="M850" s="44">
        <f>IFERROR(VLOOKUP($F850,'Arr 2020'!$A:$N,8,0),0)</f>
        <v>0</v>
      </c>
      <c r="N850" s="44">
        <f>IFERROR(VLOOKUP($F850,'Arr 2020'!$A:$N,9,0),0)</f>
        <v>0</v>
      </c>
      <c r="O850" s="44">
        <f>IFERROR(VLOOKUP($F850,'Arr 2020'!$A:$N,10,0),0)</f>
        <v>0</v>
      </c>
      <c r="P850" s="44">
        <f>IFERROR(VLOOKUP($F850,'Arr 2020'!$A:$N,11,0),0)</f>
        <v>0</v>
      </c>
      <c r="Q850" s="44">
        <f>IFERROR(VLOOKUP($F850,'Arr 2020'!$A:$N,12,0),0)</f>
        <v>0</v>
      </c>
      <c r="R850" s="44">
        <f>IFERROR(VLOOKUP($F850,'Arr 2020'!$A:$N,13,0),0)</f>
        <v>0</v>
      </c>
      <c r="S850" s="44">
        <f>IFERROR(VLOOKUP($F850,'Arr 2020'!$A:$N,14,0),0)</f>
        <v>0</v>
      </c>
    </row>
    <row r="851" spans="2:19" ht="15" customHeight="1" x14ac:dyDescent="0.2">
      <c r="B851" s="60"/>
      <c r="C851" s="61"/>
      <c r="D851" s="61"/>
      <c r="E851" s="61"/>
      <c r="F851" s="43" t="s">
        <v>1480</v>
      </c>
      <c r="G851" s="53" t="s">
        <v>1481</v>
      </c>
      <c r="H851" s="44">
        <f>IFERROR(VLOOKUP($F851,'Arr 2020'!$A$1:$C$1331,3,0),0)</f>
        <v>6039.67</v>
      </c>
      <c r="I851" s="44">
        <f>IFERROR(VLOOKUP($F851,'Arr 2020'!$A:$N,4,0),0)</f>
        <v>9890.94</v>
      </c>
      <c r="J851" s="44">
        <f>IFERROR(VLOOKUP($F851,'Arr 2020'!$A:$N,5,0),0)</f>
        <v>10386.41</v>
      </c>
      <c r="K851" s="44">
        <f>IFERROR(VLOOKUP($F851,'Arr 2020'!$A:$N,6,0),0)</f>
        <v>9029.57</v>
      </c>
      <c r="L851" s="44">
        <f>IFERROR(VLOOKUP($F851,'Arr 2020'!$A:$N,7,0),0)</f>
        <v>3115.63</v>
      </c>
      <c r="M851" s="44">
        <f>IFERROR(VLOOKUP($F851,'Arr 2020'!$A:$N,8,0),0)</f>
        <v>6092.52</v>
      </c>
      <c r="N851" s="44">
        <f>IFERROR(VLOOKUP($F851,'Arr 2020'!$A:$N,9,0),0)</f>
        <v>22317.8</v>
      </c>
      <c r="O851" s="44">
        <f>IFERROR(VLOOKUP($F851,'Arr 2020'!$A:$N,10,0),0)</f>
        <v>8126.27</v>
      </c>
      <c r="P851" s="44">
        <f>IFERROR(VLOOKUP($F851,'Arr 2020'!$A:$N,11,0),0)</f>
        <v>33328.769999999997</v>
      </c>
      <c r="Q851" s="44">
        <f>IFERROR(VLOOKUP($F851,'Arr 2020'!$A:$N,12,0),0)</f>
        <v>2912.1599999999994</v>
      </c>
      <c r="R851" s="44">
        <f>IFERROR(VLOOKUP($F851,'Arr 2020'!$A:$N,13,0),0)</f>
        <v>14395.99</v>
      </c>
      <c r="S851" s="44">
        <f>IFERROR(VLOOKUP($F851,'Arr 2020'!$A:$N,14,0),0)</f>
        <v>397.21</v>
      </c>
    </row>
    <row r="852" spans="2:19" ht="15" customHeight="1" x14ac:dyDescent="0.2">
      <c r="B852" s="64"/>
      <c r="C852" s="37"/>
      <c r="D852" s="37" t="s">
        <v>1482</v>
      </c>
      <c r="E852" s="37"/>
      <c r="F852" s="37"/>
      <c r="G852" s="51" t="s">
        <v>1483</v>
      </c>
      <c r="H852" s="38">
        <f>IFERROR(VLOOKUP($F852,'Arr 2020'!$A$1:$C$1331,3,0),0)</f>
        <v>0</v>
      </c>
      <c r="I852" s="38">
        <f>IFERROR(VLOOKUP($F852,'Arr 2020'!$A:$N,4,0),0)</f>
        <v>0</v>
      </c>
      <c r="J852" s="38">
        <f>IFERROR(VLOOKUP($F852,'Arr 2020'!$A:$N,5,0),0)</f>
        <v>0</v>
      </c>
      <c r="K852" s="38">
        <f>IFERROR(VLOOKUP($F852,'Arr 2020'!$A:$N,6,0),0)</f>
        <v>0</v>
      </c>
      <c r="L852" s="38">
        <f>IFERROR(VLOOKUP($F852,'Arr 2020'!$A:$N,7,0),0)</f>
        <v>0</v>
      </c>
      <c r="M852" s="38">
        <f>IFERROR(VLOOKUP($F852,'Arr 2020'!$A:$N,8,0),0)</f>
        <v>0</v>
      </c>
      <c r="N852" s="38">
        <f>IFERROR(VLOOKUP($F852,'Arr 2020'!$A:$N,9,0),0)</f>
        <v>0</v>
      </c>
      <c r="O852" s="38">
        <f>IFERROR(VLOOKUP($F852,'Arr 2020'!$A:$N,10,0),0)</f>
        <v>0</v>
      </c>
      <c r="P852" s="38">
        <f>IFERROR(VLOOKUP($F852,'Arr 2020'!$A:$N,11,0),0)</f>
        <v>0</v>
      </c>
      <c r="Q852" s="38">
        <f>IFERROR(VLOOKUP($F852,'Arr 2020'!$A:$N,12,0),0)</f>
        <v>0</v>
      </c>
      <c r="R852" s="38">
        <f>IFERROR(VLOOKUP($F852,'Arr 2020'!$A:$N,13,0),0)</f>
        <v>0</v>
      </c>
      <c r="S852" s="38">
        <f>IFERROR(VLOOKUP($F852,'Arr 2020'!$A:$N,14,0),0)</f>
        <v>0</v>
      </c>
    </row>
    <row r="853" spans="2:19" ht="15" customHeight="1" x14ac:dyDescent="0.2">
      <c r="B853" s="23"/>
      <c r="C853" s="22"/>
      <c r="D853" s="22"/>
      <c r="E853" s="22" t="s">
        <v>1484</v>
      </c>
      <c r="F853" s="22"/>
      <c r="G853" s="55" t="s">
        <v>1485</v>
      </c>
      <c r="H853" s="24">
        <f>IFERROR(VLOOKUP($F853,'Arr 2020'!$A$1:$C$1331,3,0),0)</f>
        <v>0</v>
      </c>
      <c r="I853" s="24">
        <f>IFERROR(VLOOKUP($F853,'Arr 2020'!$A:$N,4,0),0)</f>
        <v>0</v>
      </c>
      <c r="J853" s="24">
        <f>IFERROR(VLOOKUP($F853,'Arr 2020'!$A:$N,5,0),0)</f>
        <v>0</v>
      </c>
      <c r="K853" s="24">
        <f>IFERROR(VLOOKUP($F853,'Arr 2020'!$A:$N,6,0),0)</f>
        <v>0</v>
      </c>
      <c r="L853" s="24">
        <f>IFERROR(VLOOKUP($F853,'Arr 2020'!$A:$N,7,0),0)</f>
        <v>0</v>
      </c>
      <c r="M853" s="24">
        <f>IFERROR(VLOOKUP($F853,'Arr 2020'!$A:$N,8,0),0)</f>
        <v>0</v>
      </c>
      <c r="N853" s="24">
        <f>IFERROR(VLOOKUP($F853,'Arr 2020'!$A:$N,9,0),0)</f>
        <v>0</v>
      </c>
      <c r="O853" s="24">
        <f>IFERROR(VLOOKUP($F853,'Arr 2020'!$A:$N,10,0),0)</f>
        <v>0</v>
      </c>
      <c r="P853" s="24">
        <f>IFERROR(VLOOKUP($F853,'Arr 2020'!$A:$N,11,0),0)</f>
        <v>0</v>
      </c>
      <c r="Q853" s="24">
        <f>IFERROR(VLOOKUP($F853,'Arr 2020'!$A:$N,12,0),0)</f>
        <v>0</v>
      </c>
      <c r="R853" s="24">
        <f>IFERROR(VLOOKUP($F853,'Arr 2020'!$A:$N,13,0),0)</f>
        <v>0</v>
      </c>
      <c r="S853" s="24">
        <f>IFERROR(VLOOKUP($F853,'Arr 2020'!$A:$N,14,0),0)</f>
        <v>0</v>
      </c>
    </row>
    <row r="854" spans="2:19" ht="30" customHeight="1" x14ac:dyDescent="0.2">
      <c r="B854" s="60"/>
      <c r="C854" s="61"/>
      <c r="D854" s="61"/>
      <c r="E854" s="61"/>
      <c r="F854" s="43" t="s">
        <v>1486</v>
      </c>
      <c r="G854" s="53" t="s">
        <v>4251</v>
      </c>
      <c r="H854" s="44">
        <f>IFERROR(VLOOKUP($F854,'Arr 2020'!$A$1:$C$1331,3,0),0)</f>
        <v>14213.41</v>
      </c>
      <c r="I854" s="44">
        <f>IFERROR(VLOOKUP($F854,'Arr 2020'!$A:$N,4,0),0)</f>
        <v>10065.82</v>
      </c>
      <c r="J854" s="44">
        <f>IFERROR(VLOOKUP($F854,'Arr 2020'!$A:$N,5,0),0)</f>
        <v>10027.850000000002</v>
      </c>
      <c r="K854" s="44">
        <f>IFERROR(VLOOKUP($F854,'Arr 2020'!$A:$N,6,0),0)</f>
        <v>369.4</v>
      </c>
      <c r="L854" s="44">
        <f>IFERROR(VLOOKUP($F854,'Arr 2020'!$A:$N,7,0),0)</f>
        <v>4509.24</v>
      </c>
      <c r="M854" s="44">
        <f>IFERROR(VLOOKUP($F854,'Arr 2020'!$A:$N,8,0),0)</f>
        <v>2462.5700000000002</v>
      </c>
      <c r="N854" s="44">
        <f>IFERROR(VLOOKUP($F854,'Arr 2020'!$A:$N,9,0),0)</f>
        <v>1595.93</v>
      </c>
      <c r="O854" s="44">
        <f>IFERROR(VLOOKUP($F854,'Arr 2020'!$A:$N,10,0),0)</f>
        <v>2130.9699999999998</v>
      </c>
      <c r="P854" s="44">
        <f>IFERROR(VLOOKUP($F854,'Arr 2020'!$A:$N,11,0),0)</f>
        <v>686.07</v>
      </c>
      <c r="Q854" s="44">
        <f>IFERROR(VLOOKUP($F854,'Arr 2020'!$A:$N,12,0),0)</f>
        <v>3719.99</v>
      </c>
      <c r="R854" s="44">
        <f>IFERROR(VLOOKUP($F854,'Arr 2020'!$A:$N,13,0),0)</f>
        <v>4013.54</v>
      </c>
      <c r="S854" s="44">
        <f>IFERROR(VLOOKUP($F854,'Arr 2020'!$A:$N,14,0),0)</f>
        <v>21382.89</v>
      </c>
    </row>
    <row r="855" spans="2:19" ht="15" customHeight="1" x14ac:dyDescent="0.2">
      <c r="B855" s="60"/>
      <c r="C855" s="61"/>
      <c r="D855" s="61"/>
      <c r="E855" s="61"/>
      <c r="F855" s="43" t="s">
        <v>1488</v>
      </c>
      <c r="G855" s="53" t="s">
        <v>1489</v>
      </c>
      <c r="H855" s="44">
        <f>IFERROR(VLOOKUP($F855,'Arr 2020'!$A$1:$C$1331,3,0),0)</f>
        <v>12472.68</v>
      </c>
      <c r="I855" s="44">
        <f>IFERROR(VLOOKUP($F855,'Arr 2020'!$A:$N,4,0),0)</f>
        <v>1978.97</v>
      </c>
      <c r="J855" s="44">
        <f>IFERROR(VLOOKUP($F855,'Arr 2020'!$A:$N,5,0),0)</f>
        <v>541.96</v>
      </c>
      <c r="K855" s="44">
        <f>IFERROR(VLOOKUP($F855,'Arr 2020'!$A:$N,6,0),0)</f>
        <v>2417.38</v>
      </c>
      <c r="L855" s="44">
        <f>IFERROR(VLOOKUP($F855,'Arr 2020'!$A:$N,7,0),0)</f>
        <v>97.549999999999983</v>
      </c>
      <c r="M855" s="44">
        <f>IFERROR(VLOOKUP($F855,'Arr 2020'!$A:$N,8,0),0)</f>
        <v>0</v>
      </c>
      <c r="N855" s="44">
        <f>IFERROR(VLOOKUP($F855,'Arr 2020'!$A:$N,9,0),0)</f>
        <v>444.58</v>
      </c>
      <c r="O855" s="44">
        <f>IFERROR(VLOOKUP($F855,'Arr 2020'!$A:$N,10,0),0)</f>
        <v>254.61</v>
      </c>
      <c r="P855" s="44">
        <f>IFERROR(VLOOKUP($F855,'Arr 2020'!$A:$N,11,0),0)</f>
        <v>540.00000000000011</v>
      </c>
      <c r="Q855" s="44">
        <f>IFERROR(VLOOKUP($F855,'Arr 2020'!$A:$N,12,0),0)</f>
        <v>0</v>
      </c>
      <c r="R855" s="44">
        <f>IFERROR(VLOOKUP($F855,'Arr 2020'!$A:$N,13,0),0)</f>
        <v>30.59</v>
      </c>
      <c r="S855" s="44">
        <f>IFERROR(VLOOKUP($F855,'Arr 2020'!$A:$N,14,0),0)</f>
        <v>195</v>
      </c>
    </row>
    <row r="856" spans="2:19" ht="15" customHeight="1" x14ac:dyDescent="0.2">
      <c r="B856" s="23"/>
      <c r="C856" s="22"/>
      <c r="D856" s="22"/>
      <c r="E856" s="22" t="s">
        <v>1490</v>
      </c>
      <c r="F856" s="22"/>
      <c r="G856" s="55" t="s">
        <v>1491</v>
      </c>
      <c r="H856" s="24">
        <f>IFERROR(VLOOKUP($F856,'Arr 2020'!$A$1:$C$1331,3,0),0)</f>
        <v>0</v>
      </c>
      <c r="I856" s="24">
        <f>IFERROR(VLOOKUP($F856,'Arr 2020'!$A:$N,4,0),0)</f>
        <v>0</v>
      </c>
      <c r="J856" s="24">
        <f>IFERROR(VLOOKUP($F856,'Arr 2020'!$A:$N,5,0),0)</f>
        <v>0</v>
      </c>
      <c r="K856" s="24">
        <f>IFERROR(VLOOKUP($F856,'Arr 2020'!$A:$N,6,0),0)</f>
        <v>0</v>
      </c>
      <c r="L856" s="24">
        <f>IFERROR(VLOOKUP($F856,'Arr 2020'!$A:$N,7,0),0)</f>
        <v>0</v>
      </c>
      <c r="M856" s="24">
        <f>IFERROR(VLOOKUP($F856,'Arr 2020'!$A:$N,8,0),0)</f>
        <v>0</v>
      </c>
      <c r="N856" s="24">
        <f>IFERROR(VLOOKUP($F856,'Arr 2020'!$A:$N,9,0),0)</f>
        <v>0</v>
      </c>
      <c r="O856" s="24">
        <f>IFERROR(VLOOKUP($F856,'Arr 2020'!$A:$N,10,0),0)</f>
        <v>0</v>
      </c>
      <c r="P856" s="24">
        <f>IFERROR(VLOOKUP($F856,'Arr 2020'!$A:$N,11,0),0)</f>
        <v>0</v>
      </c>
      <c r="Q856" s="24">
        <f>IFERROR(VLOOKUP($F856,'Arr 2020'!$A:$N,12,0),0)</f>
        <v>0</v>
      </c>
      <c r="R856" s="24">
        <f>IFERROR(VLOOKUP($F856,'Arr 2020'!$A:$N,13,0),0)</f>
        <v>0</v>
      </c>
      <c r="S856" s="24">
        <f>IFERROR(VLOOKUP($F856,'Arr 2020'!$A:$N,14,0),0)</f>
        <v>0</v>
      </c>
    </row>
    <row r="857" spans="2:19" ht="30" customHeight="1" x14ac:dyDescent="0.2">
      <c r="B857" s="60"/>
      <c r="C857" s="61"/>
      <c r="D857" s="61"/>
      <c r="E857" s="61"/>
      <c r="F857" s="43" t="s">
        <v>1492</v>
      </c>
      <c r="G857" s="53" t="s">
        <v>1493</v>
      </c>
      <c r="H857" s="44">
        <f>IFERROR(VLOOKUP($F857,'Arr 2020'!$A$1:$C$1331,3,0),0)</f>
        <v>126386.29</v>
      </c>
      <c r="I857" s="44">
        <f>IFERROR(VLOOKUP($F857,'Arr 2020'!$A:$N,4,0),0)</f>
        <v>163224.4</v>
      </c>
      <c r="J857" s="44">
        <f>IFERROR(VLOOKUP($F857,'Arr 2020'!$A:$N,5,0),0)</f>
        <v>91789.4</v>
      </c>
      <c r="K857" s="44">
        <f>IFERROR(VLOOKUP($F857,'Arr 2020'!$A:$N,6,0),0)</f>
        <v>135018.9</v>
      </c>
      <c r="L857" s="44">
        <f>IFERROR(VLOOKUP($F857,'Arr 2020'!$A:$N,7,0),0)</f>
        <v>89170.28</v>
      </c>
      <c r="M857" s="44">
        <f>IFERROR(VLOOKUP($F857,'Arr 2020'!$A:$N,8,0),0)</f>
        <v>98396.56</v>
      </c>
      <c r="N857" s="44">
        <f>IFERROR(VLOOKUP($F857,'Arr 2020'!$A:$N,9,0),0)</f>
        <v>94768.44</v>
      </c>
      <c r="O857" s="44">
        <f>IFERROR(VLOOKUP($F857,'Arr 2020'!$A:$N,10,0),0)</f>
        <v>183545.43</v>
      </c>
      <c r="P857" s="44">
        <f>IFERROR(VLOOKUP($F857,'Arr 2020'!$A:$N,11,0),0)</f>
        <v>138899.39000000001</v>
      </c>
      <c r="Q857" s="44">
        <f>IFERROR(VLOOKUP($F857,'Arr 2020'!$A:$N,12,0),0)</f>
        <v>155186.51</v>
      </c>
      <c r="R857" s="44">
        <f>IFERROR(VLOOKUP($F857,'Arr 2020'!$A:$N,13,0),0)</f>
        <v>163652.71</v>
      </c>
      <c r="S857" s="44">
        <f>IFERROR(VLOOKUP($F857,'Arr 2020'!$A:$N,14,0),0)</f>
        <v>149262.64000000001</v>
      </c>
    </row>
    <row r="858" spans="2:19" ht="30" customHeight="1" x14ac:dyDescent="0.2">
      <c r="B858" s="60"/>
      <c r="C858" s="61"/>
      <c r="D858" s="61"/>
      <c r="E858" s="61"/>
      <c r="F858" s="43" t="s">
        <v>1494</v>
      </c>
      <c r="G858" s="53" t="s">
        <v>1495</v>
      </c>
      <c r="H858" s="44">
        <f>IFERROR(VLOOKUP($F858,'Arr 2020'!$A$1:$C$1331,3,0),0)</f>
        <v>74967.929999999993</v>
      </c>
      <c r="I858" s="44">
        <f>IFERROR(VLOOKUP($F858,'Arr 2020'!$A:$N,4,0),0)</f>
        <v>22397.21</v>
      </c>
      <c r="J858" s="44">
        <f>IFERROR(VLOOKUP($F858,'Arr 2020'!$A:$N,5,0),0)</f>
        <v>58377.35</v>
      </c>
      <c r="K858" s="44">
        <f>IFERROR(VLOOKUP($F858,'Arr 2020'!$A:$N,6,0),0)</f>
        <v>34963.72</v>
      </c>
      <c r="L858" s="44">
        <f>IFERROR(VLOOKUP($F858,'Arr 2020'!$A:$N,7,0),0)</f>
        <v>88928.35</v>
      </c>
      <c r="M858" s="44">
        <f>IFERROR(VLOOKUP($F858,'Arr 2020'!$A:$N,8,0),0)</f>
        <v>86027.08</v>
      </c>
      <c r="N858" s="44">
        <f>IFERROR(VLOOKUP($F858,'Arr 2020'!$A:$N,9,0),0)</f>
        <v>136863.64000000001</v>
      </c>
      <c r="O858" s="44">
        <f>IFERROR(VLOOKUP($F858,'Arr 2020'!$A:$N,10,0),0)</f>
        <v>102979.08</v>
      </c>
      <c r="P858" s="44">
        <f>IFERROR(VLOOKUP($F858,'Arr 2020'!$A:$N,11,0),0)</f>
        <v>52279.839999999997</v>
      </c>
      <c r="Q858" s="44">
        <f>IFERROR(VLOOKUP($F858,'Arr 2020'!$A:$N,12,0),0)</f>
        <v>34038.269999999997</v>
      </c>
      <c r="R858" s="44">
        <f>IFERROR(VLOOKUP($F858,'Arr 2020'!$A:$N,13,0),0)</f>
        <v>60641.02</v>
      </c>
      <c r="S858" s="44">
        <f>IFERROR(VLOOKUP($F858,'Arr 2020'!$A:$N,14,0),0)</f>
        <v>26106.080000000002</v>
      </c>
    </row>
    <row r="859" spans="2:19" ht="15" customHeight="1" x14ac:dyDescent="0.2">
      <c r="B859" s="23"/>
      <c r="C859" s="22"/>
      <c r="D859" s="22"/>
      <c r="E859" s="22" t="s">
        <v>1496</v>
      </c>
      <c r="F859" s="22"/>
      <c r="G859" s="55" t="s">
        <v>1497</v>
      </c>
      <c r="H859" s="24">
        <f>IFERROR(VLOOKUP($F859,'Arr 2020'!$A$1:$C$1331,3,0),0)</f>
        <v>0</v>
      </c>
      <c r="I859" s="24">
        <f>IFERROR(VLOOKUP($F859,'Arr 2020'!$A:$N,4,0),0)</f>
        <v>0</v>
      </c>
      <c r="J859" s="24">
        <f>IFERROR(VLOOKUP($F859,'Arr 2020'!$A:$N,5,0),0)</f>
        <v>0</v>
      </c>
      <c r="K859" s="24">
        <f>IFERROR(VLOOKUP($F859,'Arr 2020'!$A:$N,6,0),0)</f>
        <v>0</v>
      </c>
      <c r="L859" s="24">
        <f>IFERROR(VLOOKUP($F859,'Arr 2020'!$A:$N,7,0),0)</f>
        <v>0</v>
      </c>
      <c r="M859" s="24">
        <f>IFERROR(VLOOKUP($F859,'Arr 2020'!$A:$N,8,0),0)</f>
        <v>0</v>
      </c>
      <c r="N859" s="24">
        <f>IFERROR(VLOOKUP($F859,'Arr 2020'!$A:$N,9,0),0)</f>
        <v>0</v>
      </c>
      <c r="O859" s="24">
        <f>IFERROR(VLOOKUP($F859,'Arr 2020'!$A:$N,10,0),0)</f>
        <v>0</v>
      </c>
      <c r="P859" s="24">
        <f>IFERROR(VLOOKUP($F859,'Arr 2020'!$A:$N,11,0),0)</f>
        <v>0</v>
      </c>
      <c r="Q859" s="24">
        <f>IFERROR(VLOOKUP($F859,'Arr 2020'!$A:$N,12,0),0)</f>
        <v>0</v>
      </c>
      <c r="R859" s="24">
        <f>IFERROR(VLOOKUP($F859,'Arr 2020'!$A:$N,13,0),0)</f>
        <v>0</v>
      </c>
      <c r="S859" s="24">
        <f>IFERROR(VLOOKUP($F859,'Arr 2020'!$A:$N,14,0),0)</f>
        <v>0</v>
      </c>
    </row>
    <row r="860" spans="2:19" ht="30" customHeight="1" x14ac:dyDescent="0.2">
      <c r="B860" s="60"/>
      <c r="C860" s="61"/>
      <c r="D860" s="61"/>
      <c r="E860" s="61"/>
      <c r="F860" s="43" t="s">
        <v>1498</v>
      </c>
      <c r="G860" s="53" t="s">
        <v>1499</v>
      </c>
      <c r="H860" s="44">
        <f>IFERROR(VLOOKUP($F860,'Arr 2020'!$A$1:$C$1331,3,0),0)</f>
        <v>299902.54999999993</v>
      </c>
      <c r="I860" s="44">
        <f>IFERROR(VLOOKUP($F860,'Arr 2020'!$A:$N,4,0),0)</f>
        <v>277250.76</v>
      </c>
      <c r="J860" s="44">
        <f>IFERROR(VLOOKUP($F860,'Arr 2020'!$A:$N,5,0),0)</f>
        <v>230789.39000000004</v>
      </c>
      <c r="K860" s="44">
        <f>IFERROR(VLOOKUP($F860,'Arr 2020'!$A:$N,6,0),0)</f>
        <v>54094.37000000001</v>
      </c>
      <c r="L860" s="44">
        <f>IFERROR(VLOOKUP($F860,'Arr 2020'!$A:$N,7,0),0)</f>
        <v>32145.240000000005</v>
      </c>
      <c r="M860" s="44">
        <f>IFERROR(VLOOKUP($F860,'Arr 2020'!$A:$N,8,0),0)</f>
        <v>39265.519999999997</v>
      </c>
      <c r="N860" s="44">
        <f>IFERROR(VLOOKUP($F860,'Arr 2020'!$A:$N,9,0),0)</f>
        <v>338405.58</v>
      </c>
      <c r="O860" s="44">
        <f>IFERROR(VLOOKUP($F860,'Arr 2020'!$A:$N,10,0),0)</f>
        <v>444915.65999999992</v>
      </c>
      <c r="P860" s="44">
        <f>IFERROR(VLOOKUP($F860,'Arr 2020'!$A:$N,11,0),0)</f>
        <v>352083.45</v>
      </c>
      <c r="Q860" s="44">
        <f>IFERROR(VLOOKUP($F860,'Arr 2020'!$A:$N,12,0),0)</f>
        <v>426323.81</v>
      </c>
      <c r="R860" s="44">
        <f>IFERROR(VLOOKUP($F860,'Arr 2020'!$A:$N,13,0),0)</f>
        <v>509846.6</v>
      </c>
      <c r="S860" s="44">
        <f>IFERROR(VLOOKUP($F860,'Arr 2020'!$A:$N,14,0),0)</f>
        <v>523402.06</v>
      </c>
    </row>
    <row r="861" spans="2:19" ht="12.75" x14ac:dyDescent="0.2">
      <c r="B861" s="23"/>
      <c r="C861" s="22"/>
      <c r="D861" s="22"/>
      <c r="E861" s="22" t="s">
        <v>1500</v>
      </c>
      <c r="F861" s="22"/>
      <c r="G861" s="55" t="s">
        <v>1501</v>
      </c>
      <c r="H861" s="24">
        <f>IFERROR(VLOOKUP($F861,'Arr 2020'!$A$1:$C$1331,3,0),0)</f>
        <v>0</v>
      </c>
      <c r="I861" s="24">
        <f>IFERROR(VLOOKUP($F861,'Arr 2020'!$A:$N,4,0),0)</f>
        <v>0</v>
      </c>
      <c r="J861" s="24">
        <f>IFERROR(VLOOKUP($F861,'Arr 2020'!$A:$N,5,0),0)</f>
        <v>0</v>
      </c>
      <c r="K861" s="24">
        <f>IFERROR(VLOOKUP($F861,'Arr 2020'!$A:$N,6,0),0)</f>
        <v>0</v>
      </c>
      <c r="L861" s="24">
        <f>IFERROR(VLOOKUP($F861,'Arr 2020'!$A:$N,7,0),0)</f>
        <v>0</v>
      </c>
      <c r="M861" s="24">
        <f>IFERROR(VLOOKUP($F861,'Arr 2020'!$A:$N,8,0),0)</f>
        <v>0</v>
      </c>
      <c r="N861" s="24">
        <f>IFERROR(VLOOKUP($F861,'Arr 2020'!$A:$N,9,0),0)</f>
        <v>0</v>
      </c>
      <c r="O861" s="24">
        <f>IFERROR(VLOOKUP($F861,'Arr 2020'!$A:$N,10,0),0)</f>
        <v>0</v>
      </c>
      <c r="P861" s="24">
        <f>IFERROR(VLOOKUP($F861,'Arr 2020'!$A:$N,11,0),0)</f>
        <v>0</v>
      </c>
      <c r="Q861" s="24">
        <f>IFERROR(VLOOKUP($F861,'Arr 2020'!$A:$N,12,0),0)</f>
        <v>0</v>
      </c>
      <c r="R861" s="24">
        <f>IFERROR(VLOOKUP($F861,'Arr 2020'!$A:$N,13,0),0)</f>
        <v>0</v>
      </c>
      <c r="S861" s="24">
        <f>IFERROR(VLOOKUP($F861,'Arr 2020'!$A:$N,14,0),0)</f>
        <v>0</v>
      </c>
    </row>
    <row r="862" spans="2:19" ht="15" customHeight="1" x14ac:dyDescent="0.2">
      <c r="B862" s="60"/>
      <c r="C862" s="61"/>
      <c r="D862" s="61"/>
      <c r="E862" s="61"/>
      <c r="F862" s="43" t="s">
        <v>1502</v>
      </c>
      <c r="G862" s="53" t="s">
        <v>1503</v>
      </c>
      <c r="H862" s="44">
        <f>IFERROR(VLOOKUP($F862,'Arr 2020'!$A$1:$C$1331,3,0),0)</f>
        <v>59400.82</v>
      </c>
      <c r="I862" s="44">
        <f>IFERROR(VLOOKUP($F862,'Arr 2020'!$A:$N,4,0),0)</f>
        <v>7680.65</v>
      </c>
      <c r="J862" s="44">
        <f>IFERROR(VLOOKUP($F862,'Arr 2020'!$A:$N,5,0),0)</f>
        <v>9282.7800000000007</v>
      </c>
      <c r="K862" s="44">
        <f>IFERROR(VLOOKUP($F862,'Arr 2020'!$A:$N,6,0),0)</f>
        <v>26196.770000000004</v>
      </c>
      <c r="L862" s="44">
        <f>IFERROR(VLOOKUP($F862,'Arr 2020'!$A:$N,7,0),0)</f>
        <v>44269.79</v>
      </c>
      <c r="M862" s="44">
        <f>IFERROR(VLOOKUP($F862,'Arr 2020'!$A:$N,8,0),0)</f>
        <v>14955.33</v>
      </c>
      <c r="N862" s="44">
        <f>IFERROR(VLOOKUP($F862,'Arr 2020'!$A:$N,9,0),0)</f>
        <v>15628.31</v>
      </c>
      <c r="O862" s="44">
        <f>IFERROR(VLOOKUP($F862,'Arr 2020'!$A:$N,10,0),0)</f>
        <v>19674.72</v>
      </c>
      <c r="P862" s="44">
        <f>IFERROR(VLOOKUP($F862,'Arr 2020'!$A:$N,11,0),0)</f>
        <v>6175.17</v>
      </c>
      <c r="Q862" s="44">
        <f>IFERROR(VLOOKUP($F862,'Arr 2020'!$A:$N,12,0),0)</f>
        <v>19887.310000000001</v>
      </c>
      <c r="R862" s="44">
        <f>IFERROR(VLOOKUP($F862,'Arr 2020'!$A:$N,13,0),0)</f>
        <v>12133.18</v>
      </c>
      <c r="S862" s="44">
        <f>IFERROR(VLOOKUP($F862,'Arr 2020'!$A:$N,14,0),0)</f>
        <v>15458.2</v>
      </c>
    </row>
    <row r="863" spans="2:19" ht="15" customHeight="1" x14ac:dyDescent="0.2">
      <c r="B863" s="60"/>
      <c r="C863" s="61"/>
      <c r="D863" s="61"/>
      <c r="E863" s="61"/>
      <c r="F863" s="43" t="s">
        <v>1504</v>
      </c>
      <c r="G863" s="53" t="s">
        <v>4252</v>
      </c>
      <c r="H863" s="44">
        <f>IFERROR(VLOOKUP($F863,'Arr 2020'!$A$1:$C$1331,3,0),0)</f>
        <v>556369.47</v>
      </c>
      <c r="I863" s="44">
        <f>IFERROR(VLOOKUP($F863,'Arr 2020'!$A:$N,4,0),0)</f>
        <v>267216.87</v>
      </c>
      <c r="J863" s="44">
        <f>IFERROR(VLOOKUP($F863,'Arr 2020'!$A:$N,5,0),0)</f>
        <v>488585.63000000006</v>
      </c>
      <c r="K863" s="44">
        <f>IFERROR(VLOOKUP($F863,'Arr 2020'!$A:$N,6,0),0)</f>
        <v>291663.89</v>
      </c>
      <c r="L863" s="44">
        <f>IFERROR(VLOOKUP($F863,'Arr 2020'!$A:$N,7,0),0)</f>
        <v>114014.22</v>
      </c>
      <c r="M863" s="44">
        <f>IFERROR(VLOOKUP($F863,'Arr 2020'!$A:$N,8,0),0)</f>
        <v>133606.57999999999</v>
      </c>
      <c r="N863" s="44">
        <f>IFERROR(VLOOKUP($F863,'Arr 2020'!$A:$N,9,0),0)</f>
        <v>115120.19</v>
      </c>
      <c r="O863" s="44">
        <f>IFERROR(VLOOKUP($F863,'Arr 2020'!$A:$N,10,0),0)</f>
        <v>182391.63</v>
      </c>
      <c r="P863" s="44">
        <f>IFERROR(VLOOKUP($F863,'Arr 2020'!$A:$N,11,0),0)</f>
        <v>505327.71</v>
      </c>
      <c r="Q863" s="44">
        <f>IFERROR(VLOOKUP($F863,'Arr 2020'!$A:$N,12,0),0)</f>
        <v>240450.55</v>
      </c>
      <c r="R863" s="44">
        <f>IFERROR(VLOOKUP($F863,'Arr 2020'!$A:$N,13,0),0)</f>
        <v>330545.3</v>
      </c>
      <c r="S863" s="44">
        <f>IFERROR(VLOOKUP($F863,'Arr 2020'!$A:$N,14,0),0)</f>
        <v>368263.31</v>
      </c>
    </row>
    <row r="864" spans="2:19" ht="15" customHeight="1" x14ac:dyDescent="0.2">
      <c r="B864" s="23"/>
      <c r="C864" s="22"/>
      <c r="D864" s="22"/>
      <c r="E864" s="22" t="s">
        <v>1506</v>
      </c>
      <c r="F864" s="22"/>
      <c r="G864" s="55" t="s">
        <v>1507</v>
      </c>
      <c r="H864" s="24">
        <f>IFERROR(VLOOKUP($F864,'Arr 2020'!$A$1:$C$1331,3,0),0)</f>
        <v>0</v>
      </c>
      <c r="I864" s="24">
        <f>IFERROR(VLOOKUP($F864,'Arr 2020'!$A:$N,4,0),0)</f>
        <v>0</v>
      </c>
      <c r="J864" s="24">
        <f>IFERROR(VLOOKUP($F864,'Arr 2020'!$A:$N,5,0),0)</f>
        <v>0</v>
      </c>
      <c r="K864" s="24">
        <f>IFERROR(VLOOKUP($F864,'Arr 2020'!$A:$N,6,0),0)</f>
        <v>0</v>
      </c>
      <c r="L864" s="24">
        <f>IFERROR(VLOOKUP($F864,'Arr 2020'!$A:$N,7,0),0)</f>
        <v>0</v>
      </c>
      <c r="M864" s="24">
        <f>IFERROR(VLOOKUP($F864,'Arr 2020'!$A:$N,8,0),0)</f>
        <v>0</v>
      </c>
      <c r="N864" s="24">
        <f>IFERROR(VLOOKUP($F864,'Arr 2020'!$A:$N,9,0),0)</f>
        <v>0</v>
      </c>
      <c r="O864" s="24">
        <f>IFERROR(VLOOKUP($F864,'Arr 2020'!$A:$N,10,0),0)</f>
        <v>0</v>
      </c>
      <c r="P864" s="24">
        <f>IFERROR(VLOOKUP($F864,'Arr 2020'!$A:$N,11,0),0)</f>
        <v>0</v>
      </c>
      <c r="Q864" s="24">
        <f>IFERROR(VLOOKUP($F864,'Arr 2020'!$A:$N,12,0),0)</f>
        <v>0</v>
      </c>
      <c r="R864" s="24">
        <f>IFERROR(VLOOKUP($F864,'Arr 2020'!$A:$N,13,0),0)</f>
        <v>0</v>
      </c>
      <c r="S864" s="24">
        <f>IFERROR(VLOOKUP($F864,'Arr 2020'!$A:$N,14,0),0)</f>
        <v>0</v>
      </c>
    </row>
    <row r="865" spans="2:19" ht="15" customHeight="1" x14ac:dyDescent="0.2">
      <c r="B865" s="60"/>
      <c r="C865" s="61"/>
      <c r="D865" s="61"/>
      <c r="E865" s="61"/>
      <c r="F865" s="43" t="s">
        <v>1508</v>
      </c>
      <c r="G865" s="53" t="s">
        <v>1509</v>
      </c>
      <c r="H865" s="44">
        <f>IFERROR(VLOOKUP($F865,'Arr 2020'!$A$1:$C$1331,3,0),0)</f>
        <v>11539.38</v>
      </c>
      <c r="I865" s="44">
        <f>IFERROR(VLOOKUP($F865,'Arr 2020'!$A:$N,4,0),0)</f>
        <v>7921.92</v>
      </c>
      <c r="J865" s="44">
        <f>IFERROR(VLOOKUP($F865,'Arr 2020'!$A:$N,5,0),0)</f>
        <v>1515.24</v>
      </c>
      <c r="K865" s="44">
        <f>IFERROR(VLOOKUP($F865,'Arr 2020'!$A:$N,6,0),0)</f>
        <v>5782.25</v>
      </c>
      <c r="L865" s="44">
        <f>IFERROR(VLOOKUP($F865,'Arr 2020'!$A:$N,7,0),0)</f>
        <v>189.06999999999996</v>
      </c>
      <c r="M865" s="44">
        <f>IFERROR(VLOOKUP($F865,'Arr 2020'!$A:$N,8,0),0)</f>
        <v>181.22</v>
      </c>
      <c r="N865" s="44">
        <f>IFERROR(VLOOKUP($F865,'Arr 2020'!$A:$N,9,0),0)</f>
        <v>4930.5000000000009</v>
      </c>
      <c r="O865" s="44">
        <f>IFERROR(VLOOKUP($F865,'Arr 2020'!$A:$N,10,0),0)</f>
        <v>8287.7900000000009</v>
      </c>
      <c r="P865" s="44">
        <f>IFERROR(VLOOKUP($F865,'Arr 2020'!$A:$N,11,0),0)</f>
        <v>5320.61</v>
      </c>
      <c r="Q865" s="44">
        <f>IFERROR(VLOOKUP($F865,'Arr 2020'!$A:$N,12,0),0)</f>
        <v>2630.4000000000005</v>
      </c>
      <c r="R865" s="44">
        <f>IFERROR(VLOOKUP($F865,'Arr 2020'!$A:$N,13,0),0)</f>
        <v>7055.17</v>
      </c>
      <c r="S865" s="44">
        <f>IFERROR(VLOOKUP($F865,'Arr 2020'!$A:$N,14,0),0)</f>
        <v>3247.68</v>
      </c>
    </row>
    <row r="866" spans="2:19" ht="15" customHeight="1" x14ac:dyDescent="0.2">
      <c r="B866" s="23"/>
      <c r="C866" s="22"/>
      <c r="D866" s="22"/>
      <c r="E866" s="22" t="s">
        <v>1510</v>
      </c>
      <c r="F866" s="22"/>
      <c r="G866" s="55" t="s">
        <v>1511</v>
      </c>
      <c r="H866" s="24">
        <f>IFERROR(VLOOKUP($F866,'Arr 2020'!$A$1:$C$1331,3,0),0)</f>
        <v>0</v>
      </c>
      <c r="I866" s="24">
        <f>IFERROR(VLOOKUP($F866,'Arr 2020'!$A:$N,4,0),0)</f>
        <v>0</v>
      </c>
      <c r="J866" s="24">
        <f>IFERROR(VLOOKUP($F866,'Arr 2020'!$A:$N,5,0),0)</f>
        <v>0</v>
      </c>
      <c r="K866" s="24">
        <f>IFERROR(VLOOKUP($F866,'Arr 2020'!$A:$N,6,0),0)</f>
        <v>0</v>
      </c>
      <c r="L866" s="24">
        <f>IFERROR(VLOOKUP($F866,'Arr 2020'!$A:$N,7,0),0)</f>
        <v>0</v>
      </c>
      <c r="M866" s="24">
        <f>IFERROR(VLOOKUP($F866,'Arr 2020'!$A:$N,8,0),0)</f>
        <v>0</v>
      </c>
      <c r="N866" s="24">
        <f>IFERROR(VLOOKUP($F866,'Arr 2020'!$A:$N,9,0),0)</f>
        <v>0</v>
      </c>
      <c r="O866" s="24">
        <f>IFERROR(VLOOKUP($F866,'Arr 2020'!$A:$N,10,0),0)</f>
        <v>0</v>
      </c>
      <c r="P866" s="24">
        <f>IFERROR(VLOOKUP($F866,'Arr 2020'!$A:$N,11,0),0)</f>
        <v>0</v>
      </c>
      <c r="Q866" s="24">
        <f>IFERROR(VLOOKUP($F866,'Arr 2020'!$A:$N,12,0),0)</f>
        <v>0</v>
      </c>
      <c r="R866" s="24">
        <f>IFERROR(VLOOKUP($F866,'Arr 2020'!$A:$N,13,0),0)</f>
        <v>0</v>
      </c>
      <c r="S866" s="24">
        <f>IFERROR(VLOOKUP($F866,'Arr 2020'!$A:$N,14,0),0)</f>
        <v>0</v>
      </c>
    </row>
    <row r="867" spans="2:19" ht="30" customHeight="1" x14ac:dyDescent="0.2">
      <c r="B867" s="60"/>
      <c r="C867" s="61"/>
      <c r="D867" s="61"/>
      <c r="E867" s="61"/>
      <c r="F867" s="43" t="s">
        <v>1512</v>
      </c>
      <c r="G867" s="53" t="s">
        <v>4253</v>
      </c>
      <c r="H867" s="44">
        <f>IFERROR(VLOOKUP($F867,'Arr 2020'!$A$1:$C$1331,3,0),0)</f>
        <v>9581.4</v>
      </c>
      <c r="I867" s="44">
        <f>IFERROR(VLOOKUP($F867,'Arr 2020'!$A:$N,4,0),0)</f>
        <v>7245.42</v>
      </c>
      <c r="J867" s="44">
        <f>IFERROR(VLOOKUP($F867,'Arr 2020'!$A:$N,5,0),0)</f>
        <v>9517.7000000000007</v>
      </c>
      <c r="K867" s="44">
        <f>IFERROR(VLOOKUP($F867,'Arr 2020'!$A:$N,6,0),0)</f>
        <v>14732.05</v>
      </c>
      <c r="L867" s="44">
        <f>IFERROR(VLOOKUP($F867,'Arr 2020'!$A:$N,7,0),0)</f>
        <v>521.91999999999996</v>
      </c>
      <c r="M867" s="44">
        <f>IFERROR(VLOOKUP($F867,'Arr 2020'!$A:$N,8,0),0)</f>
        <v>2852.88</v>
      </c>
      <c r="N867" s="44">
        <f>IFERROR(VLOOKUP($F867,'Arr 2020'!$A:$N,9,0),0)</f>
        <v>6738.74</v>
      </c>
      <c r="O867" s="44">
        <f>IFERROR(VLOOKUP($F867,'Arr 2020'!$A:$N,10,0),0)</f>
        <v>17638.23</v>
      </c>
      <c r="P867" s="44">
        <f>IFERROR(VLOOKUP($F867,'Arr 2020'!$A:$N,11,0),0)</f>
        <v>12057.28</v>
      </c>
      <c r="Q867" s="44">
        <f>IFERROR(VLOOKUP($F867,'Arr 2020'!$A:$N,12,0),0)</f>
        <v>55917.56</v>
      </c>
      <c r="R867" s="44">
        <f>IFERROR(VLOOKUP($F867,'Arr 2020'!$A:$N,13,0),0)</f>
        <v>43788.84</v>
      </c>
      <c r="S867" s="44">
        <f>IFERROR(VLOOKUP($F867,'Arr 2020'!$A:$N,14,0),0)</f>
        <v>11585.78</v>
      </c>
    </row>
    <row r="868" spans="2:19" ht="30" customHeight="1" x14ac:dyDescent="0.2">
      <c r="B868" s="60"/>
      <c r="C868" s="61"/>
      <c r="D868" s="61"/>
      <c r="E868" s="61"/>
      <c r="F868" s="43" t="s">
        <v>1514</v>
      </c>
      <c r="G868" s="53" t="s">
        <v>1515</v>
      </c>
      <c r="H868" s="44">
        <f>IFERROR(VLOOKUP($F868,'Arr 2020'!$A$1:$C$1331,3,0),0)</f>
        <v>487072.11</v>
      </c>
      <c r="I868" s="44">
        <f>IFERROR(VLOOKUP($F868,'Arr 2020'!$A:$N,4,0),0)</f>
        <v>336060.9</v>
      </c>
      <c r="J868" s="44">
        <f>IFERROR(VLOOKUP($F868,'Arr 2020'!$A:$N,5,0),0)</f>
        <v>320996.58</v>
      </c>
      <c r="K868" s="44">
        <f>IFERROR(VLOOKUP($F868,'Arr 2020'!$A:$N,6,0),0)</f>
        <v>256297.07</v>
      </c>
      <c r="L868" s="44">
        <f>IFERROR(VLOOKUP($F868,'Arr 2020'!$A:$N,7,0),0)</f>
        <v>179791.83</v>
      </c>
      <c r="M868" s="44">
        <f>IFERROR(VLOOKUP($F868,'Arr 2020'!$A:$N,8,0),0)</f>
        <v>322165.15000000002</v>
      </c>
      <c r="N868" s="44">
        <f>IFERROR(VLOOKUP($F868,'Arr 2020'!$A:$N,9,0),0)</f>
        <v>301910.68</v>
      </c>
      <c r="O868" s="44">
        <f>IFERROR(VLOOKUP($F868,'Arr 2020'!$A:$N,10,0),0)</f>
        <v>482357.28999999992</v>
      </c>
      <c r="P868" s="44">
        <f>IFERROR(VLOOKUP($F868,'Arr 2020'!$A:$N,11,0),0)</f>
        <v>419503.18</v>
      </c>
      <c r="Q868" s="44">
        <f>IFERROR(VLOOKUP($F868,'Arr 2020'!$A:$N,12,0),0)</f>
        <v>438939.18</v>
      </c>
      <c r="R868" s="44">
        <f>IFERROR(VLOOKUP($F868,'Arr 2020'!$A:$N,13,0),0)</f>
        <v>429059.65</v>
      </c>
      <c r="S868" s="44">
        <f>IFERROR(VLOOKUP($F868,'Arr 2020'!$A:$N,14,0),0)</f>
        <v>484658.53</v>
      </c>
    </row>
    <row r="869" spans="2:19" ht="15" customHeight="1" x14ac:dyDescent="0.2">
      <c r="B869" s="64"/>
      <c r="C869" s="37"/>
      <c r="D869" s="37" t="s">
        <v>1516</v>
      </c>
      <c r="E869" s="37"/>
      <c r="F869" s="37"/>
      <c r="G869" s="51" t="s">
        <v>1517</v>
      </c>
      <c r="H869" s="38">
        <f>IFERROR(VLOOKUP($F869,'Arr 2020'!$A$1:$C$1331,3,0),0)</f>
        <v>0</v>
      </c>
      <c r="I869" s="38">
        <f>IFERROR(VLOOKUP($F869,'Arr 2020'!$A:$N,4,0),0)</f>
        <v>0</v>
      </c>
      <c r="J869" s="38">
        <f>IFERROR(VLOOKUP($F869,'Arr 2020'!$A:$N,5,0),0)</f>
        <v>0</v>
      </c>
      <c r="K869" s="38">
        <f>IFERROR(VLOOKUP($F869,'Arr 2020'!$A:$N,6,0),0)</f>
        <v>0</v>
      </c>
      <c r="L869" s="38">
        <f>IFERROR(VLOOKUP($F869,'Arr 2020'!$A:$N,7,0),0)</f>
        <v>0</v>
      </c>
      <c r="M869" s="38">
        <f>IFERROR(VLOOKUP($F869,'Arr 2020'!$A:$N,8,0),0)</f>
        <v>0</v>
      </c>
      <c r="N869" s="38">
        <f>IFERROR(VLOOKUP($F869,'Arr 2020'!$A:$N,9,0),0)</f>
        <v>0</v>
      </c>
      <c r="O869" s="38">
        <f>IFERROR(VLOOKUP($F869,'Arr 2020'!$A:$N,10,0),0)</f>
        <v>0</v>
      </c>
      <c r="P869" s="38">
        <f>IFERROR(VLOOKUP($F869,'Arr 2020'!$A:$N,11,0),0)</f>
        <v>0</v>
      </c>
      <c r="Q869" s="38">
        <f>IFERROR(VLOOKUP($F869,'Arr 2020'!$A:$N,12,0),0)</f>
        <v>0</v>
      </c>
      <c r="R869" s="38">
        <f>IFERROR(VLOOKUP($F869,'Arr 2020'!$A:$N,13,0),0)</f>
        <v>0</v>
      </c>
      <c r="S869" s="38">
        <f>IFERROR(VLOOKUP($F869,'Arr 2020'!$A:$N,14,0),0)</f>
        <v>0</v>
      </c>
    </row>
    <row r="870" spans="2:19" ht="15" customHeight="1" x14ac:dyDescent="0.2">
      <c r="B870" s="23"/>
      <c r="C870" s="22"/>
      <c r="D870" s="22"/>
      <c r="E870" s="22" t="s">
        <v>1518</v>
      </c>
      <c r="F870" s="22"/>
      <c r="G870" s="55" t="s">
        <v>1519</v>
      </c>
      <c r="H870" s="24">
        <f>IFERROR(VLOOKUP($F870,'Arr 2020'!$A$1:$C$1331,3,0),0)</f>
        <v>0</v>
      </c>
      <c r="I870" s="24">
        <f>IFERROR(VLOOKUP($F870,'Arr 2020'!$A:$N,4,0),0)</f>
        <v>0</v>
      </c>
      <c r="J870" s="24">
        <f>IFERROR(VLOOKUP($F870,'Arr 2020'!$A:$N,5,0),0)</f>
        <v>0</v>
      </c>
      <c r="K870" s="24">
        <f>IFERROR(VLOOKUP($F870,'Arr 2020'!$A:$N,6,0),0)</f>
        <v>0</v>
      </c>
      <c r="L870" s="24">
        <f>IFERROR(VLOOKUP($F870,'Arr 2020'!$A:$N,7,0),0)</f>
        <v>0</v>
      </c>
      <c r="M870" s="24">
        <f>IFERROR(VLOOKUP($F870,'Arr 2020'!$A:$N,8,0),0)</f>
        <v>0</v>
      </c>
      <c r="N870" s="24">
        <f>IFERROR(VLOOKUP($F870,'Arr 2020'!$A:$N,9,0),0)</f>
        <v>0</v>
      </c>
      <c r="O870" s="24">
        <f>IFERROR(VLOOKUP($F870,'Arr 2020'!$A:$N,10,0),0)</f>
        <v>0</v>
      </c>
      <c r="P870" s="24">
        <f>IFERROR(VLOOKUP($F870,'Arr 2020'!$A:$N,11,0),0)</f>
        <v>0</v>
      </c>
      <c r="Q870" s="24">
        <f>IFERROR(VLOOKUP($F870,'Arr 2020'!$A:$N,12,0),0)</f>
        <v>0</v>
      </c>
      <c r="R870" s="24">
        <f>IFERROR(VLOOKUP($F870,'Arr 2020'!$A:$N,13,0),0)</f>
        <v>0</v>
      </c>
      <c r="S870" s="24">
        <f>IFERROR(VLOOKUP($F870,'Arr 2020'!$A:$N,14,0),0)</f>
        <v>0</v>
      </c>
    </row>
    <row r="871" spans="2:19" ht="15" customHeight="1" x14ac:dyDescent="0.2">
      <c r="B871" s="60"/>
      <c r="C871" s="61"/>
      <c r="D871" s="61"/>
      <c r="E871" s="61"/>
      <c r="F871" s="43" t="s">
        <v>1520</v>
      </c>
      <c r="G871" s="53" t="s">
        <v>1521</v>
      </c>
      <c r="H871" s="44">
        <f>IFERROR(VLOOKUP($F871,'Arr 2020'!$A$1:$C$1331,3,0),0)</f>
        <v>10831.66</v>
      </c>
      <c r="I871" s="44">
        <f>IFERROR(VLOOKUP($F871,'Arr 2020'!$A:$N,4,0),0)</f>
        <v>4969.74</v>
      </c>
      <c r="J871" s="44">
        <f>IFERROR(VLOOKUP($F871,'Arr 2020'!$A:$N,5,0),0)</f>
        <v>6514.29</v>
      </c>
      <c r="K871" s="44">
        <f>IFERROR(VLOOKUP($F871,'Arr 2020'!$A:$N,6,0),0)</f>
        <v>6090.62</v>
      </c>
      <c r="L871" s="44">
        <f>IFERROR(VLOOKUP($F871,'Arr 2020'!$A:$N,7,0),0)</f>
        <v>3885.59</v>
      </c>
      <c r="M871" s="44">
        <f>IFERROR(VLOOKUP($F871,'Arr 2020'!$A:$N,8,0),0)</f>
        <v>10067.43</v>
      </c>
      <c r="N871" s="44">
        <f>IFERROR(VLOOKUP($F871,'Arr 2020'!$A:$N,9,0),0)</f>
        <v>7403.19</v>
      </c>
      <c r="O871" s="44">
        <f>IFERROR(VLOOKUP($F871,'Arr 2020'!$A:$N,10,0),0)</f>
        <v>9895.6299999999992</v>
      </c>
      <c r="P871" s="44">
        <f>IFERROR(VLOOKUP($F871,'Arr 2020'!$A:$N,11,0),0)</f>
        <v>8710.2199999999993</v>
      </c>
      <c r="Q871" s="44">
        <f>IFERROR(VLOOKUP($F871,'Arr 2020'!$A:$N,12,0),0)</f>
        <v>8388.3700000000008</v>
      </c>
      <c r="R871" s="44">
        <f>IFERROR(VLOOKUP($F871,'Arr 2020'!$A:$N,13,0),0)</f>
        <v>11688.1</v>
      </c>
      <c r="S871" s="44">
        <f>IFERROR(VLOOKUP($F871,'Arr 2020'!$A:$N,14,0),0)</f>
        <v>5992.86</v>
      </c>
    </row>
    <row r="872" spans="2:19" ht="15" customHeight="1" x14ac:dyDescent="0.2">
      <c r="B872" s="23"/>
      <c r="C872" s="22"/>
      <c r="D872" s="22"/>
      <c r="E872" s="22" t="s">
        <v>1522</v>
      </c>
      <c r="F872" s="22"/>
      <c r="G872" s="55" t="s">
        <v>1523</v>
      </c>
      <c r="H872" s="24">
        <f>IFERROR(VLOOKUP($F872,'Arr 2020'!$A$1:$C$1331,3,0),0)</f>
        <v>0</v>
      </c>
      <c r="I872" s="24">
        <f>IFERROR(VLOOKUP($F872,'Arr 2020'!$A:$N,4,0),0)</f>
        <v>0</v>
      </c>
      <c r="J872" s="24">
        <f>IFERROR(VLOOKUP($F872,'Arr 2020'!$A:$N,5,0),0)</f>
        <v>0</v>
      </c>
      <c r="K872" s="24">
        <f>IFERROR(VLOOKUP($F872,'Arr 2020'!$A:$N,6,0),0)</f>
        <v>0</v>
      </c>
      <c r="L872" s="24">
        <f>IFERROR(VLOOKUP($F872,'Arr 2020'!$A:$N,7,0),0)</f>
        <v>0</v>
      </c>
      <c r="M872" s="24">
        <f>IFERROR(VLOOKUP($F872,'Arr 2020'!$A:$N,8,0),0)</f>
        <v>0</v>
      </c>
      <c r="N872" s="24">
        <f>IFERROR(VLOOKUP($F872,'Arr 2020'!$A:$N,9,0),0)</f>
        <v>0</v>
      </c>
      <c r="O872" s="24">
        <f>IFERROR(VLOOKUP($F872,'Arr 2020'!$A:$N,10,0),0)</f>
        <v>0</v>
      </c>
      <c r="P872" s="24">
        <f>IFERROR(VLOOKUP($F872,'Arr 2020'!$A:$N,11,0),0)</f>
        <v>0</v>
      </c>
      <c r="Q872" s="24">
        <f>IFERROR(VLOOKUP($F872,'Arr 2020'!$A:$N,12,0),0)</f>
        <v>0</v>
      </c>
      <c r="R872" s="24">
        <f>IFERROR(VLOOKUP($F872,'Arr 2020'!$A:$N,13,0),0)</f>
        <v>0</v>
      </c>
      <c r="S872" s="24">
        <f>IFERROR(VLOOKUP($F872,'Arr 2020'!$A:$N,14,0),0)</f>
        <v>0</v>
      </c>
    </row>
    <row r="873" spans="2:19" ht="15" customHeight="1" x14ac:dyDescent="0.2">
      <c r="B873" s="60"/>
      <c r="C873" s="61"/>
      <c r="D873" s="61"/>
      <c r="E873" s="61"/>
      <c r="F873" s="43" t="s">
        <v>1524</v>
      </c>
      <c r="G873" s="53" t="s">
        <v>1525</v>
      </c>
      <c r="H873" s="44">
        <f>IFERROR(VLOOKUP($F873,'Arr 2020'!$A$1:$C$1331,3,0),0)</f>
        <v>8201.2900000000009</v>
      </c>
      <c r="I873" s="44">
        <f>IFERROR(VLOOKUP($F873,'Arr 2020'!$A:$N,4,0),0)</f>
        <v>13829.35</v>
      </c>
      <c r="J873" s="44">
        <f>IFERROR(VLOOKUP($F873,'Arr 2020'!$A:$N,5,0),0)</f>
        <v>8314.19</v>
      </c>
      <c r="K873" s="44">
        <f>IFERROR(VLOOKUP($F873,'Arr 2020'!$A:$N,6,0),0)</f>
        <v>13575.11</v>
      </c>
      <c r="L873" s="44">
        <f>IFERROR(VLOOKUP($F873,'Arr 2020'!$A:$N,7,0),0)</f>
        <v>15450.42</v>
      </c>
      <c r="M873" s="44">
        <f>IFERROR(VLOOKUP($F873,'Arr 2020'!$A:$N,8,0),0)</f>
        <v>16290.42</v>
      </c>
      <c r="N873" s="44">
        <f>IFERROR(VLOOKUP($F873,'Arr 2020'!$A:$N,9,0),0)</f>
        <v>18273.43</v>
      </c>
      <c r="O873" s="44">
        <f>IFERROR(VLOOKUP($F873,'Arr 2020'!$A:$N,10,0),0)</f>
        <v>14570.41</v>
      </c>
      <c r="P873" s="44">
        <f>IFERROR(VLOOKUP($F873,'Arr 2020'!$A:$N,11,0),0)</f>
        <v>13296.32</v>
      </c>
      <c r="Q873" s="44">
        <f>IFERROR(VLOOKUP($F873,'Arr 2020'!$A:$N,12,0),0)</f>
        <v>12727.469999999998</v>
      </c>
      <c r="R873" s="44">
        <f>IFERROR(VLOOKUP($F873,'Arr 2020'!$A:$N,13,0),0)</f>
        <v>9649.93</v>
      </c>
      <c r="S873" s="44">
        <f>IFERROR(VLOOKUP($F873,'Arr 2020'!$A:$N,14,0),0)</f>
        <v>8308.9599999999991</v>
      </c>
    </row>
    <row r="874" spans="2:19" ht="15" customHeight="1" x14ac:dyDescent="0.2">
      <c r="B874" s="23"/>
      <c r="C874" s="22"/>
      <c r="D874" s="22"/>
      <c r="E874" s="22" t="s">
        <v>1526</v>
      </c>
      <c r="F874" s="22"/>
      <c r="G874" s="55" t="s">
        <v>1527</v>
      </c>
      <c r="H874" s="24">
        <f>IFERROR(VLOOKUP($F874,'Arr 2020'!$A$1:$C$1331,3,0),0)</f>
        <v>0</v>
      </c>
      <c r="I874" s="24">
        <f>IFERROR(VLOOKUP($F874,'Arr 2020'!$A:$N,4,0),0)</f>
        <v>0</v>
      </c>
      <c r="J874" s="24">
        <f>IFERROR(VLOOKUP($F874,'Arr 2020'!$A:$N,5,0),0)</f>
        <v>0</v>
      </c>
      <c r="K874" s="24">
        <f>IFERROR(VLOOKUP($F874,'Arr 2020'!$A:$N,6,0),0)</f>
        <v>0</v>
      </c>
      <c r="L874" s="24">
        <f>IFERROR(VLOOKUP($F874,'Arr 2020'!$A:$N,7,0),0)</f>
        <v>0</v>
      </c>
      <c r="M874" s="24">
        <f>IFERROR(VLOOKUP($F874,'Arr 2020'!$A:$N,8,0),0)</f>
        <v>0</v>
      </c>
      <c r="N874" s="24">
        <f>IFERROR(VLOOKUP($F874,'Arr 2020'!$A:$N,9,0),0)</f>
        <v>0</v>
      </c>
      <c r="O874" s="24">
        <f>IFERROR(VLOOKUP($F874,'Arr 2020'!$A:$N,10,0),0)</f>
        <v>0</v>
      </c>
      <c r="P874" s="24">
        <f>IFERROR(VLOOKUP($F874,'Arr 2020'!$A:$N,11,0),0)</f>
        <v>0</v>
      </c>
      <c r="Q874" s="24">
        <f>IFERROR(VLOOKUP($F874,'Arr 2020'!$A:$N,12,0),0)</f>
        <v>0</v>
      </c>
      <c r="R874" s="24">
        <f>IFERROR(VLOOKUP($F874,'Arr 2020'!$A:$N,13,0),0)</f>
        <v>0</v>
      </c>
      <c r="S874" s="24">
        <f>IFERROR(VLOOKUP($F874,'Arr 2020'!$A:$N,14,0),0)</f>
        <v>0</v>
      </c>
    </row>
    <row r="875" spans="2:19" ht="30" customHeight="1" x14ac:dyDescent="0.2">
      <c r="B875" s="60"/>
      <c r="C875" s="61"/>
      <c r="D875" s="61"/>
      <c r="E875" s="61"/>
      <c r="F875" s="43" t="s">
        <v>1528</v>
      </c>
      <c r="G875" s="53" t="s">
        <v>1529</v>
      </c>
      <c r="H875" s="44">
        <f>IFERROR(VLOOKUP($F875,'Arr 2020'!$A$1:$C$1331,3,0),0)</f>
        <v>13680.44</v>
      </c>
      <c r="I875" s="44">
        <f>IFERROR(VLOOKUP($F875,'Arr 2020'!$A:$N,4,0),0)</f>
        <v>17944.23</v>
      </c>
      <c r="J875" s="44">
        <f>IFERROR(VLOOKUP($F875,'Arr 2020'!$A:$N,5,0),0)</f>
        <v>22283.810000000005</v>
      </c>
      <c r="K875" s="44">
        <f>IFERROR(VLOOKUP($F875,'Arr 2020'!$A:$N,6,0),0)</f>
        <v>21636.12</v>
      </c>
      <c r="L875" s="44">
        <f>IFERROR(VLOOKUP($F875,'Arr 2020'!$A:$N,7,0),0)</f>
        <v>11221.39</v>
      </c>
      <c r="M875" s="44">
        <f>IFERROR(VLOOKUP($F875,'Arr 2020'!$A:$N,8,0),0)</f>
        <v>14558.12</v>
      </c>
      <c r="N875" s="44">
        <f>IFERROR(VLOOKUP($F875,'Arr 2020'!$A:$N,9,0),0)</f>
        <v>18250.810000000005</v>
      </c>
      <c r="O875" s="44">
        <f>IFERROR(VLOOKUP($F875,'Arr 2020'!$A:$N,10,0),0)</f>
        <v>25316.110000000004</v>
      </c>
      <c r="P875" s="44">
        <f>IFERROR(VLOOKUP($F875,'Arr 2020'!$A:$N,11,0),0)</f>
        <v>21615.55</v>
      </c>
      <c r="Q875" s="44">
        <f>IFERROR(VLOOKUP($F875,'Arr 2020'!$A:$N,12,0),0)</f>
        <v>23773.95</v>
      </c>
      <c r="R875" s="44">
        <f>IFERROR(VLOOKUP($F875,'Arr 2020'!$A:$N,13,0),0)</f>
        <v>28178.14</v>
      </c>
      <c r="S875" s="44">
        <f>IFERROR(VLOOKUP($F875,'Arr 2020'!$A:$N,14,0),0)</f>
        <v>32166.01</v>
      </c>
    </row>
    <row r="876" spans="2:19" ht="15" customHeight="1" x14ac:dyDescent="0.2">
      <c r="B876" s="64"/>
      <c r="C876" s="37"/>
      <c r="D876" s="37" t="s">
        <v>1530</v>
      </c>
      <c r="E876" s="37"/>
      <c r="F876" s="37"/>
      <c r="G876" s="51" t="s">
        <v>4254</v>
      </c>
      <c r="H876" s="38">
        <f>IFERROR(VLOOKUP($F876,'Arr 2020'!$A$1:$C$1331,3,0),0)</f>
        <v>0</v>
      </c>
      <c r="I876" s="38">
        <f>IFERROR(VLOOKUP($F876,'Arr 2020'!$A:$N,4,0),0)</f>
        <v>0</v>
      </c>
      <c r="J876" s="38">
        <f>IFERROR(VLOOKUP($F876,'Arr 2020'!$A:$N,5,0),0)</f>
        <v>0</v>
      </c>
      <c r="K876" s="38">
        <f>IFERROR(VLOOKUP($F876,'Arr 2020'!$A:$N,6,0),0)</f>
        <v>0</v>
      </c>
      <c r="L876" s="38">
        <f>IFERROR(VLOOKUP($F876,'Arr 2020'!$A:$N,7,0),0)</f>
        <v>0</v>
      </c>
      <c r="M876" s="38">
        <f>IFERROR(VLOOKUP($F876,'Arr 2020'!$A:$N,8,0),0)</f>
        <v>0</v>
      </c>
      <c r="N876" s="38">
        <f>IFERROR(VLOOKUP($F876,'Arr 2020'!$A:$N,9,0),0)</f>
        <v>0</v>
      </c>
      <c r="O876" s="38">
        <f>IFERROR(VLOOKUP($F876,'Arr 2020'!$A:$N,10,0),0)</f>
        <v>0</v>
      </c>
      <c r="P876" s="38">
        <f>IFERROR(VLOOKUP($F876,'Arr 2020'!$A:$N,11,0),0)</f>
        <v>0</v>
      </c>
      <c r="Q876" s="38">
        <f>IFERROR(VLOOKUP($F876,'Arr 2020'!$A:$N,12,0),0)</f>
        <v>0</v>
      </c>
      <c r="R876" s="38">
        <f>IFERROR(VLOOKUP($F876,'Arr 2020'!$A:$N,13,0),0)</f>
        <v>0</v>
      </c>
      <c r="S876" s="38">
        <f>IFERROR(VLOOKUP($F876,'Arr 2020'!$A:$N,14,0),0)</f>
        <v>0</v>
      </c>
    </row>
    <row r="877" spans="2:19" ht="15" customHeight="1" x14ac:dyDescent="0.2">
      <c r="B877" s="23"/>
      <c r="C877" s="22"/>
      <c r="D877" s="22"/>
      <c r="E877" s="22" t="s">
        <v>1531</v>
      </c>
      <c r="F877" s="22"/>
      <c r="G877" s="55" t="s">
        <v>4254</v>
      </c>
      <c r="H877" s="24">
        <f>IFERROR(VLOOKUP($F877,'Arr 2020'!$A$1:$C$1331,3,0),0)</f>
        <v>0</v>
      </c>
      <c r="I877" s="24">
        <f>IFERROR(VLOOKUP($F877,'Arr 2020'!$A:$N,4,0),0)</f>
        <v>0</v>
      </c>
      <c r="J877" s="24">
        <f>IFERROR(VLOOKUP($F877,'Arr 2020'!$A:$N,5,0),0)</f>
        <v>0</v>
      </c>
      <c r="K877" s="24">
        <f>IFERROR(VLOOKUP($F877,'Arr 2020'!$A:$N,6,0),0)</f>
        <v>0</v>
      </c>
      <c r="L877" s="24">
        <f>IFERROR(VLOOKUP($F877,'Arr 2020'!$A:$N,7,0),0)</f>
        <v>0</v>
      </c>
      <c r="M877" s="24">
        <f>IFERROR(VLOOKUP($F877,'Arr 2020'!$A:$N,8,0),0)</f>
        <v>0</v>
      </c>
      <c r="N877" s="24">
        <f>IFERROR(VLOOKUP($F877,'Arr 2020'!$A:$N,9,0),0)</f>
        <v>0</v>
      </c>
      <c r="O877" s="24">
        <f>IFERROR(VLOOKUP($F877,'Arr 2020'!$A:$N,10,0),0)</f>
        <v>0</v>
      </c>
      <c r="P877" s="24">
        <f>IFERROR(VLOOKUP($F877,'Arr 2020'!$A:$N,11,0),0)</f>
        <v>0</v>
      </c>
      <c r="Q877" s="24">
        <f>IFERROR(VLOOKUP($F877,'Arr 2020'!$A:$N,12,0),0)</f>
        <v>0</v>
      </c>
      <c r="R877" s="24">
        <f>IFERROR(VLOOKUP($F877,'Arr 2020'!$A:$N,13,0),0)</f>
        <v>0</v>
      </c>
      <c r="S877" s="24">
        <f>IFERROR(VLOOKUP($F877,'Arr 2020'!$A:$N,14,0),0)</f>
        <v>0</v>
      </c>
    </row>
    <row r="878" spans="2:19" ht="15" customHeight="1" x14ac:dyDescent="0.2">
      <c r="B878" s="60"/>
      <c r="C878" s="61"/>
      <c r="D878" s="61"/>
      <c r="E878" s="61"/>
      <c r="F878" s="43" t="s">
        <v>1532</v>
      </c>
      <c r="G878" s="53" t="s">
        <v>4255</v>
      </c>
      <c r="H878" s="44">
        <f>IFERROR(VLOOKUP($F878,'Arr 2020'!$A$1:$C$1331,3,0),0)</f>
        <v>27348.45</v>
      </c>
      <c r="I878" s="44">
        <f>IFERROR(VLOOKUP($F878,'Arr 2020'!$A:$N,4,0),0)</f>
        <v>52832.669999999991</v>
      </c>
      <c r="J878" s="44">
        <f>IFERROR(VLOOKUP($F878,'Arr 2020'!$A:$N,5,0),0)</f>
        <v>46413.390000000007</v>
      </c>
      <c r="K878" s="44">
        <f>IFERROR(VLOOKUP($F878,'Arr 2020'!$A:$N,6,0),0)</f>
        <v>30257.59</v>
      </c>
      <c r="L878" s="44">
        <f>IFERROR(VLOOKUP($F878,'Arr 2020'!$A:$N,7,0),0)</f>
        <v>58268.27</v>
      </c>
      <c r="M878" s="44">
        <f>IFERROR(VLOOKUP($F878,'Arr 2020'!$A:$N,8,0),0)</f>
        <v>37533.43</v>
      </c>
      <c r="N878" s="44">
        <f>IFERROR(VLOOKUP($F878,'Arr 2020'!$A:$N,9,0),0)</f>
        <v>78671.539999999994</v>
      </c>
      <c r="O878" s="44">
        <f>IFERROR(VLOOKUP($F878,'Arr 2020'!$A:$N,10,0),0)</f>
        <v>29856.69</v>
      </c>
      <c r="P878" s="44">
        <f>IFERROR(VLOOKUP($F878,'Arr 2020'!$A:$N,11,0),0)</f>
        <v>9377.6499999999978</v>
      </c>
      <c r="Q878" s="44">
        <f>IFERROR(VLOOKUP($F878,'Arr 2020'!$A:$N,12,0),0)</f>
        <v>28206.81</v>
      </c>
      <c r="R878" s="44">
        <f>IFERROR(VLOOKUP($F878,'Arr 2020'!$A:$N,13,0),0)</f>
        <v>48555.95</v>
      </c>
      <c r="S878" s="44">
        <f>IFERROR(VLOOKUP($F878,'Arr 2020'!$A:$N,14,0),0)</f>
        <v>24721.45</v>
      </c>
    </row>
    <row r="879" spans="2:19" ht="15" customHeight="1" x14ac:dyDescent="0.2">
      <c r="B879" s="64"/>
      <c r="C879" s="37"/>
      <c r="D879" s="37" t="s">
        <v>1534</v>
      </c>
      <c r="E879" s="37"/>
      <c r="F879" s="37"/>
      <c r="G879" s="51" t="s">
        <v>1535</v>
      </c>
      <c r="H879" s="38">
        <f>IFERROR(VLOOKUP($F879,'Arr 2020'!$A$1:$C$1331,3,0),0)</f>
        <v>0</v>
      </c>
      <c r="I879" s="38">
        <f>IFERROR(VLOOKUP($F879,'Arr 2020'!$A:$N,4,0),0)</f>
        <v>0</v>
      </c>
      <c r="J879" s="38">
        <f>IFERROR(VLOOKUP($F879,'Arr 2020'!$A:$N,5,0),0)</f>
        <v>0</v>
      </c>
      <c r="K879" s="38">
        <f>IFERROR(VLOOKUP($F879,'Arr 2020'!$A:$N,6,0),0)</f>
        <v>0</v>
      </c>
      <c r="L879" s="38">
        <f>IFERROR(VLOOKUP($F879,'Arr 2020'!$A:$N,7,0),0)</f>
        <v>0</v>
      </c>
      <c r="M879" s="38">
        <f>IFERROR(VLOOKUP($F879,'Arr 2020'!$A:$N,8,0),0)</f>
        <v>0</v>
      </c>
      <c r="N879" s="38">
        <f>IFERROR(VLOOKUP($F879,'Arr 2020'!$A:$N,9,0),0)</f>
        <v>0</v>
      </c>
      <c r="O879" s="38">
        <f>IFERROR(VLOOKUP($F879,'Arr 2020'!$A:$N,10,0),0)</f>
        <v>0</v>
      </c>
      <c r="P879" s="38">
        <f>IFERROR(VLOOKUP($F879,'Arr 2020'!$A:$N,11,0),0)</f>
        <v>0</v>
      </c>
      <c r="Q879" s="38">
        <f>IFERROR(VLOOKUP($F879,'Arr 2020'!$A:$N,12,0),0)</f>
        <v>0</v>
      </c>
      <c r="R879" s="38">
        <f>IFERROR(VLOOKUP($F879,'Arr 2020'!$A:$N,13,0),0)</f>
        <v>0</v>
      </c>
      <c r="S879" s="38">
        <f>IFERROR(VLOOKUP($F879,'Arr 2020'!$A:$N,14,0),0)</f>
        <v>0</v>
      </c>
    </row>
    <row r="880" spans="2:19" ht="15" customHeight="1" x14ac:dyDescent="0.2">
      <c r="B880" s="23"/>
      <c r="C880" s="22"/>
      <c r="D880" s="22"/>
      <c r="E880" s="22" t="s">
        <v>1536</v>
      </c>
      <c r="F880" s="22"/>
      <c r="G880" s="55" t="s">
        <v>1537</v>
      </c>
      <c r="H880" s="24">
        <f>IFERROR(VLOOKUP($F880,'Arr 2020'!$A$1:$C$1331,3,0),0)</f>
        <v>0</v>
      </c>
      <c r="I880" s="24">
        <f>IFERROR(VLOOKUP($F880,'Arr 2020'!$A:$N,4,0),0)</f>
        <v>0</v>
      </c>
      <c r="J880" s="24">
        <f>IFERROR(VLOOKUP($F880,'Arr 2020'!$A:$N,5,0),0)</f>
        <v>0</v>
      </c>
      <c r="K880" s="24">
        <f>IFERROR(VLOOKUP($F880,'Arr 2020'!$A:$N,6,0),0)</f>
        <v>0</v>
      </c>
      <c r="L880" s="24">
        <f>IFERROR(VLOOKUP($F880,'Arr 2020'!$A:$N,7,0),0)</f>
        <v>0</v>
      </c>
      <c r="M880" s="24">
        <f>IFERROR(VLOOKUP($F880,'Arr 2020'!$A:$N,8,0),0)</f>
        <v>0</v>
      </c>
      <c r="N880" s="24">
        <f>IFERROR(VLOOKUP($F880,'Arr 2020'!$A:$N,9,0),0)</f>
        <v>0</v>
      </c>
      <c r="O880" s="24">
        <f>IFERROR(VLOOKUP($F880,'Arr 2020'!$A:$N,10,0),0)</f>
        <v>0</v>
      </c>
      <c r="P880" s="24">
        <f>IFERROR(VLOOKUP($F880,'Arr 2020'!$A:$N,11,0),0)</f>
        <v>0</v>
      </c>
      <c r="Q880" s="24">
        <f>IFERROR(VLOOKUP($F880,'Arr 2020'!$A:$N,12,0),0)</f>
        <v>0</v>
      </c>
      <c r="R880" s="24">
        <f>IFERROR(VLOOKUP($F880,'Arr 2020'!$A:$N,13,0),0)</f>
        <v>0</v>
      </c>
      <c r="S880" s="24">
        <f>IFERROR(VLOOKUP($F880,'Arr 2020'!$A:$N,14,0),0)</f>
        <v>0</v>
      </c>
    </row>
    <row r="881" spans="2:19" ht="30" customHeight="1" x14ac:dyDescent="0.2">
      <c r="B881" s="60"/>
      <c r="C881" s="61"/>
      <c r="D881" s="61"/>
      <c r="E881" s="61"/>
      <c r="F881" s="43" t="s">
        <v>1538</v>
      </c>
      <c r="G881" s="53" t="s">
        <v>1539</v>
      </c>
      <c r="H881" s="44">
        <f>IFERROR(VLOOKUP($F881,'Arr 2020'!$A$1:$C$1331,3,0),0)</f>
        <v>1417069.12</v>
      </c>
      <c r="I881" s="44">
        <f>IFERROR(VLOOKUP($F881,'Arr 2020'!$A:$N,4,0),0)</f>
        <v>1178124.8500000001</v>
      </c>
      <c r="J881" s="44">
        <f>IFERROR(VLOOKUP($F881,'Arr 2020'!$A:$N,5,0),0)</f>
        <v>931744.89</v>
      </c>
      <c r="K881" s="44">
        <f>IFERROR(VLOOKUP($F881,'Arr 2020'!$A:$N,6,0),0)</f>
        <v>1042701.69</v>
      </c>
      <c r="L881" s="44">
        <f>IFERROR(VLOOKUP($F881,'Arr 2020'!$A:$N,7,0),0)</f>
        <v>1315401.74</v>
      </c>
      <c r="M881" s="44">
        <f>IFERROR(VLOOKUP($F881,'Arr 2020'!$A:$N,8,0),0)</f>
        <v>1139212.96</v>
      </c>
      <c r="N881" s="44">
        <f>IFERROR(VLOOKUP($F881,'Arr 2020'!$A:$N,9,0),0)</f>
        <v>1085452.28</v>
      </c>
      <c r="O881" s="44">
        <f>IFERROR(VLOOKUP($F881,'Arr 2020'!$A:$N,10,0),0)</f>
        <v>817908.42</v>
      </c>
      <c r="P881" s="44">
        <f>IFERROR(VLOOKUP($F881,'Arr 2020'!$A:$N,11,0),0)</f>
        <v>943108.02</v>
      </c>
      <c r="Q881" s="44">
        <f>IFERROR(VLOOKUP($F881,'Arr 2020'!$A:$N,12,0),0)</f>
        <v>794829.68</v>
      </c>
      <c r="R881" s="44">
        <f>IFERROR(VLOOKUP($F881,'Arr 2020'!$A:$N,13,0),0)</f>
        <v>1096579.71</v>
      </c>
      <c r="S881" s="44">
        <f>IFERROR(VLOOKUP($F881,'Arr 2020'!$A:$N,14,0),0)</f>
        <v>897303.51</v>
      </c>
    </row>
    <row r="882" spans="2:19" ht="30" customHeight="1" x14ac:dyDescent="0.2">
      <c r="B882" s="23"/>
      <c r="C882" s="22"/>
      <c r="D882" s="22"/>
      <c r="E882" s="22" t="s">
        <v>1540</v>
      </c>
      <c r="F882" s="22"/>
      <c r="G882" s="55" t="s">
        <v>1541</v>
      </c>
      <c r="H882" s="24">
        <f>IFERROR(VLOOKUP($F882,'Arr 2020'!$A$1:$C$1331,3,0),0)</f>
        <v>0</v>
      </c>
      <c r="I882" s="24">
        <f>IFERROR(VLOOKUP($F882,'Arr 2020'!$A:$N,4,0),0)</f>
        <v>0</v>
      </c>
      <c r="J882" s="24">
        <f>IFERROR(VLOOKUP($F882,'Arr 2020'!$A:$N,5,0),0)</f>
        <v>0</v>
      </c>
      <c r="K882" s="24">
        <f>IFERROR(VLOOKUP($F882,'Arr 2020'!$A:$N,6,0),0)</f>
        <v>0</v>
      </c>
      <c r="L882" s="24">
        <f>IFERROR(VLOOKUP($F882,'Arr 2020'!$A:$N,7,0),0)</f>
        <v>0</v>
      </c>
      <c r="M882" s="24">
        <f>IFERROR(VLOOKUP($F882,'Arr 2020'!$A:$N,8,0),0)</f>
        <v>0</v>
      </c>
      <c r="N882" s="24">
        <f>IFERROR(VLOOKUP($F882,'Arr 2020'!$A:$N,9,0),0)</f>
        <v>0</v>
      </c>
      <c r="O882" s="24">
        <f>IFERROR(VLOOKUP($F882,'Arr 2020'!$A:$N,10,0),0)</f>
        <v>0</v>
      </c>
      <c r="P882" s="24">
        <f>IFERROR(VLOOKUP($F882,'Arr 2020'!$A:$N,11,0),0)</f>
        <v>0</v>
      </c>
      <c r="Q882" s="24">
        <f>IFERROR(VLOOKUP($F882,'Arr 2020'!$A:$N,12,0),0)</f>
        <v>0</v>
      </c>
      <c r="R882" s="24">
        <f>IFERROR(VLOOKUP($F882,'Arr 2020'!$A:$N,13,0),0)</f>
        <v>0</v>
      </c>
      <c r="S882" s="24">
        <f>IFERROR(VLOOKUP($F882,'Arr 2020'!$A:$N,14,0),0)</f>
        <v>0</v>
      </c>
    </row>
    <row r="883" spans="2:19" ht="30" customHeight="1" x14ac:dyDescent="0.2">
      <c r="B883" s="60"/>
      <c r="C883" s="61"/>
      <c r="D883" s="61"/>
      <c r="E883" s="61"/>
      <c r="F883" s="43" t="s">
        <v>1542</v>
      </c>
      <c r="G883" s="53" t="s">
        <v>1543</v>
      </c>
      <c r="H883" s="44">
        <f>IFERROR(VLOOKUP($F883,'Arr 2020'!$A$1:$C$1331,3,0),0)</f>
        <v>78856.89</v>
      </c>
      <c r="I883" s="44">
        <f>IFERROR(VLOOKUP($F883,'Arr 2020'!$A:$N,4,0),0)</f>
        <v>113690.85999999999</v>
      </c>
      <c r="J883" s="44">
        <f>IFERROR(VLOOKUP($F883,'Arr 2020'!$A:$N,5,0),0)</f>
        <v>79207.539999999994</v>
      </c>
      <c r="K883" s="44">
        <f>IFERROR(VLOOKUP($F883,'Arr 2020'!$A:$N,6,0),0)</f>
        <v>119066.5</v>
      </c>
      <c r="L883" s="44">
        <f>IFERROR(VLOOKUP($F883,'Arr 2020'!$A:$N,7,0),0)</f>
        <v>109974.11</v>
      </c>
      <c r="M883" s="44">
        <f>IFERROR(VLOOKUP($F883,'Arr 2020'!$A:$N,8,0),0)</f>
        <v>116281.35</v>
      </c>
      <c r="N883" s="44">
        <f>IFERROR(VLOOKUP($F883,'Arr 2020'!$A:$N,9,0),0)</f>
        <v>130185.58</v>
      </c>
      <c r="O883" s="44">
        <f>IFERROR(VLOOKUP($F883,'Arr 2020'!$A:$N,10,0),0)</f>
        <v>145327.26999999999</v>
      </c>
      <c r="P883" s="44">
        <f>IFERROR(VLOOKUP($F883,'Arr 2020'!$A:$N,11,0),0)</f>
        <v>159611.94</v>
      </c>
      <c r="Q883" s="44">
        <f>IFERROR(VLOOKUP($F883,'Arr 2020'!$A:$N,12,0),0)</f>
        <v>154033.82999999999</v>
      </c>
      <c r="R883" s="44">
        <f>IFERROR(VLOOKUP($F883,'Arr 2020'!$A:$N,13,0),0)</f>
        <v>157356.26</v>
      </c>
      <c r="S883" s="44">
        <f>IFERROR(VLOOKUP($F883,'Arr 2020'!$A:$N,14,0),0)</f>
        <v>124078.9</v>
      </c>
    </row>
    <row r="884" spans="2:19" ht="15" customHeight="1" x14ac:dyDescent="0.2">
      <c r="B884" s="23"/>
      <c r="C884" s="22"/>
      <c r="D884" s="22"/>
      <c r="E884" s="22" t="s">
        <v>1544</v>
      </c>
      <c r="F884" s="22"/>
      <c r="G884" s="55" t="s">
        <v>1545</v>
      </c>
      <c r="H884" s="24">
        <f>IFERROR(VLOOKUP($F884,'Arr 2020'!$A$1:$C$1331,3,0),0)</f>
        <v>0</v>
      </c>
      <c r="I884" s="24">
        <f>IFERROR(VLOOKUP($F884,'Arr 2020'!$A:$N,4,0),0)</f>
        <v>0</v>
      </c>
      <c r="J884" s="24">
        <f>IFERROR(VLOOKUP($F884,'Arr 2020'!$A:$N,5,0),0)</f>
        <v>0</v>
      </c>
      <c r="K884" s="24">
        <f>IFERROR(VLOOKUP($F884,'Arr 2020'!$A:$N,6,0),0)</f>
        <v>0</v>
      </c>
      <c r="L884" s="24">
        <f>IFERROR(VLOOKUP($F884,'Arr 2020'!$A:$N,7,0),0)</f>
        <v>0</v>
      </c>
      <c r="M884" s="24">
        <f>IFERROR(VLOOKUP($F884,'Arr 2020'!$A:$N,8,0),0)</f>
        <v>0</v>
      </c>
      <c r="N884" s="24">
        <f>IFERROR(VLOOKUP($F884,'Arr 2020'!$A:$N,9,0),0)</f>
        <v>0</v>
      </c>
      <c r="O884" s="24">
        <f>IFERROR(VLOOKUP($F884,'Arr 2020'!$A:$N,10,0),0)</f>
        <v>0</v>
      </c>
      <c r="P884" s="24">
        <f>IFERROR(VLOOKUP($F884,'Arr 2020'!$A:$N,11,0),0)</f>
        <v>0</v>
      </c>
      <c r="Q884" s="24">
        <f>IFERROR(VLOOKUP($F884,'Arr 2020'!$A:$N,12,0),0)</f>
        <v>0</v>
      </c>
      <c r="R884" s="24">
        <f>IFERROR(VLOOKUP($F884,'Arr 2020'!$A:$N,13,0),0)</f>
        <v>0</v>
      </c>
      <c r="S884" s="24">
        <f>IFERROR(VLOOKUP($F884,'Arr 2020'!$A:$N,14,0),0)</f>
        <v>0</v>
      </c>
    </row>
    <row r="885" spans="2:19" ht="15" customHeight="1" x14ac:dyDescent="0.2">
      <c r="B885" s="60"/>
      <c r="C885" s="61"/>
      <c r="D885" s="61"/>
      <c r="E885" s="61"/>
      <c r="F885" s="43" t="s">
        <v>1546</v>
      </c>
      <c r="G885" s="53" t="s">
        <v>1547</v>
      </c>
      <c r="H885" s="44">
        <f>IFERROR(VLOOKUP($F885,'Arr 2020'!$A$1:$C$1331,3,0),0)</f>
        <v>93.49</v>
      </c>
      <c r="I885" s="44">
        <f>IFERROR(VLOOKUP($F885,'Arr 2020'!$A:$N,4,0),0)</f>
        <v>234.43</v>
      </c>
      <c r="J885" s="44">
        <f>IFERROR(VLOOKUP($F885,'Arr 2020'!$A:$N,5,0),0)</f>
        <v>296.48000000000008</v>
      </c>
      <c r="K885" s="44">
        <f>IFERROR(VLOOKUP($F885,'Arr 2020'!$A:$N,6,0),0)</f>
        <v>4404.1499999999996</v>
      </c>
      <c r="L885" s="44">
        <f>IFERROR(VLOOKUP($F885,'Arr 2020'!$A:$N,7,0),0)</f>
        <v>5209.46</v>
      </c>
      <c r="M885" s="44">
        <f>IFERROR(VLOOKUP($F885,'Arr 2020'!$A:$N,8,0),0)</f>
        <v>6691.21</v>
      </c>
      <c r="N885" s="44">
        <f>IFERROR(VLOOKUP($F885,'Arr 2020'!$A:$N,9,0),0)</f>
        <v>6184.25</v>
      </c>
      <c r="O885" s="44">
        <f>IFERROR(VLOOKUP($F885,'Arr 2020'!$A:$N,10,0),0)</f>
        <v>7219.44</v>
      </c>
      <c r="P885" s="44">
        <f>IFERROR(VLOOKUP($F885,'Arr 2020'!$A:$N,11,0),0)</f>
        <v>5307.97</v>
      </c>
      <c r="Q885" s="44">
        <f>IFERROR(VLOOKUP($F885,'Arr 2020'!$A:$N,12,0),0)</f>
        <v>9517.2099999999991</v>
      </c>
      <c r="R885" s="44">
        <f>IFERROR(VLOOKUP($F885,'Arr 2020'!$A:$N,13,0),0)</f>
        <v>5133.43</v>
      </c>
      <c r="S885" s="44">
        <f>IFERROR(VLOOKUP($F885,'Arr 2020'!$A:$N,14,0),0)</f>
        <v>6912.76</v>
      </c>
    </row>
    <row r="886" spans="2:19" ht="30" customHeight="1" x14ac:dyDescent="0.2">
      <c r="B886" s="23"/>
      <c r="C886" s="22"/>
      <c r="D886" s="22"/>
      <c r="E886" s="22" t="s">
        <v>1548</v>
      </c>
      <c r="F886" s="22"/>
      <c r="G886" s="55" t="s">
        <v>1549</v>
      </c>
      <c r="H886" s="24">
        <f>IFERROR(VLOOKUP($F886,'Arr 2020'!$A$1:$C$1331,3,0),0)</f>
        <v>0</v>
      </c>
      <c r="I886" s="24">
        <f>IFERROR(VLOOKUP($F886,'Arr 2020'!$A:$N,4,0),0)</f>
        <v>0</v>
      </c>
      <c r="J886" s="24">
        <f>IFERROR(VLOOKUP($F886,'Arr 2020'!$A:$N,5,0),0)</f>
        <v>0</v>
      </c>
      <c r="K886" s="24">
        <f>IFERROR(VLOOKUP($F886,'Arr 2020'!$A:$N,6,0),0)</f>
        <v>0</v>
      </c>
      <c r="L886" s="24">
        <f>IFERROR(VLOOKUP($F886,'Arr 2020'!$A:$N,7,0),0)</f>
        <v>0</v>
      </c>
      <c r="M886" s="24">
        <f>IFERROR(VLOOKUP($F886,'Arr 2020'!$A:$N,8,0),0)</f>
        <v>0</v>
      </c>
      <c r="N886" s="24">
        <f>IFERROR(VLOOKUP($F886,'Arr 2020'!$A:$N,9,0),0)</f>
        <v>0</v>
      </c>
      <c r="O886" s="24">
        <f>IFERROR(VLOOKUP($F886,'Arr 2020'!$A:$N,10,0),0)</f>
        <v>0</v>
      </c>
      <c r="P886" s="24">
        <f>IFERROR(VLOOKUP($F886,'Arr 2020'!$A:$N,11,0),0)</f>
        <v>0</v>
      </c>
      <c r="Q886" s="24">
        <f>IFERROR(VLOOKUP($F886,'Arr 2020'!$A:$N,12,0),0)</f>
        <v>0</v>
      </c>
      <c r="R886" s="24">
        <f>IFERROR(VLOOKUP($F886,'Arr 2020'!$A:$N,13,0),0)</f>
        <v>0</v>
      </c>
      <c r="S886" s="24">
        <f>IFERROR(VLOOKUP($F886,'Arr 2020'!$A:$N,14,0),0)</f>
        <v>0</v>
      </c>
    </row>
    <row r="887" spans="2:19" ht="30" customHeight="1" x14ac:dyDescent="0.2">
      <c r="B887" s="60"/>
      <c r="C887" s="61"/>
      <c r="D887" s="61"/>
      <c r="E887" s="61"/>
      <c r="F887" s="43" t="s">
        <v>1550</v>
      </c>
      <c r="G887" s="53" t="s">
        <v>1551</v>
      </c>
      <c r="H887" s="44">
        <f>IFERROR(VLOOKUP($F887,'Arr 2020'!$A$1:$C$1331,3,0),0)</f>
        <v>111903.74</v>
      </c>
      <c r="I887" s="44">
        <f>IFERROR(VLOOKUP($F887,'Arr 2020'!$A:$N,4,0),0)</f>
        <v>79763.56</v>
      </c>
      <c r="J887" s="44">
        <f>IFERROR(VLOOKUP($F887,'Arr 2020'!$A:$N,5,0),0)</f>
        <v>91469.589999999982</v>
      </c>
      <c r="K887" s="44">
        <f>IFERROR(VLOOKUP($F887,'Arr 2020'!$A:$N,6,0),0)</f>
        <v>131570.66</v>
      </c>
      <c r="L887" s="44">
        <f>IFERROR(VLOOKUP($F887,'Arr 2020'!$A:$N,7,0),0)</f>
        <v>26265.94</v>
      </c>
      <c r="M887" s="44">
        <f>IFERROR(VLOOKUP($F887,'Arr 2020'!$A:$N,8,0),0)</f>
        <v>70726.45</v>
      </c>
      <c r="N887" s="44">
        <f>IFERROR(VLOOKUP($F887,'Arr 2020'!$A:$N,9,0),0)</f>
        <v>162113.04999999996</v>
      </c>
      <c r="O887" s="44">
        <f>IFERROR(VLOOKUP($F887,'Arr 2020'!$A:$N,10,0),0)</f>
        <v>125150.27</v>
      </c>
      <c r="P887" s="44">
        <f>IFERROR(VLOOKUP($F887,'Arr 2020'!$A:$N,11,0),0)</f>
        <v>133828.79999999999</v>
      </c>
      <c r="Q887" s="44">
        <f>IFERROR(VLOOKUP($F887,'Arr 2020'!$A:$N,12,0),0)</f>
        <v>89589.5</v>
      </c>
      <c r="R887" s="44">
        <f>IFERROR(VLOOKUP($F887,'Arr 2020'!$A:$N,13,0),0)</f>
        <v>118937.60000000001</v>
      </c>
      <c r="S887" s="44">
        <f>IFERROR(VLOOKUP($F887,'Arr 2020'!$A:$N,14,0),0)</f>
        <v>128454.52</v>
      </c>
    </row>
    <row r="888" spans="2:19" ht="15" customHeight="1" x14ac:dyDescent="0.2">
      <c r="B888" s="64"/>
      <c r="C888" s="37"/>
      <c r="D888" s="37" t="s">
        <v>1552</v>
      </c>
      <c r="E888" s="37"/>
      <c r="F888" s="37"/>
      <c r="G888" s="51" t="s">
        <v>1553</v>
      </c>
      <c r="H888" s="38">
        <f>IFERROR(VLOOKUP($F888,'Arr 2020'!$A$1:$C$1331,3,0),0)</f>
        <v>0</v>
      </c>
      <c r="I888" s="38">
        <f>IFERROR(VLOOKUP($F888,'Arr 2020'!$A:$N,4,0),0)</f>
        <v>0</v>
      </c>
      <c r="J888" s="38">
        <f>IFERROR(VLOOKUP($F888,'Arr 2020'!$A:$N,5,0),0)</f>
        <v>0</v>
      </c>
      <c r="K888" s="38">
        <f>IFERROR(VLOOKUP($F888,'Arr 2020'!$A:$N,6,0),0)</f>
        <v>0</v>
      </c>
      <c r="L888" s="38">
        <f>IFERROR(VLOOKUP($F888,'Arr 2020'!$A:$N,7,0),0)</f>
        <v>0</v>
      </c>
      <c r="M888" s="38">
        <f>IFERROR(VLOOKUP($F888,'Arr 2020'!$A:$N,8,0),0)</f>
        <v>0</v>
      </c>
      <c r="N888" s="38">
        <f>IFERROR(VLOOKUP($F888,'Arr 2020'!$A:$N,9,0),0)</f>
        <v>0</v>
      </c>
      <c r="O888" s="38">
        <f>IFERROR(VLOOKUP($F888,'Arr 2020'!$A:$N,10,0),0)</f>
        <v>0</v>
      </c>
      <c r="P888" s="38">
        <f>IFERROR(VLOOKUP($F888,'Arr 2020'!$A:$N,11,0),0)</f>
        <v>0</v>
      </c>
      <c r="Q888" s="38">
        <f>IFERROR(VLOOKUP($F888,'Arr 2020'!$A:$N,12,0),0)</f>
        <v>0</v>
      </c>
      <c r="R888" s="38">
        <f>IFERROR(VLOOKUP($F888,'Arr 2020'!$A:$N,13,0),0)</f>
        <v>0</v>
      </c>
      <c r="S888" s="38">
        <f>IFERROR(VLOOKUP($F888,'Arr 2020'!$A:$N,14,0),0)</f>
        <v>0</v>
      </c>
    </row>
    <row r="889" spans="2:19" ht="15" customHeight="1" x14ac:dyDescent="0.2">
      <c r="B889" s="23"/>
      <c r="C889" s="22"/>
      <c r="D889" s="22"/>
      <c r="E889" s="22" t="s">
        <v>1554</v>
      </c>
      <c r="F889" s="22"/>
      <c r="G889" s="55" t="s">
        <v>4256</v>
      </c>
      <c r="H889" s="24">
        <f>IFERROR(VLOOKUP($F889,'Arr 2020'!$A$1:$C$1331,3,0),0)</f>
        <v>0</v>
      </c>
      <c r="I889" s="24">
        <f>IFERROR(VLOOKUP($F889,'Arr 2020'!$A:$N,4,0),0)</f>
        <v>0</v>
      </c>
      <c r="J889" s="24">
        <f>IFERROR(VLOOKUP($F889,'Arr 2020'!$A:$N,5,0),0)</f>
        <v>0</v>
      </c>
      <c r="K889" s="24">
        <f>IFERROR(VLOOKUP($F889,'Arr 2020'!$A:$N,6,0),0)</f>
        <v>0</v>
      </c>
      <c r="L889" s="24">
        <f>IFERROR(VLOOKUP($F889,'Arr 2020'!$A:$N,7,0),0)</f>
        <v>0</v>
      </c>
      <c r="M889" s="24">
        <f>IFERROR(VLOOKUP($F889,'Arr 2020'!$A:$N,8,0),0)</f>
        <v>0</v>
      </c>
      <c r="N889" s="24">
        <f>IFERROR(VLOOKUP($F889,'Arr 2020'!$A:$N,9,0),0)</f>
        <v>0</v>
      </c>
      <c r="O889" s="24">
        <f>IFERROR(VLOOKUP($F889,'Arr 2020'!$A:$N,10,0),0)</f>
        <v>0</v>
      </c>
      <c r="P889" s="24">
        <f>IFERROR(VLOOKUP($F889,'Arr 2020'!$A:$N,11,0),0)</f>
        <v>0</v>
      </c>
      <c r="Q889" s="24">
        <f>IFERROR(VLOOKUP($F889,'Arr 2020'!$A:$N,12,0),0)</f>
        <v>0</v>
      </c>
      <c r="R889" s="24">
        <f>IFERROR(VLOOKUP($F889,'Arr 2020'!$A:$N,13,0),0)</f>
        <v>0</v>
      </c>
      <c r="S889" s="24">
        <f>IFERROR(VLOOKUP($F889,'Arr 2020'!$A:$N,14,0),0)</f>
        <v>0</v>
      </c>
    </row>
    <row r="890" spans="2:19" ht="30" customHeight="1" x14ac:dyDescent="0.2">
      <c r="B890" s="60"/>
      <c r="C890" s="61"/>
      <c r="D890" s="61"/>
      <c r="E890" s="61"/>
      <c r="F890" s="43" t="s">
        <v>1555</v>
      </c>
      <c r="G890" s="53" t="s">
        <v>4257</v>
      </c>
      <c r="H890" s="44">
        <f>IFERROR(VLOOKUP($F890,'Arr 2020'!$A$1:$C$1331,3,0),0)</f>
        <v>2418.84</v>
      </c>
      <c r="I890" s="44">
        <f>IFERROR(VLOOKUP($F890,'Arr 2020'!$A:$N,4,0),0)</f>
        <v>6721.57</v>
      </c>
      <c r="J890" s="44">
        <f>IFERROR(VLOOKUP($F890,'Arr 2020'!$A:$N,5,0),0)</f>
        <v>2660.5</v>
      </c>
      <c r="K890" s="44">
        <f>IFERROR(VLOOKUP($F890,'Arr 2020'!$A:$N,6,0),0)</f>
        <v>3458.35</v>
      </c>
      <c r="L890" s="44">
        <f>IFERROR(VLOOKUP($F890,'Arr 2020'!$A:$N,7,0),0)</f>
        <v>1297.1600000000001</v>
      </c>
      <c r="M890" s="44">
        <f>IFERROR(VLOOKUP($F890,'Arr 2020'!$A:$N,8,0),0)</f>
        <v>2049.88</v>
      </c>
      <c r="N890" s="44">
        <f>IFERROR(VLOOKUP($F890,'Arr 2020'!$A:$N,9,0),0)</f>
        <v>1798.48</v>
      </c>
      <c r="O890" s="44">
        <f>IFERROR(VLOOKUP($F890,'Arr 2020'!$A:$N,10,0),0)</f>
        <v>2433.2399999999998</v>
      </c>
      <c r="P890" s="44">
        <f>IFERROR(VLOOKUP($F890,'Arr 2020'!$A:$N,11,0),0)</f>
        <v>2177</v>
      </c>
      <c r="Q890" s="44">
        <f>IFERROR(VLOOKUP($F890,'Arr 2020'!$A:$N,12,0),0)</f>
        <v>2079.11</v>
      </c>
      <c r="R890" s="44">
        <f>IFERROR(VLOOKUP($F890,'Arr 2020'!$A:$N,13,0),0)</f>
        <v>3329.44</v>
      </c>
      <c r="S890" s="44">
        <f>IFERROR(VLOOKUP($F890,'Arr 2020'!$A:$N,14,0),0)</f>
        <v>2403.17</v>
      </c>
    </row>
    <row r="891" spans="2:19" ht="15" customHeight="1" x14ac:dyDescent="0.2">
      <c r="B891" s="23"/>
      <c r="C891" s="22"/>
      <c r="D891" s="22"/>
      <c r="E891" s="22" t="s">
        <v>1557</v>
      </c>
      <c r="F891" s="22"/>
      <c r="G891" s="55" t="s">
        <v>1558</v>
      </c>
      <c r="H891" s="24">
        <f>IFERROR(VLOOKUP($F891,'Arr 2020'!$A$1:$C$1331,3,0),0)</f>
        <v>0</v>
      </c>
      <c r="I891" s="24">
        <f>IFERROR(VLOOKUP($F891,'Arr 2020'!$A:$N,4,0),0)</f>
        <v>0</v>
      </c>
      <c r="J891" s="24">
        <f>IFERROR(VLOOKUP($F891,'Arr 2020'!$A:$N,5,0),0)</f>
        <v>0</v>
      </c>
      <c r="K891" s="24">
        <f>IFERROR(VLOOKUP($F891,'Arr 2020'!$A:$N,6,0),0)</f>
        <v>0</v>
      </c>
      <c r="L891" s="24">
        <f>IFERROR(VLOOKUP($F891,'Arr 2020'!$A:$N,7,0),0)</f>
        <v>0</v>
      </c>
      <c r="M891" s="24">
        <f>IFERROR(VLOOKUP($F891,'Arr 2020'!$A:$N,8,0),0)</f>
        <v>0</v>
      </c>
      <c r="N891" s="24">
        <f>IFERROR(VLOOKUP($F891,'Arr 2020'!$A:$N,9,0),0)</f>
        <v>0</v>
      </c>
      <c r="O891" s="24">
        <f>IFERROR(VLOOKUP($F891,'Arr 2020'!$A:$N,10,0),0)</f>
        <v>0</v>
      </c>
      <c r="P891" s="24">
        <f>IFERROR(VLOOKUP($F891,'Arr 2020'!$A:$N,11,0),0)</f>
        <v>0</v>
      </c>
      <c r="Q891" s="24">
        <f>IFERROR(VLOOKUP($F891,'Arr 2020'!$A:$N,12,0),0)</f>
        <v>0</v>
      </c>
      <c r="R891" s="24">
        <f>IFERROR(VLOOKUP($F891,'Arr 2020'!$A:$N,13,0),0)</f>
        <v>0</v>
      </c>
      <c r="S891" s="24">
        <f>IFERROR(VLOOKUP($F891,'Arr 2020'!$A:$N,14,0),0)</f>
        <v>0</v>
      </c>
    </row>
    <row r="892" spans="2:19" ht="30" customHeight="1" x14ac:dyDescent="0.2">
      <c r="B892" s="60"/>
      <c r="C892" s="61"/>
      <c r="D892" s="61"/>
      <c r="E892" s="61"/>
      <c r="F892" s="43" t="s">
        <v>1559</v>
      </c>
      <c r="G892" s="53" t="s">
        <v>1560</v>
      </c>
      <c r="H892" s="44">
        <f>IFERROR(VLOOKUP($F892,'Arr 2020'!$A$1:$C$1331,3,0),0)</f>
        <v>10814.9</v>
      </c>
      <c r="I892" s="44">
        <f>IFERROR(VLOOKUP($F892,'Arr 2020'!$A:$N,4,0),0)</f>
        <v>50882.8</v>
      </c>
      <c r="J892" s="44">
        <f>IFERROR(VLOOKUP($F892,'Arr 2020'!$A:$N,5,0),0)</f>
        <v>30732.21</v>
      </c>
      <c r="K892" s="44">
        <f>IFERROR(VLOOKUP($F892,'Arr 2020'!$A:$N,6,0),0)</f>
        <v>13696.07</v>
      </c>
      <c r="L892" s="44">
        <f>IFERROR(VLOOKUP($F892,'Arr 2020'!$A:$N,7,0),0)</f>
        <v>3930.6</v>
      </c>
      <c r="M892" s="44">
        <f>IFERROR(VLOOKUP($F892,'Arr 2020'!$A:$N,8,0),0)</f>
        <v>4741.5200000000004</v>
      </c>
      <c r="N892" s="44">
        <f>IFERROR(VLOOKUP($F892,'Arr 2020'!$A:$N,9,0),0)</f>
        <v>8193.6</v>
      </c>
      <c r="O892" s="44">
        <f>IFERROR(VLOOKUP($F892,'Arr 2020'!$A:$N,10,0),0)</f>
        <v>7214.62</v>
      </c>
      <c r="P892" s="44">
        <f>IFERROR(VLOOKUP($F892,'Arr 2020'!$A:$N,11,0),0)</f>
        <v>12493.45</v>
      </c>
      <c r="Q892" s="44">
        <f>IFERROR(VLOOKUP($F892,'Arr 2020'!$A:$N,12,0),0)</f>
        <v>8080.39</v>
      </c>
      <c r="R892" s="44">
        <f>IFERROR(VLOOKUP($F892,'Arr 2020'!$A:$N,13,0),0)</f>
        <v>27486.05</v>
      </c>
      <c r="S892" s="44">
        <f>IFERROR(VLOOKUP($F892,'Arr 2020'!$A:$N,14,0),0)</f>
        <v>14777.02</v>
      </c>
    </row>
    <row r="893" spans="2:19" ht="15" customHeight="1" x14ac:dyDescent="0.2">
      <c r="B893" s="23"/>
      <c r="C893" s="22"/>
      <c r="D893" s="22"/>
      <c r="E893" s="22" t="s">
        <v>1561</v>
      </c>
      <c r="F893" s="22"/>
      <c r="G893" s="55" t="s">
        <v>1562</v>
      </c>
      <c r="H893" s="24">
        <f>IFERROR(VLOOKUP($F893,'Arr 2020'!$A$1:$C$1331,3,0),0)</f>
        <v>0</v>
      </c>
      <c r="I893" s="24">
        <f>IFERROR(VLOOKUP($F893,'Arr 2020'!$A:$N,4,0),0)</f>
        <v>0</v>
      </c>
      <c r="J893" s="24">
        <f>IFERROR(VLOOKUP($F893,'Arr 2020'!$A:$N,5,0),0)</f>
        <v>0</v>
      </c>
      <c r="K893" s="24">
        <f>IFERROR(VLOOKUP($F893,'Arr 2020'!$A:$N,6,0),0)</f>
        <v>0</v>
      </c>
      <c r="L893" s="24">
        <f>IFERROR(VLOOKUP($F893,'Arr 2020'!$A:$N,7,0),0)</f>
        <v>0</v>
      </c>
      <c r="M893" s="24">
        <f>IFERROR(VLOOKUP($F893,'Arr 2020'!$A:$N,8,0),0)</f>
        <v>0</v>
      </c>
      <c r="N893" s="24">
        <f>IFERROR(VLOOKUP($F893,'Arr 2020'!$A:$N,9,0),0)</f>
        <v>0</v>
      </c>
      <c r="O893" s="24">
        <f>IFERROR(VLOOKUP($F893,'Arr 2020'!$A:$N,10,0),0)</f>
        <v>0</v>
      </c>
      <c r="P893" s="24">
        <f>IFERROR(VLOOKUP($F893,'Arr 2020'!$A:$N,11,0),0)</f>
        <v>0</v>
      </c>
      <c r="Q893" s="24">
        <f>IFERROR(VLOOKUP($F893,'Arr 2020'!$A:$N,12,0),0)</f>
        <v>0</v>
      </c>
      <c r="R893" s="24">
        <f>IFERROR(VLOOKUP($F893,'Arr 2020'!$A:$N,13,0),0)</f>
        <v>0</v>
      </c>
      <c r="S893" s="24">
        <f>IFERROR(VLOOKUP($F893,'Arr 2020'!$A:$N,14,0),0)</f>
        <v>0</v>
      </c>
    </row>
    <row r="894" spans="2:19" ht="15" customHeight="1" x14ac:dyDescent="0.2">
      <c r="B894" s="60"/>
      <c r="C894" s="61"/>
      <c r="D894" s="61"/>
      <c r="E894" s="61"/>
      <c r="F894" s="43" t="s">
        <v>1563</v>
      </c>
      <c r="G894" s="53" t="s">
        <v>1564</v>
      </c>
      <c r="H894" s="44">
        <f>IFERROR(VLOOKUP($F894,'Arr 2020'!$A$1:$C$1331,3,0),0)</f>
        <v>2830.82</v>
      </c>
      <c r="I894" s="44">
        <f>IFERROR(VLOOKUP($F894,'Arr 2020'!$A:$N,4,0),0)</f>
        <v>1883.01</v>
      </c>
      <c r="J894" s="44">
        <f>IFERROR(VLOOKUP($F894,'Arr 2020'!$A:$N,5,0),0)</f>
        <v>1551.4100000000003</v>
      </c>
      <c r="K894" s="44">
        <f>IFERROR(VLOOKUP($F894,'Arr 2020'!$A:$N,6,0),0)</f>
        <v>275.73</v>
      </c>
      <c r="L894" s="44">
        <f>IFERROR(VLOOKUP($F894,'Arr 2020'!$A:$N,7,0),0)</f>
        <v>2570.13</v>
      </c>
      <c r="M894" s="44">
        <f>IFERROR(VLOOKUP($F894,'Arr 2020'!$A:$N,8,0),0)</f>
        <v>3582.72</v>
      </c>
      <c r="N894" s="44">
        <f>IFERROR(VLOOKUP($F894,'Arr 2020'!$A:$N,9,0),0)</f>
        <v>3811.19</v>
      </c>
      <c r="O894" s="44">
        <f>IFERROR(VLOOKUP($F894,'Arr 2020'!$A:$N,10,0),0)</f>
        <v>4370.32</v>
      </c>
      <c r="P894" s="44">
        <f>IFERROR(VLOOKUP($F894,'Arr 2020'!$A:$N,11,0),0)</f>
        <v>4462.1499999999996</v>
      </c>
      <c r="Q894" s="44">
        <f>IFERROR(VLOOKUP($F894,'Arr 2020'!$A:$N,12,0),0)</f>
        <v>3292.27</v>
      </c>
      <c r="R894" s="44">
        <f>IFERROR(VLOOKUP($F894,'Arr 2020'!$A:$N,13,0),0)</f>
        <v>2724.93</v>
      </c>
      <c r="S894" s="44">
        <f>IFERROR(VLOOKUP($F894,'Arr 2020'!$A:$N,14,0),0)</f>
        <v>1852</v>
      </c>
    </row>
    <row r="895" spans="2:19" ht="15" customHeight="1" x14ac:dyDescent="0.2">
      <c r="B895" s="23"/>
      <c r="C895" s="22"/>
      <c r="D895" s="22"/>
      <c r="E895" s="22" t="s">
        <v>1565</v>
      </c>
      <c r="F895" s="22"/>
      <c r="G895" s="55" t="s">
        <v>1566</v>
      </c>
      <c r="H895" s="24">
        <f>IFERROR(VLOOKUP($F895,'Arr 2020'!$A$1:$C$1331,3,0),0)</f>
        <v>0</v>
      </c>
      <c r="I895" s="24">
        <f>IFERROR(VLOOKUP($F895,'Arr 2020'!$A:$N,4,0),0)</f>
        <v>0</v>
      </c>
      <c r="J895" s="24">
        <f>IFERROR(VLOOKUP($F895,'Arr 2020'!$A:$N,5,0),0)</f>
        <v>0</v>
      </c>
      <c r="K895" s="24">
        <f>IFERROR(VLOOKUP($F895,'Arr 2020'!$A:$N,6,0),0)</f>
        <v>0</v>
      </c>
      <c r="L895" s="24">
        <f>IFERROR(VLOOKUP($F895,'Arr 2020'!$A:$N,7,0),0)</f>
        <v>0</v>
      </c>
      <c r="M895" s="24">
        <f>IFERROR(VLOOKUP($F895,'Arr 2020'!$A:$N,8,0),0)</f>
        <v>0</v>
      </c>
      <c r="N895" s="24">
        <f>IFERROR(VLOOKUP($F895,'Arr 2020'!$A:$N,9,0),0)</f>
        <v>0</v>
      </c>
      <c r="O895" s="24">
        <f>IFERROR(VLOOKUP($F895,'Arr 2020'!$A:$N,10,0),0)</f>
        <v>0</v>
      </c>
      <c r="P895" s="24">
        <f>IFERROR(VLOOKUP($F895,'Arr 2020'!$A:$N,11,0),0)</f>
        <v>0</v>
      </c>
      <c r="Q895" s="24">
        <f>IFERROR(VLOOKUP($F895,'Arr 2020'!$A:$N,12,0),0)</f>
        <v>0</v>
      </c>
      <c r="R895" s="24">
        <f>IFERROR(VLOOKUP($F895,'Arr 2020'!$A:$N,13,0),0)</f>
        <v>0</v>
      </c>
      <c r="S895" s="24">
        <f>IFERROR(VLOOKUP($F895,'Arr 2020'!$A:$N,14,0),0)</f>
        <v>0</v>
      </c>
    </row>
    <row r="896" spans="2:19" ht="30" customHeight="1" x14ac:dyDescent="0.2">
      <c r="B896" s="60"/>
      <c r="C896" s="61"/>
      <c r="D896" s="61"/>
      <c r="E896" s="61"/>
      <c r="F896" s="43" t="s">
        <v>1567</v>
      </c>
      <c r="G896" s="53" t="s">
        <v>1568</v>
      </c>
      <c r="H896" s="44">
        <f>IFERROR(VLOOKUP($F896,'Arr 2020'!$A$1:$C$1331,3,0),0)</f>
        <v>1732.12</v>
      </c>
      <c r="I896" s="44">
        <f>IFERROR(VLOOKUP($F896,'Arr 2020'!$A:$N,4,0),0)</f>
        <v>0.36</v>
      </c>
      <c r="J896" s="44">
        <f>IFERROR(VLOOKUP($F896,'Arr 2020'!$A:$N,5,0),0)</f>
        <v>39.630000000000003</v>
      </c>
      <c r="K896" s="44">
        <f>IFERROR(VLOOKUP($F896,'Arr 2020'!$A:$N,6,0),0)</f>
        <v>1.55</v>
      </c>
      <c r="L896" s="44">
        <f>IFERROR(VLOOKUP($F896,'Arr 2020'!$A:$N,7,0),0)</f>
        <v>0</v>
      </c>
      <c r="M896" s="44">
        <f>IFERROR(VLOOKUP($F896,'Arr 2020'!$A:$N,8,0),0)</f>
        <v>4.2699999999999996</v>
      </c>
      <c r="N896" s="44">
        <f>IFERROR(VLOOKUP($F896,'Arr 2020'!$A:$N,9,0),0)</f>
        <v>43.819999999999993</v>
      </c>
      <c r="O896" s="44">
        <f>IFERROR(VLOOKUP($F896,'Arr 2020'!$A:$N,10,0),0)</f>
        <v>18.88</v>
      </c>
      <c r="P896" s="44">
        <f>IFERROR(VLOOKUP($F896,'Arr 2020'!$A:$N,11,0),0)</f>
        <v>65.980000000000018</v>
      </c>
      <c r="Q896" s="44">
        <f>IFERROR(VLOOKUP($F896,'Arr 2020'!$A:$N,12,0),0)</f>
        <v>24.93</v>
      </c>
      <c r="R896" s="44">
        <f>IFERROR(VLOOKUP($F896,'Arr 2020'!$A:$N,13,0),0)</f>
        <v>22.74</v>
      </c>
      <c r="S896" s="44">
        <f>IFERROR(VLOOKUP($F896,'Arr 2020'!$A:$N,14,0),0)</f>
        <v>65.56</v>
      </c>
    </row>
    <row r="897" spans="2:19" ht="15" customHeight="1" x14ac:dyDescent="0.2">
      <c r="B897" s="23"/>
      <c r="C897" s="22"/>
      <c r="D897" s="22"/>
      <c r="E897" s="22" t="s">
        <v>1569</v>
      </c>
      <c r="F897" s="22"/>
      <c r="G897" s="55" t="s">
        <v>1570</v>
      </c>
      <c r="H897" s="24">
        <f>IFERROR(VLOOKUP($F897,'Arr 2020'!$A$1:$C$1331,3,0),0)</f>
        <v>0</v>
      </c>
      <c r="I897" s="24">
        <f>IFERROR(VLOOKUP($F897,'Arr 2020'!$A:$N,4,0),0)</f>
        <v>0</v>
      </c>
      <c r="J897" s="24">
        <f>IFERROR(VLOOKUP($F897,'Arr 2020'!$A:$N,5,0),0)</f>
        <v>0</v>
      </c>
      <c r="K897" s="24">
        <f>IFERROR(VLOOKUP($F897,'Arr 2020'!$A:$N,6,0),0)</f>
        <v>0</v>
      </c>
      <c r="L897" s="24">
        <f>IFERROR(VLOOKUP($F897,'Arr 2020'!$A:$N,7,0),0)</f>
        <v>0</v>
      </c>
      <c r="M897" s="24">
        <f>IFERROR(VLOOKUP($F897,'Arr 2020'!$A:$N,8,0),0)</f>
        <v>0</v>
      </c>
      <c r="N897" s="24">
        <f>IFERROR(VLOOKUP($F897,'Arr 2020'!$A:$N,9,0),0)</f>
        <v>0</v>
      </c>
      <c r="O897" s="24">
        <f>IFERROR(VLOOKUP($F897,'Arr 2020'!$A:$N,10,0),0)</f>
        <v>0</v>
      </c>
      <c r="P897" s="24">
        <f>IFERROR(VLOOKUP($F897,'Arr 2020'!$A:$N,11,0),0)</f>
        <v>0</v>
      </c>
      <c r="Q897" s="24">
        <f>IFERROR(VLOOKUP($F897,'Arr 2020'!$A:$N,12,0),0)</f>
        <v>0</v>
      </c>
      <c r="R897" s="24">
        <f>IFERROR(VLOOKUP($F897,'Arr 2020'!$A:$N,13,0),0)</f>
        <v>0</v>
      </c>
      <c r="S897" s="24">
        <f>IFERROR(VLOOKUP($F897,'Arr 2020'!$A:$N,14,0),0)</f>
        <v>0</v>
      </c>
    </row>
    <row r="898" spans="2:19" ht="30" customHeight="1" x14ac:dyDescent="0.2">
      <c r="B898" s="60"/>
      <c r="C898" s="61"/>
      <c r="D898" s="61"/>
      <c r="E898" s="61"/>
      <c r="F898" s="43" t="s">
        <v>1571</v>
      </c>
      <c r="G898" s="53" t="s">
        <v>1572</v>
      </c>
      <c r="H898" s="44">
        <f>IFERROR(VLOOKUP($F898,'Arr 2020'!$A$1:$C$1331,3,0),0)</f>
        <v>0</v>
      </c>
      <c r="I898" s="44">
        <f>IFERROR(VLOOKUP($F898,'Arr 2020'!$A:$N,4,0),0)</f>
        <v>0</v>
      </c>
      <c r="J898" s="44">
        <f>IFERROR(VLOOKUP($F898,'Arr 2020'!$A:$N,5,0),0)</f>
        <v>0</v>
      </c>
      <c r="K898" s="44">
        <f>IFERROR(VLOOKUP($F898,'Arr 2020'!$A:$N,6,0),0)</f>
        <v>0</v>
      </c>
      <c r="L898" s="44">
        <f>IFERROR(VLOOKUP($F898,'Arr 2020'!$A:$N,7,0),0)</f>
        <v>0</v>
      </c>
      <c r="M898" s="44">
        <f>IFERROR(VLOOKUP($F898,'Arr 2020'!$A:$N,8,0),0)</f>
        <v>0</v>
      </c>
      <c r="N898" s="44">
        <f>IFERROR(VLOOKUP($F898,'Arr 2020'!$A:$N,9,0),0)</f>
        <v>0</v>
      </c>
      <c r="O898" s="44">
        <f>IFERROR(VLOOKUP($F898,'Arr 2020'!$A:$N,10,0),0)</f>
        <v>0</v>
      </c>
      <c r="P898" s="44">
        <f>IFERROR(VLOOKUP($F898,'Arr 2020'!$A:$N,11,0),0)</f>
        <v>0</v>
      </c>
      <c r="Q898" s="44">
        <f>IFERROR(VLOOKUP($F898,'Arr 2020'!$A:$N,12,0),0)</f>
        <v>0</v>
      </c>
      <c r="R898" s="44">
        <f>IFERROR(VLOOKUP($F898,'Arr 2020'!$A:$N,13,0),0)</f>
        <v>0</v>
      </c>
      <c r="S898" s="44">
        <f>IFERROR(VLOOKUP($F898,'Arr 2020'!$A:$N,14,0),0)</f>
        <v>0</v>
      </c>
    </row>
    <row r="899" spans="2:19" ht="15" customHeight="1" x14ac:dyDescent="0.2">
      <c r="B899" s="23"/>
      <c r="C899" s="22"/>
      <c r="D899" s="22"/>
      <c r="E899" s="22" t="s">
        <v>1573</v>
      </c>
      <c r="F899" s="22"/>
      <c r="G899" s="55" t="s">
        <v>1574</v>
      </c>
      <c r="H899" s="24">
        <f>IFERROR(VLOOKUP($F899,'Arr 2020'!$A$1:$C$1331,3,0),0)</f>
        <v>0</v>
      </c>
      <c r="I899" s="24">
        <f>IFERROR(VLOOKUP($F899,'Arr 2020'!$A:$N,4,0),0)</f>
        <v>0</v>
      </c>
      <c r="J899" s="24">
        <f>IFERROR(VLOOKUP($F899,'Arr 2020'!$A:$N,5,0),0)</f>
        <v>0</v>
      </c>
      <c r="K899" s="24">
        <f>IFERROR(VLOOKUP($F899,'Arr 2020'!$A:$N,6,0),0)</f>
        <v>0</v>
      </c>
      <c r="L899" s="24">
        <f>IFERROR(VLOOKUP($F899,'Arr 2020'!$A:$N,7,0),0)</f>
        <v>0</v>
      </c>
      <c r="M899" s="24">
        <f>IFERROR(VLOOKUP($F899,'Arr 2020'!$A:$N,8,0),0)</f>
        <v>0</v>
      </c>
      <c r="N899" s="24">
        <f>IFERROR(VLOOKUP($F899,'Arr 2020'!$A:$N,9,0),0)</f>
        <v>0</v>
      </c>
      <c r="O899" s="24">
        <f>IFERROR(VLOOKUP($F899,'Arr 2020'!$A:$N,10,0),0)</f>
        <v>0</v>
      </c>
      <c r="P899" s="24">
        <f>IFERROR(VLOOKUP($F899,'Arr 2020'!$A:$N,11,0),0)</f>
        <v>0</v>
      </c>
      <c r="Q899" s="24">
        <f>IFERROR(VLOOKUP($F899,'Arr 2020'!$A:$N,12,0),0)</f>
        <v>0</v>
      </c>
      <c r="R899" s="24">
        <f>IFERROR(VLOOKUP($F899,'Arr 2020'!$A:$N,13,0),0)</f>
        <v>0</v>
      </c>
      <c r="S899" s="24">
        <f>IFERROR(VLOOKUP($F899,'Arr 2020'!$A:$N,14,0),0)</f>
        <v>0</v>
      </c>
    </row>
    <row r="900" spans="2:19" ht="15" customHeight="1" x14ac:dyDescent="0.2">
      <c r="B900" s="60"/>
      <c r="C900" s="61"/>
      <c r="D900" s="61"/>
      <c r="E900" s="61"/>
      <c r="F900" s="43" t="s">
        <v>1575</v>
      </c>
      <c r="G900" s="53" t="s">
        <v>1576</v>
      </c>
      <c r="H900" s="44">
        <f>IFERROR(VLOOKUP($F900,'Arr 2020'!$A$1:$C$1331,3,0),0)</f>
        <v>1577.42</v>
      </c>
      <c r="I900" s="44">
        <f>IFERROR(VLOOKUP($F900,'Arr 2020'!$A:$N,4,0),0)</f>
        <v>149.68</v>
      </c>
      <c r="J900" s="44">
        <f>IFERROR(VLOOKUP($F900,'Arr 2020'!$A:$N,5,0),0)</f>
        <v>835.44</v>
      </c>
      <c r="K900" s="44">
        <f>IFERROR(VLOOKUP($F900,'Arr 2020'!$A:$N,6,0),0)</f>
        <v>3465.04</v>
      </c>
      <c r="L900" s="44">
        <f>IFERROR(VLOOKUP($F900,'Arr 2020'!$A:$N,7,0),0)</f>
        <v>2643.6700000000005</v>
      </c>
      <c r="M900" s="44">
        <f>IFERROR(VLOOKUP($F900,'Arr 2020'!$A:$N,8,0),0)</f>
        <v>974.39</v>
      </c>
      <c r="N900" s="44">
        <f>IFERROR(VLOOKUP($F900,'Arr 2020'!$A:$N,9,0),0)</f>
        <v>101.83</v>
      </c>
      <c r="O900" s="44">
        <f>IFERROR(VLOOKUP($F900,'Arr 2020'!$A:$N,10,0),0)</f>
        <v>779.81</v>
      </c>
      <c r="P900" s="44">
        <f>IFERROR(VLOOKUP($F900,'Arr 2020'!$A:$N,11,0),0)</f>
        <v>1040.1400000000001</v>
      </c>
      <c r="Q900" s="44">
        <f>IFERROR(VLOOKUP($F900,'Arr 2020'!$A:$N,12,0),0)</f>
        <v>0</v>
      </c>
      <c r="R900" s="44">
        <f>IFERROR(VLOOKUP($F900,'Arr 2020'!$A:$N,13,0),0)</f>
        <v>7514.25</v>
      </c>
      <c r="S900" s="44">
        <f>IFERROR(VLOOKUP($F900,'Arr 2020'!$A:$N,14,0),0)</f>
        <v>1863.57</v>
      </c>
    </row>
    <row r="901" spans="2:19" ht="30" customHeight="1" x14ac:dyDescent="0.2">
      <c r="B901" s="23"/>
      <c r="C901" s="22"/>
      <c r="D901" s="22"/>
      <c r="E901" s="22" t="s">
        <v>1577</v>
      </c>
      <c r="F901" s="22"/>
      <c r="G901" s="55" t="s">
        <v>1578</v>
      </c>
      <c r="H901" s="24">
        <f>IFERROR(VLOOKUP($F901,'Arr 2020'!$A$1:$C$1331,3,0),0)</f>
        <v>0</v>
      </c>
      <c r="I901" s="24">
        <f>IFERROR(VLOOKUP($F901,'Arr 2020'!$A:$N,4,0),0)</f>
        <v>0</v>
      </c>
      <c r="J901" s="24">
        <f>IFERROR(VLOOKUP($F901,'Arr 2020'!$A:$N,5,0),0)</f>
        <v>0</v>
      </c>
      <c r="K901" s="24">
        <f>IFERROR(VLOOKUP($F901,'Arr 2020'!$A:$N,6,0),0)</f>
        <v>0</v>
      </c>
      <c r="L901" s="24">
        <f>IFERROR(VLOOKUP($F901,'Arr 2020'!$A:$N,7,0),0)</f>
        <v>0</v>
      </c>
      <c r="M901" s="24">
        <f>IFERROR(VLOOKUP($F901,'Arr 2020'!$A:$N,8,0),0)</f>
        <v>0</v>
      </c>
      <c r="N901" s="24">
        <f>IFERROR(VLOOKUP($F901,'Arr 2020'!$A:$N,9,0),0)</f>
        <v>0</v>
      </c>
      <c r="O901" s="24">
        <f>IFERROR(VLOOKUP($F901,'Arr 2020'!$A:$N,10,0),0)</f>
        <v>0</v>
      </c>
      <c r="P901" s="24">
        <f>IFERROR(VLOOKUP($F901,'Arr 2020'!$A:$N,11,0),0)</f>
        <v>0</v>
      </c>
      <c r="Q901" s="24">
        <f>IFERROR(VLOOKUP($F901,'Arr 2020'!$A:$N,12,0),0)</f>
        <v>0</v>
      </c>
      <c r="R901" s="24">
        <f>IFERROR(VLOOKUP($F901,'Arr 2020'!$A:$N,13,0),0)</f>
        <v>0</v>
      </c>
      <c r="S901" s="24">
        <f>IFERROR(VLOOKUP($F901,'Arr 2020'!$A:$N,14,0),0)</f>
        <v>0</v>
      </c>
    </row>
    <row r="902" spans="2:19" ht="30" customHeight="1" x14ac:dyDescent="0.2">
      <c r="B902" s="60"/>
      <c r="C902" s="61"/>
      <c r="D902" s="61"/>
      <c r="E902" s="61"/>
      <c r="F902" s="43" t="s">
        <v>1579</v>
      </c>
      <c r="G902" s="53" t="s">
        <v>1580</v>
      </c>
      <c r="H902" s="44">
        <f>IFERROR(VLOOKUP($F902,'Arr 2020'!$A$1:$C$1331,3,0),0)</f>
        <v>32234.880000000001</v>
      </c>
      <c r="I902" s="44">
        <f>IFERROR(VLOOKUP($F902,'Arr 2020'!$A:$N,4,0),0)</f>
        <v>39316.050000000003</v>
      </c>
      <c r="J902" s="44">
        <f>IFERROR(VLOOKUP($F902,'Arr 2020'!$A:$N,5,0),0)</f>
        <v>69871.12</v>
      </c>
      <c r="K902" s="44">
        <f>IFERROR(VLOOKUP($F902,'Arr 2020'!$A:$N,6,0),0)</f>
        <v>68907.78</v>
      </c>
      <c r="L902" s="44">
        <f>IFERROR(VLOOKUP($F902,'Arr 2020'!$A:$N,7,0),0)</f>
        <v>33742.879999999997</v>
      </c>
      <c r="M902" s="44">
        <f>IFERROR(VLOOKUP($F902,'Arr 2020'!$A:$N,8,0),0)</f>
        <v>42584.91</v>
      </c>
      <c r="N902" s="44">
        <f>IFERROR(VLOOKUP($F902,'Arr 2020'!$A:$N,9,0),0)</f>
        <v>56904.22</v>
      </c>
      <c r="O902" s="44">
        <f>IFERROR(VLOOKUP($F902,'Arr 2020'!$A:$N,10,0),0)</f>
        <v>40547.050000000003</v>
      </c>
      <c r="P902" s="44">
        <f>IFERROR(VLOOKUP($F902,'Arr 2020'!$A:$N,11,0),0)</f>
        <v>74479.31</v>
      </c>
      <c r="Q902" s="44">
        <f>IFERROR(VLOOKUP($F902,'Arr 2020'!$A:$N,12,0),0)</f>
        <v>52771.32</v>
      </c>
      <c r="R902" s="44">
        <f>IFERROR(VLOOKUP($F902,'Arr 2020'!$A:$N,13,0),0)</f>
        <v>61281.23</v>
      </c>
      <c r="S902" s="44">
        <f>IFERROR(VLOOKUP($F902,'Arr 2020'!$A:$N,14,0),0)</f>
        <v>51887.56</v>
      </c>
    </row>
    <row r="903" spans="2:19" ht="15" customHeight="1" x14ac:dyDescent="0.2">
      <c r="B903" s="32"/>
      <c r="C903" s="33" t="s">
        <v>1581</v>
      </c>
      <c r="D903" s="33"/>
      <c r="E903" s="33"/>
      <c r="F903" s="33"/>
      <c r="G903" s="50" t="s">
        <v>1582</v>
      </c>
      <c r="H903" s="65">
        <f>IFERROR(VLOOKUP($F903,'Arr 2020'!$A$1:$C$1331,3,0),0)</f>
        <v>0</v>
      </c>
      <c r="I903" s="65">
        <f>IFERROR(VLOOKUP($F903,'Arr 2020'!$A:$N,4,0),0)</f>
        <v>0</v>
      </c>
      <c r="J903" s="65">
        <f>IFERROR(VLOOKUP($F903,'Arr 2020'!$A:$N,5,0),0)</f>
        <v>0</v>
      </c>
      <c r="K903" s="65">
        <f>IFERROR(VLOOKUP($F903,'Arr 2020'!$A:$N,6,0),0)</f>
        <v>0</v>
      </c>
      <c r="L903" s="65">
        <f>IFERROR(VLOOKUP($F903,'Arr 2020'!$A:$N,7,0),0)</f>
        <v>0</v>
      </c>
      <c r="M903" s="65">
        <f>IFERROR(VLOOKUP($F903,'Arr 2020'!$A:$N,8,0),0)</f>
        <v>0</v>
      </c>
      <c r="N903" s="65">
        <f>IFERROR(VLOOKUP($F903,'Arr 2020'!$A:$N,9,0),0)</f>
        <v>0</v>
      </c>
      <c r="O903" s="65">
        <f>IFERROR(VLOOKUP($F903,'Arr 2020'!$A:$N,10,0),0)</f>
        <v>0</v>
      </c>
      <c r="P903" s="65">
        <f>IFERROR(VLOOKUP($F903,'Arr 2020'!$A:$N,11,0),0)</f>
        <v>0</v>
      </c>
      <c r="Q903" s="65">
        <f>IFERROR(VLOOKUP($F903,'Arr 2020'!$A:$N,12,0),0)</f>
        <v>0</v>
      </c>
      <c r="R903" s="65">
        <f>IFERROR(VLOOKUP($F903,'Arr 2020'!$A:$N,13,0),0)</f>
        <v>0</v>
      </c>
      <c r="S903" s="65">
        <f>IFERROR(VLOOKUP($F903,'Arr 2020'!$A:$N,14,0),0)</f>
        <v>0</v>
      </c>
    </row>
    <row r="904" spans="2:19" ht="15" customHeight="1" x14ac:dyDescent="0.2">
      <c r="B904" s="64"/>
      <c r="C904" s="37"/>
      <c r="D904" s="37" t="s">
        <v>1583</v>
      </c>
      <c r="E904" s="37"/>
      <c r="F904" s="37"/>
      <c r="G904" s="51" t="s">
        <v>1584</v>
      </c>
      <c r="H904" s="38">
        <f>IFERROR(VLOOKUP($F904,'Arr 2020'!$A$1:$C$1331,3,0),0)</f>
        <v>0</v>
      </c>
      <c r="I904" s="38">
        <f>IFERROR(VLOOKUP($F904,'Arr 2020'!$A:$N,4,0),0)</f>
        <v>0</v>
      </c>
      <c r="J904" s="38">
        <f>IFERROR(VLOOKUP($F904,'Arr 2020'!$A:$N,5,0),0)</f>
        <v>0</v>
      </c>
      <c r="K904" s="38">
        <f>IFERROR(VLOOKUP($F904,'Arr 2020'!$A:$N,6,0),0)</f>
        <v>0</v>
      </c>
      <c r="L904" s="38">
        <f>IFERROR(VLOOKUP($F904,'Arr 2020'!$A:$N,7,0),0)</f>
        <v>0</v>
      </c>
      <c r="M904" s="38">
        <f>IFERROR(VLOOKUP($F904,'Arr 2020'!$A:$N,8,0),0)</f>
        <v>0</v>
      </c>
      <c r="N904" s="38">
        <f>IFERROR(VLOOKUP($F904,'Arr 2020'!$A:$N,9,0),0)</f>
        <v>0</v>
      </c>
      <c r="O904" s="38">
        <f>IFERROR(VLOOKUP($F904,'Arr 2020'!$A:$N,10,0),0)</f>
        <v>0</v>
      </c>
      <c r="P904" s="38">
        <f>IFERROR(VLOOKUP($F904,'Arr 2020'!$A:$N,11,0),0)</f>
        <v>0</v>
      </c>
      <c r="Q904" s="38">
        <f>IFERROR(VLOOKUP($F904,'Arr 2020'!$A:$N,12,0),0)</f>
        <v>0</v>
      </c>
      <c r="R904" s="38">
        <f>IFERROR(VLOOKUP($F904,'Arr 2020'!$A:$N,13,0),0)</f>
        <v>0</v>
      </c>
      <c r="S904" s="38">
        <f>IFERROR(VLOOKUP($F904,'Arr 2020'!$A:$N,14,0),0)</f>
        <v>0</v>
      </c>
    </row>
    <row r="905" spans="2:19" ht="15" customHeight="1" x14ac:dyDescent="0.2">
      <c r="B905" s="23"/>
      <c r="C905" s="22"/>
      <c r="D905" s="22"/>
      <c r="E905" s="22" t="s">
        <v>1585</v>
      </c>
      <c r="F905" s="22"/>
      <c r="G905" s="55" t="s">
        <v>1584</v>
      </c>
      <c r="H905" s="24">
        <f>IFERROR(VLOOKUP($F905,'Arr 2020'!$A$1:$C$1331,3,0),0)</f>
        <v>0</v>
      </c>
      <c r="I905" s="24">
        <f>IFERROR(VLOOKUP($F905,'Arr 2020'!$A:$N,4,0),0)</f>
        <v>0</v>
      </c>
      <c r="J905" s="24">
        <f>IFERROR(VLOOKUP($F905,'Arr 2020'!$A:$N,5,0),0)</f>
        <v>0</v>
      </c>
      <c r="K905" s="24">
        <f>IFERROR(VLOOKUP($F905,'Arr 2020'!$A:$N,6,0),0)</f>
        <v>0</v>
      </c>
      <c r="L905" s="24">
        <f>IFERROR(VLOOKUP($F905,'Arr 2020'!$A:$N,7,0),0)</f>
        <v>0</v>
      </c>
      <c r="M905" s="24">
        <f>IFERROR(VLOOKUP($F905,'Arr 2020'!$A:$N,8,0),0)</f>
        <v>0</v>
      </c>
      <c r="N905" s="24">
        <f>IFERROR(VLOOKUP($F905,'Arr 2020'!$A:$N,9,0),0)</f>
        <v>0</v>
      </c>
      <c r="O905" s="24">
        <f>IFERROR(VLOOKUP($F905,'Arr 2020'!$A:$N,10,0),0)</f>
        <v>0</v>
      </c>
      <c r="P905" s="24">
        <f>IFERROR(VLOOKUP($F905,'Arr 2020'!$A:$N,11,0),0)</f>
        <v>0</v>
      </c>
      <c r="Q905" s="24">
        <f>IFERROR(VLOOKUP($F905,'Arr 2020'!$A:$N,12,0),0)</f>
        <v>0</v>
      </c>
      <c r="R905" s="24">
        <f>IFERROR(VLOOKUP($F905,'Arr 2020'!$A:$N,13,0),0)</f>
        <v>0</v>
      </c>
      <c r="S905" s="24">
        <f>IFERROR(VLOOKUP($F905,'Arr 2020'!$A:$N,14,0),0)</f>
        <v>0</v>
      </c>
    </row>
    <row r="906" spans="2:19" ht="15" customHeight="1" x14ac:dyDescent="0.2">
      <c r="B906" s="60"/>
      <c r="C906" s="61"/>
      <c r="D906" s="61"/>
      <c r="E906" s="61"/>
      <c r="F906" s="43" t="s">
        <v>1586</v>
      </c>
      <c r="G906" s="53" t="s">
        <v>1584</v>
      </c>
      <c r="H906" s="44">
        <f>IFERROR(VLOOKUP($F906,'Arr 2020'!$A$1:$C$1331,3,0),0)</f>
        <v>248140.79000000004</v>
      </c>
      <c r="I906" s="44">
        <f>IFERROR(VLOOKUP($F906,'Arr 2020'!$A:$N,4,0),0)</f>
        <v>372255.34</v>
      </c>
      <c r="J906" s="44">
        <f>IFERROR(VLOOKUP($F906,'Arr 2020'!$A:$N,5,0),0)</f>
        <v>387086.01</v>
      </c>
      <c r="K906" s="44">
        <f>IFERROR(VLOOKUP($F906,'Arr 2020'!$A:$N,6,0),0)</f>
        <v>301946.57</v>
      </c>
      <c r="L906" s="44">
        <f>IFERROR(VLOOKUP($F906,'Arr 2020'!$A:$N,7,0),0)</f>
        <v>85379.199999999997</v>
      </c>
      <c r="M906" s="44">
        <f>IFERROR(VLOOKUP($F906,'Arr 2020'!$A:$N,8,0),0)</f>
        <v>148212.98000000001</v>
      </c>
      <c r="N906" s="44">
        <f>IFERROR(VLOOKUP($F906,'Arr 2020'!$A:$N,9,0),0)</f>
        <v>348779.91</v>
      </c>
      <c r="O906" s="44">
        <f>IFERROR(VLOOKUP($F906,'Arr 2020'!$A:$N,10,0),0)</f>
        <v>402847.27</v>
      </c>
      <c r="P906" s="44">
        <f>IFERROR(VLOOKUP($F906,'Arr 2020'!$A:$N,11,0),0)</f>
        <v>350604.27</v>
      </c>
      <c r="Q906" s="44">
        <f>IFERROR(VLOOKUP($F906,'Arr 2020'!$A:$N,12,0),0)</f>
        <v>391622.29</v>
      </c>
      <c r="R906" s="44">
        <f>IFERROR(VLOOKUP($F906,'Arr 2020'!$A:$N,13,0),0)</f>
        <v>464810.7</v>
      </c>
      <c r="S906" s="44">
        <f>IFERROR(VLOOKUP($F906,'Arr 2020'!$A:$N,14,0),0)</f>
        <v>254588.88</v>
      </c>
    </row>
    <row r="907" spans="2:19" ht="15" customHeight="1" x14ac:dyDescent="0.2">
      <c r="B907" s="60"/>
      <c r="C907" s="61"/>
      <c r="D907" s="61"/>
      <c r="E907" s="61"/>
      <c r="F907" s="43" t="s">
        <v>1587</v>
      </c>
      <c r="G907" s="53" t="s">
        <v>1588</v>
      </c>
      <c r="H907" s="44">
        <f>IFERROR(VLOOKUP($F907,'Arr 2020'!$A$1:$C$1331,3,0),0)</f>
        <v>180302.99</v>
      </c>
      <c r="I907" s="44">
        <f>IFERROR(VLOOKUP($F907,'Arr 2020'!$A:$N,4,0),0)</f>
        <v>153325.62</v>
      </c>
      <c r="J907" s="44">
        <f>IFERROR(VLOOKUP($F907,'Arr 2020'!$A:$N,5,0),0)</f>
        <v>135306.76</v>
      </c>
      <c r="K907" s="44">
        <f>IFERROR(VLOOKUP($F907,'Arr 2020'!$A:$N,6,0),0)</f>
        <v>116957.07</v>
      </c>
      <c r="L907" s="44">
        <f>IFERROR(VLOOKUP($F907,'Arr 2020'!$A:$N,7,0),0)</f>
        <v>36106.04</v>
      </c>
      <c r="M907" s="44">
        <f>IFERROR(VLOOKUP($F907,'Arr 2020'!$A:$N,8,0),0)</f>
        <v>59925.75</v>
      </c>
      <c r="N907" s="44">
        <f>IFERROR(VLOOKUP($F907,'Arr 2020'!$A:$N,9,0),0)</f>
        <v>99669.6</v>
      </c>
      <c r="O907" s="44">
        <f>IFERROR(VLOOKUP($F907,'Arr 2020'!$A:$N,10,0),0)</f>
        <v>145789.59</v>
      </c>
      <c r="P907" s="44">
        <f>IFERROR(VLOOKUP($F907,'Arr 2020'!$A:$N,11,0),0)</f>
        <v>146393.45000000001</v>
      </c>
      <c r="Q907" s="44">
        <f>IFERROR(VLOOKUP($F907,'Arr 2020'!$A:$N,12,0),0)</f>
        <v>191392.07</v>
      </c>
      <c r="R907" s="44">
        <f>IFERROR(VLOOKUP($F907,'Arr 2020'!$A:$N,13,0),0)</f>
        <v>4335.3599999999997</v>
      </c>
      <c r="S907" s="44">
        <f>IFERROR(VLOOKUP($F907,'Arr 2020'!$A:$N,14,0),0)</f>
        <v>180709.39</v>
      </c>
    </row>
    <row r="908" spans="2:19" ht="15" customHeight="1" x14ac:dyDescent="0.2">
      <c r="B908" s="60"/>
      <c r="C908" s="61"/>
      <c r="D908" s="61"/>
      <c r="E908" s="61"/>
      <c r="F908" s="43" t="s">
        <v>1589</v>
      </c>
      <c r="G908" s="53" t="s">
        <v>1590</v>
      </c>
      <c r="H908" s="44">
        <f>IFERROR(VLOOKUP($F908,'Arr 2020'!$A$1:$C$1331,3,0),0)</f>
        <v>0</v>
      </c>
      <c r="I908" s="44">
        <f>IFERROR(VLOOKUP($F908,'Arr 2020'!$A:$N,4,0),0)</f>
        <v>0</v>
      </c>
      <c r="J908" s="44">
        <f>IFERROR(VLOOKUP($F908,'Arr 2020'!$A:$N,5,0),0)</f>
        <v>0</v>
      </c>
      <c r="K908" s="44">
        <f>IFERROR(VLOOKUP($F908,'Arr 2020'!$A:$N,6,0),0)</f>
        <v>0</v>
      </c>
      <c r="L908" s="44">
        <f>IFERROR(VLOOKUP($F908,'Arr 2020'!$A:$N,7,0),0)</f>
        <v>0</v>
      </c>
      <c r="M908" s="44">
        <f>IFERROR(VLOOKUP($F908,'Arr 2020'!$A:$N,8,0),0)</f>
        <v>0</v>
      </c>
      <c r="N908" s="44">
        <f>IFERROR(VLOOKUP($F908,'Arr 2020'!$A:$N,9,0),0)</f>
        <v>0</v>
      </c>
      <c r="O908" s="44">
        <f>IFERROR(VLOOKUP($F908,'Arr 2020'!$A:$N,10,0),0)</f>
        <v>0</v>
      </c>
      <c r="P908" s="44">
        <f>IFERROR(VLOOKUP($F908,'Arr 2020'!$A:$N,11,0),0)</f>
        <v>0</v>
      </c>
      <c r="Q908" s="44">
        <f>IFERROR(VLOOKUP($F908,'Arr 2020'!$A:$N,12,0),0)</f>
        <v>0</v>
      </c>
      <c r="R908" s="44">
        <f>IFERROR(VLOOKUP($F908,'Arr 2020'!$A:$N,13,0),0)</f>
        <v>0</v>
      </c>
      <c r="S908" s="44">
        <f>IFERROR(VLOOKUP($F908,'Arr 2020'!$A:$N,14,0),0)</f>
        <v>0</v>
      </c>
    </row>
    <row r="909" spans="2:19" ht="15" customHeight="1" x14ac:dyDescent="0.2">
      <c r="B909" s="64"/>
      <c r="C909" s="37"/>
      <c r="D909" s="37" t="s">
        <v>1591</v>
      </c>
      <c r="E909" s="37"/>
      <c r="F909" s="37"/>
      <c r="G909" s="51" t="s">
        <v>1592</v>
      </c>
      <c r="H909" s="38">
        <f>IFERROR(VLOOKUP($F909,'Arr 2020'!$A$1:$C$1331,3,0),0)</f>
        <v>0</v>
      </c>
      <c r="I909" s="38">
        <f>IFERROR(VLOOKUP($F909,'Arr 2020'!$A:$N,4,0),0)</f>
        <v>0</v>
      </c>
      <c r="J909" s="38">
        <f>IFERROR(VLOOKUP($F909,'Arr 2020'!$A:$N,5,0),0)</f>
        <v>0</v>
      </c>
      <c r="K909" s="38">
        <f>IFERROR(VLOOKUP($F909,'Arr 2020'!$A:$N,6,0),0)</f>
        <v>0</v>
      </c>
      <c r="L909" s="38">
        <f>IFERROR(VLOOKUP($F909,'Arr 2020'!$A:$N,7,0),0)</f>
        <v>0</v>
      </c>
      <c r="M909" s="38">
        <f>IFERROR(VLOOKUP($F909,'Arr 2020'!$A:$N,8,0),0)</f>
        <v>0</v>
      </c>
      <c r="N909" s="38">
        <f>IFERROR(VLOOKUP($F909,'Arr 2020'!$A:$N,9,0),0)</f>
        <v>0</v>
      </c>
      <c r="O909" s="38">
        <f>IFERROR(VLOOKUP($F909,'Arr 2020'!$A:$N,10,0),0)</f>
        <v>0</v>
      </c>
      <c r="P909" s="38">
        <f>IFERROR(VLOOKUP($F909,'Arr 2020'!$A:$N,11,0),0)</f>
        <v>0</v>
      </c>
      <c r="Q909" s="38">
        <f>IFERROR(VLOOKUP($F909,'Arr 2020'!$A:$N,12,0),0)</f>
        <v>0</v>
      </c>
      <c r="R909" s="38">
        <f>IFERROR(VLOOKUP($F909,'Arr 2020'!$A:$N,13,0),0)</f>
        <v>0</v>
      </c>
      <c r="S909" s="38">
        <f>IFERROR(VLOOKUP($F909,'Arr 2020'!$A:$N,14,0),0)</f>
        <v>0</v>
      </c>
    </row>
    <row r="910" spans="2:19" ht="15" customHeight="1" x14ac:dyDescent="0.2">
      <c r="B910" s="23"/>
      <c r="C910" s="22"/>
      <c r="D910" s="22"/>
      <c r="E910" s="22" t="s">
        <v>1593</v>
      </c>
      <c r="F910" s="22"/>
      <c r="G910" s="55" t="s">
        <v>1592</v>
      </c>
      <c r="H910" s="24">
        <f>IFERROR(VLOOKUP($F910,'Arr 2020'!$A$1:$C$1331,3,0),0)</f>
        <v>0</v>
      </c>
      <c r="I910" s="24">
        <f>IFERROR(VLOOKUP($F910,'Arr 2020'!$A:$N,4,0),0)</f>
        <v>0</v>
      </c>
      <c r="J910" s="24">
        <f>IFERROR(VLOOKUP($F910,'Arr 2020'!$A:$N,5,0),0)</f>
        <v>0</v>
      </c>
      <c r="K910" s="24">
        <f>IFERROR(VLOOKUP($F910,'Arr 2020'!$A:$N,6,0),0)</f>
        <v>0</v>
      </c>
      <c r="L910" s="24">
        <f>IFERROR(VLOOKUP($F910,'Arr 2020'!$A:$N,7,0),0)</f>
        <v>0</v>
      </c>
      <c r="M910" s="24">
        <f>IFERROR(VLOOKUP($F910,'Arr 2020'!$A:$N,8,0),0)</f>
        <v>0</v>
      </c>
      <c r="N910" s="24">
        <f>IFERROR(VLOOKUP($F910,'Arr 2020'!$A:$N,9,0),0)</f>
        <v>0</v>
      </c>
      <c r="O910" s="24">
        <f>IFERROR(VLOOKUP($F910,'Arr 2020'!$A:$N,10,0),0)</f>
        <v>0</v>
      </c>
      <c r="P910" s="24">
        <f>IFERROR(VLOOKUP($F910,'Arr 2020'!$A:$N,11,0),0)</f>
        <v>0</v>
      </c>
      <c r="Q910" s="24">
        <f>IFERROR(VLOOKUP($F910,'Arr 2020'!$A:$N,12,0),0)</f>
        <v>0</v>
      </c>
      <c r="R910" s="24">
        <f>IFERROR(VLOOKUP($F910,'Arr 2020'!$A:$N,13,0),0)</f>
        <v>0</v>
      </c>
      <c r="S910" s="24">
        <f>IFERROR(VLOOKUP($F910,'Arr 2020'!$A:$N,14,0),0)</f>
        <v>0</v>
      </c>
    </row>
    <row r="911" spans="2:19" ht="15" customHeight="1" x14ac:dyDescent="0.2">
      <c r="B911" s="60"/>
      <c r="C911" s="61"/>
      <c r="D911" s="61"/>
      <c r="E911" s="61"/>
      <c r="F911" s="43" t="s">
        <v>1594</v>
      </c>
      <c r="G911" s="53" t="s">
        <v>1592</v>
      </c>
      <c r="H911" s="44">
        <f>IFERROR(VLOOKUP($F911,'Arr 2020'!$A$1:$C$1331,3,0),0)</f>
        <v>327527.8</v>
      </c>
      <c r="I911" s="44">
        <f>IFERROR(VLOOKUP($F911,'Arr 2020'!$A:$N,4,0),0)</f>
        <v>300132.53000000009</v>
      </c>
      <c r="J911" s="44">
        <f>IFERROR(VLOOKUP($F911,'Arr 2020'!$A:$N,5,0),0)</f>
        <v>347127.26</v>
      </c>
      <c r="K911" s="44">
        <f>IFERROR(VLOOKUP($F911,'Arr 2020'!$A:$N,6,0),0)</f>
        <v>285556.8</v>
      </c>
      <c r="L911" s="44">
        <f>IFERROR(VLOOKUP($F911,'Arr 2020'!$A:$N,7,0),0)</f>
        <v>95225.500000000015</v>
      </c>
      <c r="M911" s="44">
        <f>IFERROR(VLOOKUP($F911,'Arr 2020'!$A:$N,8,0),0)</f>
        <v>136682.6</v>
      </c>
      <c r="N911" s="44">
        <f>IFERROR(VLOOKUP($F911,'Arr 2020'!$A:$N,9,0),0)</f>
        <v>167161.70000000001</v>
      </c>
      <c r="O911" s="44">
        <f>IFERROR(VLOOKUP($F911,'Arr 2020'!$A:$N,10,0),0)</f>
        <v>200673.19</v>
      </c>
      <c r="P911" s="44">
        <f>IFERROR(VLOOKUP($F911,'Arr 2020'!$A:$N,11,0),0)</f>
        <v>236114.91</v>
      </c>
      <c r="Q911" s="44">
        <f>IFERROR(VLOOKUP($F911,'Arr 2020'!$A:$N,12,0),0)</f>
        <v>258948.07000000004</v>
      </c>
      <c r="R911" s="44">
        <f>IFERROR(VLOOKUP($F911,'Arr 2020'!$A:$N,13,0),0)</f>
        <v>283100.37</v>
      </c>
      <c r="S911" s="44">
        <f>IFERROR(VLOOKUP($F911,'Arr 2020'!$A:$N,14,0),0)</f>
        <v>365681.89</v>
      </c>
    </row>
    <row r="912" spans="2:19" ht="15" customHeight="1" x14ac:dyDescent="0.2">
      <c r="B912" s="60"/>
      <c r="C912" s="61"/>
      <c r="D912" s="61"/>
      <c r="E912" s="61"/>
      <c r="F912" s="43" t="s">
        <v>1595</v>
      </c>
      <c r="G912" s="53" t="s">
        <v>1596</v>
      </c>
      <c r="H912" s="44">
        <f>IFERROR(VLOOKUP($F912,'Arr 2020'!$A$1:$C$1331,3,0),0)</f>
        <v>51.079999999999991</v>
      </c>
      <c r="I912" s="44">
        <f>IFERROR(VLOOKUP($F912,'Arr 2020'!$A:$N,4,0),0)</f>
        <v>0</v>
      </c>
      <c r="J912" s="44">
        <f>IFERROR(VLOOKUP($F912,'Arr 2020'!$A:$N,5,0),0)</f>
        <v>5563.81</v>
      </c>
      <c r="K912" s="44">
        <f>IFERROR(VLOOKUP($F912,'Arr 2020'!$A:$N,6,0),0)</f>
        <v>7666.64</v>
      </c>
      <c r="L912" s="44">
        <f>IFERROR(VLOOKUP($F912,'Arr 2020'!$A:$N,7,0),0)</f>
        <v>0</v>
      </c>
      <c r="M912" s="44">
        <f>IFERROR(VLOOKUP($F912,'Arr 2020'!$A:$N,8,0),0)</f>
        <v>2639.4799999999996</v>
      </c>
      <c r="N912" s="44">
        <f>IFERROR(VLOOKUP($F912,'Arr 2020'!$A:$N,9,0),0)</f>
        <v>0</v>
      </c>
      <c r="O912" s="44">
        <f>IFERROR(VLOOKUP($F912,'Arr 2020'!$A:$N,10,0),0)</f>
        <v>3935.8</v>
      </c>
      <c r="P912" s="44">
        <f>IFERROR(VLOOKUP($F912,'Arr 2020'!$A:$N,11,0),0)</f>
        <v>2125.8000000000002</v>
      </c>
      <c r="Q912" s="44">
        <f>IFERROR(VLOOKUP($F912,'Arr 2020'!$A:$N,12,0),0)</f>
        <v>3567.74</v>
      </c>
      <c r="R912" s="44">
        <f>IFERROR(VLOOKUP($F912,'Arr 2020'!$A:$N,13,0),0)</f>
        <v>4.67</v>
      </c>
      <c r="S912" s="44">
        <f>IFERROR(VLOOKUP($F912,'Arr 2020'!$A:$N,14,0),0)</f>
        <v>1658.5</v>
      </c>
    </row>
    <row r="913" spans="2:19" ht="15" customHeight="1" x14ac:dyDescent="0.2">
      <c r="B913" s="64"/>
      <c r="C913" s="37"/>
      <c r="D913" s="37" t="s">
        <v>1597</v>
      </c>
      <c r="E913" s="37"/>
      <c r="F913" s="37"/>
      <c r="G913" s="51" t="s">
        <v>1598</v>
      </c>
      <c r="H913" s="38">
        <f>IFERROR(VLOOKUP($F913,'Arr 2020'!$A$1:$C$1331,3,0),0)</f>
        <v>0</v>
      </c>
      <c r="I913" s="38">
        <f>IFERROR(VLOOKUP($F913,'Arr 2020'!$A:$N,4,0),0)</f>
        <v>0</v>
      </c>
      <c r="J913" s="38">
        <f>IFERROR(VLOOKUP($F913,'Arr 2020'!$A:$N,5,0),0)</f>
        <v>0</v>
      </c>
      <c r="K913" s="38">
        <f>IFERROR(VLOOKUP($F913,'Arr 2020'!$A:$N,6,0),0)</f>
        <v>0</v>
      </c>
      <c r="L913" s="38">
        <f>IFERROR(VLOOKUP($F913,'Arr 2020'!$A:$N,7,0),0)</f>
        <v>0</v>
      </c>
      <c r="M913" s="38">
        <f>IFERROR(VLOOKUP($F913,'Arr 2020'!$A:$N,8,0),0)</f>
        <v>0</v>
      </c>
      <c r="N913" s="38">
        <f>IFERROR(VLOOKUP($F913,'Arr 2020'!$A:$N,9,0),0)</f>
        <v>0</v>
      </c>
      <c r="O913" s="38">
        <f>IFERROR(VLOOKUP($F913,'Arr 2020'!$A:$N,10,0),0)</f>
        <v>0</v>
      </c>
      <c r="P913" s="38">
        <f>IFERROR(VLOOKUP($F913,'Arr 2020'!$A:$N,11,0),0)</f>
        <v>0</v>
      </c>
      <c r="Q913" s="38">
        <f>IFERROR(VLOOKUP($F913,'Arr 2020'!$A:$N,12,0),0)</f>
        <v>0</v>
      </c>
      <c r="R913" s="38">
        <f>IFERROR(VLOOKUP($F913,'Arr 2020'!$A:$N,13,0),0)</f>
        <v>0</v>
      </c>
      <c r="S913" s="38">
        <f>IFERROR(VLOOKUP($F913,'Arr 2020'!$A:$N,14,0),0)</f>
        <v>0</v>
      </c>
    </row>
    <row r="914" spans="2:19" ht="15" customHeight="1" x14ac:dyDescent="0.2">
      <c r="B914" s="23"/>
      <c r="C914" s="22"/>
      <c r="D914" s="22"/>
      <c r="E914" s="22" t="s">
        <v>1599</v>
      </c>
      <c r="F914" s="22"/>
      <c r="G914" s="55" t="s">
        <v>1598</v>
      </c>
      <c r="H914" s="24">
        <f>IFERROR(VLOOKUP($F914,'Arr 2020'!$A$1:$C$1331,3,0),0)</f>
        <v>0</v>
      </c>
      <c r="I914" s="24">
        <f>IFERROR(VLOOKUP($F914,'Arr 2020'!$A:$N,4,0),0)</f>
        <v>0</v>
      </c>
      <c r="J914" s="24">
        <f>IFERROR(VLOOKUP($F914,'Arr 2020'!$A:$N,5,0),0)</f>
        <v>0</v>
      </c>
      <c r="K914" s="24">
        <f>IFERROR(VLOOKUP($F914,'Arr 2020'!$A:$N,6,0),0)</f>
        <v>0</v>
      </c>
      <c r="L914" s="24">
        <f>IFERROR(VLOOKUP($F914,'Arr 2020'!$A:$N,7,0),0)</f>
        <v>0</v>
      </c>
      <c r="M914" s="24">
        <f>IFERROR(VLOOKUP($F914,'Arr 2020'!$A:$N,8,0),0)</f>
        <v>0</v>
      </c>
      <c r="N914" s="24">
        <f>IFERROR(VLOOKUP($F914,'Arr 2020'!$A:$N,9,0),0)</f>
        <v>0</v>
      </c>
      <c r="O914" s="24">
        <f>IFERROR(VLOOKUP($F914,'Arr 2020'!$A:$N,10,0),0)</f>
        <v>0</v>
      </c>
      <c r="P914" s="24">
        <f>IFERROR(VLOOKUP($F914,'Arr 2020'!$A:$N,11,0),0)</f>
        <v>0</v>
      </c>
      <c r="Q914" s="24">
        <f>IFERROR(VLOOKUP($F914,'Arr 2020'!$A:$N,12,0),0)</f>
        <v>0</v>
      </c>
      <c r="R914" s="24">
        <f>IFERROR(VLOOKUP($F914,'Arr 2020'!$A:$N,13,0),0)</f>
        <v>0</v>
      </c>
      <c r="S914" s="24">
        <f>IFERROR(VLOOKUP($F914,'Arr 2020'!$A:$N,14,0),0)</f>
        <v>0</v>
      </c>
    </row>
    <row r="915" spans="2:19" ht="15" customHeight="1" x14ac:dyDescent="0.2">
      <c r="B915" s="60"/>
      <c r="C915" s="61"/>
      <c r="D915" s="61"/>
      <c r="E915" s="61"/>
      <c r="F915" s="43" t="s">
        <v>1600</v>
      </c>
      <c r="G915" s="53" t="s">
        <v>1601</v>
      </c>
      <c r="H915" s="44">
        <f>IFERROR(VLOOKUP($F915,'Arr 2020'!$A$1:$C$1331,3,0),0)</f>
        <v>119528.71</v>
      </c>
      <c r="I915" s="44">
        <f>IFERROR(VLOOKUP($F915,'Arr 2020'!$A:$N,4,0),0)</f>
        <v>122050.08</v>
      </c>
      <c r="J915" s="44">
        <f>IFERROR(VLOOKUP($F915,'Arr 2020'!$A:$N,5,0),0)</f>
        <v>100071.97999999998</v>
      </c>
      <c r="K915" s="44">
        <f>IFERROR(VLOOKUP($F915,'Arr 2020'!$A:$N,6,0),0)</f>
        <v>89042.54</v>
      </c>
      <c r="L915" s="44">
        <f>IFERROR(VLOOKUP($F915,'Arr 2020'!$A:$N,7,0),0)</f>
        <v>27044.16</v>
      </c>
      <c r="M915" s="44">
        <f>IFERROR(VLOOKUP($F915,'Arr 2020'!$A:$N,8,0),0)</f>
        <v>58432.59</v>
      </c>
      <c r="N915" s="44">
        <f>IFERROR(VLOOKUP($F915,'Arr 2020'!$A:$N,9,0),0)</f>
        <v>56285.51</v>
      </c>
      <c r="O915" s="44">
        <f>IFERROR(VLOOKUP($F915,'Arr 2020'!$A:$N,10,0),0)</f>
        <v>78983.72</v>
      </c>
      <c r="P915" s="44">
        <f>IFERROR(VLOOKUP($F915,'Arr 2020'!$A:$N,11,0),0)</f>
        <v>136216.6</v>
      </c>
      <c r="Q915" s="44">
        <f>IFERROR(VLOOKUP($F915,'Arr 2020'!$A:$N,12,0),0)</f>
        <v>116201.11</v>
      </c>
      <c r="R915" s="44">
        <f>IFERROR(VLOOKUP($F915,'Arr 2020'!$A:$N,13,0),0)</f>
        <v>99410.75</v>
      </c>
      <c r="S915" s="44">
        <f>IFERROR(VLOOKUP($F915,'Arr 2020'!$A:$N,14,0),0)</f>
        <v>112988.9</v>
      </c>
    </row>
    <row r="916" spans="2:19" ht="15" customHeight="1" x14ac:dyDescent="0.2">
      <c r="B916" s="60"/>
      <c r="C916" s="61"/>
      <c r="D916" s="61"/>
      <c r="E916" s="61"/>
      <c r="F916" s="43" t="s">
        <v>1602</v>
      </c>
      <c r="G916" s="53" t="s">
        <v>1603</v>
      </c>
      <c r="H916" s="44">
        <f>IFERROR(VLOOKUP($F916,'Arr 2020'!$A$1:$C$1331,3,0),0)</f>
        <v>17122.540000000005</v>
      </c>
      <c r="I916" s="44">
        <f>IFERROR(VLOOKUP($F916,'Arr 2020'!$A:$N,4,0),0)</f>
        <v>17976.07</v>
      </c>
      <c r="J916" s="44">
        <f>IFERROR(VLOOKUP($F916,'Arr 2020'!$A:$N,5,0),0)</f>
        <v>20976.55</v>
      </c>
      <c r="K916" s="44">
        <f>IFERROR(VLOOKUP($F916,'Arr 2020'!$A:$N,6,0),0)</f>
        <v>17759.72</v>
      </c>
      <c r="L916" s="44">
        <f>IFERROR(VLOOKUP($F916,'Arr 2020'!$A:$N,7,0),0)</f>
        <v>4424.28</v>
      </c>
      <c r="M916" s="44">
        <f>IFERROR(VLOOKUP($F916,'Arr 2020'!$A:$N,8,0),0)</f>
        <v>12233.82</v>
      </c>
      <c r="N916" s="44">
        <f>IFERROR(VLOOKUP($F916,'Arr 2020'!$A:$N,9,0),0)</f>
        <v>11769.38</v>
      </c>
      <c r="O916" s="44">
        <f>IFERROR(VLOOKUP($F916,'Arr 2020'!$A:$N,10,0),0)</f>
        <v>6596</v>
      </c>
      <c r="P916" s="44">
        <f>IFERROR(VLOOKUP($F916,'Arr 2020'!$A:$N,11,0),0)</f>
        <v>5320.9600000000009</v>
      </c>
      <c r="Q916" s="44">
        <f>IFERROR(VLOOKUP($F916,'Arr 2020'!$A:$N,12,0),0)</f>
        <v>3226.5300000000007</v>
      </c>
      <c r="R916" s="44">
        <f>IFERROR(VLOOKUP($F916,'Arr 2020'!$A:$N,13,0),0)</f>
        <v>785.04</v>
      </c>
      <c r="S916" s="44">
        <f>IFERROR(VLOOKUP($F916,'Arr 2020'!$A:$N,14,0),0)</f>
        <v>2464.81</v>
      </c>
    </row>
    <row r="917" spans="2:19" ht="30" customHeight="1" x14ac:dyDescent="0.2">
      <c r="B917" s="60"/>
      <c r="C917" s="61"/>
      <c r="D917" s="61"/>
      <c r="E917" s="61"/>
      <c r="F917" s="43" t="s">
        <v>1604</v>
      </c>
      <c r="G917" s="53" t="s">
        <v>1605</v>
      </c>
      <c r="H917" s="44">
        <f>IFERROR(VLOOKUP($F917,'Arr 2020'!$A$1:$C$1331,3,0),0)</f>
        <v>12542.79</v>
      </c>
      <c r="I917" s="44">
        <f>IFERROR(VLOOKUP($F917,'Arr 2020'!$A:$N,4,0),0)</f>
        <v>55268.86</v>
      </c>
      <c r="J917" s="44">
        <f>IFERROR(VLOOKUP($F917,'Arr 2020'!$A:$N,5,0),0)</f>
        <v>50758.1</v>
      </c>
      <c r="K917" s="44">
        <f>IFERROR(VLOOKUP($F917,'Arr 2020'!$A:$N,6,0),0)</f>
        <v>33932.43</v>
      </c>
      <c r="L917" s="44">
        <f>IFERROR(VLOOKUP($F917,'Arr 2020'!$A:$N,7,0),0)</f>
        <v>1675.6300000000003</v>
      </c>
      <c r="M917" s="44">
        <f>IFERROR(VLOOKUP($F917,'Arr 2020'!$A:$N,8,0),0)</f>
        <v>1688.88</v>
      </c>
      <c r="N917" s="44">
        <f>IFERROR(VLOOKUP($F917,'Arr 2020'!$A:$N,9,0),0)</f>
        <v>4548.26</v>
      </c>
      <c r="O917" s="44">
        <f>IFERROR(VLOOKUP($F917,'Arr 2020'!$A:$N,10,0),0)</f>
        <v>3368.84</v>
      </c>
      <c r="P917" s="44">
        <f>IFERROR(VLOOKUP($F917,'Arr 2020'!$A:$N,11,0),0)</f>
        <v>4398.13</v>
      </c>
      <c r="Q917" s="44">
        <f>IFERROR(VLOOKUP($F917,'Arr 2020'!$A:$N,12,0),0)</f>
        <v>5541.420000000001</v>
      </c>
      <c r="R917" s="44">
        <f>IFERROR(VLOOKUP($F917,'Arr 2020'!$A:$N,13,0),0)</f>
        <v>4508.96</v>
      </c>
      <c r="S917" s="44">
        <f>IFERROR(VLOOKUP($F917,'Arr 2020'!$A:$N,14,0),0)</f>
        <v>5439.28</v>
      </c>
    </row>
    <row r="918" spans="2:19" ht="15" customHeight="1" x14ac:dyDescent="0.2">
      <c r="B918" s="64"/>
      <c r="C918" s="37"/>
      <c r="D918" s="37" t="s">
        <v>1606</v>
      </c>
      <c r="E918" s="37"/>
      <c r="F918" s="37"/>
      <c r="G918" s="51" t="s">
        <v>1607</v>
      </c>
      <c r="H918" s="38">
        <f>IFERROR(VLOOKUP($F918,'Arr 2020'!$A$1:$C$1331,3,0),0)</f>
        <v>0</v>
      </c>
      <c r="I918" s="38">
        <f>IFERROR(VLOOKUP($F918,'Arr 2020'!$A:$N,4,0),0)</f>
        <v>0</v>
      </c>
      <c r="J918" s="38">
        <f>IFERROR(VLOOKUP($F918,'Arr 2020'!$A:$N,5,0),0)</f>
        <v>0</v>
      </c>
      <c r="K918" s="38">
        <f>IFERROR(VLOOKUP($F918,'Arr 2020'!$A:$N,6,0),0)</f>
        <v>0</v>
      </c>
      <c r="L918" s="38">
        <f>IFERROR(VLOOKUP($F918,'Arr 2020'!$A:$N,7,0),0)</f>
        <v>0</v>
      </c>
      <c r="M918" s="38">
        <f>IFERROR(VLOOKUP($F918,'Arr 2020'!$A:$N,8,0),0)</f>
        <v>0</v>
      </c>
      <c r="N918" s="38">
        <f>IFERROR(VLOOKUP($F918,'Arr 2020'!$A:$N,9,0),0)</f>
        <v>0</v>
      </c>
      <c r="O918" s="38">
        <f>IFERROR(VLOOKUP($F918,'Arr 2020'!$A:$N,10,0),0)</f>
        <v>0</v>
      </c>
      <c r="P918" s="38">
        <f>IFERROR(VLOOKUP($F918,'Arr 2020'!$A:$N,11,0),0)</f>
        <v>0</v>
      </c>
      <c r="Q918" s="38">
        <f>IFERROR(VLOOKUP($F918,'Arr 2020'!$A:$N,12,0),0)</f>
        <v>0</v>
      </c>
      <c r="R918" s="38">
        <f>IFERROR(VLOOKUP($F918,'Arr 2020'!$A:$N,13,0),0)</f>
        <v>0</v>
      </c>
      <c r="S918" s="38">
        <f>IFERROR(VLOOKUP($F918,'Arr 2020'!$A:$N,14,0),0)</f>
        <v>0</v>
      </c>
    </row>
    <row r="919" spans="2:19" ht="15" customHeight="1" x14ac:dyDescent="0.2">
      <c r="B919" s="23"/>
      <c r="C919" s="22"/>
      <c r="D919" s="22"/>
      <c r="E919" s="22" t="s">
        <v>1608</v>
      </c>
      <c r="F919" s="22"/>
      <c r="G919" s="55" t="s">
        <v>1609</v>
      </c>
      <c r="H919" s="24">
        <f>IFERROR(VLOOKUP($F919,'Arr 2020'!$A$1:$C$1331,3,0),0)</f>
        <v>0</v>
      </c>
      <c r="I919" s="24">
        <f>IFERROR(VLOOKUP($F919,'Arr 2020'!$A:$N,4,0),0)</f>
        <v>0</v>
      </c>
      <c r="J919" s="24">
        <f>IFERROR(VLOOKUP($F919,'Arr 2020'!$A:$N,5,0),0)</f>
        <v>0</v>
      </c>
      <c r="K919" s="24">
        <f>IFERROR(VLOOKUP($F919,'Arr 2020'!$A:$N,6,0),0)</f>
        <v>0</v>
      </c>
      <c r="L919" s="24">
        <f>IFERROR(VLOOKUP($F919,'Arr 2020'!$A:$N,7,0),0)</f>
        <v>0</v>
      </c>
      <c r="M919" s="24">
        <f>IFERROR(VLOOKUP($F919,'Arr 2020'!$A:$N,8,0),0)</f>
        <v>0</v>
      </c>
      <c r="N919" s="24">
        <f>IFERROR(VLOOKUP($F919,'Arr 2020'!$A:$N,9,0),0)</f>
        <v>0</v>
      </c>
      <c r="O919" s="24">
        <f>IFERROR(VLOOKUP($F919,'Arr 2020'!$A:$N,10,0),0)</f>
        <v>0</v>
      </c>
      <c r="P919" s="24">
        <f>IFERROR(VLOOKUP($F919,'Arr 2020'!$A:$N,11,0),0)</f>
        <v>0</v>
      </c>
      <c r="Q919" s="24">
        <f>IFERROR(VLOOKUP($F919,'Arr 2020'!$A:$N,12,0),0)</f>
        <v>0</v>
      </c>
      <c r="R919" s="24">
        <f>IFERROR(VLOOKUP($F919,'Arr 2020'!$A:$N,13,0),0)</f>
        <v>0</v>
      </c>
      <c r="S919" s="24">
        <f>IFERROR(VLOOKUP($F919,'Arr 2020'!$A:$N,14,0),0)</f>
        <v>0</v>
      </c>
    </row>
    <row r="920" spans="2:19" ht="15" customHeight="1" x14ac:dyDescent="0.2">
      <c r="B920" s="60"/>
      <c r="C920" s="61"/>
      <c r="D920" s="61"/>
      <c r="E920" s="61"/>
      <c r="F920" s="43" t="s">
        <v>1610</v>
      </c>
      <c r="G920" s="53" t="s">
        <v>1609</v>
      </c>
      <c r="H920" s="44">
        <f>IFERROR(VLOOKUP($F920,'Arr 2020'!$A$1:$C$1331,3,0),0)</f>
        <v>267341.76</v>
      </c>
      <c r="I920" s="44">
        <f>IFERROR(VLOOKUP($F920,'Arr 2020'!$A:$N,4,0),0)</f>
        <v>299620.65000000008</v>
      </c>
      <c r="J920" s="44">
        <f>IFERROR(VLOOKUP($F920,'Arr 2020'!$A:$N,5,0),0)</f>
        <v>290246.86</v>
      </c>
      <c r="K920" s="44">
        <f>IFERROR(VLOOKUP($F920,'Arr 2020'!$A:$N,6,0),0)</f>
        <v>193657.92000000004</v>
      </c>
      <c r="L920" s="44">
        <f>IFERROR(VLOOKUP($F920,'Arr 2020'!$A:$N,7,0),0)</f>
        <v>77906.229999999981</v>
      </c>
      <c r="M920" s="44">
        <f>IFERROR(VLOOKUP($F920,'Arr 2020'!$A:$N,8,0),0)</f>
        <v>152796.47</v>
      </c>
      <c r="N920" s="44">
        <f>IFERROR(VLOOKUP($F920,'Arr 2020'!$A:$N,9,0),0)</f>
        <v>271978.74</v>
      </c>
      <c r="O920" s="44">
        <f>IFERROR(VLOOKUP($F920,'Arr 2020'!$A:$N,10,0),0)</f>
        <v>374549.40000000008</v>
      </c>
      <c r="P920" s="44">
        <f>IFERROR(VLOOKUP($F920,'Arr 2020'!$A:$N,11,0),0)</f>
        <v>346224.71000000008</v>
      </c>
      <c r="Q920" s="44">
        <f>IFERROR(VLOOKUP($F920,'Arr 2020'!$A:$N,12,0),0)</f>
        <v>371385.11</v>
      </c>
      <c r="R920" s="44">
        <f>IFERROR(VLOOKUP($F920,'Arr 2020'!$A:$N,13,0),0)</f>
        <v>379580.01</v>
      </c>
      <c r="S920" s="44">
        <f>IFERROR(VLOOKUP($F920,'Arr 2020'!$A:$N,14,0),0)</f>
        <v>371042.87</v>
      </c>
    </row>
    <row r="921" spans="2:19" ht="15" customHeight="1" x14ac:dyDescent="0.2">
      <c r="B921" s="23"/>
      <c r="C921" s="22"/>
      <c r="D921" s="22"/>
      <c r="E921" s="22" t="s">
        <v>1611</v>
      </c>
      <c r="F921" s="22"/>
      <c r="G921" s="55" t="s">
        <v>1612</v>
      </c>
      <c r="H921" s="24">
        <f>IFERROR(VLOOKUP($F921,'Arr 2020'!$A$1:$C$1331,3,0),0)</f>
        <v>0</v>
      </c>
      <c r="I921" s="24">
        <f>IFERROR(VLOOKUP($F921,'Arr 2020'!$A:$N,4,0),0)</f>
        <v>0</v>
      </c>
      <c r="J921" s="24">
        <f>IFERROR(VLOOKUP($F921,'Arr 2020'!$A:$N,5,0),0)</f>
        <v>0</v>
      </c>
      <c r="K921" s="24">
        <f>IFERROR(VLOOKUP($F921,'Arr 2020'!$A:$N,6,0),0)</f>
        <v>0</v>
      </c>
      <c r="L921" s="24">
        <f>IFERROR(VLOOKUP($F921,'Arr 2020'!$A:$N,7,0),0)</f>
        <v>0</v>
      </c>
      <c r="M921" s="24">
        <f>IFERROR(VLOOKUP($F921,'Arr 2020'!$A:$N,8,0),0)</f>
        <v>0</v>
      </c>
      <c r="N921" s="24">
        <f>IFERROR(VLOOKUP($F921,'Arr 2020'!$A:$N,9,0),0)</f>
        <v>0</v>
      </c>
      <c r="O921" s="24">
        <f>IFERROR(VLOOKUP($F921,'Arr 2020'!$A:$N,10,0),0)</f>
        <v>0</v>
      </c>
      <c r="P921" s="24">
        <f>IFERROR(VLOOKUP($F921,'Arr 2020'!$A:$N,11,0),0)</f>
        <v>0</v>
      </c>
      <c r="Q921" s="24">
        <f>IFERROR(VLOOKUP($F921,'Arr 2020'!$A:$N,12,0),0)</f>
        <v>0</v>
      </c>
      <c r="R921" s="24">
        <f>IFERROR(VLOOKUP($F921,'Arr 2020'!$A:$N,13,0),0)</f>
        <v>0</v>
      </c>
      <c r="S921" s="24">
        <f>IFERROR(VLOOKUP($F921,'Arr 2020'!$A:$N,14,0),0)</f>
        <v>0</v>
      </c>
    </row>
    <row r="922" spans="2:19" ht="30" customHeight="1" x14ac:dyDescent="0.2">
      <c r="B922" s="60"/>
      <c r="C922" s="61"/>
      <c r="D922" s="61"/>
      <c r="E922" s="61"/>
      <c r="F922" s="43" t="s">
        <v>1613</v>
      </c>
      <c r="G922" s="53" t="s">
        <v>1612</v>
      </c>
      <c r="H922" s="44">
        <f>IFERROR(VLOOKUP($F922,'Arr 2020'!$A$1:$C$1331,3,0),0)</f>
        <v>32401.7</v>
      </c>
      <c r="I922" s="44">
        <f>IFERROR(VLOOKUP($F922,'Arr 2020'!$A:$N,4,0),0)</f>
        <v>32635.74</v>
      </c>
      <c r="J922" s="44">
        <f>IFERROR(VLOOKUP($F922,'Arr 2020'!$A:$N,5,0),0)</f>
        <v>52306.73</v>
      </c>
      <c r="K922" s="44">
        <f>IFERROR(VLOOKUP($F922,'Arr 2020'!$A:$N,6,0),0)</f>
        <v>40233.349999999991</v>
      </c>
      <c r="L922" s="44">
        <f>IFERROR(VLOOKUP($F922,'Arr 2020'!$A:$N,7,0),0)</f>
        <v>8712.17</v>
      </c>
      <c r="M922" s="44">
        <f>IFERROR(VLOOKUP($F922,'Arr 2020'!$A:$N,8,0),0)</f>
        <v>36040.919999999991</v>
      </c>
      <c r="N922" s="44">
        <f>IFERROR(VLOOKUP($F922,'Arr 2020'!$A:$N,9,0),0)</f>
        <v>40451.29</v>
      </c>
      <c r="O922" s="44">
        <f>IFERROR(VLOOKUP($F922,'Arr 2020'!$A:$N,10,0),0)</f>
        <v>49605.62000000001</v>
      </c>
      <c r="P922" s="44">
        <f>IFERROR(VLOOKUP($F922,'Arr 2020'!$A:$N,11,0),0)</f>
        <v>61232.46</v>
      </c>
      <c r="Q922" s="44">
        <f>IFERROR(VLOOKUP($F922,'Arr 2020'!$A:$N,12,0),0)</f>
        <v>57854.46</v>
      </c>
      <c r="R922" s="44">
        <f>IFERROR(VLOOKUP($F922,'Arr 2020'!$A:$N,13,0),0)</f>
        <v>58838.48</v>
      </c>
      <c r="S922" s="44">
        <f>IFERROR(VLOOKUP($F922,'Arr 2020'!$A:$N,14,0),0)</f>
        <v>49310.17</v>
      </c>
    </row>
    <row r="923" spans="2:19" ht="15" customHeight="1" x14ac:dyDescent="0.2">
      <c r="B923" s="23"/>
      <c r="C923" s="22"/>
      <c r="D923" s="22"/>
      <c r="E923" s="22" t="s">
        <v>1614</v>
      </c>
      <c r="F923" s="22"/>
      <c r="G923" s="55" t="s">
        <v>1615</v>
      </c>
      <c r="H923" s="24">
        <f>IFERROR(VLOOKUP($F923,'Arr 2020'!$A$1:$C$1331,3,0),0)</f>
        <v>0</v>
      </c>
      <c r="I923" s="24">
        <f>IFERROR(VLOOKUP($F923,'Arr 2020'!$A:$N,4,0),0)</f>
        <v>0</v>
      </c>
      <c r="J923" s="24">
        <f>IFERROR(VLOOKUP($F923,'Arr 2020'!$A:$N,5,0),0)</f>
        <v>0</v>
      </c>
      <c r="K923" s="24">
        <f>IFERROR(VLOOKUP($F923,'Arr 2020'!$A:$N,6,0),0)</f>
        <v>0</v>
      </c>
      <c r="L923" s="24">
        <f>IFERROR(VLOOKUP($F923,'Arr 2020'!$A:$N,7,0),0)</f>
        <v>0</v>
      </c>
      <c r="M923" s="24">
        <f>IFERROR(VLOOKUP($F923,'Arr 2020'!$A:$N,8,0),0)</f>
        <v>0</v>
      </c>
      <c r="N923" s="24">
        <f>IFERROR(VLOOKUP($F923,'Arr 2020'!$A:$N,9,0),0)</f>
        <v>0</v>
      </c>
      <c r="O923" s="24">
        <f>IFERROR(VLOOKUP($F923,'Arr 2020'!$A:$N,10,0),0)</f>
        <v>0</v>
      </c>
      <c r="P923" s="24">
        <f>IFERROR(VLOOKUP($F923,'Arr 2020'!$A:$N,11,0),0)</f>
        <v>0</v>
      </c>
      <c r="Q923" s="24">
        <f>IFERROR(VLOOKUP($F923,'Arr 2020'!$A:$N,12,0),0)</f>
        <v>0</v>
      </c>
      <c r="R923" s="24">
        <f>IFERROR(VLOOKUP($F923,'Arr 2020'!$A:$N,13,0),0)</f>
        <v>0</v>
      </c>
      <c r="S923" s="24">
        <f>IFERROR(VLOOKUP($F923,'Arr 2020'!$A:$N,14,0),0)</f>
        <v>0</v>
      </c>
    </row>
    <row r="924" spans="2:19" ht="15" customHeight="1" x14ac:dyDescent="0.2">
      <c r="B924" s="60"/>
      <c r="C924" s="61"/>
      <c r="D924" s="61"/>
      <c r="E924" s="61"/>
      <c r="F924" s="43" t="s">
        <v>1616</v>
      </c>
      <c r="G924" s="53" t="s">
        <v>1615</v>
      </c>
      <c r="H924" s="44">
        <f>IFERROR(VLOOKUP($F924,'Arr 2020'!$A$1:$C$1331,3,0),0)</f>
        <v>71022.41</v>
      </c>
      <c r="I924" s="44">
        <f>IFERROR(VLOOKUP($F924,'Arr 2020'!$A:$N,4,0),0)</f>
        <v>89463.03</v>
      </c>
      <c r="J924" s="44">
        <f>IFERROR(VLOOKUP($F924,'Arr 2020'!$A:$N,5,0),0)</f>
        <v>79970.080000000002</v>
      </c>
      <c r="K924" s="44">
        <f>IFERROR(VLOOKUP($F924,'Arr 2020'!$A:$N,6,0),0)</f>
        <v>69024.449999999983</v>
      </c>
      <c r="L924" s="44">
        <f>IFERROR(VLOOKUP($F924,'Arr 2020'!$A:$N,7,0),0)</f>
        <v>22846.85</v>
      </c>
      <c r="M924" s="44">
        <f>IFERROR(VLOOKUP($F924,'Arr 2020'!$A:$N,8,0),0)</f>
        <v>62654.37</v>
      </c>
      <c r="N924" s="44">
        <f>IFERROR(VLOOKUP($F924,'Arr 2020'!$A:$N,9,0),0)</f>
        <v>83704.579999999987</v>
      </c>
      <c r="O924" s="44">
        <f>IFERROR(VLOOKUP($F924,'Arr 2020'!$A:$N,10,0),0)</f>
        <v>117339.48</v>
      </c>
      <c r="P924" s="44">
        <f>IFERROR(VLOOKUP($F924,'Arr 2020'!$A:$N,11,0),0)</f>
        <v>107748.84</v>
      </c>
      <c r="Q924" s="44">
        <f>IFERROR(VLOOKUP($F924,'Arr 2020'!$A:$N,12,0),0)</f>
        <v>136168.44</v>
      </c>
      <c r="R924" s="44">
        <f>IFERROR(VLOOKUP($F924,'Arr 2020'!$A:$N,13,0),0)</f>
        <v>134996.82999999999</v>
      </c>
      <c r="S924" s="44">
        <f>IFERROR(VLOOKUP($F924,'Arr 2020'!$A:$N,14,0),0)</f>
        <v>138496.76</v>
      </c>
    </row>
    <row r="925" spans="2:19" ht="15" customHeight="1" x14ac:dyDescent="0.2">
      <c r="B925" s="23"/>
      <c r="C925" s="22"/>
      <c r="D925" s="22"/>
      <c r="E925" s="22" t="s">
        <v>1617</v>
      </c>
      <c r="F925" s="22"/>
      <c r="G925" s="55" t="s">
        <v>1618</v>
      </c>
      <c r="H925" s="24">
        <f>IFERROR(VLOOKUP($F925,'Arr 2020'!$A$1:$C$1331,3,0),0)</f>
        <v>0</v>
      </c>
      <c r="I925" s="24">
        <f>IFERROR(VLOOKUP($F925,'Arr 2020'!$A:$N,4,0),0)</f>
        <v>0</v>
      </c>
      <c r="J925" s="24">
        <f>IFERROR(VLOOKUP($F925,'Arr 2020'!$A:$N,5,0),0)</f>
        <v>0</v>
      </c>
      <c r="K925" s="24">
        <f>IFERROR(VLOOKUP($F925,'Arr 2020'!$A:$N,6,0),0)</f>
        <v>0</v>
      </c>
      <c r="L925" s="24">
        <f>IFERROR(VLOOKUP($F925,'Arr 2020'!$A:$N,7,0),0)</f>
        <v>0</v>
      </c>
      <c r="M925" s="24">
        <f>IFERROR(VLOOKUP($F925,'Arr 2020'!$A:$N,8,0),0)</f>
        <v>0</v>
      </c>
      <c r="N925" s="24">
        <f>IFERROR(VLOOKUP($F925,'Arr 2020'!$A:$N,9,0),0)</f>
        <v>0</v>
      </c>
      <c r="O925" s="24">
        <f>IFERROR(VLOOKUP($F925,'Arr 2020'!$A:$N,10,0),0)</f>
        <v>0</v>
      </c>
      <c r="P925" s="24">
        <f>IFERROR(VLOOKUP($F925,'Arr 2020'!$A:$N,11,0),0)</f>
        <v>0</v>
      </c>
      <c r="Q925" s="24">
        <f>IFERROR(VLOOKUP($F925,'Arr 2020'!$A:$N,12,0),0)</f>
        <v>0</v>
      </c>
      <c r="R925" s="24">
        <f>IFERROR(VLOOKUP($F925,'Arr 2020'!$A:$N,13,0),0)</f>
        <v>0</v>
      </c>
      <c r="S925" s="24">
        <f>IFERROR(VLOOKUP($F925,'Arr 2020'!$A:$N,14,0),0)</f>
        <v>0</v>
      </c>
    </row>
    <row r="926" spans="2:19" ht="30" customHeight="1" x14ac:dyDescent="0.2">
      <c r="B926" s="60"/>
      <c r="C926" s="61"/>
      <c r="D926" s="61"/>
      <c r="E926" s="61"/>
      <c r="F926" s="43" t="s">
        <v>1619</v>
      </c>
      <c r="G926" s="53" t="s">
        <v>1618</v>
      </c>
      <c r="H926" s="44">
        <f>IFERROR(VLOOKUP($F926,'Arr 2020'!$A$1:$C$1331,3,0),0)</f>
        <v>269510.82</v>
      </c>
      <c r="I926" s="44">
        <f>IFERROR(VLOOKUP($F926,'Arr 2020'!$A:$N,4,0),0)</f>
        <v>214555.41</v>
      </c>
      <c r="J926" s="44">
        <f>IFERROR(VLOOKUP($F926,'Arr 2020'!$A:$N,5,0),0)</f>
        <v>223341.57</v>
      </c>
      <c r="K926" s="44">
        <f>IFERROR(VLOOKUP($F926,'Arr 2020'!$A:$N,6,0),0)</f>
        <v>149912.97</v>
      </c>
      <c r="L926" s="44">
        <f>IFERROR(VLOOKUP($F926,'Arr 2020'!$A:$N,7,0),0)</f>
        <v>54934.41</v>
      </c>
      <c r="M926" s="44">
        <f>IFERROR(VLOOKUP($F926,'Arr 2020'!$A:$N,8,0),0)</f>
        <v>129754.47</v>
      </c>
      <c r="N926" s="44">
        <f>IFERROR(VLOOKUP($F926,'Arr 2020'!$A:$N,9,0),0)</f>
        <v>216919.13</v>
      </c>
      <c r="O926" s="44">
        <f>IFERROR(VLOOKUP($F926,'Arr 2020'!$A:$N,10,0),0)</f>
        <v>248052.84</v>
      </c>
      <c r="P926" s="44">
        <f>IFERROR(VLOOKUP($F926,'Arr 2020'!$A:$N,11,0),0)</f>
        <v>267069</v>
      </c>
      <c r="Q926" s="44">
        <f>IFERROR(VLOOKUP($F926,'Arr 2020'!$A:$N,12,0),0)</f>
        <v>304037.86</v>
      </c>
      <c r="R926" s="44">
        <f>IFERROR(VLOOKUP($F926,'Arr 2020'!$A:$N,13,0),0)</f>
        <v>567041.73</v>
      </c>
      <c r="S926" s="44">
        <f>IFERROR(VLOOKUP($F926,'Arr 2020'!$A:$N,14,0),0)</f>
        <v>718647.95</v>
      </c>
    </row>
    <row r="927" spans="2:19" ht="15" customHeight="1" x14ac:dyDescent="0.2">
      <c r="B927" s="23"/>
      <c r="C927" s="22"/>
      <c r="D927" s="22"/>
      <c r="E927" s="22" t="s">
        <v>1620</v>
      </c>
      <c r="F927" s="22"/>
      <c r="G927" s="55" t="s">
        <v>1621</v>
      </c>
      <c r="H927" s="24">
        <f>IFERROR(VLOOKUP($F927,'Arr 2020'!$A$1:$C$1331,3,0),0)</f>
        <v>0</v>
      </c>
      <c r="I927" s="24">
        <f>IFERROR(VLOOKUP($F927,'Arr 2020'!$A:$N,4,0),0)</f>
        <v>0</v>
      </c>
      <c r="J927" s="24">
        <f>IFERROR(VLOOKUP($F927,'Arr 2020'!$A:$N,5,0),0)</f>
        <v>0</v>
      </c>
      <c r="K927" s="24">
        <f>IFERROR(VLOOKUP($F927,'Arr 2020'!$A:$N,6,0),0)</f>
        <v>0</v>
      </c>
      <c r="L927" s="24">
        <f>IFERROR(VLOOKUP($F927,'Arr 2020'!$A:$N,7,0),0)</f>
        <v>0</v>
      </c>
      <c r="M927" s="24">
        <f>IFERROR(VLOOKUP($F927,'Arr 2020'!$A:$N,8,0),0)</f>
        <v>0</v>
      </c>
      <c r="N927" s="24">
        <f>IFERROR(VLOOKUP($F927,'Arr 2020'!$A:$N,9,0),0)</f>
        <v>0</v>
      </c>
      <c r="O927" s="24">
        <f>IFERROR(VLOOKUP($F927,'Arr 2020'!$A:$N,10,0),0)</f>
        <v>0</v>
      </c>
      <c r="P927" s="24">
        <f>IFERROR(VLOOKUP($F927,'Arr 2020'!$A:$N,11,0),0)</f>
        <v>0</v>
      </c>
      <c r="Q927" s="24">
        <f>IFERROR(VLOOKUP($F927,'Arr 2020'!$A:$N,12,0),0)</f>
        <v>0</v>
      </c>
      <c r="R927" s="24">
        <f>IFERROR(VLOOKUP($F927,'Arr 2020'!$A:$N,13,0),0)</f>
        <v>0</v>
      </c>
      <c r="S927" s="24">
        <f>IFERROR(VLOOKUP($F927,'Arr 2020'!$A:$N,14,0),0)</f>
        <v>0</v>
      </c>
    </row>
    <row r="928" spans="2:19" ht="15" customHeight="1" x14ac:dyDescent="0.2">
      <c r="B928" s="60"/>
      <c r="C928" s="61"/>
      <c r="D928" s="61"/>
      <c r="E928" s="61"/>
      <c r="F928" s="43" t="s">
        <v>1622</v>
      </c>
      <c r="G928" s="53" t="s">
        <v>1621</v>
      </c>
      <c r="H928" s="44">
        <f>IFERROR(VLOOKUP($F928,'Arr 2020'!$A$1:$C$1331,3,0),0)</f>
        <v>210289.34</v>
      </c>
      <c r="I928" s="44">
        <f>IFERROR(VLOOKUP($F928,'Arr 2020'!$A:$N,4,0),0)</f>
        <v>239228.55</v>
      </c>
      <c r="J928" s="44">
        <f>IFERROR(VLOOKUP($F928,'Arr 2020'!$A:$N,5,0),0)</f>
        <v>205557.51999999996</v>
      </c>
      <c r="K928" s="44">
        <f>IFERROR(VLOOKUP($F928,'Arr 2020'!$A:$N,6,0),0)</f>
        <v>256561.88000000003</v>
      </c>
      <c r="L928" s="44">
        <f>IFERROR(VLOOKUP($F928,'Arr 2020'!$A:$N,7,0),0)</f>
        <v>44224.65</v>
      </c>
      <c r="M928" s="44">
        <f>IFERROR(VLOOKUP($F928,'Arr 2020'!$A:$N,8,0),0)</f>
        <v>120492.66</v>
      </c>
      <c r="N928" s="44">
        <f>IFERROR(VLOOKUP($F928,'Arr 2020'!$A:$N,9,0),0)</f>
        <v>155820.51</v>
      </c>
      <c r="O928" s="44">
        <f>IFERROR(VLOOKUP($F928,'Arr 2020'!$A:$N,10,0),0)</f>
        <v>254107.84</v>
      </c>
      <c r="P928" s="44">
        <f>IFERROR(VLOOKUP($F928,'Arr 2020'!$A:$N,11,0),0)</f>
        <v>277994.17</v>
      </c>
      <c r="Q928" s="44">
        <f>IFERROR(VLOOKUP($F928,'Arr 2020'!$A:$N,12,0),0)</f>
        <v>205245.95000000004</v>
      </c>
      <c r="R928" s="44">
        <f>IFERROR(VLOOKUP($F928,'Arr 2020'!$A:$N,13,0),0)</f>
        <v>266977.93</v>
      </c>
      <c r="S928" s="44">
        <f>IFERROR(VLOOKUP($F928,'Arr 2020'!$A:$N,14,0),0)</f>
        <v>251966.86</v>
      </c>
    </row>
    <row r="929" spans="2:19" ht="15" customHeight="1" x14ac:dyDescent="0.2">
      <c r="B929" s="23"/>
      <c r="C929" s="22"/>
      <c r="D929" s="22"/>
      <c r="E929" s="22" t="s">
        <v>1623</v>
      </c>
      <c r="F929" s="22"/>
      <c r="G929" s="55" t="s">
        <v>1624</v>
      </c>
      <c r="H929" s="24">
        <f>IFERROR(VLOOKUP($F929,'Arr 2020'!$A$1:$C$1331,3,0),0)</f>
        <v>0</v>
      </c>
      <c r="I929" s="24">
        <f>IFERROR(VLOOKUP($F929,'Arr 2020'!$A:$N,4,0),0)</f>
        <v>0</v>
      </c>
      <c r="J929" s="24">
        <f>IFERROR(VLOOKUP($F929,'Arr 2020'!$A:$N,5,0),0)</f>
        <v>0</v>
      </c>
      <c r="K929" s="24">
        <f>IFERROR(VLOOKUP($F929,'Arr 2020'!$A:$N,6,0),0)</f>
        <v>0</v>
      </c>
      <c r="L929" s="24">
        <f>IFERROR(VLOOKUP($F929,'Arr 2020'!$A:$N,7,0),0)</f>
        <v>0</v>
      </c>
      <c r="M929" s="24">
        <f>IFERROR(VLOOKUP($F929,'Arr 2020'!$A:$N,8,0),0)</f>
        <v>0</v>
      </c>
      <c r="N929" s="24">
        <f>IFERROR(VLOOKUP($F929,'Arr 2020'!$A:$N,9,0),0)</f>
        <v>0</v>
      </c>
      <c r="O929" s="24">
        <f>IFERROR(VLOOKUP($F929,'Arr 2020'!$A:$N,10,0),0)</f>
        <v>0</v>
      </c>
      <c r="P929" s="24">
        <f>IFERROR(VLOOKUP($F929,'Arr 2020'!$A:$N,11,0),0)</f>
        <v>0</v>
      </c>
      <c r="Q929" s="24">
        <f>IFERROR(VLOOKUP($F929,'Arr 2020'!$A:$N,12,0),0)</f>
        <v>0</v>
      </c>
      <c r="R929" s="24">
        <f>IFERROR(VLOOKUP($F929,'Arr 2020'!$A:$N,13,0),0)</f>
        <v>0</v>
      </c>
      <c r="S929" s="24">
        <f>IFERROR(VLOOKUP($F929,'Arr 2020'!$A:$N,14,0),0)</f>
        <v>0</v>
      </c>
    </row>
    <row r="930" spans="2:19" ht="15" customHeight="1" x14ac:dyDescent="0.2">
      <c r="B930" s="60"/>
      <c r="C930" s="61"/>
      <c r="D930" s="61"/>
      <c r="E930" s="61"/>
      <c r="F930" s="43" t="s">
        <v>1625</v>
      </c>
      <c r="G930" s="53" t="s">
        <v>1626</v>
      </c>
      <c r="H930" s="44">
        <f>IFERROR(VLOOKUP($F930,'Arr 2020'!$A$1:$C$1331,3,0),0)</f>
        <v>1379.84</v>
      </c>
      <c r="I930" s="44">
        <f>IFERROR(VLOOKUP($F930,'Arr 2020'!$A:$N,4,0),0)</f>
        <v>2022.3399999999997</v>
      </c>
      <c r="J930" s="44">
        <f>IFERROR(VLOOKUP($F930,'Arr 2020'!$A:$N,5,0),0)</f>
        <v>1362.41</v>
      </c>
      <c r="K930" s="44">
        <f>IFERROR(VLOOKUP($F930,'Arr 2020'!$A:$N,6,0),0)</f>
        <v>1828.34</v>
      </c>
      <c r="L930" s="44">
        <f>IFERROR(VLOOKUP($F930,'Arr 2020'!$A:$N,7,0),0)</f>
        <v>378.41000000000008</v>
      </c>
      <c r="M930" s="44">
        <f>IFERROR(VLOOKUP($F930,'Arr 2020'!$A:$N,8,0),0)</f>
        <v>0</v>
      </c>
      <c r="N930" s="44">
        <f>IFERROR(VLOOKUP($F930,'Arr 2020'!$A:$N,9,0),0)</f>
        <v>1088.07</v>
      </c>
      <c r="O930" s="44">
        <f>IFERROR(VLOOKUP($F930,'Arr 2020'!$A:$N,10,0),0)</f>
        <v>23833.43</v>
      </c>
      <c r="P930" s="44">
        <f>IFERROR(VLOOKUP($F930,'Arr 2020'!$A:$N,11,0),0)</f>
        <v>398.41</v>
      </c>
      <c r="Q930" s="44">
        <f>IFERROR(VLOOKUP($F930,'Arr 2020'!$A:$N,12,0),0)</f>
        <v>2451.33</v>
      </c>
      <c r="R930" s="44">
        <f>IFERROR(VLOOKUP($F930,'Arr 2020'!$A:$N,13,0),0)</f>
        <v>2315</v>
      </c>
      <c r="S930" s="44">
        <f>IFERROR(VLOOKUP($F930,'Arr 2020'!$A:$N,14,0),0)</f>
        <v>918.63</v>
      </c>
    </row>
    <row r="931" spans="2:19" ht="30" customHeight="1" x14ac:dyDescent="0.2">
      <c r="B931" s="60"/>
      <c r="C931" s="61"/>
      <c r="D931" s="61"/>
      <c r="E931" s="61"/>
      <c r="F931" s="43" t="s">
        <v>1627</v>
      </c>
      <c r="G931" s="53" t="s">
        <v>1628</v>
      </c>
      <c r="H931" s="44">
        <f>IFERROR(VLOOKUP($F931,'Arr 2020'!$A$1:$C$1331,3,0),0)</f>
        <v>1557866.35</v>
      </c>
      <c r="I931" s="44">
        <f>IFERROR(VLOOKUP($F931,'Arr 2020'!$A:$N,4,0),0)</f>
        <v>2086326.0500000003</v>
      </c>
      <c r="J931" s="44">
        <f>IFERROR(VLOOKUP($F931,'Arr 2020'!$A:$N,5,0),0)</f>
        <v>1990088.6299999997</v>
      </c>
      <c r="K931" s="44">
        <f>IFERROR(VLOOKUP($F931,'Arr 2020'!$A:$N,6,0),0)</f>
        <v>1851616.91</v>
      </c>
      <c r="L931" s="44">
        <f>IFERROR(VLOOKUP($F931,'Arr 2020'!$A:$N,7,0),0)</f>
        <v>400732.58</v>
      </c>
      <c r="M931" s="44">
        <f>IFERROR(VLOOKUP($F931,'Arr 2020'!$A:$N,8,0),0)</f>
        <v>1142501.2400000002</v>
      </c>
      <c r="N931" s="44">
        <f>IFERROR(VLOOKUP($F931,'Arr 2020'!$A:$N,9,0),0)</f>
        <v>1551586.6</v>
      </c>
      <c r="O931" s="44">
        <f>IFERROR(VLOOKUP($F931,'Arr 2020'!$A:$N,10,0),0)</f>
        <v>2025093.6899999997</v>
      </c>
      <c r="P931" s="44">
        <f>IFERROR(VLOOKUP($F931,'Arr 2020'!$A:$N,11,0),0)</f>
        <v>2120519.85</v>
      </c>
      <c r="Q931" s="44">
        <f>IFERROR(VLOOKUP($F931,'Arr 2020'!$A:$N,12,0),0)</f>
        <v>2415532.2900000005</v>
      </c>
      <c r="R931" s="44">
        <f>IFERROR(VLOOKUP($F931,'Arr 2020'!$A:$N,13,0),0)</f>
        <v>2595290.56</v>
      </c>
      <c r="S931" s="44">
        <f>IFERROR(VLOOKUP($F931,'Arr 2020'!$A:$N,14,0),0)</f>
        <v>2455797.77</v>
      </c>
    </row>
    <row r="932" spans="2:19" ht="15" customHeight="1" x14ac:dyDescent="0.2">
      <c r="B932" s="64"/>
      <c r="C932" s="37"/>
      <c r="D932" s="37" t="s">
        <v>1629</v>
      </c>
      <c r="E932" s="37"/>
      <c r="F932" s="37"/>
      <c r="G932" s="51" t="s">
        <v>1630</v>
      </c>
      <c r="H932" s="38">
        <f>IFERROR(VLOOKUP($F932,'Arr 2020'!$A$1:$C$1331,3,0),0)</f>
        <v>0</v>
      </c>
      <c r="I932" s="38">
        <f>IFERROR(VLOOKUP($F932,'Arr 2020'!$A:$N,4,0),0)</f>
        <v>0</v>
      </c>
      <c r="J932" s="38">
        <f>IFERROR(VLOOKUP($F932,'Arr 2020'!$A:$N,5,0),0)</f>
        <v>0</v>
      </c>
      <c r="K932" s="38">
        <f>IFERROR(VLOOKUP($F932,'Arr 2020'!$A:$N,6,0),0)</f>
        <v>0</v>
      </c>
      <c r="L932" s="38">
        <f>IFERROR(VLOOKUP($F932,'Arr 2020'!$A:$N,7,0),0)</f>
        <v>0</v>
      </c>
      <c r="M932" s="38">
        <f>IFERROR(VLOOKUP($F932,'Arr 2020'!$A:$N,8,0),0)</f>
        <v>0</v>
      </c>
      <c r="N932" s="38">
        <f>IFERROR(VLOOKUP($F932,'Arr 2020'!$A:$N,9,0),0)</f>
        <v>0</v>
      </c>
      <c r="O932" s="38">
        <f>IFERROR(VLOOKUP($F932,'Arr 2020'!$A:$N,10,0),0)</f>
        <v>0</v>
      </c>
      <c r="P932" s="38">
        <f>IFERROR(VLOOKUP($F932,'Arr 2020'!$A:$N,11,0),0)</f>
        <v>0</v>
      </c>
      <c r="Q932" s="38">
        <f>IFERROR(VLOOKUP($F932,'Arr 2020'!$A:$N,12,0),0)</f>
        <v>0</v>
      </c>
      <c r="R932" s="38">
        <f>IFERROR(VLOOKUP($F932,'Arr 2020'!$A:$N,13,0),0)</f>
        <v>0</v>
      </c>
      <c r="S932" s="38">
        <f>IFERROR(VLOOKUP($F932,'Arr 2020'!$A:$N,14,0),0)</f>
        <v>0</v>
      </c>
    </row>
    <row r="933" spans="2:19" ht="15" customHeight="1" x14ac:dyDescent="0.2">
      <c r="B933" s="23"/>
      <c r="C933" s="22"/>
      <c r="D933" s="22"/>
      <c r="E933" s="22" t="s">
        <v>1631</v>
      </c>
      <c r="F933" s="22"/>
      <c r="G933" s="55" t="s">
        <v>1630</v>
      </c>
      <c r="H933" s="24">
        <f>IFERROR(VLOOKUP($F933,'Arr 2020'!$A$1:$C$1331,3,0),0)</f>
        <v>0</v>
      </c>
      <c r="I933" s="24">
        <f>IFERROR(VLOOKUP($F933,'Arr 2020'!$A:$N,4,0),0)</f>
        <v>0</v>
      </c>
      <c r="J933" s="24">
        <f>IFERROR(VLOOKUP($F933,'Arr 2020'!$A:$N,5,0),0)</f>
        <v>0</v>
      </c>
      <c r="K933" s="24">
        <f>IFERROR(VLOOKUP($F933,'Arr 2020'!$A:$N,6,0),0)</f>
        <v>0</v>
      </c>
      <c r="L933" s="24">
        <f>IFERROR(VLOOKUP($F933,'Arr 2020'!$A:$N,7,0),0)</f>
        <v>0</v>
      </c>
      <c r="M933" s="24">
        <f>IFERROR(VLOOKUP($F933,'Arr 2020'!$A:$N,8,0),0)</f>
        <v>0</v>
      </c>
      <c r="N933" s="24">
        <f>IFERROR(VLOOKUP($F933,'Arr 2020'!$A:$N,9,0),0)</f>
        <v>0</v>
      </c>
      <c r="O933" s="24">
        <f>IFERROR(VLOOKUP($F933,'Arr 2020'!$A:$N,10,0),0)</f>
        <v>0</v>
      </c>
      <c r="P933" s="24">
        <f>IFERROR(VLOOKUP($F933,'Arr 2020'!$A:$N,11,0),0)</f>
        <v>0</v>
      </c>
      <c r="Q933" s="24">
        <f>IFERROR(VLOOKUP($F933,'Arr 2020'!$A:$N,12,0),0)</f>
        <v>0</v>
      </c>
      <c r="R933" s="24">
        <f>IFERROR(VLOOKUP($F933,'Arr 2020'!$A:$N,13,0),0)</f>
        <v>0</v>
      </c>
      <c r="S933" s="24">
        <f>IFERROR(VLOOKUP($F933,'Arr 2020'!$A:$N,14,0),0)</f>
        <v>0</v>
      </c>
    </row>
    <row r="934" spans="2:19" ht="15" customHeight="1" x14ac:dyDescent="0.2">
      <c r="B934" s="60"/>
      <c r="C934" s="61"/>
      <c r="D934" s="61"/>
      <c r="E934" s="61"/>
      <c r="F934" s="43" t="s">
        <v>1632</v>
      </c>
      <c r="G934" s="53" t="s">
        <v>1630</v>
      </c>
      <c r="H934" s="44">
        <f>IFERROR(VLOOKUP($F934,'Arr 2020'!$A$1:$C$1331,3,0),0)</f>
        <v>2095.98</v>
      </c>
      <c r="I934" s="44">
        <f>IFERROR(VLOOKUP($F934,'Arr 2020'!$A:$N,4,0),0)</f>
        <v>1903.6099999999997</v>
      </c>
      <c r="J934" s="44">
        <f>IFERROR(VLOOKUP($F934,'Arr 2020'!$A:$N,5,0),0)</f>
        <v>1524.21</v>
      </c>
      <c r="K934" s="44">
        <f>IFERROR(VLOOKUP($F934,'Arr 2020'!$A:$N,6,0),0)</f>
        <v>244.57</v>
      </c>
      <c r="L934" s="44">
        <f>IFERROR(VLOOKUP($F934,'Arr 2020'!$A:$N,7,0),0)</f>
        <v>0</v>
      </c>
      <c r="M934" s="44">
        <f>IFERROR(VLOOKUP($F934,'Arr 2020'!$A:$N,8,0),0)</f>
        <v>0</v>
      </c>
      <c r="N934" s="44">
        <f>IFERROR(VLOOKUP($F934,'Arr 2020'!$A:$N,9,0),0)</f>
        <v>1259.7</v>
      </c>
      <c r="O934" s="44">
        <f>IFERROR(VLOOKUP($F934,'Arr 2020'!$A:$N,10,0),0)</f>
        <v>1037.21</v>
      </c>
      <c r="P934" s="44">
        <f>IFERROR(VLOOKUP($F934,'Arr 2020'!$A:$N,11,0),0)</f>
        <v>41.27</v>
      </c>
      <c r="Q934" s="44">
        <f>IFERROR(VLOOKUP($F934,'Arr 2020'!$A:$N,12,0),0)</f>
        <v>1414.83</v>
      </c>
      <c r="R934" s="44">
        <f>IFERROR(VLOOKUP($F934,'Arr 2020'!$A:$N,13,0),0)</f>
        <v>1368.12</v>
      </c>
      <c r="S934" s="44">
        <f>IFERROR(VLOOKUP($F934,'Arr 2020'!$A:$N,14,0),0)</f>
        <v>1441.88</v>
      </c>
    </row>
    <row r="935" spans="2:19" ht="15" customHeight="1" x14ac:dyDescent="0.2">
      <c r="B935" s="32"/>
      <c r="C935" s="33" t="s">
        <v>1633</v>
      </c>
      <c r="D935" s="33"/>
      <c r="E935" s="33"/>
      <c r="F935" s="33"/>
      <c r="G935" s="50" t="s">
        <v>1634</v>
      </c>
      <c r="H935" s="65">
        <f>IFERROR(VLOOKUP($F935,'Arr 2020'!$A$1:$C$1331,3,0),0)</f>
        <v>0</v>
      </c>
      <c r="I935" s="65">
        <f>IFERROR(VLOOKUP($F935,'Arr 2020'!$A:$N,4,0),0)</f>
        <v>0</v>
      </c>
      <c r="J935" s="65">
        <f>IFERROR(VLOOKUP($F935,'Arr 2020'!$A:$N,5,0),0)</f>
        <v>0</v>
      </c>
      <c r="K935" s="65">
        <f>IFERROR(VLOOKUP($F935,'Arr 2020'!$A:$N,6,0),0)</f>
        <v>0</v>
      </c>
      <c r="L935" s="65">
        <f>IFERROR(VLOOKUP($F935,'Arr 2020'!$A:$N,7,0),0)</f>
        <v>0</v>
      </c>
      <c r="M935" s="65">
        <f>IFERROR(VLOOKUP($F935,'Arr 2020'!$A:$N,8,0),0)</f>
        <v>0</v>
      </c>
      <c r="N935" s="65">
        <f>IFERROR(VLOOKUP($F935,'Arr 2020'!$A:$N,9,0),0)</f>
        <v>0</v>
      </c>
      <c r="O935" s="65">
        <f>IFERROR(VLOOKUP($F935,'Arr 2020'!$A:$N,10,0),0)</f>
        <v>0</v>
      </c>
      <c r="P935" s="65">
        <f>IFERROR(VLOOKUP($F935,'Arr 2020'!$A:$N,11,0),0)</f>
        <v>0</v>
      </c>
      <c r="Q935" s="65">
        <f>IFERROR(VLOOKUP($F935,'Arr 2020'!$A:$N,12,0),0)</f>
        <v>0</v>
      </c>
      <c r="R935" s="65">
        <f>IFERROR(VLOOKUP($F935,'Arr 2020'!$A:$N,13,0),0)</f>
        <v>0</v>
      </c>
      <c r="S935" s="65">
        <f>IFERROR(VLOOKUP($F935,'Arr 2020'!$A:$N,14,0),0)</f>
        <v>0</v>
      </c>
    </row>
    <row r="936" spans="2:19" ht="15" customHeight="1" x14ac:dyDescent="0.2">
      <c r="B936" s="64"/>
      <c r="C936" s="37"/>
      <c r="D936" s="37" t="s">
        <v>1635</v>
      </c>
      <c r="E936" s="37"/>
      <c r="F936" s="37"/>
      <c r="G936" s="51" t="s">
        <v>1636</v>
      </c>
      <c r="H936" s="38">
        <f>IFERROR(VLOOKUP($F936,'Arr 2020'!$A$1:$C$1331,3,0),0)</f>
        <v>0</v>
      </c>
      <c r="I936" s="38">
        <f>IFERROR(VLOOKUP($F936,'Arr 2020'!$A:$N,4,0),0)</f>
        <v>0</v>
      </c>
      <c r="J936" s="38">
        <f>IFERROR(VLOOKUP($F936,'Arr 2020'!$A:$N,5,0),0)</f>
        <v>0</v>
      </c>
      <c r="K936" s="38">
        <f>IFERROR(VLOOKUP($F936,'Arr 2020'!$A:$N,6,0),0)</f>
        <v>0</v>
      </c>
      <c r="L936" s="38">
        <f>IFERROR(VLOOKUP($F936,'Arr 2020'!$A:$N,7,0),0)</f>
        <v>0</v>
      </c>
      <c r="M936" s="38">
        <f>IFERROR(VLOOKUP($F936,'Arr 2020'!$A:$N,8,0),0)</f>
        <v>0</v>
      </c>
      <c r="N936" s="38">
        <f>IFERROR(VLOOKUP($F936,'Arr 2020'!$A:$N,9,0),0)</f>
        <v>0</v>
      </c>
      <c r="O936" s="38">
        <f>IFERROR(VLOOKUP($F936,'Arr 2020'!$A:$N,10,0),0)</f>
        <v>0</v>
      </c>
      <c r="P936" s="38">
        <f>IFERROR(VLOOKUP($F936,'Arr 2020'!$A:$N,11,0),0)</f>
        <v>0</v>
      </c>
      <c r="Q936" s="38">
        <f>IFERROR(VLOOKUP($F936,'Arr 2020'!$A:$N,12,0),0)</f>
        <v>0</v>
      </c>
      <c r="R936" s="38">
        <f>IFERROR(VLOOKUP($F936,'Arr 2020'!$A:$N,13,0),0)</f>
        <v>0</v>
      </c>
      <c r="S936" s="38">
        <f>IFERROR(VLOOKUP($F936,'Arr 2020'!$A:$N,14,0),0)</f>
        <v>0</v>
      </c>
    </row>
    <row r="937" spans="2:19" ht="15" customHeight="1" x14ac:dyDescent="0.2">
      <c r="B937" s="23"/>
      <c r="C937" s="22"/>
      <c r="D937" s="22"/>
      <c r="E937" s="22" t="s">
        <v>1637</v>
      </c>
      <c r="F937" s="22"/>
      <c r="G937" s="55" t="s">
        <v>1638</v>
      </c>
      <c r="H937" s="24">
        <f>IFERROR(VLOOKUP($F937,'Arr 2020'!$A$1:$C$1331,3,0),0)</f>
        <v>0</v>
      </c>
      <c r="I937" s="24">
        <f>IFERROR(VLOOKUP($F937,'Arr 2020'!$A:$N,4,0),0)</f>
        <v>0</v>
      </c>
      <c r="J937" s="24">
        <f>IFERROR(VLOOKUP($F937,'Arr 2020'!$A:$N,5,0),0)</f>
        <v>0</v>
      </c>
      <c r="K937" s="24">
        <f>IFERROR(VLOOKUP($F937,'Arr 2020'!$A:$N,6,0),0)</f>
        <v>0</v>
      </c>
      <c r="L937" s="24">
        <f>IFERROR(VLOOKUP($F937,'Arr 2020'!$A:$N,7,0),0)</f>
        <v>0</v>
      </c>
      <c r="M937" s="24">
        <f>IFERROR(VLOOKUP($F937,'Arr 2020'!$A:$N,8,0),0)</f>
        <v>0</v>
      </c>
      <c r="N937" s="24">
        <f>IFERROR(VLOOKUP($F937,'Arr 2020'!$A:$N,9,0),0)</f>
        <v>0</v>
      </c>
      <c r="O937" s="24">
        <f>IFERROR(VLOOKUP($F937,'Arr 2020'!$A:$N,10,0),0)</f>
        <v>0</v>
      </c>
      <c r="P937" s="24">
        <f>IFERROR(VLOOKUP($F937,'Arr 2020'!$A:$N,11,0),0)</f>
        <v>0</v>
      </c>
      <c r="Q937" s="24">
        <f>IFERROR(VLOOKUP($F937,'Arr 2020'!$A:$N,12,0),0)</f>
        <v>0</v>
      </c>
      <c r="R937" s="24">
        <f>IFERROR(VLOOKUP($F937,'Arr 2020'!$A:$N,13,0),0)</f>
        <v>0</v>
      </c>
      <c r="S937" s="24">
        <f>IFERROR(VLOOKUP($F937,'Arr 2020'!$A:$N,14,0),0)</f>
        <v>0</v>
      </c>
    </row>
    <row r="938" spans="2:19" ht="15" customHeight="1" x14ac:dyDescent="0.2">
      <c r="B938" s="60"/>
      <c r="C938" s="61"/>
      <c r="D938" s="61"/>
      <c r="E938" s="61"/>
      <c r="F938" s="43" t="s">
        <v>1639</v>
      </c>
      <c r="G938" s="53" t="s">
        <v>1640</v>
      </c>
      <c r="H938" s="44">
        <f>IFERROR(VLOOKUP($F938,'Arr 2020'!$A$1:$C$1331,3,0),0)</f>
        <v>51208.34</v>
      </c>
      <c r="I938" s="44">
        <f>IFERROR(VLOOKUP($F938,'Arr 2020'!$A:$N,4,0),0)</f>
        <v>37992.18</v>
      </c>
      <c r="J938" s="44">
        <f>IFERROR(VLOOKUP($F938,'Arr 2020'!$A:$N,5,0),0)</f>
        <v>25768.400000000001</v>
      </c>
      <c r="K938" s="44">
        <f>IFERROR(VLOOKUP($F938,'Arr 2020'!$A:$N,6,0),0)</f>
        <v>37358.6</v>
      </c>
      <c r="L938" s="44">
        <f>IFERROR(VLOOKUP($F938,'Arr 2020'!$A:$N,7,0),0)</f>
        <v>35264.1</v>
      </c>
      <c r="M938" s="44">
        <f>IFERROR(VLOOKUP($F938,'Arr 2020'!$A:$N,8,0),0)</f>
        <v>20863.429999999997</v>
      </c>
      <c r="N938" s="44">
        <f>IFERROR(VLOOKUP($F938,'Arr 2020'!$A:$N,9,0),0)</f>
        <v>19624.900000000001</v>
      </c>
      <c r="O938" s="44">
        <f>IFERROR(VLOOKUP($F938,'Arr 2020'!$A:$N,10,0),0)</f>
        <v>23930.560000000001</v>
      </c>
      <c r="P938" s="44">
        <f>IFERROR(VLOOKUP($F938,'Arr 2020'!$A:$N,11,0),0)</f>
        <v>25449.610000000004</v>
      </c>
      <c r="Q938" s="44">
        <f>IFERROR(VLOOKUP($F938,'Arr 2020'!$A:$N,12,0),0)</f>
        <v>27171.68</v>
      </c>
      <c r="R938" s="44">
        <f>IFERROR(VLOOKUP($F938,'Arr 2020'!$A:$N,13,0),0)</f>
        <v>18477.39</v>
      </c>
      <c r="S938" s="44">
        <f>IFERROR(VLOOKUP($F938,'Arr 2020'!$A:$N,14,0),0)</f>
        <v>49409.37</v>
      </c>
    </row>
    <row r="939" spans="2:19" ht="30" customHeight="1" x14ac:dyDescent="0.2">
      <c r="B939" s="60"/>
      <c r="C939" s="61"/>
      <c r="D939" s="61"/>
      <c r="E939" s="61"/>
      <c r="F939" s="43" t="s">
        <v>1641</v>
      </c>
      <c r="G939" s="53" t="s">
        <v>1642</v>
      </c>
      <c r="H939" s="44">
        <f>IFERROR(VLOOKUP($F939,'Arr 2020'!$A$1:$C$1331,3,0),0)</f>
        <v>12206.09</v>
      </c>
      <c r="I939" s="44">
        <f>IFERROR(VLOOKUP($F939,'Arr 2020'!$A:$N,4,0),0)</f>
        <v>11244.999999999998</v>
      </c>
      <c r="J939" s="44">
        <f>IFERROR(VLOOKUP($F939,'Arr 2020'!$A:$N,5,0),0)</f>
        <v>13308.85</v>
      </c>
      <c r="K939" s="44">
        <f>IFERROR(VLOOKUP($F939,'Arr 2020'!$A:$N,6,0),0)</f>
        <v>19446.02</v>
      </c>
      <c r="L939" s="44">
        <f>IFERROR(VLOOKUP($F939,'Arr 2020'!$A:$N,7,0),0)</f>
        <v>6661.1</v>
      </c>
      <c r="M939" s="44">
        <f>IFERROR(VLOOKUP($F939,'Arr 2020'!$A:$N,8,0),0)</f>
        <v>2991.43</v>
      </c>
      <c r="N939" s="44">
        <f>IFERROR(VLOOKUP($F939,'Arr 2020'!$A:$N,9,0),0)</f>
        <v>8668.65</v>
      </c>
      <c r="O939" s="44">
        <f>IFERROR(VLOOKUP($F939,'Arr 2020'!$A:$N,10,0),0)</f>
        <v>1938.72</v>
      </c>
      <c r="P939" s="44">
        <f>IFERROR(VLOOKUP($F939,'Arr 2020'!$A:$N,11,0),0)</f>
        <v>333.9</v>
      </c>
      <c r="Q939" s="44">
        <f>IFERROR(VLOOKUP($F939,'Arr 2020'!$A:$N,12,0),0)</f>
        <v>3686.15</v>
      </c>
      <c r="R939" s="44">
        <f>IFERROR(VLOOKUP($F939,'Arr 2020'!$A:$N,13,0),0)</f>
        <v>959.12</v>
      </c>
      <c r="S939" s="44">
        <f>IFERROR(VLOOKUP($F939,'Arr 2020'!$A:$N,14,0),0)</f>
        <v>405.9</v>
      </c>
    </row>
    <row r="940" spans="2:19" ht="15" customHeight="1" x14ac:dyDescent="0.2">
      <c r="B940" s="23"/>
      <c r="C940" s="22"/>
      <c r="D940" s="22"/>
      <c r="E940" s="22" t="s">
        <v>1643</v>
      </c>
      <c r="F940" s="22"/>
      <c r="G940" s="55" t="s">
        <v>1644</v>
      </c>
      <c r="H940" s="24">
        <f>IFERROR(VLOOKUP($F940,'Arr 2020'!$A$1:$C$1331,3,0),0)</f>
        <v>0</v>
      </c>
      <c r="I940" s="24">
        <f>IFERROR(VLOOKUP($F940,'Arr 2020'!$A:$N,4,0),0)</f>
        <v>0</v>
      </c>
      <c r="J940" s="24">
        <f>IFERROR(VLOOKUP($F940,'Arr 2020'!$A:$N,5,0),0)</f>
        <v>0</v>
      </c>
      <c r="K940" s="24">
        <f>IFERROR(VLOOKUP($F940,'Arr 2020'!$A:$N,6,0),0)</f>
        <v>0</v>
      </c>
      <c r="L940" s="24">
        <f>IFERROR(VLOOKUP($F940,'Arr 2020'!$A:$N,7,0),0)</f>
        <v>0</v>
      </c>
      <c r="M940" s="24">
        <f>IFERROR(VLOOKUP($F940,'Arr 2020'!$A:$N,8,0),0)</f>
        <v>0</v>
      </c>
      <c r="N940" s="24">
        <f>IFERROR(VLOOKUP($F940,'Arr 2020'!$A:$N,9,0),0)</f>
        <v>0</v>
      </c>
      <c r="O940" s="24">
        <f>IFERROR(VLOOKUP($F940,'Arr 2020'!$A:$N,10,0),0)</f>
        <v>0</v>
      </c>
      <c r="P940" s="24">
        <f>IFERROR(VLOOKUP($F940,'Arr 2020'!$A:$N,11,0),0)</f>
        <v>0</v>
      </c>
      <c r="Q940" s="24">
        <f>IFERROR(VLOOKUP($F940,'Arr 2020'!$A:$N,12,0),0)</f>
        <v>0</v>
      </c>
      <c r="R940" s="24">
        <f>IFERROR(VLOOKUP($F940,'Arr 2020'!$A:$N,13,0),0)</f>
        <v>0</v>
      </c>
      <c r="S940" s="24">
        <f>IFERROR(VLOOKUP($F940,'Arr 2020'!$A:$N,14,0),0)</f>
        <v>0</v>
      </c>
    </row>
    <row r="941" spans="2:19" ht="15" customHeight="1" x14ac:dyDescent="0.2">
      <c r="B941" s="60"/>
      <c r="C941" s="61"/>
      <c r="D941" s="61"/>
      <c r="E941" s="61"/>
      <c r="F941" s="43" t="s">
        <v>1645</v>
      </c>
      <c r="G941" s="53" t="s">
        <v>1644</v>
      </c>
      <c r="H941" s="44">
        <f>IFERROR(VLOOKUP($F941,'Arr 2020'!$A$1:$C$1331,3,0),0)</f>
        <v>1517.26</v>
      </c>
      <c r="I941" s="44">
        <f>IFERROR(VLOOKUP($F941,'Arr 2020'!$A:$N,4,0),0)</f>
        <v>4032.89</v>
      </c>
      <c r="J941" s="44">
        <f>IFERROR(VLOOKUP($F941,'Arr 2020'!$A:$N,5,0),0)</f>
        <v>3853.92</v>
      </c>
      <c r="K941" s="44">
        <f>IFERROR(VLOOKUP($F941,'Arr 2020'!$A:$N,6,0),0)</f>
        <v>3867.44</v>
      </c>
      <c r="L941" s="44">
        <f>IFERROR(VLOOKUP($F941,'Arr 2020'!$A:$N,7,0),0)</f>
        <v>3887.45</v>
      </c>
      <c r="M941" s="44">
        <f>IFERROR(VLOOKUP($F941,'Arr 2020'!$A:$N,8,0),0)</f>
        <v>3858.69</v>
      </c>
      <c r="N941" s="44">
        <f>IFERROR(VLOOKUP($F941,'Arr 2020'!$A:$N,9,0),0)</f>
        <v>3867.51</v>
      </c>
      <c r="O941" s="44">
        <f>IFERROR(VLOOKUP($F941,'Arr 2020'!$A:$N,10,0),0)</f>
        <v>4526.57</v>
      </c>
      <c r="P941" s="44">
        <f>IFERROR(VLOOKUP($F941,'Arr 2020'!$A:$N,11,0),0)</f>
        <v>4443.32</v>
      </c>
      <c r="Q941" s="44">
        <f>IFERROR(VLOOKUP($F941,'Arr 2020'!$A:$N,12,0),0)</f>
        <v>32143.46</v>
      </c>
      <c r="R941" s="44">
        <f>IFERROR(VLOOKUP($F941,'Arr 2020'!$A:$N,13,0),0)</f>
        <v>4098.92</v>
      </c>
      <c r="S941" s="44">
        <f>IFERROR(VLOOKUP($F941,'Arr 2020'!$A:$N,14,0),0)</f>
        <v>4550.57</v>
      </c>
    </row>
    <row r="942" spans="2:19" ht="15" customHeight="1" x14ac:dyDescent="0.2">
      <c r="B942" s="64"/>
      <c r="C942" s="37"/>
      <c r="D942" s="37" t="s">
        <v>1646</v>
      </c>
      <c r="E942" s="37"/>
      <c r="F942" s="37"/>
      <c r="G942" s="51" t="s">
        <v>1647</v>
      </c>
      <c r="H942" s="38">
        <f>IFERROR(VLOOKUP($F942,'Arr 2020'!$A$1:$C$1331,3,0),0)</f>
        <v>0</v>
      </c>
      <c r="I942" s="38">
        <f>IFERROR(VLOOKUP($F942,'Arr 2020'!$A:$N,4,0),0)</f>
        <v>0</v>
      </c>
      <c r="J942" s="38">
        <f>IFERROR(VLOOKUP($F942,'Arr 2020'!$A:$N,5,0),0)</f>
        <v>0</v>
      </c>
      <c r="K942" s="38">
        <f>IFERROR(VLOOKUP($F942,'Arr 2020'!$A:$N,6,0),0)</f>
        <v>0</v>
      </c>
      <c r="L942" s="38">
        <f>IFERROR(VLOOKUP($F942,'Arr 2020'!$A:$N,7,0),0)</f>
        <v>0</v>
      </c>
      <c r="M942" s="38">
        <f>IFERROR(VLOOKUP($F942,'Arr 2020'!$A:$N,8,0),0)</f>
        <v>0</v>
      </c>
      <c r="N942" s="38">
        <f>IFERROR(VLOOKUP($F942,'Arr 2020'!$A:$N,9,0),0)</f>
        <v>0</v>
      </c>
      <c r="O942" s="38">
        <f>IFERROR(VLOOKUP($F942,'Arr 2020'!$A:$N,10,0),0)</f>
        <v>0</v>
      </c>
      <c r="P942" s="38">
        <f>IFERROR(VLOOKUP($F942,'Arr 2020'!$A:$N,11,0),0)</f>
        <v>0</v>
      </c>
      <c r="Q942" s="38">
        <f>IFERROR(VLOOKUP($F942,'Arr 2020'!$A:$N,12,0),0)</f>
        <v>0</v>
      </c>
      <c r="R942" s="38">
        <f>IFERROR(VLOOKUP($F942,'Arr 2020'!$A:$N,13,0),0)</f>
        <v>0</v>
      </c>
      <c r="S942" s="38">
        <f>IFERROR(VLOOKUP($F942,'Arr 2020'!$A:$N,14,0),0)</f>
        <v>0</v>
      </c>
    </row>
    <row r="943" spans="2:19" ht="15" customHeight="1" x14ac:dyDescent="0.2">
      <c r="B943" s="23"/>
      <c r="C943" s="22"/>
      <c r="D943" s="22"/>
      <c r="E943" s="22" t="s">
        <v>1648</v>
      </c>
      <c r="F943" s="22"/>
      <c r="G943" s="55" t="s">
        <v>1649</v>
      </c>
      <c r="H943" s="24">
        <f>IFERROR(VLOOKUP($F943,'Arr 2020'!$A$1:$C$1331,3,0),0)</f>
        <v>0</v>
      </c>
      <c r="I943" s="24">
        <f>IFERROR(VLOOKUP($F943,'Arr 2020'!$A:$N,4,0),0)</f>
        <v>0</v>
      </c>
      <c r="J943" s="24">
        <f>IFERROR(VLOOKUP($F943,'Arr 2020'!$A:$N,5,0),0)</f>
        <v>0</v>
      </c>
      <c r="K943" s="24">
        <f>IFERROR(VLOOKUP($F943,'Arr 2020'!$A:$N,6,0),0)</f>
        <v>0</v>
      </c>
      <c r="L943" s="24">
        <f>IFERROR(VLOOKUP($F943,'Arr 2020'!$A:$N,7,0),0)</f>
        <v>0</v>
      </c>
      <c r="M943" s="24">
        <f>IFERROR(VLOOKUP($F943,'Arr 2020'!$A:$N,8,0),0)</f>
        <v>0</v>
      </c>
      <c r="N943" s="24">
        <f>IFERROR(VLOOKUP($F943,'Arr 2020'!$A:$N,9,0),0)</f>
        <v>0</v>
      </c>
      <c r="O943" s="24">
        <f>IFERROR(VLOOKUP($F943,'Arr 2020'!$A:$N,10,0),0)</f>
        <v>0</v>
      </c>
      <c r="P943" s="24">
        <f>IFERROR(VLOOKUP($F943,'Arr 2020'!$A:$N,11,0),0)</f>
        <v>0</v>
      </c>
      <c r="Q943" s="24">
        <f>IFERROR(VLOOKUP($F943,'Arr 2020'!$A:$N,12,0),0)</f>
        <v>0</v>
      </c>
      <c r="R943" s="24">
        <f>IFERROR(VLOOKUP($F943,'Arr 2020'!$A:$N,13,0),0)</f>
        <v>0</v>
      </c>
      <c r="S943" s="24">
        <f>IFERROR(VLOOKUP($F943,'Arr 2020'!$A:$N,14,0),0)</f>
        <v>0</v>
      </c>
    </row>
    <row r="944" spans="2:19" ht="15" customHeight="1" x14ac:dyDescent="0.2">
      <c r="B944" s="60"/>
      <c r="C944" s="61"/>
      <c r="D944" s="61"/>
      <c r="E944" s="61"/>
      <c r="F944" s="43" t="s">
        <v>1650</v>
      </c>
      <c r="G944" s="53" t="s">
        <v>1649</v>
      </c>
      <c r="H944" s="44">
        <f>IFERROR(VLOOKUP($F944,'Arr 2020'!$A$1:$C$1331,3,0),0)</f>
        <v>0</v>
      </c>
      <c r="I944" s="44">
        <f>IFERROR(VLOOKUP($F944,'Arr 2020'!$A:$N,4,0),0)</f>
        <v>683.13</v>
      </c>
      <c r="J944" s="44">
        <f>IFERROR(VLOOKUP($F944,'Arr 2020'!$A:$N,5,0),0)</f>
        <v>3603.94</v>
      </c>
      <c r="K944" s="44">
        <f>IFERROR(VLOOKUP($F944,'Arr 2020'!$A:$N,6,0),0)</f>
        <v>2233</v>
      </c>
      <c r="L944" s="44">
        <f>IFERROR(VLOOKUP($F944,'Arr 2020'!$A:$N,7,0),0)</f>
        <v>4721.38</v>
      </c>
      <c r="M944" s="44">
        <f>IFERROR(VLOOKUP($F944,'Arr 2020'!$A:$N,8,0),0)</f>
        <v>2142.1999999999998</v>
      </c>
      <c r="N944" s="44">
        <f>IFERROR(VLOOKUP($F944,'Arr 2020'!$A:$N,9,0),0)</f>
        <v>2106.66</v>
      </c>
      <c r="O944" s="44">
        <f>IFERROR(VLOOKUP($F944,'Arr 2020'!$A:$N,10,0),0)</f>
        <v>4150.55</v>
      </c>
      <c r="P944" s="44">
        <f>IFERROR(VLOOKUP($F944,'Arr 2020'!$A:$N,11,0),0)</f>
        <v>2716.86</v>
      </c>
      <c r="Q944" s="44">
        <f>IFERROR(VLOOKUP($F944,'Arr 2020'!$A:$N,12,0),0)</f>
        <v>2900.95</v>
      </c>
      <c r="R944" s="44">
        <f>IFERROR(VLOOKUP($F944,'Arr 2020'!$A:$N,13,0),0)</f>
        <v>2020.95</v>
      </c>
      <c r="S944" s="44">
        <f>IFERROR(VLOOKUP($F944,'Arr 2020'!$A:$N,14,0),0)</f>
        <v>1191.8800000000001</v>
      </c>
    </row>
    <row r="945" spans="2:19" ht="15" customHeight="1" x14ac:dyDescent="0.2">
      <c r="B945" s="23"/>
      <c r="C945" s="22"/>
      <c r="D945" s="22"/>
      <c r="E945" s="22" t="s">
        <v>1651</v>
      </c>
      <c r="F945" s="22"/>
      <c r="G945" s="55" t="s">
        <v>1652</v>
      </c>
      <c r="H945" s="24">
        <f>IFERROR(VLOOKUP($F945,'Arr 2020'!$A$1:$C$1331,3,0),0)</f>
        <v>0</v>
      </c>
      <c r="I945" s="24">
        <f>IFERROR(VLOOKUP($F945,'Arr 2020'!$A:$N,4,0),0)</f>
        <v>0</v>
      </c>
      <c r="J945" s="24">
        <f>IFERROR(VLOOKUP($F945,'Arr 2020'!$A:$N,5,0),0)</f>
        <v>0</v>
      </c>
      <c r="K945" s="24">
        <f>IFERROR(VLOOKUP($F945,'Arr 2020'!$A:$N,6,0),0)</f>
        <v>0</v>
      </c>
      <c r="L945" s="24">
        <f>IFERROR(VLOOKUP($F945,'Arr 2020'!$A:$N,7,0),0)</f>
        <v>0</v>
      </c>
      <c r="M945" s="24">
        <f>IFERROR(VLOOKUP($F945,'Arr 2020'!$A:$N,8,0),0)</f>
        <v>0</v>
      </c>
      <c r="N945" s="24">
        <f>IFERROR(VLOOKUP($F945,'Arr 2020'!$A:$N,9,0),0)</f>
        <v>0</v>
      </c>
      <c r="O945" s="24">
        <f>IFERROR(VLOOKUP($F945,'Arr 2020'!$A:$N,10,0),0)</f>
        <v>0</v>
      </c>
      <c r="P945" s="24">
        <f>IFERROR(VLOOKUP($F945,'Arr 2020'!$A:$N,11,0),0)</f>
        <v>0</v>
      </c>
      <c r="Q945" s="24">
        <f>IFERROR(VLOOKUP($F945,'Arr 2020'!$A:$N,12,0),0)</f>
        <v>0</v>
      </c>
      <c r="R945" s="24">
        <f>IFERROR(VLOOKUP($F945,'Arr 2020'!$A:$N,13,0),0)</f>
        <v>0</v>
      </c>
      <c r="S945" s="24">
        <f>IFERROR(VLOOKUP($F945,'Arr 2020'!$A:$N,14,0),0)</f>
        <v>0</v>
      </c>
    </row>
    <row r="946" spans="2:19" ht="15" customHeight="1" x14ac:dyDescent="0.2">
      <c r="B946" s="60"/>
      <c r="C946" s="61"/>
      <c r="D946" s="61"/>
      <c r="E946" s="61"/>
      <c r="F946" s="43" t="s">
        <v>1653</v>
      </c>
      <c r="G946" s="53" t="s">
        <v>1652</v>
      </c>
      <c r="H946" s="44">
        <f>IFERROR(VLOOKUP($F946,'Arr 2020'!$A$1:$C$1331,3,0),0)</f>
        <v>65339.32</v>
      </c>
      <c r="I946" s="44">
        <f>IFERROR(VLOOKUP($F946,'Arr 2020'!$A:$N,4,0),0)</f>
        <v>71837.24000000002</v>
      </c>
      <c r="J946" s="44">
        <f>IFERROR(VLOOKUP($F946,'Arr 2020'!$A:$N,5,0),0)</f>
        <v>54020.639999999999</v>
      </c>
      <c r="K946" s="44">
        <f>IFERROR(VLOOKUP($F946,'Arr 2020'!$A:$N,6,0),0)</f>
        <v>53516.72</v>
      </c>
      <c r="L946" s="44">
        <f>IFERROR(VLOOKUP($F946,'Arr 2020'!$A:$N,7,0),0)</f>
        <v>178313.09</v>
      </c>
      <c r="M946" s="44">
        <f>IFERROR(VLOOKUP($F946,'Arr 2020'!$A:$N,8,0),0)</f>
        <v>89362.050000000017</v>
      </c>
      <c r="N946" s="44">
        <f>IFERROR(VLOOKUP($F946,'Arr 2020'!$A:$N,9,0),0)</f>
        <v>265454.93</v>
      </c>
      <c r="O946" s="44">
        <f>IFERROR(VLOOKUP($F946,'Arr 2020'!$A:$N,10,0),0)</f>
        <v>97907.72</v>
      </c>
      <c r="P946" s="44">
        <f>IFERROR(VLOOKUP($F946,'Arr 2020'!$A:$N,11,0),0)</f>
        <v>93244.1</v>
      </c>
      <c r="Q946" s="44">
        <f>IFERROR(VLOOKUP($F946,'Arr 2020'!$A:$N,12,0),0)</f>
        <v>187558.65</v>
      </c>
      <c r="R946" s="44">
        <f>IFERROR(VLOOKUP($F946,'Arr 2020'!$A:$N,13,0),0)</f>
        <v>112385.3</v>
      </c>
      <c r="S946" s="44">
        <f>IFERROR(VLOOKUP($F946,'Arr 2020'!$A:$N,14,0),0)</f>
        <v>141115.21</v>
      </c>
    </row>
    <row r="947" spans="2:19" ht="15" customHeight="1" x14ac:dyDescent="0.2">
      <c r="B947" s="64"/>
      <c r="C947" s="37"/>
      <c r="D947" s="37" t="s">
        <v>1654</v>
      </c>
      <c r="E947" s="37"/>
      <c r="F947" s="37"/>
      <c r="G947" s="51" t="s">
        <v>1655</v>
      </c>
      <c r="H947" s="38">
        <f>IFERROR(VLOOKUP($F947,'Arr 2020'!$A$1:$C$1331,3,0),0)</f>
        <v>0</v>
      </c>
      <c r="I947" s="38">
        <f>IFERROR(VLOOKUP($F947,'Arr 2020'!$A:$N,4,0),0)</f>
        <v>0</v>
      </c>
      <c r="J947" s="38">
        <f>IFERROR(VLOOKUP($F947,'Arr 2020'!$A:$N,5,0),0)</f>
        <v>0</v>
      </c>
      <c r="K947" s="38">
        <f>IFERROR(VLOOKUP($F947,'Arr 2020'!$A:$N,6,0),0)</f>
        <v>0</v>
      </c>
      <c r="L947" s="38">
        <f>IFERROR(VLOOKUP($F947,'Arr 2020'!$A:$N,7,0),0)</f>
        <v>0</v>
      </c>
      <c r="M947" s="38">
        <f>IFERROR(VLOOKUP($F947,'Arr 2020'!$A:$N,8,0),0)</f>
        <v>0</v>
      </c>
      <c r="N947" s="38">
        <f>IFERROR(VLOOKUP($F947,'Arr 2020'!$A:$N,9,0),0)</f>
        <v>0</v>
      </c>
      <c r="O947" s="38">
        <f>IFERROR(VLOOKUP($F947,'Arr 2020'!$A:$N,10,0),0)</f>
        <v>0</v>
      </c>
      <c r="P947" s="38">
        <f>IFERROR(VLOOKUP($F947,'Arr 2020'!$A:$N,11,0),0)</f>
        <v>0</v>
      </c>
      <c r="Q947" s="38">
        <f>IFERROR(VLOOKUP($F947,'Arr 2020'!$A:$N,12,0),0)</f>
        <v>0</v>
      </c>
      <c r="R947" s="38">
        <f>IFERROR(VLOOKUP($F947,'Arr 2020'!$A:$N,13,0),0)</f>
        <v>0</v>
      </c>
      <c r="S947" s="38">
        <f>IFERROR(VLOOKUP($F947,'Arr 2020'!$A:$N,14,0),0)</f>
        <v>0</v>
      </c>
    </row>
    <row r="948" spans="2:19" ht="15" customHeight="1" x14ac:dyDescent="0.2">
      <c r="B948" s="23"/>
      <c r="C948" s="22"/>
      <c r="D948" s="22"/>
      <c r="E948" s="22" t="s">
        <v>1656</v>
      </c>
      <c r="F948" s="22"/>
      <c r="G948" s="55" t="s">
        <v>1655</v>
      </c>
      <c r="H948" s="24">
        <f>IFERROR(VLOOKUP($F948,'Arr 2020'!$A$1:$C$1331,3,0),0)</f>
        <v>0</v>
      </c>
      <c r="I948" s="24">
        <f>IFERROR(VLOOKUP($F948,'Arr 2020'!$A:$N,4,0),0)</f>
        <v>0</v>
      </c>
      <c r="J948" s="24">
        <f>IFERROR(VLOOKUP($F948,'Arr 2020'!$A:$N,5,0),0)</f>
        <v>0</v>
      </c>
      <c r="K948" s="24">
        <f>IFERROR(VLOOKUP($F948,'Arr 2020'!$A:$N,6,0),0)</f>
        <v>0</v>
      </c>
      <c r="L948" s="24">
        <f>IFERROR(VLOOKUP($F948,'Arr 2020'!$A:$N,7,0),0)</f>
        <v>0</v>
      </c>
      <c r="M948" s="24">
        <f>IFERROR(VLOOKUP($F948,'Arr 2020'!$A:$N,8,0),0)</f>
        <v>0</v>
      </c>
      <c r="N948" s="24">
        <f>IFERROR(VLOOKUP($F948,'Arr 2020'!$A:$N,9,0),0)</f>
        <v>0</v>
      </c>
      <c r="O948" s="24">
        <f>IFERROR(VLOOKUP($F948,'Arr 2020'!$A:$N,10,0),0)</f>
        <v>0</v>
      </c>
      <c r="P948" s="24">
        <f>IFERROR(VLOOKUP($F948,'Arr 2020'!$A:$N,11,0),0)</f>
        <v>0</v>
      </c>
      <c r="Q948" s="24">
        <f>IFERROR(VLOOKUP($F948,'Arr 2020'!$A:$N,12,0),0)</f>
        <v>0</v>
      </c>
      <c r="R948" s="24">
        <f>IFERROR(VLOOKUP($F948,'Arr 2020'!$A:$N,13,0),0)</f>
        <v>0</v>
      </c>
      <c r="S948" s="24">
        <f>IFERROR(VLOOKUP($F948,'Arr 2020'!$A:$N,14,0),0)</f>
        <v>0</v>
      </c>
    </row>
    <row r="949" spans="2:19" ht="15" customHeight="1" x14ac:dyDescent="0.2">
      <c r="B949" s="60"/>
      <c r="C949" s="61"/>
      <c r="D949" s="61"/>
      <c r="E949" s="61"/>
      <c r="F949" s="43" t="s">
        <v>1657</v>
      </c>
      <c r="G949" s="53" t="s">
        <v>1655</v>
      </c>
      <c r="H949" s="44">
        <f>IFERROR(VLOOKUP($F949,'Arr 2020'!$A$1:$C$1331,3,0),0)</f>
        <v>0</v>
      </c>
      <c r="I949" s="44">
        <f>IFERROR(VLOOKUP($F949,'Arr 2020'!$A:$N,4,0),0)</f>
        <v>0</v>
      </c>
      <c r="J949" s="44">
        <f>IFERROR(VLOOKUP($F949,'Arr 2020'!$A:$N,5,0),0)</f>
        <v>0</v>
      </c>
      <c r="K949" s="44">
        <f>IFERROR(VLOOKUP($F949,'Arr 2020'!$A:$N,6,0),0)</f>
        <v>0</v>
      </c>
      <c r="L949" s="44">
        <f>IFERROR(VLOOKUP($F949,'Arr 2020'!$A:$N,7,0),0)</f>
        <v>4.8</v>
      </c>
      <c r="M949" s="44">
        <f>IFERROR(VLOOKUP($F949,'Arr 2020'!$A:$N,8,0),0)</f>
        <v>0</v>
      </c>
      <c r="N949" s="44">
        <f>IFERROR(VLOOKUP($F949,'Arr 2020'!$A:$N,9,0),0)</f>
        <v>0</v>
      </c>
      <c r="O949" s="44">
        <f>IFERROR(VLOOKUP($F949,'Arr 2020'!$A:$N,10,0),0)</f>
        <v>0</v>
      </c>
      <c r="P949" s="44">
        <f>IFERROR(VLOOKUP($F949,'Arr 2020'!$A:$N,11,0),0)</f>
        <v>0</v>
      </c>
      <c r="Q949" s="44">
        <f>IFERROR(VLOOKUP($F949,'Arr 2020'!$A:$N,12,0),0)</f>
        <v>0</v>
      </c>
      <c r="R949" s="44">
        <f>IFERROR(VLOOKUP($F949,'Arr 2020'!$A:$N,13,0),0)</f>
        <v>0</v>
      </c>
      <c r="S949" s="44">
        <f>IFERROR(VLOOKUP($F949,'Arr 2020'!$A:$N,14,0),0)</f>
        <v>0</v>
      </c>
    </row>
    <row r="950" spans="2:19" ht="15" customHeight="1" x14ac:dyDescent="0.2">
      <c r="B950" s="23"/>
      <c r="C950" s="22"/>
      <c r="D950" s="22"/>
      <c r="E950" s="22" t="s">
        <v>1658</v>
      </c>
      <c r="F950" s="22"/>
      <c r="G950" s="55" t="s">
        <v>1659</v>
      </c>
      <c r="H950" s="24">
        <f>IFERROR(VLOOKUP($F950,'Arr 2020'!$A$1:$C$1331,3,0),0)</f>
        <v>0</v>
      </c>
      <c r="I950" s="24">
        <f>IFERROR(VLOOKUP($F950,'Arr 2020'!$A:$N,4,0),0)</f>
        <v>0</v>
      </c>
      <c r="J950" s="24">
        <f>IFERROR(VLOOKUP($F950,'Arr 2020'!$A:$N,5,0),0)</f>
        <v>0</v>
      </c>
      <c r="K950" s="24">
        <f>IFERROR(VLOOKUP($F950,'Arr 2020'!$A:$N,6,0),0)</f>
        <v>0</v>
      </c>
      <c r="L950" s="24">
        <f>IFERROR(VLOOKUP($F950,'Arr 2020'!$A:$N,7,0),0)</f>
        <v>0</v>
      </c>
      <c r="M950" s="24">
        <f>IFERROR(VLOOKUP($F950,'Arr 2020'!$A:$N,8,0),0)</f>
        <v>0</v>
      </c>
      <c r="N950" s="24">
        <f>IFERROR(VLOOKUP($F950,'Arr 2020'!$A:$N,9,0),0)</f>
        <v>0</v>
      </c>
      <c r="O950" s="24">
        <f>IFERROR(VLOOKUP($F950,'Arr 2020'!$A:$N,10,0),0)</f>
        <v>0</v>
      </c>
      <c r="P950" s="24">
        <f>IFERROR(VLOOKUP($F950,'Arr 2020'!$A:$N,11,0),0)</f>
        <v>0</v>
      </c>
      <c r="Q950" s="24">
        <f>IFERROR(VLOOKUP($F950,'Arr 2020'!$A:$N,12,0),0)</f>
        <v>0</v>
      </c>
      <c r="R950" s="24">
        <f>IFERROR(VLOOKUP($F950,'Arr 2020'!$A:$N,13,0),0)</f>
        <v>0</v>
      </c>
      <c r="S950" s="24">
        <f>IFERROR(VLOOKUP($F950,'Arr 2020'!$A:$N,14,0),0)</f>
        <v>0</v>
      </c>
    </row>
    <row r="951" spans="2:19" ht="15" customHeight="1" x14ac:dyDescent="0.2">
      <c r="B951" s="60"/>
      <c r="C951" s="61"/>
      <c r="D951" s="61"/>
      <c r="E951" s="61"/>
      <c r="F951" s="43" t="s">
        <v>1660</v>
      </c>
      <c r="G951" s="53" t="s">
        <v>1659</v>
      </c>
      <c r="H951" s="44">
        <f>IFERROR(VLOOKUP($F951,'Arr 2020'!$A$1:$C$1331,3,0),0)</f>
        <v>2338.7600000000002</v>
      </c>
      <c r="I951" s="44">
        <f>IFERROR(VLOOKUP($F951,'Arr 2020'!$A:$N,4,0),0)</f>
        <v>1039.2999999999997</v>
      </c>
      <c r="J951" s="44">
        <f>IFERROR(VLOOKUP($F951,'Arr 2020'!$A:$N,5,0),0)</f>
        <v>8665.58</v>
      </c>
      <c r="K951" s="44">
        <f>IFERROR(VLOOKUP($F951,'Arr 2020'!$A:$N,6,0),0)</f>
        <v>261.77</v>
      </c>
      <c r="L951" s="44">
        <f>IFERROR(VLOOKUP($F951,'Arr 2020'!$A:$N,7,0),0)</f>
        <v>249.51</v>
      </c>
      <c r="M951" s="44">
        <f>IFERROR(VLOOKUP($F951,'Arr 2020'!$A:$N,8,0),0)</f>
        <v>178.35</v>
      </c>
      <c r="N951" s="44">
        <f>IFERROR(VLOOKUP($F951,'Arr 2020'!$A:$N,9,0),0)</f>
        <v>1730.32</v>
      </c>
      <c r="O951" s="44">
        <f>IFERROR(VLOOKUP($F951,'Arr 2020'!$A:$N,10,0),0)</f>
        <v>135.13999999999999</v>
      </c>
      <c r="P951" s="44">
        <f>IFERROR(VLOOKUP($F951,'Arr 2020'!$A:$N,11,0),0)</f>
        <v>85.48</v>
      </c>
      <c r="Q951" s="44">
        <f>IFERROR(VLOOKUP($F951,'Arr 2020'!$A:$N,12,0),0)</f>
        <v>109.45</v>
      </c>
      <c r="R951" s="44">
        <f>IFERROR(VLOOKUP($F951,'Arr 2020'!$A:$N,13,0),0)</f>
        <v>1490.9</v>
      </c>
      <c r="S951" s="44">
        <f>IFERROR(VLOOKUP($F951,'Arr 2020'!$A:$N,14,0),0)</f>
        <v>15942.03</v>
      </c>
    </row>
    <row r="952" spans="2:19" ht="15" customHeight="1" x14ac:dyDescent="0.2">
      <c r="B952" s="64"/>
      <c r="C952" s="37"/>
      <c r="D952" s="37" t="s">
        <v>1661</v>
      </c>
      <c r="E952" s="37"/>
      <c r="F952" s="37"/>
      <c r="G952" s="51" t="s">
        <v>1662</v>
      </c>
      <c r="H952" s="38">
        <f>IFERROR(VLOOKUP($F952,'Arr 2020'!$A$1:$C$1331,3,0),0)</f>
        <v>0</v>
      </c>
      <c r="I952" s="38">
        <f>IFERROR(VLOOKUP($F952,'Arr 2020'!$A:$N,4,0),0)</f>
        <v>0</v>
      </c>
      <c r="J952" s="38">
        <f>IFERROR(VLOOKUP($F952,'Arr 2020'!$A:$N,5,0),0)</f>
        <v>0</v>
      </c>
      <c r="K952" s="38">
        <f>IFERROR(VLOOKUP($F952,'Arr 2020'!$A:$N,6,0),0)</f>
        <v>0</v>
      </c>
      <c r="L952" s="38">
        <f>IFERROR(VLOOKUP($F952,'Arr 2020'!$A:$N,7,0),0)</f>
        <v>0</v>
      </c>
      <c r="M952" s="38">
        <f>IFERROR(VLOOKUP($F952,'Arr 2020'!$A:$N,8,0),0)</f>
        <v>0</v>
      </c>
      <c r="N952" s="38">
        <f>IFERROR(VLOOKUP($F952,'Arr 2020'!$A:$N,9,0),0)</f>
        <v>0</v>
      </c>
      <c r="O952" s="38">
        <f>IFERROR(VLOOKUP($F952,'Arr 2020'!$A:$N,10,0),0)</f>
        <v>0</v>
      </c>
      <c r="P952" s="38">
        <f>IFERROR(VLOOKUP($F952,'Arr 2020'!$A:$N,11,0),0)</f>
        <v>0</v>
      </c>
      <c r="Q952" s="38">
        <f>IFERROR(VLOOKUP($F952,'Arr 2020'!$A:$N,12,0),0)</f>
        <v>0</v>
      </c>
      <c r="R952" s="38">
        <f>IFERROR(VLOOKUP($F952,'Arr 2020'!$A:$N,13,0),0)</f>
        <v>0</v>
      </c>
      <c r="S952" s="38">
        <f>IFERROR(VLOOKUP($F952,'Arr 2020'!$A:$N,14,0),0)</f>
        <v>0</v>
      </c>
    </row>
    <row r="953" spans="2:19" ht="15" customHeight="1" x14ac:dyDescent="0.2">
      <c r="B953" s="23"/>
      <c r="C953" s="22"/>
      <c r="D953" s="22"/>
      <c r="E953" s="22" t="s">
        <v>1663</v>
      </c>
      <c r="F953" s="22"/>
      <c r="G953" s="55" t="s">
        <v>1662</v>
      </c>
      <c r="H953" s="24">
        <f>IFERROR(VLOOKUP($F953,'Arr 2020'!$A$1:$C$1331,3,0),0)</f>
        <v>0</v>
      </c>
      <c r="I953" s="24">
        <f>IFERROR(VLOOKUP($F953,'Arr 2020'!$A:$N,4,0),0)</f>
        <v>0</v>
      </c>
      <c r="J953" s="24">
        <f>IFERROR(VLOOKUP($F953,'Arr 2020'!$A:$N,5,0),0)</f>
        <v>0</v>
      </c>
      <c r="K953" s="24">
        <f>IFERROR(VLOOKUP($F953,'Arr 2020'!$A:$N,6,0),0)</f>
        <v>0</v>
      </c>
      <c r="L953" s="24">
        <f>IFERROR(VLOOKUP($F953,'Arr 2020'!$A:$N,7,0),0)</f>
        <v>0</v>
      </c>
      <c r="M953" s="24">
        <f>IFERROR(VLOOKUP($F953,'Arr 2020'!$A:$N,8,0),0)</f>
        <v>0</v>
      </c>
      <c r="N953" s="24">
        <f>IFERROR(VLOOKUP($F953,'Arr 2020'!$A:$N,9,0),0)</f>
        <v>0</v>
      </c>
      <c r="O953" s="24">
        <f>IFERROR(VLOOKUP($F953,'Arr 2020'!$A:$N,10,0),0)</f>
        <v>0</v>
      </c>
      <c r="P953" s="24">
        <f>IFERROR(VLOOKUP($F953,'Arr 2020'!$A:$N,11,0),0)</f>
        <v>0</v>
      </c>
      <c r="Q953" s="24">
        <f>IFERROR(VLOOKUP($F953,'Arr 2020'!$A:$N,12,0),0)</f>
        <v>0</v>
      </c>
      <c r="R953" s="24">
        <f>IFERROR(VLOOKUP($F953,'Arr 2020'!$A:$N,13,0),0)</f>
        <v>0</v>
      </c>
      <c r="S953" s="24">
        <f>IFERROR(VLOOKUP($F953,'Arr 2020'!$A:$N,14,0),0)</f>
        <v>0</v>
      </c>
    </row>
    <row r="954" spans="2:19" ht="15" customHeight="1" x14ac:dyDescent="0.2">
      <c r="B954" s="60"/>
      <c r="C954" s="61"/>
      <c r="D954" s="61"/>
      <c r="E954" s="61"/>
      <c r="F954" s="43" t="s">
        <v>1664</v>
      </c>
      <c r="G954" s="53" t="s">
        <v>1662</v>
      </c>
      <c r="H954" s="44">
        <f>IFERROR(VLOOKUP($F954,'Arr 2020'!$A$1:$C$1331,3,0),0)</f>
        <v>0</v>
      </c>
      <c r="I954" s="44">
        <f>IFERROR(VLOOKUP($F954,'Arr 2020'!$A:$N,4,0),0)</f>
        <v>0</v>
      </c>
      <c r="J954" s="44">
        <f>IFERROR(VLOOKUP($F954,'Arr 2020'!$A:$N,5,0),0)</f>
        <v>0</v>
      </c>
      <c r="K954" s="44">
        <f>IFERROR(VLOOKUP($F954,'Arr 2020'!$A:$N,6,0),0)</f>
        <v>0</v>
      </c>
      <c r="L954" s="44">
        <f>IFERROR(VLOOKUP($F954,'Arr 2020'!$A:$N,7,0),0)</f>
        <v>0</v>
      </c>
      <c r="M954" s="44">
        <f>IFERROR(VLOOKUP($F954,'Arr 2020'!$A:$N,8,0),0)</f>
        <v>0</v>
      </c>
      <c r="N954" s="44">
        <f>IFERROR(VLOOKUP($F954,'Arr 2020'!$A:$N,9,0),0)</f>
        <v>0</v>
      </c>
      <c r="O954" s="44">
        <f>IFERROR(VLOOKUP($F954,'Arr 2020'!$A:$N,10,0),0)</f>
        <v>0</v>
      </c>
      <c r="P954" s="44">
        <f>IFERROR(VLOOKUP($F954,'Arr 2020'!$A:$N,11,0),0)</f>
        <v>0</v>
      </c>
      <c r="Q954" s="44">
        <f>IFERROR(VLOOKUP($F954,'Arr 2020'!$A:$N,12,0),0)</f>
        <v>0</v>
      </c>
      <c r="R954" s="44">
        <f>IFERROR(VLOOKUP($F954,'Arr 2020'!$A:$N,13,0),0)</f>
        <v>0</v>
      </c>
      <c r="S954" s="44">
        <f>IFERROR(VLOOKUP($F954,'Arr 2020'!$A:$N,14,0),0)</f>
        <v>0</v>
      </c>
    </row>
    <row r="955" spans="2:19" ht="15" customHeight="1" x14ac:dyDescent="0.2">
      <c r="B955" s="64"/>
      <c r="C955" s="37"/>
      <c r="D955" s="37" t="s">
        <v>1665</v>
      </c>
      <c r="E955" s="37"/>
      <c r="F955" s="37"/>
      <c r="G955" s="51" t="s">
        <v>1666</v>
      </c>
      <c r="H955" s="38">
        <f>IFERROR(VLOOKUP($F955,'Arr 2020'!$A$1:$C$1331,3,0),0)</f>
        <v>0</v>
      </c>
      <c r="I955" s="38">
        <f>IFERROR(VLOOKUP($F955,'Arr 2020'!$A:$N,4,0),0)</f>
        <v>0</v>
      </c>
      <c r="J955" s="38">
        <f>IFERROR(VLOOKUP($F955,'Arr 2020'!$A:$N,5,0),0)</f>
        <v>0</v>
      </c>
      <c r="K955" s="38">
        <f>IFERROR(VLOOKUP($F955,'Arr 2020'!$A:$N,6,0),0)</f>
        <v>0</v>
      </c>
      <c r="L955" s="38">
        <f>IFERROR(VLOOKUP($F955,'Arr 2020'!$A:$N,7,0),0)</f>
        <v>0</v>
      </c>
      <c r="M955" s="38">
        <f>IFERROR(VLOOKUP($F955,'Arr 2020'!$A:$N,8,0),0)</f>
        <v>0</v>
      </c>
      <c r="N955" s="38">
        <f>IFERROR(VLOOKUP($F955,'Arr 2020'!$A:$N,9,0),0)</f>
        <v>0</v>
      </c>
      <c r="O955" s="38">
        <f>IFERROR(VLOOKUP($F955,'Arr 2020'!$A:$N,10,0),0)</f>
        <v>0</v>
      </c>
      <c r="P955" s="38">
        <f>IFERROR(VLOOKUP($F955,'Arr 2020'!$A:$N,11,0),0)</f>
        <v>0</v>
      </c>
      <c r="Q955" s="38">
        <f>IFERROR(VLOOKUP($F955,'Arr 2020'!$A:$N,12,0),0)</f>
        <v>0</v>
      </c>
      <c r="R955" s="38">
        <f>IFERROR(VLOOKUP($F955,'Arr 2020'!$A:$N,13,0),0)</f>
        <v>0</v>
      </c>
      <c r="S955" s="38">
        <f>IFERROR(VLOOKUP($F955,'Arr 2020'!$A:$N,14,0),0)</f>
        <v>0</v>
      </c>
    </row>
    <row r="956" spans="2:19" ht="15" customHeight="1" x14ac:dyDescent="0.2">
      <c r="B956" s="23"/>
      <c r="C956" s="22"/>
      <c r="D956" s="22"/>
      <c r="E956" s="22" t="s">
        <v>1667</v>
      </c>
      <c r="F956" s="22"/>
      <c r="G956" s="55" t="s">
        <v>1668</v>
      </c>
      <c r="H956" s="24">
        <f>IFERROR(VLOOKUP($F956,'Arr 2020'!$A$1:$C$1331,3,0),0)</f>
        <v>0</v>
      </c>
      <c r="I956" s="24">
        <f>IFERROR(VLOOKUP($F956,'Arr 2020'!$A:$N,4,0),0)</f>
        <v>0</v>
      </c>
      <c r="J956" s="24">
        <f>IFERROR(VLOOKUP($F956,'Arr 2020'!$A:$N,5,0),0)</f>
        <v>0</v>
      </c>
      <c r="K956" s="24">
        <f>IFERROR(VLOOKUP($F956,'Arr 2020'!$A:$N,6,0),0)</f>
        <v>0</v>
      </c>
      <c r="L956" s="24">
        <f>IFERROR(VLOOKUP($F956,'Arr 2020'!$A:$N,7,0),0)</f>
        <v>0</v>
      </c>
      <c r="M956" s="24">
        <f>IFERROR(VLOOKUP($F956,'Arr 2020'!$A:$N,8,0),0)</f>
        <v>0</v>
      </c>
      <c r="N956" s="24">
        <f>IFERROR(VLOOKUP($F956,'Arr 2020'!$A:$N,9,0),0)</f>
        <v>0</v>
      </c>
      <c r="O956" s="24">
        <f>IFERROR(VLOOKUP($F956,'Arr 2020'!$A:$N,10,0),0)</f>
        <v>0</v>
      </c>
      <c r="P956" s="24">
        <f>IFERROR(VLOOKUP($F956,'Arr 2020'!$A:$N,11,0),0)</f>
        <v>0</v>
      </c>
      <c r="Q956" s="24">
        <f>IFERROR(VLOOKUP($F956,'Arr 2020'!$A:$N,12,0),0)</f>
        <v>0</v>
      </c>
      <c r="R956" s="24">
        <f>IFERROR(VLOOKUP($F956,'Arr 2020'!$A:$N,13,0),0)</f>
        <v>0</v>
      </c>
      <c r="S956" s="24">
        <f>IFERROR(VLOOKUP($F956,'Arr 2020'!$A:$N,14,0),0)</f>
        <v>0</v>
      </c>
    </row>
    <row r="957" spans="2:19" ht="15" customHeight="1" x14ac:dyDescent="0.2">
      <c r="B957" s="60"/>
      <c r="C957" s="61"/>
      <c r="D957" s="61"/>
      <c r="E957" s="61"/>
      <c r="F957" s="43" t="s">
        <v>1669</v>
      </c>
      <c r="G957" s="53" t="s">
        <v>1668</v>
      </c>
      <c r="H957" s="44">
        <f>IFERROR(VLOOKUP($F957,'Arr 2020'!$A$1:$C$1331,3,0),0)</f>
        <v>16103</v>
      </c>
      <c r="I957" s="44">
        <f>IFERROR(VLOOKUP($F957,'Arr 2020'!$A:$N,4,0),0)</f>
        <v>8641.61</v>
      </c>
      <c r="J957" s="44">
        <f>IFERROR(VLOOKUP($F957,'Arr 2020'!$A:$N,5,0),0)</f>
        <v>8225.52</v>
      </c>
      <c r="K957" s="44">
        <f>IFERROR(VLOOKUP($F957,'Arr 2020'!$A:$N,6,0),0)</f>
        <v>8890.1</v>
      </c>
      <c r="L957" s="44">
        <f>IFERROR(VLOOKUP($F957,'Arr 2020'!$A:$N,7,0),0)</f>
        <v>1178.0899999999999</v>
      </c>
      <c r="M957" s="44">
        <f>IFERROR(VLOOKUP($F957,'Arr 2020'!$A:$N,8,0),0)</f>
        <v>1021.03</v>
      </c>
      <c r="N957" s="44">
        <f>IFERROR(VLOOKUP($F957,'Arr 2020'!$A:$N,9,0),0)</f>
        <v>66.16</v>
      </c>
      <c r="O957" s="44">
        <f>IFERROR(VLOOKUP($F957,'Arr 2020'!$A:$N,10,0),0)</f>
        <v>40.649999999999991</v>
      </c>
      <c r="P957" s="44">
        <f>IFERROR(VLOOKUP($F957,'Arr 2020'!$A:$N,11,0),0)</f>
        <v>151.83000000000004</v>
      </c>
      <c r="Q957" s="44">
        <f>IFERROR(VLOOKUP($F957,'Arr 2020'!$A:$N,12,0),0)</f>
        <v>0</v>
      </c>
      <c r="R957" s="44">
        <f>IFERROR(VLOOKUP($F957,'Arr 2020'!$A:$N,13,0),0)</f>
        <v>63.88</v>
      </c>
      <c r="S957" s="44">
        <f>IFERROR(VLOOKUP($F957,'Arr 2020'!$A:$N,14,0),0)</f>
        <v>2352.2800000000002</v>
      </c>
    </row>
    <row r="958" spans="2:19" ht="15" customHeight="1" x14ac:dyDescent="0.2">
      <c r="B958" s="60"/>
      <c r="C958" s="61"/>
      <c r="D958" s="61"/>
      <c r="E958" s="61"/>
      <c r="F958" s="43" t="s">
        <v>1670</v>
      </c>
      <c r="G958" s="53" t="s">
        <v>1671</v>
      </c>
      <c r="H958" s="44">
        <f>IFERROR(VLOOKUP($F958,'Arr 2020'!$A$1:$C$1331,3,0),0)</f>
        <v>345.92</v>
      </c>
      <c r="I958" s="44">
        <f>IFERROR(VLOOKUP($F958,'Arr 2020'!$A:$N,4,0),0)</f>
        <v>359.25</v>
      </c>
      <c r="J958" s="44">
        <f>IFERROR(VLOOKUP($F958,'Arr 2020'!$A:$N,5,0),0)</f>
        <v>226.69</v>
      </c>
      <c r="K958" s="44">
        <f>IFERROR(VLOOKUP($F958,'Arr 2020'!$A:$N,6,0),0)</f>
        <v>737.11</v>
      </c>
      <c r="L958" s="44">
        <f>IFERROR(VLOOKUP($F958,'Arr 2020'!$A:$N,7,0),0)</f>
        <v>258.64</v>
      </c>
      <c r="M958" s="44">
        <f>IFERROR(VLOOKUP($F958,'Arr 2020'!$A:$N,8,0),0)</f>
        <v>266.04000000000002</v>
      </c>
      <c r="N958" s="44">
        <f>IFERROR(VLOOKUP($F958,'Arr 2020'!$A:$N,9,0),0)</f>
        <v>2397.3000000000002</v>
      </c>
      <c r="O958" s="44">
        <f>IFERROR(VLOOKUP($F958,'Arr 2020'!$A:$N,10,0),0)</f>
        <v>3423.99</v>
      </c>
      <c r="P958" s="44">
        <f>IFERROR(VLOOKUP($F958,'Arr 2020'!$A:$N,11,0),0)</f>
        <v>3850.9</v>
      </c>
      <c r="Q958" s="44">
        <f>IFERROR(VLOOKUP($F958,'Arr 2020'!$A:$N,12,0),0)</f>
        <v>1987.1</v>
      </c>
      <c r="R958" s="44">
        <f>IFERROR(VLOOKUP($F958,'Arr 2020'!$A:$N,13,0),0)</f>
        <v>1688.2</v>
      </c>
      <c r="S958" s="44">
        <f>IFERROR(VLOOKUP($F958,'Arr 2020'!$A:$N,14,0),0)</f>
        <v>2363.86</v>
      </c>
    </row>
    <row r="959" spans="2:19" ht="15" customHeight="1" x14ac:dyDescent="0.2">
      <c r="B959" s="23"/>
      <c r="C959" s="22"/>
      <c r="D959" s="22"/>
      <c r="E959" s="22" t="s">
        <v>1672</v>
      </c>
      <c r="F959" s="22"/>
      <c r="G959" s="55" t="s">
        <v>4258</v>
      </c>
      <c r="H959" s="24">
        <f>IFERROR(VLOOKUP($F959,'Arr 2020'!$A$1:$C$1331,3,0),0)</f>
        <v>0</v>
      </c>
      <c r="I959" s="24">
        <f>IFERROR(VLOOKUP($F959,'Arr 2020'!$A:$N,4,0),0)</f>
        <v>0</v>
      </c>
      <c r="J959" s="24">
        <f>IFERROR(VLOOKUP($F959,'Arr 2020'!$A:$N,5,0),0)</f>
        <v>0</v>
      </c>
      <c r="K959" s="24">
        <f>IFERROR(VLOOKUP($F959,'Arr 2020'!$A:$N,6,0),0)</f>
        <v>0</v>
      </c>
      <c r="L959" s="24">
        <f>IFERROR(VLOOKUP($F959,'Arr 2020'!$A:$N,7,0),0)</f>
        <v>0</v>
      </c>
      <c r="M959" s="24">
        <f>IFERROR(VLOOKUP($F959,'Arr 2020'!$A:$N,8,0),0)</f>
        <v>0</v>
      </c>
      <c r="N959" s="24">
        <f>IFERROR(VLOOKUP($F959,'Arr 2020'!$A:$N,9,0),0)</f>
        <v>0</v>
      </c>
      <c r="O959" s="24">
        <f>IFERROR(VLOOKUP($F959,'Arr 2020'!$A:$N,10,0),0)</f>
        <v>0</v>
      </c>
      <c r="P959" s="24">
        <f>IFERROR(VLOOKUP($F959,'Arr 2020'!$A:$N,11,0),0)</f>
        <v>0</v>
      </c>
      <c r="Q959" s="24">
        <f>IFERROR(VLOOKUP($F959,'Arr 2020'!$A:$N,12,0),0)</f>
        <v>0</v>
      </c>
      <c r="R959" s="24">
        <f>IFERROR(VLOOKUP($F959,'Arr 2020'!$A:$N,13,0),0)</f>
        <v>0</v>
      </c>
      <c r="S959" s="24">
        <f>IFERROR(VLOOKUP($F959,'Arr 2020'!$A:$N,14,0),0)</f>
        <v>0</v>
      </c>
    </row>
    <row r="960" spans="2:19" ht="15" customHeight="1" x14ac:dyDescent="0.2">
      <c r="B960" s="60"/>
      <c r="C960" s="61"/>
      <c r="D960" s="61"/>
      <c r="E960" s="61"/>
      <c r="F960" s="43" t="s">
        <v>1673</v>
      </c>
      <c r="G960" s="53" t="s">
        <v>4259</v>
      </c>
      <c r="H960" s="44">
        <f>IFERROR(VLOOKUP($F960,'Arr 2020'!$A$1:$C$1331,3,0),0)</f>
        <v>9018.17</v>
      </c>
      <c r="I960" s="44">
        <f>IFERROR(VLOOKUP($F960,'Arr 2020'!$A:$N,4,0),0)</f>
        <v>9163.77</v>
      </c>
      <c r="J960" s="44">
        <f>IFERROR(VLOOKUP($F960,'Arr 2020'!$A:$N,5,0),0)</f>
        <v>5943.62</v>
      </c>
      <c r="K960" s="44">
        <f>IFERROR(VLOOKUP($F960,'Arr 2020'!$A:$N,6,0),0)</f>
        <v>10689.95</v>
      </c>
      <c r="L960" s="44">
        <f>IFERROR(VLOOKUP($F960,'Arr 2020'!$A:$N,7,0),0)</f>
        <v>5617.3400000000011</v>
      </c>
      <c r="M960" s="44">
        <f>IFERROR(VLOOKUP($F960,'Arr 2020'!$A:$N,8,0),0)</f>
        <v>10072.629999999999</v>
      </c>
      <c r="N960" s="44">
        <f>IFERROR(VLOOKUP($F960,'Arr 2020'!$A:$N,9,0),0)</f>
        <v>4689.21</v>
      </c>
      <c r="O960" s="44">
        <f>IFERROR(VLOOKUP($F960,'Arr 2020'!$A:$N,10,0),0)</f>
        <v>7234.14</v>
      </c>
      <c r="P960" s="44">
        <f>IFERROR(VLOOKUP($F960,'Arr 2020'!$A:$N,11,0),0)</f>
        <v>8792.15</v>
      </c>
      <c r="Q960" s="44">
        <f>IFERROR(VLOOKUP($F960,'Arr 2020'!$A:$N,12,0),0)</f>
        <v>11582.450000000003</v>
      </c>
      <c r="R960" s="44">
        <f>IFERROR(VLOOKUP($F960,'Arr 2020'!$A:$N,13,0),0)</f>
        <v>9281.7999999999993</v>
      </c>
      <c r="S960" s="44">
        <f>IFERROR(VLOOKUP($F960,'Arr 2020'!$A:$N,14,0),0)</f>
        <v>7908.13</v>
      </c>
    </row>
    <row r="961" spans="2:19" ht="15" customHeight="1" x14ac:dyDescent="0.2">
      <c r="B961" s="23"/>
      <c r="C961" s="22"/>
      <c r="D961" s="22"/>
      <c r="E961" s="22" t="s">
        <v>1675</v>
      </c>
      <c r="F961" s="22"/>
      <c r="G961" s="55" t="s">
        <v>1666</v>
      </c>
      <c r="H961" s="24">
        <f>IFERROR(VLOOKUP($F961,'Arr 2020'!$A$1:$C$1331,3,0),0)</f>
        <v>0</v>
      </c>
      <c r="I961" s="24">
        <f>IFERROR(VLOOKUP($F961,'Arr 2020'!$A:$N,4,0),0)</f>
        <v>0</v>
      </c>
      <c r="J961" s="24">
        <f>IFERROR(VLOOKUP($F961,'Arr 2020'!$A:$N,5,0),0)</f>
        <v>0</v>
      </c>
      <c r="K961" s="24">
        <f>IFERROR(VLOOKUP($F961,'Arr 2020'!$A:$N,6,0),0)</f>
        <v>0</v>
      </c>
      <c r="L961" s="24">
        <f>IFERROR(VLOOKUP($F961,'Arr 2020'!$A:$N,7,0),0)</f>
        <v>0</v>
      </c>
      <c r="M961" s="24">
        <f>IFERROR(VLOOKUP($F961,'Arr 2020'!$A:$N,8,0),0)</f>
        <v>0</v>
      </c>
      <c r="N961" s="24">
        <f>IFERROR(VLOOKUP($F961,'Arr 2020'!$A:$N,9,0),0)</f>
        <v>0</v>
      </c>
      <c r="O961" s="24">
        <f>IFERROR(VLOOKUP($F961,'Arr 2020'!$A:$N,10,0),0)</f>
        <v>0</v>
      </c>
      <c r="P961" s="24">
        <f>IFERROR(VLOOKUP($F961,'Arr 2020'!$A:$N,11,0),0)</f>
        <v>0</v>
      </c>
      <c r="Q961" s="24">
        <f>IFERROR(VLOOKUP($F961,'Arr 2020'!$A:$N,12,0),0)</f>
        <v>0</v>
      </c>
      <c r="R961" s="24">
        <f>IFERROR(VLOOKUP($F961,'Arr 2020'!$A:$N,13,0),0)</f>
        <v>0</v>
      </c>
      <c r="S961" s="24">
        <f>IFERROR(VLOOKUP($F961,'Arr 2020'!$A:$N,14,0),0)</f>
        <v>0</v>
      </c>
    </row>
    <row r="962" spans="2:19" ht="15" customHeight="1" x14ac:dyDescent="0.2">
      <c r="B962" s="60"/>
      <c r="C962" s="61"/>
      <c r="D962" s="61"/>
      <c r="E962" s="61"/>
      <c r="F962" s="43" t="s">
        <v>1676</v>
      </c>
      <c r="G962" s="53" t="s">
        <v>1666</v>
      </c>
      <c r="H962" s="44">
        <f>IFERROR(VLOOKUP($F962,'Arr 2020'!$A$1:$C$1331,3,0),0)</f>
        <v>2195.6700000000005</v>
      </c>
      <c r="I962" s="44">
        <f>IFERROR(VLOOKUP($F962,'Arr 2020'!$A:$N,4,0),0)</f>
        <v>4939.3599999999997</v>
      </c>
      <c r="J962" s="44">
        <f>IFERROR(VLOOKUP($F962,'Arr 2020'!$A:$N,5,0),0)</f>
        <v>581.34</v>
      </c>
      <c r="K962" s="44">
        <f>IFERROR(VLOOKUP($F962,'Arr 2020'!$A:$N,6,0),0)</f>
        <v>1097.4600000000003</v>
      </c>
      <c r="L962" s="44">
        <f>IFERROR(VLOOKUP($F962,'Arr 2020'!$A:$N,7,0),0)</f>
        <v>760.58</v>
      </c>
      <c r="M962" s="44">
        <f>IFERROR(VLOOKUP($F962,'Arr 2020'!$A:$N,8,0),0)</f>
        <v>656.44000000000017</v>
      </c>
      <c r="N962" s="44">
        <f>IFERROR(VLOOKUP($F962,'Arr 2020'!$A:$N,9,0),0)</f>
        <v>2249.0500000000002</v>
      </c>
      <c r="O962" s="44">
        <f>IFERROR(VLOOKUP($F962,'Arr 2020'!$A:$N,10,0),0)</f>
        <v>1444.19</v>
      </c>
      <c r="P962" s="44">
        <f>IFERROR(VLOOKUP($F962,'Arr 2020'!$A:$N,11,0),0)</f>
        <v>3622.0100000000007</v>
      </c>
      <c r="Q962" s="44">
        <f>IFERROR(VLOOKUP($F962,'Arr 2020'!$A:$N,12,0),0)</f>
        <v>3876.8</v>
      </c>
      <c r="R962" s="44">
        <f>IFERROR(VLOOKUP($F962,'Arr 2020'!$A:$N,13,0),0)</f>
        <v>741.82</v>
      </c>
      <c r="S962" s="44">
        <f>IFERROR(VLOOKUP($F962,'Arr 2020'!$A:$N,14,0),0)</f>
        <v>592.5</v>
      </c>
    </row>
    <row r="963" spans="2:19" ht="15" customHeight="1" x14ac:dyDescent="0.2">
      <c r="B963" s="32"/>
      <c r="C963" s="33" t="s">
        <v>1677</v>
      </c>
      <c r="D963" s="33"/>
      <c r="E963" s="33"/>
      <c r="F963" s="33"/>
      <c r="G963" s="50" t="s">
        <v>1678</v>
      </c>
      <c r="H963" s="65">
        <f>IFERROR(VLOOKUP($F963,'Arr 2020'!$A$1:$C$1331,3,0),0)</f>
        <v>0</v>
      </c>
      <c r="I963" s="65">
        <f>IFERROR(VLOOKUP($F963,'Arr 2020'!$A:$N,4,0),0)</f>
        <v>0</v>
      </c>
      <c r="J963" s="65">
        <f>IFERROR(VLOOKUP($F963,'Arr 2020'!$A:$N,5,0),0)</f>
        <v>0</v>
      </c>
      <c r="K963" s="65">
        <f>IFERROR(VLOOKUP($F963,'Arr 2020'!$A:$N,6,0),0)</f>
        <v>0</v>
      </c>
      <c r="L963" s="65">
        <f>IFERROR(VLOOKUP($F963,'Arr 2020'!$A:$N,7,0),0)</f>
        <v>0</v>
      </c>
      <c r="M963" s="65">
        <f>IFERROR(VLOOKUP($F963,'Arr 2020'!$A:$N,8,0),0)</f>
        <v>0</v>
      </c>
      <c r="N963" s="65">
        <f>IFERROR(VLOOKUP($F963,'Arr 2020'!$A:$N,9,0),0)</f>
        <v>0</v>
      </c>
      <c r="O963" s="65">
        <f>IFERROR(VLOOKUP($F963,'Arr 2020'!$A:$N,10,0),0)</f>
        <v>0</v>
      </c>
      <c r="P963" s="65">
        <f>IFERROR(VLOOKUP($F963,'Arr 2020'!$A:$N,11,0),0)</f>
        <v>0</v>
      </c>
      <c r="Q963" s="65">
        <f>IFERROR(VLOOKUP($F963,'Arr 2020'!$A:$N,12,0),0)</f>
        <v>0</v>
      </c>
      <c r="R963" s="65">
        <f>IFERROR(VLOOKUP($F963,'Arr 2020'!$A:$N,13,0),0)</f>
        <v>0</v>
      </c>
      <c r="S963" s="65">
        <f>IFERROR(VLOOKUP($F963,'Arr 2020'!$A:$N,14,0),0)</f>
        <v>0</v>
      </c>
    </row>
    <row r="964" spans="2:19" ht="15" customHeight="1" x14ac:dyDescent="0.2">
      <c r="B964" s="64"/>
      <c r="C964" s="37"/>
      <c r="D964" s="37" t="s">
        <v>1679</v>
      </c>
      <c r="E964" s="37"/>
      <c r="F964" s="37"/>
      <c r="G964" s="51" t="s">
        <v>1680</v>
      </c>
      <c r="H964" s="38">
        <f>IFERROR(VLOOKUP($F964,'Arr 2020'!$A$1:$C$1331,3,0),0)</f>
        <v>0</v>
      </c>
      <c r="I964" s="38">
        <f>IFERROR(VLOOKUP($F964,'Arr 2020'!$A:$N,4,0),0)</f>
        <v>0</v>
      </c>
      <c r="J964" s="38">
        <f>IFERROR(VLOOKUP($F964,'Arr 2020'!$A:$N,5,0),0)</f>
        <v>0</v>
      </c>
      <c r="K964" s="38">
        <f>IFERROR(VLOOKUP($F964,'Arr 2020'!$A:$N,6,0),0)</f>
        <v>0</v>
      </c>
      <c r="L964" s="38">
        <f>IFERROR(VLOOKUP($F964,'Arr 2020'!$A:$N,7,0),0)</f>
        <v>0</v>
      </c>
      <c r="M964" s="38">
        <f>IFERROR(VLOOKUP($F964,'Arr 2020'!$A:$N,8,0),0)</f>
        <v>0</v>
      </c>
      <c r="N964" s="38">
        <f>IFERROR(VLOOKUP($F964,'Arr 2020'!$A:$N,9,0),0)</f>
        <v>0</v>
      </c>
      <c r="O964" s="38">
        <f>IFERROR(VLOOKUP($F964,'Arr 2020'!$A:$N,10,0),0)</f>
        <v>0</v>
      </c>
      <c r="P964" s="38">
        <f>IFERROR(VLOOKUP($F964,'Arr 2020'!$A:$N,11,0),0)</f>
        <v>0</v>
      </c>
      <c r="Q964" s="38">
        <f>IFERROR(VLOOKUP($F964,'Arr 2020'!$A:$N,12,0),0)</f>
        <v>0</v>
      </c>
      <c r="R964" s="38">
        <f>IFERROR(VLOOKUP($F964,'Arr 2020'!$A:$N,13,0),0)</f>
        <v>0</v>
      </c>
      <c r="S964" s="38">
        <f>IFERROR(VLOOKUP($F964,'Arr 2020'!$A:$N,14,0),0)</f>
        <v>0</v>
      </c>
    </row>
    <row r="965" spans="2:19" ht="15" customHeight="1" x14ac:dyDescent="0.2">
      <c r="B965" s="23"/>
      <c r="C965" s="22"/>
      <c r="D965" s="22"/>
      <c r="E965" s="22" t="s">
        <v>1681</v>
      </c>
      <c r="F965" s="22"/>
      <c r="G965" s="55" t="s">
        <v>1682</v>
      </c>
      <c r="H965" s="24">
        <f>IFERROR(VLOOKUP($F965,'Arr 2020'!$A$1:$C$1331,3,0),0)</f>
        <v>0</v>
      </c>
      <c r="I965" s="24">
        <f>IFERROR(VLOOKUP($F965,'Arr 2020'!$A:$N,4,0),0)</f>
        <v>0</v>
      </c>
      <c r="J965" s="24">
        <f>IFERROR(VLOOKUP($F965,'Arr 2020'!$A:$N,5,0),0)</f>
        <v>0</v>
      </c>
      <c r="K965" s="24">
        <f>IFERROR(VLOOKUP($F965,'Arr 2020'!$A:$N,6,0),0)</f>
        <v>0</v>
      </c>
      <c r="L965" s="24">
        <f>IFERROR(VLOOKUP($F965,'Arr 2020'!$A:$N,7,0),0)</f>
        <v>0</v>
      </c>
      <c r="M965" s="24">
        <f>IFERROR(VLOOKUP($F965,'Arr 2020'!$A:$N,8,0),0)</f>
        <v>0</v>
      </c>
      <c r="N965" s="24">
        <f>IFERROR(VLOOKUP($F965,'Arr 2020'!$A:$N,9,0),0)</f>
        <v>0</v>
      </c>
      <c r="O965" s="24">
        <f>IFERROR(VLOOKUP($F965,'Arr 2020'!$A:$N,10,0),0)</f>
        <v>0</v>
      </c>
      <c r="P965" s="24">
        <f>IFERROR(VLOOKUP($F965,'Arr 2020'!$A:$N,11,0),0)</f>
        <v>0</v>
      </c>
      <c r="Q965" s="24">
        <f>IFERROR(VLOOKUP($F965,'Arr 2020'!$A:$N,12,0),0)</f>
        <v>0</v>
      </c>
      <c r="R965" s="24">
        <f>IFERROR(VLOOKUP($F965,'Arr 2020'!$A:$N,13,0),0)</f>
        <v>0</v>
      </c>
      <c r="S965" s="24">
        <f>IFERROR(VLOOKUP($F965,'Arr 2020'!$A:$N,14,0),0)</f>
        <v>0</v>
      </c>
    </row>
    <row r="966" spans="2:19" ht="15" customHeight="1" x14ac:dyDescent="0.2">
      <c r="B966" s="60"/>
      <c r="C966" s="61"/>
      <c r="D966" s="61"/>
      <c r="E966" s="61"/>
      <c r="F966" s="43" t="s">
        <v>1683</v>
      </c>
      <c r="G966" s="53" t="s">
        <v>1682</v>
      </c>
      <c r="H966" s="44">
        <f>IFERROR(VLOOKUP($F966,'Arr 2020'!$A$1:$C$1331,3,0),0)</f>
        <v>200407.82999999996</v>
      </c>
      <c r="I966" s="44">
        <f>IFERROR(VLOOKUP($F966,'Arr 2020'!$A:$N,4,0),0)</f>
        <v>218786.41</v>
      </c>
      <c r="J966" s="44">
        <f>IFERROR(VLOOKUP($F966,'Arr 2020'!$A:$N,5,0),0)</f>
        <v>151975.34</v>
      </c>
      <c r="K966" s="44">
        <f>IFERROR(VLOOKUP($F966,'Arr 2020'!$A:$N,6,0),0)</f>
        <v>181754.01</v>
      </c>
      <c r="L966" s="44">
        <f>IFERROR(VLOOKUP($F966,'Arr 2020'!$A:$N,7,0),0)</f>
        <v>112804.88999999998</v>
      </c>
      <c r="M966" s="44">
        <f>IFERROR(VLOOKUP($F966,'Arr 2020'!$A:$N,8,0),0)</f>
        <v>208297</v>
      </c>
      <c r="N966" s="44">
        <f>IFERROR(VLOOKUP($F966,'Arr 2020'!$A:$N,9,0),0)</f>
        <v>255689.36999999997</v>
      </c>
      <c r="O966" s="44">
        <f>IFERROR(VLOOKUP($F966,'Arr 2020'!$A:$N,10,0),0)</f>
        <v>269805.94</v>
      </c>
      <c r="P966" s="44">
        <f>IFERROR(VLOOKUP($F966,'Arr 2020'!$A:$N,11,0),0)</f>
        <v>309257.34999999998</v>
      </c>
      <c r="Q966" s="44">
        <f>IFERROR(VLOOKUP($F966,'Arr 2020'!$A:$N,12,0),0)</f>
        <v>331458.28999999998</v>
      </c>
      <c r="R966" s="44">
        <f>IFERROR(VLOOKUP($F966,'Arr 2020'!$A:$N,13,0),0)</f>
        <v>362680.97</v>
      </c>
      <c r="S966" s="44">
        <f>IFERROR(VLOOKUP($F966,'Arr 2020'!$A:$N,14,0),0)</f>
        <v>474619.91</v>
      </c>
    </row>
    <row r="967" spans="2:19" ht="15" customHeight="1" x14ac:dyDescent="0.2">
      <c r="B967" s="23"/>
      <c r="C967" s="22"/>
      <c r="D967" s="22"/>
      <c r="E967" s="22" t="s">
        <v>1684</v>
      </c>
      <c r="F967" s="22"/>
      <c r="G967" s="55" t="s">
        <v>1685</v>
      </c>
      <c r="H967" s="24">
        <f>IFERROR(VLOOKUP($F967,'Arr 2020'!$A$1:$C$1331,3,0),0)</f>
        <v>0</v>
      </c>
      <c r="I967" s="24">
        <f>IFERROR(VLOOKUP($F967,'Arr 2020'!$A:$N,4,0),0)</f>
        <v>0</v>
      </c>
      <c r="J967" s="24">
        <f>IFERROR(VLOOKUP($F967,'Arr 2020'!$A:$N,5,0),0)</f>
        <v>0</v>
      </c>
      <c r="K967" s="24">
        <f>IFERROR(VLOOKUP($F967,'Arr 2020'!$A:$N,6,0),0)</f>
        <v>0</v>
      </c>
      <c r="L967" s="24">
        <f>IFERROR(VLOOKUP($F967,'Arr 2020'!$A:$N,7,0),0)</f>
        <v>0</v>
      </c>
      <c r="M967" s="24">
        <f>IFERROR(VLOOKUP($F967,'Arr 2020'!$A:$N,8,0),0)</f>
        <v>0</v>
      </c>
      <c r="N967" s="24">
        <f>IFERROR(VLOOKUP($F967,'Arr 2020'!$A:$N,9,0),0)</f>
        <v>0</v>
      </c>
      <c r="O967" s="24">
        <f>IFERROR(VLOOKUP($F967,'Arr 2020'!$A:$N,10,0),0)</f>
        <v>0</v>
      </c>
      <c r="P967" s="24">
        <f>IFERROR(VLOOKUP($F967,'Arr 2020'!$A:$N,11,0),0)</f>
        <v>0</v>
      </c>
      <c r="Q967" s="24">
        <f>IFERROR(VLOOKUP($F967,'Arr 2020'!$A:$N,12,0),0)</f>
        <v>0</v>
      </c>
      <c r="R967" s="24">
        <f>IFERROR(VLOOKUP($F967,'Arr 2020'!$A:$N,13,0),0)</f>
        <v>0</v>
      </c>
      <c r="S967" s="24">
        <f>IFERROR(VLOOKUP($F967,'Arr 2020'!$A:$N,14,0),0)</f>
        <v>0</v>
      </c>
    </row>
    <row r="968" spans="2:19" ht="15" customHeight="1" x14ac:dyDescent="0.2">
      <c r="B968" s="60"/>
      <c r="C968" s="61"/>
      <c r="D968" s="61"/>
      <c r="E968" s="61"/>
      <c r="F968" s="43" t="s">
        <v>1686</v>
      </c>
      <c r="G968" s="53" t="s">
        <v>1685</v>
      </c>
      <c r="H968" s="44">
        <f>IFERROR(VLOOKUP($F968,'Arr 2020'!$A$1:$C$1331,3,0),0)</f>
        <v>318745.90999999997</v>
      </c>
      <c r="I968" s="44">
        <f>IFERROR(VLOOKUP($F968,'Arr 2020'!$A:$N,4,0),0)</f>
        <v>321151.82</v>
      </c>
      <c r="J968" s="44">
        <f>IFERROR(VLOOKUP($F968,'Arr 2020'!$A:$N,5,0),0)</f>
        <v>322517.09000000003</v>
      </c>
      <c r="K968" s="44">
        <f>IFERROR(VLOOKUP($F968,'Arr 2020'!$A:$N,6,0),0)</f>
        <v>252452.15</v>
      </c>
      <c r="L968" s="44">
        <f>IFERROR(VLOOKUP($F968,'Arr 2020'!$A:$N,7,0),0)</f>
        <v>204652.04999999996</v>
      </c>
      <c r="M968" s="44">
        <f>IFERROR(VLOOKUP($F968,'Arr 2020'!$A:$N,8,0),0)</f>
        <v>560387.4</v>
      </c>
      <c r="N968" s="44">
        <f>IFERROR(VLOOKUP($F968,'Arr 2020'!$A:$N,9,0),0)</f>
        <v>333893.66999999993</v>
      </c>
      <c r="O968" s="44">
        <f>IFERROR(VLOOKUP($F968,'Arr 2020'!$A:$N,10,0),0)</f>
        <v>195550.16</v>
      </c>
      <c r="P968" s="44">
        <f>IFERROR(VLOOKUP($F968,'Arr 2020'!$A:$N,11,0),0)</f>
        <v>255707.85000000003</v>
      </c>
      <c r="Q968" s="44">
        <f>IFERROR(VLOOKUP($F968,'Arr 2020'!$A:$N,12,0),0)</f>
        <v>380177.12</v>
      </c>
      <c r="R968" s="44">
        <f>IFERROR(VLOOKUP($F968,'Arr 2020'!$A:$N,13,0),0)</f>
        <v>353620.43</v>
      </c>
      <c r="S968" s="44">
        <f>IFERROR(VLOOKUP($F968,'Arr 2020'!$A:$N,14,0),0)</f>
        <v>315002.03999999998</v>
      </c>
    </row>
    <row r="969" spans="2:19" ht="15" customHeight="1" x14ac:dyDescent="0.2">
      <c r="B969" s="23"/>
      <c r="C969" s="22"/>
      <c r="D969" s="22"/>
      <c r="E969" s="22" t="s">
        <v>1687</v>
      </c>
      <c r="F969" s="22"/>
      <c r="G969" s="55" t="s">
        <v>1688</v>
      </c>
      <c r="H969" s="24">
        <f>IFERROR(VLOOKUP($F969,'Arr 2020'!$A$1:$C$1331,3,0),0)</f>
        <v>0</v>
      </c>
      <c r="I969" s="24">
        <f>IFERROR(VLOOKUP($F969,'Arr 2020'!$A:$N,4,0),0)</f>
        <v>0</v>
      </c>
      <c r="J969" s="24">
        <f>IFERROR(VLOOKUP($F969,'Arr 2020'!$A:$N,5,0),0)</f>
        <v>0</v>
      </c>
      <c r="K969" s="24">
        <f>IFERROR(VLOOKUP($F969,'Arr 2020'!$A:$N,6,0),0)</f>
        <v>0</v>
      </c>
      <c r="L969" s="24">
        <f>IFERROR(VLOOKUP($F969,'Arr 2020'!$A:$N,7,0),0)</f>
        <v>0</v>
      </c>
      <c r="M969" s="24">
        <f>IFERROR(VLOOKUP($F969,'Arr 2020'!$A:$N,8,0),0)</f>
        <v>0</v>
      </c>
      <c r="N969" s="24">
        <f>IFERROR(VLOOKUP($F969,'Arr 2020'!$A:$N,9,0),0)</f>
        <v>0</v>
      </c>
      <c r="O969" s="24">
        <f>IFERROR(VLOOKUP($F969,'Arr 2020'!$A:$N,10,0),0)</f>
        <v>0</v>
      </c>
      <c r="P969" s="24">
        <f>IFERROR(VLOOKUP($F969,'Arr 2020'!$A:$N,11,0),0)</f>
        <v>0</v>
      </c>
      <c r="Q969" s="24">
        <f>IFERROR(VLOOKUP($F969,'Arr 2020'!$A:$N,12,0),0)</f>
        <v>0</v>
      </c>
      <c r="R969" s="24">
        <f>IFERROR(VLOOKUP($F969,'Arr 2020'!$A:$N,13,0),0)</f>
        <v>0</v>
      </c>
      <c r="S969" s="24">
        <f>IFERROR(VLOOKUP($F969,'Arr 2020'!$A:$N,14,0),0)</f>
        <v>0</v>
      </c>
    </row>
    <row r="970" spans="2:19" ht="15" customHeight="1" x14ac:dyDescent="0.2">
      <c r="B970" s="60"/>
      <c r="C970" s="61"/>
      <c r="D970" s="61"/>
      <c r="E970" s="61"/>
      <c r="F970" s="43" t="s">
        <v>1689</v>
      </c>
      <c r="G970" s="53" t="s">
        <v>1688</v>
      </c>
      <c r="H970" s="44">
        <f>IFERROR(VLOOKUP($F970,'Arr 2020'!$A$1:$C$1331,3,0),0)</f>
        <v>204.25999999999996</v>
      </c>
      <c r="I970" s="44">
        <f>IFERROR(VLOOKUP($F970,'Arr 2020'!$A:$N,4,0),0)</f>
        <v>393.86</v>
      </c>
      <c r="J970" s="44">
        <f>IFERROR(VLOOKUP($F970,'Arr 2020'!$A:$N,5,0),0)</f>
        <v>606.52</v>
      </c>
      <c r="K970" s="44">
        <f>IFERROR(VLOOKUP($F970,'Arr 2020'!$A:$N,6,0),0)</f>
        <v>229.82</v>
      </c>
      <c r="L970" s="44">
        <f>IFERROR(VLOOKUP($F970,'Arr 2020'!$A:$N,7,0),0)</f>
        <v>197.75999999999996</v>
      </c>
      <c r="M970" s="44">
        <f>IFERROR(VLOOKUP($F970,'Arr 2020'!$A:$N,8,0),0)</f>
        <v>310</v>
      </c>
      <c r="N970" s="44">
        <f>IFERROR(VLOOKUP($F970,'Arr 2020'!$A:$N,9,0),0)</f>
        <v>438.16000000000008</v>
      </c>
      <c r="O970" s="44">
        <f>IFERROR(VLOOKUP($F970,'Arr 2020'!$A:$N,10,0),0)</f>
        <v>214.54</v>
      </c>
      <c r="P970" s="44">
        <f>IFERROR(VLOOKUP($F970,'Arr 2020'!$A:$N,11,0),0)</f>
        <v>248.12</v>
      </c>
      <c r="Q970" s="44">
        <f>IFERROR(VLOOKUP($F970,'Arr 2020'!$A:$N,12,0),0)</f>
        <v>207.78</v>
      </c>
      <c r="R970" s="44">
        <f>IFERROR(VLOOKUP($F970,'Arr 2020'!$A:$N,13,0),0)</f>
        <v>1342.69</v>
      </c>
      <c r="S970" s="44">
        <f>IFERROR(VLOOKUP($F970,'Arr 2020'!$A:$N,14,0),0)</f>
        <v>1356.08</v>
      </c>
    </row>
    <row r="971" spans="2:19" ht="15" customHeight="1" x14ac:dyDescent="0.2">
      <c r="B971" s="23"/>
      <c r="C971" s="22"/>
      <c r="D971" s="22"/>
      <c r="E971" s="22" t="s">
        <v>1690</v>
      </c>
      <c r="F971" s="22"/>
      <c r="G971" s="55" t="s">
        <v>1691</v>
      </c>
      <c r="H971" s="24">
        <f>IFERROR(VLOOKUP($F971,'Arr 2020'!$A$1:$C$1331,3,0),0)</f>
        <v>0</v>
      </c>
      <c r="I971" s="24">
        <f>IFERROR(VLOOKUP($F971,'Arr 2020'!$A:$N,4,0),0)</f>
        <v>0</v>
      </c>
      <c r="J971" s="24">
        <f>IFERROR(VLOOKUP($F971,'Arr 2020'!$A:$N,5,0),0)</f>
        <v>0</v>
      </c>
      <c r="K971" s="24">
        <f>IFERROR(VLOOKUP($F971,'Arr 2020'!$A:$N,6,0),0)</f>
        <v>0</v>
      </c>
      <c r="L971" s="24">
        <f>IFERROR(VLOOKUP($F971,'Arr 2020'!$A:$N,7,0),0)</f>
        <v>0</v>
      </c>
      <c r="M971" s="24">
        <f>IFERROR(VLOOKUP($F971,'Arr 2020'!$A:$N,8,0),0)</f>
        <v>0</v>
      </c>
      <c r="N971" s="24">
        <f>IFERROR(VLOOKUP($F971,'Arr 2020'!$A:$N,9,0),0)</f>
        <v>0</v>
      </c>
      <c r="O971" s="24">
        <f>IFERROR(VLOOKUP($F971,'Arr 2020'!$A:$N,10,0),0)</f>
        <v>0</v>
      </c>
      <c r="P971" s="24">
        <f>IFERROR(VLOOKUP($F971,'Arr 2020'!$A:$N,11,0),0)</f>
        <v>0</v>
      </c>
      <c r="Q971" s="24">
        <f>IFERROR(VLOOKUP($F971,'Arr 2020'!$A:$N,12,0),0)</f>
        <v>0</v>
      </c>
      <c r="R971" s="24">
        <f>IFERROR(VLOOKUP($F971,'Arr 2020'!$A:$N,13,0),0)</f>
        <v>0</v>
      </c>
      <c r="S971" s="24">
        <f>IFERROR(VLOOKUP($F971,'Arr 2020'!$A:$N,14,0),0)</f>
        <v>0</v>
      </c>
    </row>
    <row r="972" spans="2:19" ht="15" customHeight="1" x14ac:dyDescent="0.2">
      <c r="B972" s="60"/>
      <c r="C972" s="61"/>
      <c r="D972" s="61"/>
      <c r="E972" s="61"/>
      <c r="F972" s="43" t="s">
        <v>1692</v>
      </c>
      <c r="G972" s="53" t="s">
        <v>1691</v>
      </c>
      <c r="H972" s="44">
        <f>IFERROR(VLOOKUP($F972,'Arr 2020'!$A$1:$C$1331,3,0),0)</f>
        <v>458681.66</v>
      </c>
      <c r="I972" s="44">
        <f>IFERROR(VLOOKUP($F972,'Arr 2020'!$A:$N,4,0),0)</f>
        <v>436670.95</v>
      </c>
      <c r="J972" s="44">
        <f>IFERROR(VLOOKUP($F972,'Arr 2020'!$A:$N,5,0),0)</f>
        <v>341079.15999999992</v>
      </c>
      <c r="K972" s="44">
        <f>IFERROR(VLOOKUP($F972,'Arr 2020'!$A:$N,6,0),0)</f>
        <v>317599.53000000003</v>
      </c>
      <c r="L972" s="44">
        <f>IFERROR(VLOOKUP($F972,'Arr 2020'!$A:$N,7,0),0)</f>
        <v>135948.76999999999</v>
      </c>
      <c r="M972" s="44">
        <f>IFERROR(VLOOKUP($F972,'Arr 2020'!$A:$N,8,0),0)</f>
        <v>300509.38</v>
      </c>
      <c r="N972" s="44">
        <f>IFERROR(VLOOKUP($F972,'Arr 2020'!$A:$N,9,0),0)</f>
        <v>412704.73</v>
      </c>
      <c r="O972" s="44">
        <f>IFERROR(VLOOKUP($F972,'Arr 2020'!$A:$N,10,0),0)</f>
        <v>512883.21000000008</v>
      </c>
      <c r="P972" s="44">
        <f>IFERROR(VLOOKUP($F972,'Arr 2020'!$A:$N,11,0),0)</f>
        <v>565241.82999999996</v>
      </c>
      <c r="Q972" s="44">
        <f>IFERROR(VLOOKUP($F972,'Arr 2020'!$A:$N,12,0),0)</f>
        <v>538364.79</v>
      </c>
      <c r="R972" s="44">
        <f>IFERROR(VLOOKUP($F972,'Arr 2020'!$A:$N,13,0),0)</f>
        <v>563684.64</v>
      </c>
      <c r="S972" s="44">
        <f>IFERROR(VLOOKUP($F972,'Arr 2020'!$A:$N,14,0),0)</f>
        <v>544690.34</v>
      </c>
    </row>
    <row r="973" spans="2:19" ht="15" customHeight="1" x14ac:dyDescent="0.2">
      <c r="B973" s="32"/>
      <c r="C973" s="33" t="s">
        <v>1693</v>
      </c>
      <c r="D973" s="33"/>
      <c r="E973" s="33"/>
      <c r="F973" s="33"/>
      <c r="G973" s="50" t="s">
        <v>1694</v>
      </c>
      <c r="H973" s="65">
        <f>IFERROR(VLOOKUP($F973,'Arr 2020'!$A$1:$C$1331,3,0),0)</f>
        <v>0</v>
      </c>
      <c r="I973" s="65">
        <f>IFERROR(VLOOKUP($F973,'Arr 2020'!$A:$N,4,0),0)</f>
        <v>0</v>
      </c>
      <c r="J973" s="65">
        <f>IFERROR(VLOOKUP($F973,'Arr 2020'!$A:$N,5,0),0)</f>
        <v>0</v>
      </c>
      <c r="K973" s="65">
        <f>IFERROR(VLOOKUP($F973,'Arr 2020'!$A:$N,6,0),0)</f>
        <v>0</v>
      </c>
      <c r="L973" s="65">
        <f>IFERROR(VLOOKUP($F973,'Arr 2020'!$A:$N,7,0),0)</f>
        <v>0</v>
      </c>
      <c r="M973" s="65">
        <f>IFERROR(VLOOKUP($F973,'Arr 2020'!$A:$N,8,0),0)</f>
        <v>0</v>
      </c>
      <c r="N973" s="65">
        <f>IFERROR(VLOOKUP($F973,'Arr 2020'!$A:$N,9,0),0)</f>
        <v>0</v>
      </c>
      <c r="O973" s="65">
        <f>IFERROR(VLOOKUP($F973,'Arr 2020'!$A:$N,10,0),0)</f>
        <v>0</v>
      </c>
      <c r="P973" s="65">
        <f>IFERROR(VLOOKUP($F973,'Arr 2020'!$A:$N,11,0),0)</f>
        <v>0</v>
      </c>
      <c r="Q973" s="65">
        <f>IFERROR(VLOOKUP($F973,'Arr 2020'!$A:$N,12,0),0)</f>
        <v>0</v>
      </c>
      <c r="R973" s="65">
        <f>IFERROR(VLOOKUP($F973,'Arr 2020'!$A:$N,13,0),0)</f>
        <v>0</v>
      </c>
      <c r="S973" s="65">
        <f>IFERROR(VLOOKUP($F973,'Arr 2020'!$A:$N,14,0),0)</f>
        <v>0</v>
      </c>
    </row>
    <row r="974" spans="2:19" ht="15" customHeight="1" x14ac:dyDescent="0.2">
      <c r="B974" s="64"/>
      <c r="C974" s="37"/>
      <c r="D974" s="37" t="s">
        <v>1695</v>
      </c>
      <c r="E974" s="37"/>
      <c r="F974" s="37"/>
      <c r="G974" s="51" t="s">
        <v>1696</v>
      </c>
      <c r="H974" s="38">
        <f>IFERROR(VLOOKUP($F974,'Arr 2020'!$A$1:$C$1331,3,0),0)</f>
        <v>0</v>
      </c>
      <c r="I974" s="38">
        <f>IFERROR(VLOOKUP($F974,'Arr 2020'!$A:$N,4,0),0)</f>
        <v>0</v>
      </c>
      <c r="J974" s="38">
        <f>IFERROR(VLOOKUP($F974,'Arr 2020'!$A:$N,5,0),0)</f>
        <v>0</v>
      </c>
      <c r="K974" s="38">
        <f>IFERROR(VLOOKUP($F974,'Arr 2020'!$A:$N,6,0),0)</f>
        <v>0</v>
      </c>
      <c r="L974" s="38">
        <f>IFERROR(VLOOKUP($F974,'Arr 2020'!$A:$N,7,0),0)</f>
        <v>0</v>
      </c>
      <c r="M974" s="38">
        <f>IFERROR(VLOOKUP($F974,'Arr 2020'!$A:$N,8,0),0)</f>
        <v>0</v>
      </c>
      <c r="N974" s="38">
        <f>IFERROR(VLOOKUP($F974,'Arr 2020'!$A:$N,9,0),0)</f>
        <v>0</v>
      </c>
      <c r="O974" s="38">
        <f>IFERROR(VLOOKUP($F974,'Arr 2020'!$A:$N,10,0),0)</f>
        <v>0</v>
      </c>
      <c r="P974" s="38">
        <f>IFERROR(VLOOKUP($F974,'Arr 2020'!$A:$N,11,0),0)</f>
        <v>0</v>
      </c>
      <c r="Q974" s="38">
        <f>IFERROR(VLOOKUP($F974,'Arr 2020'!$A:$N,12,0),0)</f>
        <v>0</v>
      </c>
      <c r="R974" s="38">
        <f>IFERROR(VLOOKUP($F974,'Arr 2020'!$A:$N,13,0),0)</f>
        <v>0</v>
      </c>
      <c r="S974" s="38">
        <f>IFERROR(VLOOKUP($F974,'Arr 2020'!$A:$N,14,0),0)</f>
        <v>0</v>
      </c>
    </row>
    <row r="975" spans="2:19" ht="15" customHeight="1" x14ac:dyDescent="0.2">
      <c r="B975" s="23"/>
      <c r="C975" s="22"/>
      <c r="D975" s="22"/>
      <c r="E975" s="22" t="s">
        <v>1697</v>
      </c>
      <c r="F975" s="22"/>
      <c r="G975" s="55" t="s">
        <v>1698</v>
      </c>
      <c r="H975" s="24">
        <f>IFERROR(VLOOKUP($F975,'Arr 2020'!$A$1:$C$1331,3,0),0)</f>
        <v>0</v>
      </c>
      <c r="I975" s="24">
        <f>IFERROR(VLOOKUP($F975,'Arr 2020'!$A:$N,4,0),0)</f>
        <v>0</v>
      </c>
      <c r="J975" s="24">
        <f>IFERROR(VLOOKUP($F975,'Arr 2020'!$A:$N,5,0),0)</f>
        <v>0</v>
      </c>
      <c r="K975" s="24">
        <f>IFERROR(VLOOKUP($F975,'Arr 2020'!$A:$N,6,0),0)</f>
        <v>0</v>
      </c>
      <c r="L975" s="24">
        <f>IFERROR(VLOOKUP($F975,'Arr 2020'!$A:$N,7,0),0)</f>
        <v>0</v>
      </c>
      <c r="M975" s="24">
        <f>IFERROR(VLOOKUP($F975,'Arr 2020'!$A:$N,8,0),0)</f>
        <v>0</v>
      </c>
      <c r="N975" s="24">
        <f>IFERROR(VLOOKUP($F975,'Arr 2020'!$A:$N,9,0),0)</f>
        <v>0</v>
      </c>
      <c r="O975" s="24">
        <f>IFERROR(VLOOKUP($F975,'Arr 2020'!$A:$N,10,0),0)</f>
        <v>0</v>
      </c>
      <c r="P975" s="24">
        <f>IFERROR(VLOOKUP($F975,'Arr 2020'!$A:$N,11,0),0)</f>
        <v>0</v>
      </c>
      <c r="Q975" s="24">
        <f>IFERROR(VLOOKUP($F975,'Arr 2020'!$A:$N,12,0),0)</f>
        <v>0</v>
      </c>
      <c r="R975" s="24">
        <f>IFERROR(VLOOKUP($F975,'Arr 2020'!$A:$N,13,0),0)</f>
        <v>0</v>
      </c>
      <c r="S975" s="24">
        <f>IFERROR(VLOOKUP($F975,'Arr 2020'!$A:$N,14,0),0)</f>
        <v>0</v>
      </c>
    </row>
    <row r="976" spans="2:19" ht="15" customHeight="1" x14ac:dyDescent="0.2">
      <c r="B976" s="60"/>
      <c r="C976" s="61"/>
      <c r="D976" s="61"/>
      <c r="E976" s="61"/>
      <c r="F976" s="43" t="s">
        <v>1699</v>
      </c>
      <c r="G976" s="53" t="s">
        <v>1700</v>
      </c>
      <c r="H976" s="44">
        <f>IFERROR(VLOOKUP($F976,'Arr 2020'!$A$1:$C$1331,3,0),0)</f>
        <v>0</v>
      </c>
      <c r="I976" s="44">
        <f>IFERROR(VLOOKUP($F976,'Arr 2020'!$A:$N,4,0),0)</f>
        <v>0</v>
      </c>
      <c r="J976" s="44">
        <f>IFERROR(VLOOKUP($F976,'Arr 2020'!$A:$N,5,0),0)</f>
        <v>0</v>
      </c>
      <c r="K976" s="44">
        <f>IFERROR(VLOOKUP($F976,'Arr 2020'!$A:$N,6,0),0)</f>
        <v>0</v>
      </c>
      <c r="L976" s="44">
        <f>IFERROR(VLOOKUP($F976,'Arr 2020'!$A:$N,7,0),0)</f>
        <v>0</v>
      </c>
      <c r="M976" s="44">
        <f>IFERROR(VLOOKUP($F976,'Arr 2020'!$A:$N,8,0),0)</f>
        <v>0</v>
      </c>
      <c r="N976" s="44">
        <f>IFERROR(VLOOKUP($F976,'Arr 2020'!$A:$N,9,0),0)</f>
        <v>0</v>
      </c>
      <c r="O976" s="44">
        <f>IFERROR(VLOOKUP($F976,'Arr 2020'!$A:$N,10,0),0)</f>
        <v>0</v>
      </c>
      <c r="P976" s="44">
        <f>IFERROR(VLOOKUP($F976,'Arr 2020'!$A:$N,11,0),0)</f>
        <v>0</v>
      </c>
      <c r="Q976" s="44">
        <f>IFERROR(VLOOKUP($F976,'Arr 2020'!$A:$N,12,0),0)</f>
        <v>0</v>
      </c>
      <c r="R976" s="44">
        <f>IFERROR(VLOOKUP($F976,'Arr 2020'!$A:$N,13,0),0)</f>
        <v>0</v>
      </c>
      <c r="S976" s="44">
        <f>IFERROR(VLOOKUP($F976,'Arr 2020'!$A:$N,14,0),0)</f>
        <v>0</v>
      </c>
    </row>
    <row r="977" spans="2:19" ht="15" customHeight="1" x14ac:dyDescent="0.2">
      <c r="B977" s="60"/>
      <c r="C977" s="61"/>
      <c r="D977" s="61"/>
      <c r="E977" s="61"/>
      <c r="F977" s="43" t="s">
        <v>1701</v>
      </c>
      <c r="G977" s="53" t="s">
        <v>1702</v>
      </c>
      <c r="H977" s="44">
        <f>IFERROR(VLOOKUP($F977,'Arr 2020'!$A$1:$C$1331,3,0),0)</f>
        <v>36355.739999999991</v>
      </c>
      <c r="I977" s="44">
        <f>IFERROR(VLOOKUP($F977,'Arr 2020'!$A:$N,4,0),0)</f>
        <v>22190.060000000005</v>
      </c>
      <c r="J977" s="44">
        <f>IFERROR(VLOOKUP($F977,'Arr 2020'!$A:$N,5,0),0)</f>
        <v>19994.97</v>
      </c>
      <c r="K977" s="44">
        <f>IFERROR(VLOOKUP($F977,'Arr 2020'!$A:$N,6,0),0)</f>
        <v>25375.5</v>
      </c>
      <c r="L977" s="44">
        <f>IFERROR(VLOOKUP($F977,'Arr 2020'!$A:$N,7,0),0)</f>
        <v>13125.79</v>
      </c>
      <c r="M977" s="44">
        <f>IFERROR(VLOOKUP($F977,'Arr 2020'!$A:$N,8,0),0)</f>
        <v>15361.08</v>
      </c>
      <c r="N977" s="44">
        <f>IFERROR(VLOOKUP($F977,'Arr 2020'!$A:$N,9,0),0)</f>
        <v>23035.770000000004</v>
      </c>
      <c r="O977" s="44">
        <f>IFERROR(VLOOKUP($F977,'Arr 2020'!$A:$N,10,0),0)</f>
        <v>28283.05</v>
      </c>
      <c r="P977" s="44">
        <f>IFERROR(VLOOKUP($F977,'Arr 2020'!$A:$N,11,0),0)</f>
        <v>18916.419999999998</v>
      </c>
      <c r="Q977" s="44">
        <f>IFERROR(VLOOKUP($F977,'Arr 2020'!$A:$N,12,0),0)</f>
        <v>21837.9</v>
      </c>
      <c r="R977" s="44">
        <f>IFERROR(VLOOKUP($F977,'Arr 2020'!$A:$N,13,0),0)</f>
        <v>28697.55</v>
      </c>
      <c r="S977" s="44">
        <f>IFERROR(VLOOKUP($F977,'Arr 2020'!$A:$N,14,0),0)</f>
        <v>62985.43</v>
      </c>
    </row>
    <row r="978" spans="2:19" ht="15" customHeight="1" x14ac:dyDescent="0.2">
      <c r="B978" s="60"/>
      <c r="C978" s="61"/>
      <c r="D978" s="61"/>
      <c r="E978" s="61"/>
      <c r="F978" s="43" t="s">
        <v>1703</v>
      </c>
      <c r="G978" s="53" t="s">
        <v>1704</v>
      </c>
      <c r="H978" s="44">
        <f>IFERROR(VLOOKUP($F978,'Arr 2020'!$A$1:$C$1331,3,0),0)</f>
        <v>0</v>
      </c>
      <c r="I978" s="44">
        <f>IFERROR(VLOOKUP($F978,'Arr 2020'!$A:$N,4,0),0)</f>
        <v>0</v>
      </c>
      <c r="J978" s="44">
        <f>IFERROR(VLOOKUP($F978,'Arr 2020'!$A:$N,5,0),0)</f>
        <v>0</v>
      </c>
      <c r="K978" s="44">
        <f>IFERROR(VLOOKUP($F978,'Arr 2020'!$A:$N,6,0),0)</f>
        <v>0</v>
      </c>
      <c r="L978" s="44">
        <f>IFERROR(VLOOKUP($F978,'Arr 2020'!$A:$N,7,0),0)</f>
        <v>0</v>
      </c>
      <c r="M978" s="44">
        <f>IFERROR(VLOOKUP($F978,'Arr 2020'!$A:$N,8,0),0)</f>
        <v>0</v>
      </c>
      <c r="N978" s="44">
        <f>IFERROR(VLOOKUP($F978,'Arr 2020'!$A:$N,9,0),0)</f>
        <v>0</v>
      </c>
      <c r="O978" s="44">
        <f>IFERROR(VLOOKUP($F978,'Arr 2020'!$A:$N,10,0),0)</f>
        <v>0</v>
      </c>
      <c r="P978" s="44">
        <f>IFERROR(VLOOKUP($F978,'Arr 2020'!$A:$N,11,0),0)</f>
        <v>0</v>
      </c>
      <c r="Q978" s="44">
        <f>IFERROR(VLOOKUP($F978,'Arr 2020'!$A:$N,12,0),0)</f>
        <v>0</v>
      </c>
      <c r="R978" s="44">
        <f>IFERROR(VLOOKUP($F978,'Arr 2020'!$A:$N,13,0),0)</f>
        <v>0</v>
      </c>
      <c r="S978" s="44">
        <f>IFERROR(VLOOKUP($F978,'Arr 2020'!$A:$N,14,0),0)</f>
        <v>0</v>
      </c>
    </row>
    <row r="979" spans="2:19" ht="15" customHeight="1" x14ac:dyDescent="0.2">
      <c r="B979" s="23"/>
      <c r="C979" s="22"/>
      <c r="D979" s="22"/>
      <c r="E979" s="22" t="s">
        <v>1705</v>
      </c>
      <c r="F979" s="22"/>
      <c r="G979" s="55" t="s">
        <v>1706</v>
      </c>
      <c r="H979" s="24">
        <f>IFERROR(VLOOKUP($F979,'Arr 2020'!$A$1:$C$1331,3,0),0)</f>
        <v>0</v>
      </c>
      <c r="I979" s="24">
        <f>IFERROR(VLOOKUP($F979,'Arr 2020'!$A:$N,4,0),0)</f>
        <v>0</v>
      </c>
      <c r="J979" s="24">
        <f>IFERROR(VLOOKUP($F979,'Arr 2020'!$A:$N,5,0),0)</f>
        <v>0</v>
      </c>
      <c r="K979" s="24">
        <f>IFERROR(VLOOKUP($F979,'Arr 2020'!$A:$N,6,0),0)</f>
        <v>0</v>
      </c>
      <c r="L979" s="24">
        <f>IFERROR(VLOOKUP($F979,'Arr 2020'!$A:$N,7,0),0)</f>
        <v>0</v>
      </c>
      <c r="M979" s="24">
        <f>IFERROR(VLOOKUP($F979,'Arr 2020'!$A:$N,8,0),0)</f>
        <v>0</v>
      </c>
      <c r="N979" s="24">
        <f>IFERROR(VLOOKUP($F979,'Arr 2020'!$A:$N,9,0),0)</f>
        <v>0</v>
      </c>
      <c r="O979" s="24">
        <f>IFERROR(VLOOKUP($F979,'Arr 2020'!$A:$N,10,0),0)</f>
        <v>0</v>
      </c>
      <c r="P979" s="24">
        <f>IFERROR(VLOOKUP($F979,'Arr 2020'!$A:$N,11,0),0)</f>
        <v>0</v>
      </c>
      <c r="Q979" s="24">
        <f>IFERROR(VLOOKUP($F979,'Arr 2020'!$A:$N,12,0),0)</f>
        <v>0</v>
      </c>
      <c r="R979" s="24">
        <f>IFERROR(VLOOKUP($F979,'Arr 2020'!$A:$N,13,0),0)</f>
        <v>0</v>
      </c>
      <c r="S979" s="24">
        <f>IFERROR(VLOOKUP($F979,'Arr 2020'!$A:$N,14,0),0)</f>
        <v>0</v>
      </c>
    </row>
    <row r="980" spans="2:19" ht="15" customHeight="1" x14ac:dyDescent="0.2">
      <c r="B980" s="60"/>
      <c r="C980" s="61"/>
      <c r="D980" s="61"/>
      <c r="E980" s="61"/>
      <c r="F980" s="43" t="s">
        <v>1707</v>
      </c>
      <c r="G980" s="53" t="s">
        <v>1706</v>
      </c>
      <c r="H980" s="44">
        <f>IFERROR(VLOOKUP($F980,'Arr 2020'!$A$1:$C$1331,3,0),0)</f>
        <v>0</v>
      </c>
      <c r="I980" s="44">
        <f>IFERROR(VLOOKUP($F980,'Arr 2020'!$A:$N,4,0),0)</f>
        <v>0</v>
      </c>
      <c r="J980" s="44">
        <f>IFERROR(VLOOKUP($F980,'Arr 2020'!$A:$N,5,0),0)</f>
        <v>0</v>
      </c>
      <c r="K980" s="44">
        <f>IFERROR(VLOOKUP($F980,'Arr 2020'!$A:$N,6,0),0)</f>
        <v>0</v>
      </c>
      <c r="L980" s="44">
        <f>IFERROR(VLOOKUP($F980,'Arr 2020'!$A:$N,7,0),0)</f>
        <v>1.36</v>
      </c>
      <c r="M980" s="44">
        <f>IFERROR(VLOOKUP($F980,'Arr 2020'!$A:$N,8,0),0)</f>
        <v>0</v>
      </c>
      <c r="N980" s="44">
        <f>IFERROR(VLOOKUP($F980,'Arr 2020'!$A:$N,9,0),0)</f>
        <v>0</v>
      </c>
      <c r="O980" s="44">
        <f>IFERROR(VLOOKUP($F980,'Arr 2020'!$A:$N,10,0),0)</f>
        <v>0</v>
      </c>
      <c r="P980" s="44">
        <f>IFERROR(VLOOKUP($F980,'Arr 2020'!$A:$N,11,0),0)</f>
        <v>5.26</v>
      </c>
      <c r="Q980" s="44">
        <f>IFERROR(VLOOKUP($F980,'Arr 2020'!$A:$N,12,0),0)</f>
        <v>0</v>
      </c>
      <c r="R980" s="44">
        <f>IFERROR(VLOOKUP($F980,'Arr 2020'!$A:$N,13,0),0)</f>
        <v>0</v>
      </c>
      <c r="S980" s="44">
        <f>IFERROR(VLOOKUP($F980,'Arr 2020'!$A:$N,14,0),0)</f>
        <v>0</v>
      </c>
    </row>
    <row r="981" spans="2:19" ht="15" customHeight="1" x14ac:dyDescent="0.2">
      <c r="B981" s="64"/>
      <c r="C981" s="37"/>
      <c r="D981" s="37" t="s">
        <v>1708</v>
      </c>
      <c r="E981" s="37"/>
      <c r="F981" s="37"/>
      <c r="G981" s="51" t="s">
        <v>1709</v>
      </c>
      <c r="H981" s="38">
        <f>IFERROR(VLOOKUP($F981,'Arr 2020'!$A$1:$C$1331,3,0),0)</f>
        <v>0</v>
      </c>
      <c r="I981" s="38">
        <f>IFERROR(VLOOKUP($F981,'Arr 2020'!$A:$N,4,0),0)</f>
        <v>0</v>
      </c>
      <c r="J981" s="38">
        <f>IFERROR(VLOOKUP($F981,'Arr 2020'!$A:$N,5,0),0)</f>
        <v>0</v>
      </c>
      <c r="K981" s="38">
        <f>IFERROR(VLOOKUP($F981,'Arr 2020'!$A:$N,6,0),0)</f>
        <v>0</v>
      </c>
      <c r="L981" s="38">
        <f>IFERROR(VLOOKUP($F981,'Arr 2020'!$A:$N,7,0),0)</f>
        <v>0</v>
      </c>
      <c r="M981" s="38">
        <f>IFERROR(VLOOKUP($F981,'Arr 2020'!$A:$N,8,0),0)</f>
        <v>0</v>
      </c>
      <c r="N981" s="38">
        <f>IFERROR(VLOOKUP($F981,'Arr 2020'!$A:$N,9,0),0)</f>
        <v>0</v>
      </c>
      <c r="O981" s="38">
        <f>IFERROR(VLOOKUP($F981,'Arr 2020'!$A:$N,10,0),0)</f>
        <v>0</v>
      </c>
      <c r="P981" s="38">
        <f>IFERROR(VLOOKUP($F981,'Arr 2020'!$A:$N,11,0),0)</f>
        <v>0</v>
      </c>
      <c r="Q981" s="38">
        <f>IFERROR(VLOOKUP($F981,'Arr 2020'!$A:$N,12,0),0)</f>
        <v>0</v>
      </c>
      <c r="R981" s="38">
        <f>IFERROR(VLOOKUP($F981,'Arr 2020'!$A:$N,13,0),0)</f>
        <v>0</v>
      </c>
      <c r="S981" s="38">
        <f>IFERROR(VLOOKUP($F981,'Arr 2020'!$A:$N,14,0),0)</f>
        <v>0</v>
      </c>
    </row>
    <row r="982" spans="2:19" ht="15" customHeight="1" x14ac:dyDescent="0.2">
      <c r="B982" s="23"/>
      <c r="C982" s="22"/>
      <c r="D982" s="22"/>
      <c r="E982" s="22" t="s">
        <v>1710</v>
      </c>
      <c r="F982" s="22"/>
      <c r="G982" s="55" t="s">
        <v>1709</v>
      </c>
      <c r="H982" s="24">
        <f>IFERROR(VLOOKUP($F982,'Arr 2020'!$A$1:$C$1331,3,0),0)</f>
        <v>0</v>
      </c>
      <c r="I982" s="24">
        <f>IFERROR(VLOOKUP($F982,'Arr 2020'!$A:$N,4,0),0)</f>
        <v>0</v>
      </c>
      <c r="J982" s="24">
        <f>IFERROR(VLOOKUP($F982,'Arr 2020'!$A:$N,5,0),0)</f>
        <v>0</v>
      </c>
      <c r="K982" s="24">
        <f>IFERROR(VLOOKUP($F982,'Arr 2020'!$A:$N,6,0),0)</f>
        <v>0</v>
      </c>
      <c r="L982" s="24">
        <f>IFERROR(VLOOKUP($F982,'Arr 2020'!$A:$N,7,0),0)</f>
        <v>0</v>
      </c>
      <c r="M982" s="24">
        <f>IFERROR(VLOOKUP($F982,'Arr 2020'!$A:$N,8,0),0)</f>
        <v>0</v>
      </c>
      <c r="N982" s="24">
        <f>IFERROR(VLOOKUP($F982,'Arr 2020'!$A:$N,9,0),0)</f>
        <v>0</v>
      </c>
      <c r="O982" s="24">
        <f>IFERROR(VLOOKUP($F982,'Arr 2020'!$A:$N,10,0),0)</f>
        <v>0</v>
      </c>
      <c r="P982" s="24">
        <f>IFERROR(VLOOKUP($F982,'Arr 2020'!$A:$N,11,0),0)</f>
        <v>0</v>
      </c>
      <c r="Q982" s="24">
        <f>IFERROR(VLOOKUP($F982,'Arr 2020'!$A:$N,12,0),0)</f>
        <v>0</v>
      </c>
      <c r="R982" s="24">
        <f>IFERROR(VLOOKUP($F982,'Arr 2020'!$A:$N,13,0),0)</f>
        <v>0</v>
      </c>
      <c r="S982" s="24">
        <f>IFERROR(VLOOKUP($F982,'Arr 2020'!$A:$N,14,0),0)</f>
        <v>0</v>
      </c>
    </row>
    <row r="983" spans="2:19" ht="15" customHeight="1" x14ac:dyDescent="0.2">
      <c r="B983" s="60"/>
      <c r="C983" s="61"/>
      <c r="D983" s="61"/>
      <c r="E983" s="61"/>
      <c r="F983" s="43" t="s">
        <v>1711</v>
      </c>
      <c r="G983" s="53" t="s">
        <v>1712</v>
      </c>
      <c r="H983" s="44">
        <f>IFERROR(VLOOKUP($F983,'Arr 2020'!$A$1:$C$1331,3,0),0)</f>
        <v>12445.03</v>
      </c>
      <c r="I983" s="44">
        <f>IFERROR(VLOOKUP($F983,'Arr 2020'!$A:$N,4,0),0)</f>
        <v>10090.159999999998</v>
      </c>
      <c r="J983" s="44">
        <f>IFERROR(VLOOKUP($F983,'Arr 2020'!$A:$N,5,0),0)</f>
        <v>8885.3399999999983</v>
      </c>
      <c r="K983" s="44">
        <f>IFERROR(VLOOKUP($F983,'Arr 2020'!$A:$N,6,0),0)</f>
        <v>12010.51</v>
      </c>
      <c r="L983" s="44">
        <f>IFERROR(VLOOKUP($F983,'Arr 2020'!$A:$N,7,0),0)</f>
        <v>3160.7800000000007</v>
      </c>
      <c r="M983" s="44">
        <f>IFERROR(VLOOKUP($F983,'Arr 2020'!$A:$N,8,0),0)</f>
        <v>7249.5</v>
      </c>
      <c r="N983" s="44">
        <f>IFERROR(VLOOKUP($F983,'Arr 2020'!$A:$N,9,0),0)</f>
        <v>9958.6200000000008</v>
      </c>
      <c r="O983" s="44">
        <f>IFERROR(VLOOKUP($F983,'Arr 2020'!$A:$N,10,0),0)</f>
        <v>8622.08</v>
      </c>
      <c r="P983" s="44">
        <f>IFERROR(VLOOKUP($F983,'Arr 2020'!$A:$N,11,0),0)</f>
        <v>15413.45</v>
      </c>
      <c r="Q983" s="44">
        <f>IFERROR(VLOOKUP($F983,'Arr 2020'!$A:$N,12,0),0)</f>
        <v>17558.84</v>
      </c>
      <c r="R983" s="44">
        <f>IFERROR(VLOOKUP($F983,'Arr 2020'!$A:$N,13,0),0)</f>
        <v>15502.87</v>
      </c>
      <c r="S983" s="44">
        <f>IFERROR(VLOOKUP($F983,'Arr 2020'!$A:$N,14,0),0)</f>
        <v>17325.62</v>
      </c>
    </row>
    <row r="984" spans="2:19" ht="15" customHeight="1" x14ac:dyDescent="0.2">
      <c r="B984" s="64"/>
      <c r="C984" s="37"/>
      <c r="D984" s="37" t="s">
        <v>1713</v>
      </c>
      <c r="E984" s="37"/>
      <c r="F984" s="37"/>
      <c r="G984" s="51" t="s">
        <v>1714</v>
      </c>
      <c r="H984" s="38">
        <f>IFERROR(VLOOKUP($F984,'Arr 2020'!$A$1:$C$1331,3,0),0)</f>
        <v>0</v>
      </c>
      <c r="I984" s="38">
        <f>IFERROR(VLOOKUP($F984,'Arr 2020'!$A:$N,4,0),0)</f>
        <v>0</v>
      </c>
      <c r="J984" s="38">
        <f>IFERROR(VLOOKUP($F984,'Arr 2020'!$A:$N,5,0),0)</f>
        <v>0</v>
      </c>
      <c r="K984" s="38">
        <f>IFERROR(VLOOKUP($F984,'Arr 2020'!$A:$N,6,0),0)</f>
        <v>0</v>
      </c>
      <c r="L984" s="38">
        <f>IFERROR(VLOOKUP($F984,'Arr 2020'!$A:$N,7,0),0)</f>
        <v>0</v>
      </c>
      <c r="M984" s="38">
        <f>IFERROR(VLOOKUP($F984,'Arr 2020'!$A:$N,8,0),0)</f>
        <v>0</v>
      </c>
      <c r="N984" s="38">
        <f>IFERROR(VLOOKUP($F984,'Arr 2020'!$A:$N,9,0),0)</f>
        <v>0</v>
      </c>
      <c r="O984" s="38">
        <f>IFERROR(VLOOKUP($F984,'Arr 2020'!$A:$N,10,0),0)</f>
        <v>0</v>
      </c>
      <c r="P984" s="38">
        <f>IFERROR(VLOOKUP($F984,'Arr 2020'!$A:$N,11,0),0)</f>
        <v>0</v>
      </c>
      <c r="Q984" s="38">
        <f>IFERROR(VLOOKUP($F984,'Arr 2020'!$A:$N,12,0),0)</f>
        <v>0</v>
      </c>
      <c r="R984" s="38">
        <f>IFERROR(VLOOKUP($F984,'Arr 2020'!$A:$N,13,0),0)</f>
        <v>0</v>
      </c>
      <c r="S984" s="38">
        <f>IFERROR(VLOOKUP($F984,'Arr 2020'!$A:$N,14,0),0)</f>
        <v>0</v>
      </c>
    </row>
    <row r="985" spans="2:19" ht="15" customHeight="1" x14ac:dyDescent="0.2">
      <c r="B985" s="23"/>
      <c r="C985" s="22"/>
      <c r="D985" s="22"/>
      <c r="E985" s="22" t="s">
        <v>1715</v>
      </c>
      <c r="F985" s="22"/>
      <c r="G985" s="55" t="s">
        <v>1714</v>
      </c>
      <c r="H985" s="24">
        <f>IFERROR(VLOOKUP($F985,'Arr 2020'!$A$1:$C$1331,3,0),0)</f>
        <v>0</v>
      </c>
      <c r="I985" s="24">
        <f>IFERROR(VLOOKUP($F985,'Arr 2020'!$A:$N,4,0),0)</f>
        <v>0</v>
      </c>
      <c r="J985" s="24">
        <f>IFERROR(VLOOKUP($F985,'Arr 2020'!$A:$N,5,0),0)</f>
        <v>0</v>
      </c>
      <c r="K985" s="24">
        <f>IFERROR(VLOOKUP($F985,'Arr 2020'!$A:$N,6,0),0)</f>
        <v>0</v>
      </c>
      <c r="L985" s="24">
        <f>IFERROR(VLOOKUP($F985,'Arr 2020'!$A:$N,7,0),0)</f>
        <v>0</v>
      </c>
      <c r="M985" s="24">
        <f>IFERROR(VLOOKUP($F985,'Arr 2020'!$A:$N,8,0),0)</f>
        <v>0</v>
      </c>
      <c r="N985" s="24">
        <f>IFERROR(VLOOKUP($F985,'Arr 2020'!$A:$N,9,0),0)</f>
        <v>0</v>
      </c>
      <c r="O985" s="24">
        <f>IFERROR(VLOOKUP($F985,'Arr 2020'!$A:$N,10,0),0)</f>
        <v>0</v>
      </c>
      <c r="P985" s="24">
        <f>IFERROR(VLOOKUP($F985,'Arr 2020'!$A:$N,11,0),0)</f>
        <v>0</v>
      </c>
      <c r="Q985" s="24">
        <f>IFERROR(VLOOKUP($F985,'Arr 2020'!$A:$N,12,0),0)</f>
        <v>0</v>
      </c>
      <c r="R985" s="24">
        <f>IFERROR(VLOOKUP($F985,'Arr 2020'!$A:$N,13,0),0)</f>
        <v>0</v>
      </c>
      <c r="S985" s="24">
        <f>IFERROR(VLOOKUP($F985,'Arr 2020'!$A:$N,14,0),0)</f>
        <v>0</v>
      </c>
    </row>
    <row r="986" spans="2:19" ht="15" customHeight="1" x14ac:dyDescent="0.2">
      <c r="B986" s="60"/>
      <c r="C986" s="61"/>
      <c r="D986" s="61"/>
      <c r="E986" s="61"/>
      <c r="F986" s="43" t="s">
        <v>1716</v>
      </c>
      <c r="G986" s="53" t="s">
        <v>1714</v>
      </c>
      <c r="H986" s="44">
        <f>IFERROR(VLOOKUP($F986,'Arr 2020'!$A$1:$C$1331,3,0),0)</f>
        <v>0</v>
      </c>
      <c r="I986" s="44">
        <f>IFERROR(VLOOKUP($F986,'Arr 2020'!$A:$N,4,0),0)</f>
        <v>0</v>
      </c>
      <c r="J986" s="44">
        <f>IFERROR(VLOOKUP($F986,'Arr 2020'!$A:$N,5,0),0)</f>
        <v>11214.71</v>
      </c>
      <c r="K986" s="44">
        <f>IFERROR(VLOOKUP($F986,'Arr 2020'!$A:$N,6,0),0)</f>
        <v>0</v>
      </c>
      <c r="L986" s="44">
        <f>IFERROR(VLOOKUP($F986,'Arr 2020'!$A:$N,7,0),0)</f>
        <v>0</v>
      </c>
      <c r="M986" s="44">
        <f>IFERROR(VLOOKUP($F986,'Arr 2020'!$A:$N,8,0),0)</f>
        <v>0</v>
      </c>
      <c r="N986" s="44">
        <f>IFERROR(VLOOKUP($F986,'Arr 2020'!$A:$N,9,0),0)</f>
        <v>0</v>
      </c>
      <c r="O986" s="44">
        <f>IFERROR(VLOOKUP($F986,'Arr 2020'!$A:$N,10,0),0)</f>
        <v>4917.46</v>
      </c>
      <c r="P986" s="44">
        <f>IFERROR(VLOOKUP($F986,'Arr 2020'!$A:$N,11,0),0)</f>
        <v>193.3</v>
      </c>
      <c r="Q986" s="44">
        <f>IFERROR(VLOOKUP($F986,'Arr 2020'!$A:$N,12,0),0)</f>
        <v>34</v>
      </c>
      <c r="R986" s="44">
        <f>IFERROR(VLOOKUP($F986,'Arr 2020'!$A:$N,13,0),0)</f>
        <v>131.36000000000001</v>
      </c>
      <c r="S986" s="44">
        <f>IFERROR(VLOOKUP($F986,'Arr 2020'!$A:$N,14,0),0)</f>
        <v>178.6</v>
      </c>
    </row>
    <row r="987" spans="2:19" ht="15" customHeight="1" x14ac:dyDescent="0.2">
      <c r="B987" s="64"/>
      <c r="C987" s="37"/>
      <c r="D987" s="37" t="s">
        <v>1717</v>
      </c>
      <c r="E987" s="37"/>
      <c r="F987" s="37"/>
      <c r="G987" s="51" t="s">
        <v>1718</v>
      </c>
      <c r="H987" s="38">
        <f>IFERROR(VLOOKUP($F987,'Arr 2020'!$A$1:$C$1331,3,0),0)</f>
        <v>0</v>
      </c>
      <c r="I987" s="38">
        <f>IFERROR(VLOOKUP($F987,'Arr 2020'!$A:$N,4,0),0)</f>
        <v>0</v>
      </c>
      <c r="J987" s="38">
        <f>IFERROR(VLOOKUP($F987,'Arr 2020'!$A:$N,5,0),0)</f>
        <v>0</v>
      </c>
      <c r="K987" s="38">
        <f>IFERROR(VLOOKUP($F987,'Arr 2020'!$A:$N,6,0),0)</f>
        <v>0</v>
      </c>
      <c r="L987" s="38">
        <f>IFERROR(VLOOKUP($F987,'Arr 2020'!$A:$N,7,0),0)</f>
        <v>0</v>
      </c>
      <c r="M987" s="38">
        <f>IFERROR(VLOOKUP($F987,'Arr 2020'!$A:$N,8,0),0)</f>
        <v>0</v>
      </c>
      <c r="N987" s="38">
        <f>IFERROR(VLOOKUP($F987,'Arr 2020'!$A:$N,9,0),0)</f>
        <v>0</v>
      </c>
      <c r="O987" s="38">
        <f>IFERROR(VLOOKUP($F987,'Arr 2020'!$A:$N,10,0),0)</f>
        <v>0</v>
      </c>
      <c r="P987" s="38">
        <f>IFERROR(VLOOKUP($F987,'Arr 2020'!$A:$N,11,0),0)</f>
        <v>0</v>
      </c>
      <c r="Q987" s="38">
        <f>IFERROR(VLOOKUP($F987,'Arr 2020'!$A:$N,12,0),0)</f>
        <v>0</v>
      </c>
      <c r="R987" s="38">
        <f>IFERROR(VLOOKUP($F987,'Arr 2020'!$A:$N,13,0),0)</f>
        <v>0</v>
      </c>
      <c r="S987" s="38">
        <f>IFERROR(VLOOKUP($F987,'Arr 2020'!$A:$N,14,0),0)</f>
        <v>0</v>
      </c>
    </row>
    <row r="988" spans="2:19" ht="15" customHeight="1" x14ac:dyDescent="0.2">
      <c r="B988" s="23"/>
      <c r="C988" s="22"/>
      <c r="D988" s="22"/>
      <c r="E988" s="22" t="s">
        <v>1719</v>
      </c>
      <c r="F988" s="22"/>
      <c r="G988" s="55" t="s">
        <v>1718</v>
      </c>
      <c r="H988" s="24">
        <f>IFERROR(VLOOKUP($F988,'Arr 2020'!$A$1:$C$1331,3,0),0)</f>
        <v>0</v>
      </c>
      <c r="I988" s="24">
        <f>IFERROR(VLOOKUP($F988,'Arr 2020'!$A:$N,4,0),0)</f>
        <v>0</v>
      </c>
      <c r="J988" s="24">
        <f>IFERROR(VLOOKUP($F988,'Arr 2020'!$A:$N,5,0),0)</f>
        <v>0</v>
      </c>
      <c r="K988" s="24">
        <f>IFERROR(VLOOKUP($F988,'Arr 2020'!$A:$N,6,0),0)</f>
        <v>0</v>
      </c>
      <c r="L988" s="24">
        <f>IFERROR(VLOOKUP($F988,'Arr 2020'!$A:$N,7,0),0)</f>
        <v>0</v>
      </c>
      <c r="M988" s="24">
        <f>IFERROR(VLOOKUP($F988,'Arr 2020'!$A:$N,8,0),0)</f>
        <v>0</v>
      </c>
      <c r="N988" s="24">
        <f>IFERROR(VLOOKUP($F988,'Arr 2020'!$A:$N,9,0),0)</f>
        <v>0</v>
      </c>
      <c r="O988" s="24">
        <f>IFERROR(VLOOKUP($F988,'Arr 2020'!$A:$N,10,0),0)</f>
        <v>0</v>
      </c>
      <c r="P988" s="24">
        <f>IFERROR(VLOOKUP($F988,'Arr 2020'!$A:$N,11,0),0)</f>
        <v>0</v>
      </c>
      <c r="Q988" s="24">
        <f>IFERROR(VLOOKUP($F988,'Arr 2020'!$A:$N,12,0),0)</f>
        <v>0</v>
      </c>
      <c r="R988" s="24">
        <f>IFERROR(VLOOKUP($F988,'Arr 2020'!$A:$N,13,0),0)</f>
        <v>0</v>
      </c>
      <c r="S988" s="24">
        <f>IFERROR(VLOOKUP($F988,'Arr 2020'!$A:$N,14,0),0)</f>
        <v>0</v>
      </c>
    </row>
    <row r="989" spans="2:19" ht="15" customHeight="1" x14ac:dyDescent="0.2">
      <c r="B989" s="60"/>
      <c r="C989" s="61"/>
      <c r="D989" s="61"/>
      <c r="E989" s="61"/>
      <c r="F989" s="43" t="s">
        <v>1720</v>
      </c>
      <c r="G989" s="53" t="s">
        <v>1721</v>
      </c>
      <c r="H989" s="44">
        <f>IFERROR(VLOOKUP($F989,'Arr 2020'!$A$1:$C$1331,3,0),0)</f>
        <v>0</v>
      </c>
      <c r="I989" s="44">
        <f>IFERROR(VLOOKUP($F989,'Arr 2020'!$A:$N,4,0),0)</f>
        <v>0</v>
      </c>
      <c r="J989" s="44">
        <f>IFERROR(VLOOKUP($F989,'Arr 2020'!$A:$N,5,0),0)</f>
        <v>0</v>
      </c>
      <c r="K989" s="44">
        <f>IFERROR(VLOOKUP($F989,'Arr 2020'!$A:$N,6,0),0)</f>
        <v>0</v>
      </c>
      <c r="L989" s="44">
        <f>IFERROR(VLOOKUP($F989,'Arr 2020'!$A:$N,7,0),0)</f>
        <v>0</v>
      </c>
      <c r="M989" s="44">
        <f>IFERROR(VLOOKUP($F989,'Arr 2020'!$A:$N,8,0),0)</f>
        <v>0</v>
      </c>
      <c r="N989" s="44">
        <f>IFERROR(VLOOKUP($F989,'Arr 2020'!$A:$N,9,0),0)</f>
        <v>0</v>
      </c>
      <c r="O989" s="44">
        <f>IFERROR(VLOOKUP($F989,'Arr 2020'!$A:$N,10,0),0)</f>
        <v>0</v>
      </c>
      <c r="P989" s="44">
        <f>IFERROR(VLOOKUP($F989,'Arr 2020'!$A:$N,11,0),0)</f>
        <v>0</v>
      </c>
      <c r="Q989" s="44">
        <f>IFERROR(VLOOKUP($F989,'Arr 2020'!$A:$N,12,0),0)</f>
        <v>0</v>
      </c>
      <c r="R989" s="44">
        <f>IFERROR(VLOOKUP($F989,'Arr 2020'!$A:$N,13,0),0)</f>
        <v>0</v>
      </c>
      <c r="S989" s="44">
        <f>IFERROR(VLOOKUP($F989,'Arr 2020'!$A:$N,14,0),0)</f>
        <v>0</v>
      </c>
    </row>
    <row r="990" spans="2:19" ht="15" customHeight="1" x14ac:dyDescent="0.2">
      <c r="B990" s="60"/>
      <c r="C990" s="61"/>
      <c r="D990" s="61"/>
      <c r="E990" s="61"/>
      <c r="F990" s="43" t="s">
        <v>1722</v>
      </c>
      <c r="G990" s="53" t="s">
        <v>1723</v>
      </c>
      <c r="H990" s="44">
        <f>IFERROR(VLOOKUP($F990,'Arr 2020'!$A$1:$C$1331,3,0),0)</f>
        <v>0</v>
      </c>
      <c r="I990" s="44">
        <f>IFERROR(VLOOKUP($F990,'Arr 2020'!$A:$N,4,0),0)</f>
        <v>0</v>
      </c>
      <c r="J990" s="44">
        <f>IFERROR(VLOOKUP($F990,'Arr 2020'!$A:$N,5,0),0)</f>
        <v>0</v>
      </c>
      <c r="K990" s="44">
        <f>IFERROR(VLOOKUP($F990,'Arr 2020'!$A:$N,6,0),0)</f>
        <v>0</v>
      </c>
      <c r="L990" s="44">
        <f>IFERROR(VLOOKUP($F990,'Arr 2020'!$A:$N,7,0),0)</f>
        <v>0</v>
      </c>
      <c r="M990" s="44">
        <f>IFERROR(VLOOKUP($F990,'Arr 2020'!$A:$N,8,0),0)</f>
        <v>0</v>
      </c>
      <c r="N990" s="44">
        <f>IFERROR(VLOOKUP($F990,'Arr 2020'!$A:$N,9,0),0)</f>
        <v>0</v>
      </c>
      <c r="O990" s="44">
        <f>IFERROR(VLOOKUP($F990,'Arr 2020'!$A:$N,10,0),0)</f>
        <v>0</v>
      </c>
      <c r="P990" s="44">
        <f>IFERROR(VLOOKUP($F990,'Arr 2020'!$A:$N,11,0),0)</f>
        <v>0</v>
      </c>
      <c r="Q990" s="44">
        <f>IFERROR(VLOOKUP($F990,'Arr 2020'!$A:$N,12,0),0)</f>
        <v>0</v>
      </c>
      <c r="R990" s="44">
        <f>IFERROR(VLOOKUP($F990,'Arr 2020'!$A:$N,13,0),0)</f>
        <v>0</v>
      </c>
      <c r="S990" s="44">
        <f>IFERROR(VLOOKUP($F990,'Arr 2020'!$A:$N,14,0),0)</f>
        <v>0</v>
      </c>
    </row>
    <row r="991" spans="2:19" ht="15" customHeight="1" x14ac:dyDescent="0.2">
      <c r="B991" s="60"/>
      <c r="C991" s="61"/>
      <c r="D991" s="61"/>
      <c r="E991" s="61"/>
      <c r="F991" s="43" t="s">
        <v>1724</v>
      </c>
      <c r="G991" s="53" t="s">
        <v>1725</v>
      </c>
      <c r="H991" s="44">
        <f>IFERROR(VLOOKUP($F991,'Arr 2020'!$A$1:$C$1331,3,0),0)</f>
        <v>0</v>
      </c>
      <c r="I991" s="44">
        <f>IFERROR(VLOOKUP($F991,'Arr 2020'!$A:$N,4,0),0)</f>
        <v>0</v>
      </c>
      <c r="J991" s="44">
        <f>IFERROR(VLOOKUP($F991,'Arr 2020'!$A:$N,5,0),0)</f>
        <v>0</v>
      </c>
      <c r="K991" s="44">
        <f>IFERROR(VLOOKUP($F991,'Arr 2020'!$A:$N,6,0),0)</f>
        <v>0</v>
      </c>
      <c r="L991" s="44">
        <f>IFERROR(VLOOKUP($F991,'Arr 2020'!$A:$N,7,0),0)</f>
        <v>0</v>
      </c>
      <c r="M991" s="44">
        <f>IFERROR(VLOOKUP($F991,'Arr 2020'!$A:$N,8,0),0)</f>
        <v>0</v>
      </c>
      <c r="N991" s="44">
        <f>IFERROR(VLOOKUP($F991,'Arr 2020'!$A:$N,9,0),0)</f>
        <v>0</v>
      </c>
      <c r="O991" s="44">
        <f>IFERROR(VLOOKUP($F991,'Arr 2020'!$A:$N,10,0),0)</f>
        <v>0</v>
      </c>
      <c r="P991" s="44">
        <f>IFERROR(VLOOKUP($F991,'Arr 2020'!$A:$N,11,0),0)</f>
        <v>0</v>
      </c>
      <c r="Q991" s="44">
        <f>IFERROR(VLOOKUP($F991,'Arr 2020'!$A:$N,12,0),0)</f>
        <v>0</v>
      </c>
      <c r="R991" s="44">
        <f>IFERROR(VLOOKUP($F991,'Arr 2020'!$A:$N,13,0),0)</f>
        <v>0</v>
      </c>
      <c r="S991" s="44">
        <f>IFERROR(VLOOKUP($F991,'Arr 2020'!$A:$N,14,0),0)</f>
        <v>0</v>
      </c>
    </row>
    <row r="992" spans="2:19" ht="15" customHeight="1" x14ac:dyDescent="0.2">
      <c r="B992" s="60"/>
      <c r="C992" s="61"/>
      <c r="D992" s="61"/>
      <c r="E992" s="61"/>
      <c r="F992" s="43" t="s">
        <v>1726</v>
      </c>
      <c r="G992" s="53" t="s">
        <v>1727</v>
      </c>
      <c r="H992" s="44">
        <f>IFERROR(VLOOKUP($F992,'Arr 2020'!$A$1:$C$1331,3,0),0)</f>
        <v>1436.82</v>
      </c>
      <c r="I992" s="44">
        <f>IFERROR(VLOOKUP($F992,'Arr 2020'!$A:$N,4,0),0)</f>
        <v>1159.2199999999998</v>
      </c>
      <c r="J992" s="44">
        <f>IFERROR(VLOOKUP($F992,'Arr 2020'!$A:$N,5,0),0)</f>
        <v>700.83</v>
      </c>
      <c r="K992" s="44">
        <f>IFERROR(VLOOKUP($F992,'Arr 2020'!$A:$N,6,0),0)</f>
        <v>1879.76</v>
      </c>
      <c r="L992" s="44">
        <f>IFERROR(VLOOKUP($F992,'Arr 2020'!$A:$N,7,0),0)</f>
        <v>3585.61</v>
      </c>
      <c r="M992" s="44">
        <f>IFERROR(VLOOKUP($F992,'Arr 2020'!$A:$N,8,0),0)</f>
        <v>3419.34</v>
      </c>
      <c r="N992" s="44">
        <f>IFERROR(VLOOKUP($F992,'Arr 2020'!$A:$N,9,0),0)</f>
        <v>2828.44</v>
      </c>
      <c r="O992" s="44">
        <f>IFERROR(VLOOKUP($F992,'Arr 2020'!$A:$N,10,0),0)</f>
        <v>2549.4899999999998</v>
      </c>
      <c r="P992" s="44">
        <f>IFERROR(VLOOKUP($F992,'Arr 2020'!$A:$N,11,0),0)</f>
        <v>1663.43</v>
      </c>
      <c r="Q992" s="44">
        <f>IFERROR(VLOOKUP($F992,'Arr 2020'!$A:$N,12,0),0)</f>
        <v>1913.03</v>
      </c>
      <c r="R992" s="44">
        <f>IFERROR(VLOOKUP($F992,'Arr 2020'!$A:$N,13,0),0)</f>
        <v>2472.1</v>
      </c>
      <c r="S992" s="44">
        <f>IFERROR(VLOOKUP($F992,'Arr 2020'!$A:$N,14,0),0)</f>
        <v>2252.5300000000002</v>
      </c>
    </row>
    <row r="993" spans="2:19" ht="15" customHeight="1" x14ac:dyDescent="0.2">
      <c r="B993" s="64"/>
      <c r="C993" s="37"/>
      <c r="D993" s="37" t="s">
        <v>1728</v>
      </c>
      <c r="E993" s="37"/>
      <c r="F993" s="37"/>
      <c r="G993" s="51" t="s">
        <v>1729</v>
      </c>
      <c r="H993" s="38">
        <f>IFERROR(VLOOKUP($F993,'Arr 2020'!$A$1:$C$1331,3,0),0)</f>
        <v>0</v>
      </c>
      <c r="I993" s="38">
        <f>IFERROR(VLOOKUP($F993,'Arr 2020'!$A:$N,4,0),0)</f>
        <v>0</v>
      </c>
      <c r="J993" s="38">
        <f>IFERROR(VLOOKUP($F993,'Arr 2020'!$A:$N,5,0),0)</f>
        <v>0</v>
      </c>
      <c r="K993" s="38">
        <f>IFERROR(VLOOKUP($F993,'Arr 2020'!$A:$N,6,0),0)</f>
        <v>0</v>
      </c>
      <c r="L993" s="38">
        <f>IFERROR(VLOOKUP($F993,'Arr 2020'!$A:$N,7,0),0)</f>
        <v>0</v>
      </c>
      <c r="M993" s="38">
        <f>IFERROR(VLOOKUP($F993,'Arr 2020'!$A:$N,8,0),0)</f>
        <v>0</v>
      </c>
      <c r="N993" s="38">
        <f>IFERROR(VLOOKUP($F993,'Arr 2020'!$A:$N,9,0),0)</f>
        <v>0</v>
      </c>
      <c r="O993" s="38">
        <f>IFERROR(VLOOKUP($F993,'Arr 2020'!$A:$N,10,0),0)</f>
        <v>0</v>
      </c>
      <c r="P993" s="38">
        <f>IFERROR(VLOOKUP($F993,'Arr 2020'!$A:$N,11,0),0)</f>
        <v>0</v>
      </c>
      <c r="Q993" s="38">
        <f>IFERROR(VLOOKUP($F993,'Arr 2020'!$A:$N,12,0),0)</f>
        <v>0</v>
      </c>
      <c r="R993" s="38">
        <f>IFERROR(VLOOKUP($F993,'Arr 2020'!$A:$N,13,0),0)</f>
        <v>0</v>
      </c>
      <c r="S993" s="38">
        <f>IFERROR(VLOOKUP($F993,'Arr 2020'!$A:$N,14,0),0)</f>
        <v>0</v>
      </c>
    </row>
    <row r="994" spans="2:19" ht="15" customHeight="1" x14ac:dyDescent="0.2">
      <c r="B994" s="23"/>
      <c r="C994" s="22"/>
      <c r="D994" s="22"/>
      <c r="E994" s="22" t="s">
        <v>1730</v>
      </c>
      <c r="F994" s="22"/>
      <c r="G994" s="55" t="s">
        <v>1729</v>
      </c>
      <c r="H994" s="24">
        <f>IFERROR(VLOOKUP($F994,'Arr 2020'!$A$1:$C$1331,3,0),0)</f>
        <v>0</v>
      </c>
      <c r="I994" s="24">
        <f>IFERROR(VLOOKUP($F994,'Arr 2020'!$A:$N,4,0),0)</f>
        <v>0</v>
      </c>
      <c r="J994" s="24">
        <f>IFERROR(VLOOKUP($F994,'Arr 2020'!$A:$N,5,0),0)</f>
        <v>0</v>
      </c>
      <c r="K994" s="24">
        <f>IFERROR(VLOOKUP($F994,'Arr 2020'!$A:$N,6,0),0)</f>
        <v>0</v>
      </c>
      <c r="L994" s="24">
        <f>IFERROR(VLOOKUP($F994,'Arr 2020'!$A:$N,7,0),0)</f>
        <v>0</v>
      </c>
      <c r="M994" s="24">
        <f>IFERROR(VLOOKUP($F994,'Arr 2020'!$A:$N,8,0),0)</f>
        <v>0</v>
      </c>
      <c r="N994" s="24">
        <f>IFERROR(VLOOKUP($F994,'Arr 2020'!$A:$N,9,0),0)</f>
        <v>0</v>
      </c>
      <c r="O994" s="24">
        <f>IFERROR(VLOOKUP($F994,'Arr 2020'!$A:$N,10,0),0)</f>
        <v>0</v>
      </c>
      <c r="P994" s="24">
        <f>IFERROR(VLOOKUP($F994,'Arr 2020'!$A:$N,11,0),0)</f>
        <v>0</v>
      </c>
      <c r="Q994" s="24">
        <f>IFERROR(VLOOKUP($F994,'Arr 2020'!$A:$N,12,0),0)</f>
        <v>0</v>
      </c>
      <c r="R994" s="24">
        <f>IFERROR(VLOOKUP($F994,'Arr 2020'!$A:$N,13,0),0)</f>
        <v>0</v>
      </c>
      <c r="S994" s="24">
        <f>IFERROR(VLOOKUP($F994,'Arr 2020'!$A:$N,14,0),0)</f>
        <v>0</v>
      </c>
    </row>
    <row r="995" spans="2:19" ht="30" customHeight="1" x14ac:dyDescent="0.2">
      <c r="B995" s="60"/>
      <c r="C995" s="61"/>
      <c r="D995" s="61"/>
      <c r="E995" s="61"/>
      <c r="F995" s="43" t="s">
        <v>1731</v>
      </c>
      <c r="G995" s="53" t="s">
        <v>4260</v>
      </c>
      <c r="H995" s="44">
        <f>IFERROR(VLOOKUP($F995,'Arr 2020'!$A$1:$C$1331,3,0),0)</f>
        <v>60632.25</v>
      </c>
      <c r="I995" s="44">
        <f>IFERROR(VLOOKUP($F995,'Arr 2020'!$A:$N,4,0),0)</f>
        <v>39083.56</v>
      </c>
      <c r="J995" s="44">
        <f>IFERROR(VLOOKUP($F995,'Arr 2020'!$A:$N,5,0),0)</f>
        <v>59177.41</v>
      </c>
      <c r="K995" s="44">
        <f>IFERROR(VLOOKUP($F995,'Arr 2020'!$A:$N,6,0),0)</f>
        <v>71460.89</v>
      </c>
      <c r="L995" s="44">
        <f>IFERROR(VLOOKUP($F995,'Arr 2020'!$A:$N,7,0),0)</f>
        <v>19680.5</v>
      </c>
      <c r="M995" s="44">
        <f>IFERROR(VLOOKUP($F995,'Arr 2020'!$A:$N,8,0),0)</f>
        <v>150132</v>
      </c>
      <c r="N995" s="44">
        <f>IFERROR(VLOOKUP($F995,'Arr 2020'!$A:$N,9,0),0)</f>
        <v>80152.59</v>
      </c>
      <c r="O995" s="44">
        <f>IFERROR(VLOOKUP($F995,'Arr 2020'!$A:$N,10,0),0)</f>
        <v>45922.84</v>
      </c>
      <c r="P995" s="44">
        <f>IFERROR(VLOOKUP($F995,'Arr 2020'!$A:$N,11,0),0)</f>
        <v>48168.169999999991</v>
      </c>
      <c r="Q995" s="44">
        <f>IFERROR(VLOOKUP($F995,'Arr 2020'!$A:$N,12,0),0)</f>
        <v>56733.8</v>
      </c>
      <c r="R995" s="44">
        <f>IFERROR(VLOOKUP($F995,'Arr 2020'!$A:$N,13,0),0)</f>
        <v>41542.379999999997</v>
      </c>
      <c r="S995" s="44">
        <f>IFERROR(VLOOKUP($F995,'Arr 2020'!$A:$N,14,0),0)</f>
        <v>46140.68</v>
      </c>
    </row>
    <row r="996" spans="2:19" ht="15" customHeight="1" x14ac:dyDescent="0.2">
      <c r="B996" s="60"/>
      <c r="C996" s="61"/>
      <c r="D996" s="61"/>
      <c r="E996" s="61"/>
      <c r="F996" s="43" t="s">
        <v>1733</v>
      </c>
      <c r="G996" s="53" t="s">
        <v>1734</v>
      </c>
      <c r="H996" s="44">
        <f>IFERROR(VLOOKUP($F996,'Arr 2020'!$A$1:$C$1331,3,0),0)</f>
        <v>6507.84</v>
      </c>
      <c r="I996" s="44">
        <f>IFERROR(VLOOKUP($F996,'Arr 2020'!$A:$N,4,0),0)</f>
        <v>6636.91</v>
      </c>
      <c r="J996" s="44">
        <f>IFERROR(VLOOKUP($F996,'Arr 2020'!$A:$N,5,0),0)</f>
        <v>11278.499999999998</v>
      </c>
      <c r="K996" s="44">
        <f>IFERROR(VLOOKUP($F996,'Arr 2020'!$A:$N,6,0),0)</f>
        <v>6860.3900000000012</v>
      </c>
      <c r="L996" s="44">
        <f>IFERROR(VLOOKUP($F996,'Arr 2020'!$A:$N,7,0),0)</f>
        <v>26134.41</v>
      </c>
      <c r="M996" s="44">
        <f>IFERROR(VLOOKUP($F996,'Arr 2020'!$A:$N,8,0),0)</f>
        <v>24248.18</v>
      </c>
      <c r="N996" s="44">
        <f>IFERROR(VLOOKUP($F996,'Arr 2020'!$A:$N,9,0),0)</f>
        <v>30418.98</v>
      </c>
      <c r="O996" s="44">
        <f>IFERROR(VLOOKUP($F996,'Arr 2020'!$A:$N,10,0),0)</f>
        <v>6655.95</v>
      </c>
      <c r="P996" s="44">
        <f>IFERROR(VLOOKUP($F996,'Arr 2020'!$A:$N,11,0),0)</f>
        <v>1526.22</v>
      </c>
      <c r="Q996" s="44">
        <f>IFERROR(VLOOKUP($F996,'Arr 2020'!$A:$N,12,0),0)</f>
        <v>15361.709999999997</v>
      </c>
      <c r="R996" s="44">
        <f>IFERROR(VLOOKUP($F996,'Arr 2020'!$A:$N,13,0),0)</f>
        <v>17264.5</v>
      </c>
      <c r="S996" s="44">
        <f>IFERROR(VLOOKUP($F996,'Arr 2020'!$A:$N,14,0),0)</f>
        <v>4714.76</v>
      </c>
    </row>
    <row r="997" spans="2:19" ht="30" customHeight="1" x14ac:dyDescent="0.2">
      <c r="B997" s="60"/>
      <c r="C997" s="61"/>
      <c r="D997" s="61"/>
      <c r="E997" s="61"/>
      <c r="F997" s="43" t="s">
        <v>1735</v>
      </c>
      <c r="G997" s="53" t="s">
        <v>1736</v>
      </c>
      <c r="H997" s="44">
        <f>IFERROR(VLOOKUP($F997,'Arr 2020'!$A$1:$C$1331,3,0),0)</f>
        <v>28114.790000000005</v>
      </c>
      <c r="I997" s="44">
        <f>IFERROR(VLOOKUP($F997,'Arr 2020'!$A:$N,4,0),0)</f>
        <v>32867.62000000001</v>
      </c>
      <c r="J997" s="44">
        <f>IFERROR(VLOOKUP($F997,'Arr 2020'!$A:$N,5,0),0)</f>
        <v>44709.970000000008</v>
      </c>
      <c r="K997" s="44">
        <f>IFERROR(VLOOKUP($F997,'Arr 2020'!$A:$N,6,0),0)</f>
        <v>12327.620000000003</v>
      </c>
      <c r="L997" s="44">
        <f>IFERROR(VLOOKUP($F997,'Arr 2020'!$A:$N,7,0),0)</f>
        <v>37801.099999999991</v>
      </c>
      <c r="M997" s="44">
        <f>IFERROR(VLOOKUP($F997,'Arr 2020'!$A:$N,8,0),0)</f>
        <v>19461.490000000002</v>
      </c>
      <c r="N997" s="44">
        <f>IFERROR(VLOOKUP($F997,'Arr 2020'!$A:$N,9,0),0)</f>
        <v>32899</v>
      </c>
      <c r="O997" s="44">
        <f>IFERROR(VLOOKUP($F997,'Arr 2020'!$A:$N,10,0),0)</f>
        <v>12787.8</v>
      </c>
      <c r="P997" s="44">
        <f>IFERROR(VLOOKUP($F997,'Arr 2020'!$A:$N,11,0),0)</f>
        <v>32919.18</v>
      </c>
      <c r="Q997" s="44">
        <f>IFERROR(VLOOKUP($F997,'Arr 2020'!$A:$N,12,0),0)</f>
        <v>10209.969999999999</v>
      </c>
      <c r="R997" s="44">
        <f>IFERROR(VLOOKUP($F997,'Arr 2020'!$A:$N,13,0),0)</f>
        <v>11297.62</v>
      </c>
      <c r="S997" s="44">
        <f>IFERROR(VLOOKUP($F997,'Arr 2020'!$A:$N,14,0),0)</f>
        <v>6672.48</v>
      </c>
    </row>
    <row r="998" spans="2:19" ht="30" customHeight="1" x14ac:dyDescent="0.2">
      <c r="B998" s="60"/>
      <c r="C998" s="61"/>
      <c r="D998" s="61"/>
      <c r="E998" s="61"/>
      <c r="F998" s="43" t="s">
        <v>1737</v>
      </c>
      <c r="G998" s="53" t="s">
        <v>1738</v>
      </c>
      <c r="H998" s="44">
        <f>IFERROR(VLOOKUP($F998,'Arr 2020'!$A$1:$C$1331,3,0),0)</f>
        <v>0</v>
      </c>
      <c r="I998" s="44">
        <f>IFERROR(VLOOKUP($F998,'Arr 2020'!$A:$N,4,0),0)</f>
        <v>0</v>
      </c>
      <c r="J998" s="44">
        <f>IFERROR(VLOOKUP($F998,'Arr 2020'!$A:$N,5,0),0)</f>
        <v>0</v>
      </c>
      <c r="K998" s="44">
        <f>IFERROR(VLOOKUP($F998,'Arr 2020'!$A:$N,6,0),0)</f>
        <v>0</v>
      </c>
      <c r="L998" s="44">
        <f>IFERROR(VLOOKUP($F998,'Arr 2020'!$A:$N,7,0),0)</f>
        <v>0</v>
      </c>
      <c r="M998" s="44">
        <f>IFERROR(VLOOKUP($F998,'Arr 2020'!$A:$N,8,0),0)</f>
        <v>0</v>
      </c>
      <c r="N998" s="44">
        <f>IFERROR(VLOOKUP($F998,'Arr 2020'!$A:$N,9,0),0)</f>
        <v>0</v>
      </c>
      <c r="O998" s="44">
        <f>IFERROR(VLOOKUP($F998,'Arr 2020'!$A:$N,10,0),0)</f>
        <v>0</v>
      </c>
      <c r="P998" s="44">
        <f>IFERROR(VLOOKUP($F998,'Arr 2020'!$A:$N,11,0),0)</f>
        <v>0</v>
      </c>
      <c r="Q998" s="44">
        <f>IFERROR(VLOOKUP($F998,'Arr 2020'!$A:$N,12,0),0)</f>
        <v>0</v>
      </c>
      <c r="R998" s="44">
        <f>IFERROR(VLOOKUP($F998,'Arr 2020'!$A:$N,13,0),0)</f>
        <v>0</v>
      </c>
      <c r="S998" s="44">
        <f>IFERROR(VLOOKUP($F998,'Arr 2020'!$A:$N,14,0),0)</f>
        <v>0</v>
      </c>
    </row>
    <row r="999" spans="2:19" ht="15" customHeight="1" x14ac:dyDescent="0.2">
      <c r="B999" s="60"/>
      <c r="C999" s="61"/>
      <c r="D999" s="61"/>
      <c r="E999" s="61"/>
      <c r="F999" s="43" t="s">
        <v>1739</v>
      </c>
      <c r="G999" s="53" t="s">
        <v>1740</v>
      </c>
      <c r="H999" s="44">
        <f>IFERROR(VLOOKUP($F999,'Arr 2020'!$A$1:$C$1331,3,0),0)</f>
        <v>553654.12</v>
      </c>
      <c r="I999" s="44">
        <f>IFERROR(VLOOKUP($F999,'Arr 2020'!$A:$N,4,0),0)</f>
        <v>432534.14</v>
      </c>
      <c r="J999" s="44">
        <f>IFERROR(VLOOKUP($F999,'Arr 2020'!$A:$N,5,0),0)</f>
        <v>977490.54</v>
      </c>
      <c r="K999" s="44">
        <f>IFERROR(VLOOKUP($F999,'Arr 2020'!$A:$N,6,0),0)</f>
        <v>786772.61</v>
      </c>
      <c r="L999" s="44">
        <f>IFERROR(VLOOKUP($F999,'Arr 2020'!$A:$N,7,0),0)</f>
        <v>1098253.46</v>
      </c>
      <c r="M999" s="44">
        <f>IFERROR(VLOOKUP($F999,'Arr 2020'!$A:$N,8,0),0)</f>
        <v>1390854.57</v>
      </c>
      <c r="N999" s="44">
        <f>IFERROR(VLOOKUP($F999,'Arr 2020'!$A:$N,9,0),0)</f>
        <v>842648.82999999984</v>
      </c>
      <c r="O999" s="44">
        <f>IFERROR(VLOOKUP($F999,'Arr 2020'!$A:$N,10,0),0)</f>
        <v>1059385.9099999999</v>
      </c>
      <c r="P999" s="44">
        <f>IFERROR(VLOOKUP($F999,'Arr 2020'!$A:$N,11,0),0)</f>
        <v>586844.78</v>
      </c>
      <c r="Q999" s="44">
        <f>IFERROR(VLOOKUP($F999,'Arr 2020'!$A:$N,12,0),0)</f>
        <v>509566.71</v>
      </c>
      <c r="R999" s="44">
        <f>IFERROR(VLOOKUP($F999,'Arr 2020'!$A:$N,13,0),0)</f>
        <v>636024.62</v>
      </c>
      <c r="S999" s="44">
        <f>IFERROR(VLOOKUP($F999,'Arr 2020'!$A:$N,14,0),0)</f>
        <v>802614.56</v>
      </c>
    </row>
    <row r="1000" spans="2:19" ht="15" customHeight="1" x14ac:dyDescent="0.2">
      <c r="B1000" s="60"/>
      <c r="C1000" s="61"/>
      <c r="D1000" s="61"/>
      <c r="E1000" s="61"/>
      <c r="F1000" s="43" t="s">
        <v>1741</v>
      </c>
      <c r="G1000" s="53" t="s">
        <v>1742</v>
      </c>
      <c r="H1000" s="44">
        <f>IFERROR(VLOOKUP($F1000,'Arr 2020'!$A$1:$C$1331,3,0),0)</f>
        <v>168.01</v>
      </c>
      <c r="I1000" s="44">
        <f>IFERROR(VLOOKUP($F1000,'Arr 2020'!$A:$N,4,0),0)</f>
        <v>41.289999999999992</v>
      </c>
      <c r="J1000" s="44">
        <f>IFERROR(VLOOKUP($F1000,'Arr 2020'!$A:$N,5,0),0)</f>
        <v>49.74</v>
      </c>
      <c r="K1000" s="44">
        <f>IFERROR(VLOOKUP($F1000,'Arr 2020'!$A:$N,6,0),0)</f>
        <v>59.38</v>
      </c>
      <c r="L1000" s="44">
        <f>IFERROR(VLOOKUP($F1000,'Arr 2020'!$A:$N,7,0),0)</f>
        <v>13.12</v>
      </c>
      <c r="M1000" s="44">
        <f>IFERROR(VLOOKUP($F1000,'Arr 2020'!$A:$N,8,0),0)</f>
        <v>38.29999999999999</v>
      </c>
      <c r="N1000" s="44">
        <f>IFERROR(VLOOKUP($F1000,'Arr 2020'!$A:$N,9,0),0)</f>
        <v>0</v>
      </c>
      <c r="O1000" s="44">
        <f>IFERROR(VLOOKUP($F1000,'Arr 2020'!$A:$N,10,0),0)</f>
        <v>0</v>
      </c>
      <c r="P1000" s="44">
        <f>IFERROR(VLOOKUP($F1000,'Arr 2020'!$A:$N,11,0),0)</f>
        <v>32.47</v>
      </c>
      <c r="Q1000" s="44">
        <f>IFERROR(VLOOKUP($F1000,'Arr 2020'!$A:$N,12,0),0)</f>
        <v>270.00000000000006</v>
      </c>
      <c r="R1000" s="44">
        <f>IFERROR(VLOOKUP($F1000,'Arr 2020'!$A:$N,13,0),0)</f>
        <v>237.62</v>
      </c>
      <c r="S1000" s="44">
        <f>IFERROR(VLOOKUP($F1000,'Arr 2020'!$A:$N,14,0),0)</f>
        <v>214.41</v>
      </c>
    </row>
    <row r="1001" spans="2:19" ht="15" customHeight="1" x14ac:dyDescent="0.2">
      <c r="B1001" s="60"/>
      <c r="C1001" s="61"/>
      <c r="D1001" s="61"/>
      <c r="E1001" s="61"/>
      <c r="F1001" s="43" t="s">
        <v>1743</v>
      </c>
      <c r="G1001" s="53" t="s">
        <v>1744</v>
      </c>
      <c r="H1001" s="44">
        <f>IFERROR(VLOOKUP($F1001,'Arr 2020'!$A$1:$C$1331,3,0),0)</f>
        <v>167499.79</v>
      </c>
      <c r="I1001" s="44">
        <f>IFERROR(VLOOKUP($F1001,'Arr 2020'!$A:$N,4,0),0)</f>
        <v>229720.17</v>
      </c>
      <c r="J1001" s="44">
        <f>IFERROR(VLOOKUP($F1001,'Arr 2020'!$A:$N,5,0),0)</f>
        <v>160632.51999999999</v>
      </c>
      <c r="K1001" s="44">
        <f>IFERROR(VLOOKUP($F1001,'Arr 2020'!$A:$N,6,0),0)</f>
        <v>114547.57</v>
      </c>
      <c r="L1001" s="44">
        <f>IFERROR(VLOOKUP($F1001,'Arr 2020'!$A:$N,7,0),0)</f>
        <v>12716.06</v>
      </c>
      <c r="M1001" s="44">
        <f>IFERROR(VLOOKUP($F1001,'Arr 2020'!$A:$N,8,0),0)</f>
        <v>129443.41</v>
      </c>
      <c r="N1001" s="44">
        <f>IFERROR(VLOOKUP($F1001,'Arr 2020'!$A:$N,9,0),0)</f>
        <v>82153.919999999998</v>
      </c>
      <c r="O1001" s="44">
        <f>IFERROR(VLOOKUP($F1001,'Arr 2020'!$A:$N,10,0),0)</f>
        <v>141875.76</v>
      </c>
      <c r="P1001" s="44">
        <f>IFERROR(VLOOKUP($F1001,'Arr 2020'!$A:$N,11,0),0)</f>
        <v>329088.01</v>
      </c>
      <c r="Q1001" s="44">
        <f>IFERROR(VLOOKUP($F1001,'Arr 2020'!$A:$N,12,0),0)</f>
        <v>253572.01000000004</v>
      </c>
      <c r="R1001" s="44">
        <f>IFERROR(VLOOKUP($F1001,'Arr 2020'!$A:$N,13,0),0)</f>
        <v>285757.84000000003</v>
      </c>
      <c r="S1001" s="44">
        <f>IFERROR(VLOOKUP($F1001,'Arr 2020'!$A:$N,14,0),0)</f>
        <v>261574.28</v>
      </c>
    </row>
    <row r="1002" spans="2:19" ht="15" customHeight="1" x14ac:dyDescent="0.2">
      <c r="B1002" s="60"/>
      <c r="C1002" s="61"/>
      <c r="D1002" s="61"/>
      <c r="E1002" s="61"/>
      <c r="F1002" s="43" t="s">
        <v>1745</v>
      </c>
      <c r="G1002" s="53" t="s">
        <v>1746</v>
      </c>
      <c r="H1002" s="44">
        <f>IFERROR(VLOOKUP($F1002,'Arr 2020'!$A$1:$C$1331,3,0),0)</f>
        <v>9642.4</v>
      </c>
      <c r="I1002" s="44">
        <f>IFERROR(VLOOKUP($F1002,'Arr 2020'!$A:$N,4,0),0)</f>
        <v>85.2</v>
      </c>
      <c r="J1002" s="44">
        <f>IFERROR(VLOOKUP($F1002,'Arr 2020'!$A:$N,5,0),0)</f>
        <v>3001.02</v>
      </c>
      <c r="K1002" s="44">
        <f>IFERROR(VLOOKUP($F1002,'Arr 2020'!$A:$N,6,0),0)</f>
        <v>779.85000000000014</v>
      </c>
      <c r="L1002" s="44">
        <f>IFERROR(VLOOKUP($F1002,'Arr 2020'!$A:$N,7,0),0)</f>
        <v>1014.33</v>
      </c>
      <c r="M1002" s="44">
        <f>IFERROR(VLOOKUP($F1002,'Arr 2020'!$A:$N,8,0),0)</f>
        <v>520.62</v>
      </c>
      <c r="N1002" s="44">
        <f>IFERROR(VLOOKUP($F1002,'Arr 2020'!$A:$N,9,0),0)</f>
        <v>476.62000000000006</v>
      </c>
      <c r="O1002" s="44">
        <f>IFERROR(VLOOKUP($F1002,'Arr 2020'!$A:$N,10,0),0)</f>
        <v>1814.55</v>
      </c>
      <c r="P1002" s="44">
        <f>IFERROR(VLOOKUP($F1002,'Arr 2020'!$A:$N,11,0),0)</f>
        <v>3063.81</v>
      </c>
      <c r="Q1002" s="44">
        <f>IFERROR(VLOOKUP($F1002,'Arr 2020'!$A:$N,12,0),0)</f>
        <v>2228.2199999999998</v>
      </c>
      <c r="R1002" s="44">
        <f>IFERROR(VLOOKUP($F1002,'Arr 2020'!$A:$N,13,0),0)</f>
        <v>3450.81</v>
      </c>
      <c r="S1002" s="44">
        <f>IFERROR(VLOOKUP($F1002,'Arr 2020'!$A:$N,14,0),0)</f>
        <v>1388.54</v>
      </c>
    </row>
    <row r="1003" spans="2:19" ht="15" customHeight="1" x14ac:dyDescent="0.2">
      <c r="B1003" s="64"/>
      <c r="C1003" s="37"/>
      <c r="D1003" s="37" t="s">
        <v>1747</v>
      </c>
      <c r="E1003" s="37"/>
      <c r="F1003" s="37"/>
      <c r="G1003" s="51" t="s">
        <v>1748</v>
      </c>
      <c r="H1003" s="38">
        <f>IFERROR(VLOOKUP($F1003,'Arr 2020'!$A$1:$C$1331,3,0),0)</f>
        <v>0</v>
      </c>
      <c r="I1003" s="38">
        <f>IFERROR(VLOOKUP($F1003,'Arr 2020'!$A:$N,4,0),0)</f>
        <v>0</v>
      </c>
      <c r="J1003" s="38">
        <f>IFERROR(VLOOKUP($F1003,'Arr 2020'!$A:$N,5,0),0)</f>
        <v>0</v>
      </c>
      <c r="K1003" s="38">
        <f>IFERROR(VLOOKUP($F1003,'Arr 2020'!$A:$N,6,0),0)</f>
        <v>0</v>
      </c>
      <c r="L1003" s="38">
        <f>IFERROR(VLOOKUP($F1003,'Arr 2020'!$A:$N,7,0),0)</f>
        <v>0</v>
      </c>
      <c r="M1003" s="38">
        <f>IFERROR(VLOOKUP($F1003,'Arr 2020'!$A:$N,8,0),0)</f>
        <v>0</v>
      </c>
      <c r="N1003" s="38">
        <f>IFERROR(VLOOKUP($F1003,'Arr 2020'!$A:$N,9,0),0)</f>
        <v>0</v>
      </c>
      <c r="O1003" s="38">
        <f>IFERROR(VLOOKUP($F1003,'Arr 2020'!$A:$N,10,0),0)</f>
        <v>0</v>
      </c>
      <c r="P1003" s="38">
        <f>IFERROR(VLOOKUP($F1003,'Arr 2020'!$A:$N,11,0),0)</f>
        <v>0</v>
      </c>
      <c r="Q1003" s="38">
        <f>IFERROR(VLOOKUP($F1003,'Arr 2020'!$A:$N,12,0),0)</f>
        <v>0</v>
      </c>
      <c r="R1003" s="38">
        <f>IFERROR(VLOOKUP($F1003,'Arr 2020'!$A:$N,13,0),0)</f>
        <v>0</v>
      </c>
      <c r="S1003" s="38">
        <f>IFERROR(VLOOKUP($F1003,'Arr 2020'!$A:$N,14,0),0)</f>
        <v>0</v>
      </c>
    </row>
    <row r="1004" spans="2:19" ht="15" customHeight="1" x14ac:dyDescent="0.2">
      <c r="B1004" s="23"/>
      <c r="C1004" s="22"/>
      <c r="D1004" s="22"/>
      <c r="E1004" s="22" t="s">
        <v>1749</v>
      </c>
      <c r="F1004" s="22"/>
      <c r="G1004" s="55" t="s">
        <v>1750</v>
      </c>
      <c r="H1004" s="24">
        <f>IFERROR(VLOOKUP($F1004,'Arr 2020'!$A$1:$C$1331,3,0),0)</f>
        <v>0</v>
      </c>
      <c r="I1004" s="24">
        <f>IFERROR(VLOOKUP($F1004,'Arr 2020'!$A:$N,4,0),0)</f>
        <v>0</v>
      </c>
      <c r="J1004" s="24">
        <f>IFERROR(VLOOKUP($F1004,'Arr 2020'!$A:$N,5,0),0)</f>
        <v>0</v>
      </c>
      <c r="K1004" s="24">
        <f>IFERROR(VLOOKUP($F1004,'Arr 2020'!$A:$N,6,0),0)</f>
        <v>0</v>
      </c>
      <c r="L1004" s="24">
        <f>IFERROR(VLOOKUP($F1004,'Arr 2020'!$A:$N,7,0),0)</f>
        <v>0</v>
      </c>
      <c r="M1004" s="24">
        <f>IFERROR(VLOOKUP($F1004,'Arr 2020'!$A:$N,8,0),0)</f>
        <v>0</v>
      </c>
      <c r="N1004" s="24">
        <f>IFERROR(VLOOKUP($F1004,'Arr 2020'!$A:$N,9,0),0)</f>
        <v>0</v>
      </c>
      <c r="O1004" s="24">
        <f>IFERROR(VLOOKUP($F1004,'Arr 2020'!$A:$N,10,0),0)</f>
        <v>0</v>
      </c>
      <c r="P1004" s="24">
        <f>IFERROR(VLOOKUP($F1004,'Arr 2020'!$A:$N,11,0),0)</f>
        <v>0</v>
      </c>
      <c r="Q1004" s="24">
        <f>IFERROR(VLOOKUP($F1004,'Arr 2020'!$A:$N,12,0),0)</f>
        <v>0</v>
      </c>
      <c r="R1004" s="24">
        <f>IFERROR(VLOOKUP($F1004,'Arr 2020'!$A:$N,13,0),0)</f>
        <v>0</v>
      </c>
      <c r="S1004" s="24">
        <f>IFERROR(VLOOKUP($F1004,'Arr 2020'!$A:$N,14,0),0)</f>
        <v>0</v>
      </c>
    </row>
    <row r="1005" spans="2:19" ht="15" customHeight="1" x14ac:dyDescent="0.2">
      <c r="B1005" s="60"/>
      <c r="C1005" s="61"/>
      <c r="D1005" s="61"/>
      <c r="E1005" s="61"/>
      <c r="F1005" s="43" t="s">
        <v>1751</v>
      </c>
      <c r="G1005" s="53" t="s">
        <v>1750</v>
      </c>
      <c r="H1005" s="44">
        <f>IFERROR(VLOOKUP($F1005,'Arr 2020'!$A$1:$C$1331,3,0),0)</f>
        <v>29033.46</v>
      </c>
      <c r="I1005" s="44">
        <f>IFERROR(VLOOKUP($F1005,'Arr 2020'!$A:$N,4,0),0)</f>
        <v>33576.11</v>
      </c>
      <c r="J1005" s="44">
        <f>IFERROR(VLOOKUP($F1005,'Arr 2020'!$A:$N,5,0),0)</f>
        <v>26388.86</v>
      </c>
      <c r="K1005" s="44">
        <f>IFERROR(VLOOKUP($F1005,'Arr 2020'!$A:$N,6,0),0)</f>
        <v>34851.46</v>
      </c>
      <c r="L1005" s="44">
        <f>IFERROR(VLOOKUP($F1005,'Arr 2020'!$A:$N,7,0),0)</f>
        <v>22846.98</v>
      </c>
      <c r="M1005" s="44">
        <f>IFERROR(VLOOKUP($F1005,'Arr 2020'!$A:$N,8,0),0)</f>
        <v>32691.58</v>
      </c>
      <c r="N1005" s="44">
        <f>IFERROR(VLOOKUP($F1005,'Arr 2020'!$A:$N,9,0),0)</f>
        <v>35871.1</v>
      </c>
      <c r="O1005" s="44">
        <f>IFERROR(VLOOKUP($F1005,'Arr 2020'!$A:$N,10,0),0)</f>
        <v>37827.199999999997</v>
      </c>
      <c r="P1005" s="44">
        <f>IFERROR(VLOOKUP($F1005,'Arr 2020'!$A:$N,11,0),0)</f>
        <v>38914.32</v>
      </c>
      <c r="Q1005" s="44">
        <f>IFERROR(VLOOKUP($F1005,'Arr 2020'!$A:$N,12,0),0)</f>
        <v>31076.14</v>
      </c>
      <c r="R1005" s="44">
        <f>IFERROR(VLOOKUP($F1005,'Arr 2020'!$A:$N,13,0),0)</f>
        <v>35823.69</v>
      </c>
      <c r="S1005" s="44">
        <f>IFERROR(VLOOKUP($F1005,'Arr 2020'!$A:$N,14,0),0)</f>
        <v>40154.300000000003</v>
      </c>
    </row>
    <row r="1006" spans="2:19" ht="15" customHeight="1" x14ac:dyDescent="0.2">
      <c r="B1006" s="23"/>
      <c r="C1006" s="22"/>
      <c r="D1006" s="22"/>
      <c r="E1006" s="22" t="s">
        <v>1752</v>
      </c>
      <c r="F1006" s="22"/>
      <c r="G1006" s="55" t="s">
        <v>1753</v>
      </c>
      <c r="H1006" s="24">
        <f>IFERROR(VLOOKUP($F1006,'Arr 2020'!$A$1:$C$1331,3,0),0)</f>
        <v>0</v>
      </c>
      <c r="I1006" s="24">
        <f>IFERROR(VLOOKUP($F1006,'Arr 2020'!$A:$N,4,0),0)</f>
        <v>0</v>
      </c>
      <c r="J1006" s="24">
        <f>IFERROR(VLOOKUP($F1006,'Arr 2020'!$A:$N,5,0),0)</f>
        <v>0</v>
      </c>
      <c r="K1006" s="24">
        <f>IFERROR(VLOOKUP($F1006,'Arr 2020'!$A:$N,6,0),0)</f>
        <v>0</v>
      </c>
      <c r="L1006" s="24">
        <f>IFERROR(VLOOKUP($F1006,'Arr 2020'!$A:$N,7,0),0)</f>
        <v>0</v>
      </c>
      <c r="M1006" s="24">
        <f>IFERROR(VLOOKUP($F1006,'Arr 2020'!$A:$N,8,0),0)</f>
        <v>0</v>
      </c>
      <c r="N1006" s="24">
        <f>IFERROR(VLOOKUP($F1006,'Arr 2020'!$A:$N,9,0),0)</f>
        <v>0</v>
      </c>
      <c r="O1006" s="24">
        <f>IFERROR(VLOOKUP($F1006,'Arr 2020'!$A:$N,10,0),0)</f>
        <v>0</v>
      </c>
      <c r="P1006" s="24">
        <f>IFERROR(VLOOKUP($F1006,'Arr 2020'!$A:$N,11,0),0)</f>
        <v>0</v>
      </c>
      <c r="Q1006" s="24">
        <f>IFERROR(VLOOKUP($F1006,'Arr 2020'!$A:$N,12,0),0)</f>
        <v>0</v>
      </c>
      <c r="R1006" s="24">
        <f>IFERROR(VLOOKUP($F1006,'Arr 2020'!$A:$N,13,0),0)</f>
        <v>0</v>
      </c>
      <c r="S1006" s="24">
        <f>IFERROR(VLOOKUP($F1006,'Arr 2020'!$A:$N,14,0),0)</f>
        <v>0</v>
      </c>
    </row>
    <row r="1007" spans="2:19" ht="15" customHeight="1" x14ac:dyDescent="0.2">
      <c r="B1007" s="60"/>
      <c r="C1007" s="61"/>
      <c r="D1007" s="61"/>
      <c r="E1007" s="61"/>
      <c r="F1007" s="43" t="s">
        <v>1754</v>
      </c>
      <c r="G1007" s="53" t="s">
        <v>1755</v>
      </c>
      <c r="H1007" s="44">
        <f>IFERROR(VLOOKUP($F1007,'Arr 2020'!$A$1:$C$1331,3,0),0)</f>
        <v>5803.41</v>
      </c>
      <c r="I1007" s="44">
        <f>IFERROR(VLOOKUP($F1007,'Arr 2020'!$A:$N,4,0),0)</f>
        <v>6966.77</v>
      </c>
      <c r="J1007" s="44">
        <f>IFERROR(VLOOKUP($F1007,'Arr 2020'!$A:$N,5,0),0)</f>
        <v>5672.78</v>
      </c>
      <c r="K1007" s="44">
        <f>IFERROR(VLOOKUP($F1007,'Arr 2020'!$A:$N,6,0),0)</f>
        <v>5132.3599999999997</v>
      </c>
      <c r="L1007" s="44">
        <f>IFERROR(VLOOKUP($F1007,'Arr 2020'!$A:$N,7,0),0)</f>
        <v>2185.7699999999995</v>
      </c>
      <c r="M1007" s="44">
        <f>IFERROR(VLOOKUP($F1007,'Arr 2020'!$A:$N,8,0),0)</f>
        <v>7549.38</v>
      </c>
      <c r="N1007" s="44">
        <f>IFERROR(VLOOKUP($F1007,'Arr 2020'!$A:$N,9,0),0)</f>
        <v>4567.57</v>
      </c>
      <c r="O1007" s="44">
        <f>IFERROR(VLOOKUP($F1007,'Arr 2020'!$A:$N,10,0),0)</f>
        <v>9178.7000000000007</v>
      </c>
      <c r="P1007" s="44">
        <f>IFERROR(VLOOKUP($F1007,'Arr 2020'!$A:$N,11,0),0)</f>
        <v>7018.64</v>
      </c>
      <c r="Q1007" s="44">
        <f>IFERROR(VLOOKUP($F1007,'Arr 2020'!$A:$N,12,0),0)</f>
        <v>7089.11</v>
      </c>
      <c r="R1007" s="44">
        <f>IFERROR(VLOOKUP($F1007,'Arr 2020'!$A:$N,13,0),0)</f>
        <v>6515.73</v>
      </c>
      <c r="S1007" s="44">
        <f>IFERROR(VLOOKUP($F1007,'Arr 2020'!$A:$N,14,0),0)</f>
        <v>10888.25</v>
      </c>
    </row>
    <row r="1008" spans="2:19" ht="15" customHeight="1" x14ac:dyDescent="0.2">
      <c r="B1008" s="60"/>
      <c r="C1008" s="61"/>
      <c r="D1008" s="61"/>
      <c r="E1008" s="61"/>
      <c r="F1008" s="43" t="s">
        <v>1756</v>
      </c>
      <c r="G1008" s="53" t="s">
        <v>1757</v>
      </c>
      <c r="H1008" s="44">
        <f>IFERROR(VLOOKUP($F1008,'Arr 2020'!$A$1:$C$1331,3,0),0)</f>
        <v>5031.82</v>
      </c>
      <c r="I1008" s="44">
        <f>IFERROR(VLOOKUP($F1008,'Arr 2020'!$A:$N,4,0),0)</f>
        <v>2198.96</v>
      </c>
      <c r="J1008" s="44">
        <f>IFERROR(VLOOKUP($F1008,'Arr 2020'!$A:$N,5,0),0)</f>
        <v>16606.37</v>
      </c>
      <c r="K1008" s="44">
        <f>IFERROR(VLOOKUP($F1008,'Arr 2020'!$A:$N,6,0),0)</f>
        <v>88456.58</v>
      </c>
      <c r="L1008" s="44">
        <f>IFERROR(VLOOKUP($F1008,'Arr 2020'!$A:$N,7,0),0)</f>
        <v>154455.04000000001</v>
      </c>
      <c r="M1008" s="44">
        <f>IFERROR(VLOOKUP($F1008,'Arr 2020'!$A:$N,8,0),0)</f>
        <v>81625.87</v>
      </c>
      <c r="N1008" s="44">
        <f>IFERROR(VLOOKUP($F1008,'Arr 2020'!$A:$N,9,0),0)</f>
        <v>92598.12</v>
      </c>
      <c r="O1008" s="44">
        <f>IFERROR(VLOOKUP($F1008,'Arr 2020'!$A:$N,10,0),0)</f>
        <v>96009.07</v>
      </c>
      <c r="P1008" s="44">
        <f>IFERROR(VLOOKUP($F1008,'Arr 2020'!$A:$N,11,0),0)</f>
        <v>90842.87</v>
      </c>
      <c r="Q1008" s="44">
        <f>IFERROR(VLOOKUP($F1008,'Arr 2020'!$A:$N,12,0),0)</f>
        <v>75466.95</v>
      </c>
      <c r="R1008" s="44">
        <f>IFERROR(VLOOKUP($F1008,'Arr 2020'!$A:$N,13,0),0)</f>
        <v>86004.45</v>
      </c>
      <c r="S1008" s="44">
        <f>IFERROR(VLOOKUP($F1008,'Arr 2020'!$A:$N,14,0),0)</f>
        <v>90668.77</v>
      </c>
    </row>
    <row r="1009" spans="2:19" ht="15" customHeight="1" x14ac:dyDescent="0.2">
      <c r="B1009" s="23"/>
      <c r="C1009" s="22"/>
      <c r="D1009" s="22"/>
      <c r="E1009" s="22" t="s">
        <v>1758</v>
      </c>
      <c r="F1009" s="22"/>
      <c r="G1009" s="55" t="s">
        <v>1759</v>
      </c>
      <c r="H1009" s="24">
        <f>IFERROR(VLOOKUP($F1009,'Arr 2020'!$A$1:$C$1331,3,0),0)</f>
        <v>0</v>
      </c>
      <c r="I1009" s="24">
        <f>IFERROR(VLOOKUP($F1009,'Arr 2020'!$A:$N,4,0),0)</f>
        <v>0</v>
      </c>
      <c r="J1009" s="24">
        <f>IFERROR(VLOOKUP($F1009,'Arr 2020'!$A:$N,5,0),0)</f>
        <v>0</v>
      </c>
      <c r="K1009" s="24">
        <f>IFERROR(VLOOKUP($F1009,'Arr 2020'!$A:$N,6,0),0)</f>
        <v>0</v>
      </c>
      <c r="L1009" s="24">
        <f>IFERROR(VLOOKUP($F1009,'Arr 2020'!$A:$N,7,0),0)</f>
        <v>0</v>
      </c>
      <c r="M1009" s="24">
        <f>IFERROR(VLOOKUP($F1009,'Arr 2020'!$A:$N,8,0),0)</f>
        <v>0</v>
      </c>
      <c r="N1009" s="24">
        <f>IFERROR(VLOOKUP($F1009,'Arr 2020'!$A:$N,9,0),0)</f>
        <v>0</v>
      </c>
      <c r="O1009" s="24">
        <f>IFERROR(VLOOKUP($F1009,'Arr 2020'!$A:$N,10,0),0)</f>
        <v>0</v>
      </c>
      <c r="P1009" s="24">
        <f>IFERROR(VLOOKUP($F1009,'Arr 2020'!$A:$N,11,0),0)</f>
        <v>0</v>
      </c>
      <c r="Q1009" s="24">
        <f>IFERROR(VLOOKUP($F1009,'Arr 2020'!$A:$N,12,0),0)</f>
        <v>0</v>
      </c>
      <c r="R1009" s="24">
        <f>IFERROR(VLOOKUP($F1009,'Arr 2020'!$A:$N,13,0),0)</f>
        <v>0</v>
      </c>
      <c r="S1009" s="24">
        <f>IFERROR(VLOOKUP($F1009,'Arr 2020'!$A:$N,14,0),0)</f>
        <v>0</v>
      </c>
    </row>
    <row r="1010" spans="2:19" ht="15" customHeight="1" x14ac:dyDescent="0.2">
      <c r="B1010" s="60"/>
      <c r="C1010" s="61"/>
      <c r="D1010" s="61"/>
      <c r="E1010" s="61"/>
      <c r="F1010" s="43" t="s">
        <v>1760</v>
      </c>
      <c r="G1010" s="53" t="s">
        <v>4261</v>
      </c>
      <c r="H1010" s="44">
        <f>IFERROR(VLOOKUP($F1010,'Arr 2020'!$A$1:$C$1331,3,0),0)</f>
        <v>0</v>
      </c>
      <c r="I1010" s="44">
        <f>IFERROR(VLOOKUP($F1010,'Arr 2020'!$A:$N,4,0),0)</f>
        <v>0</v>
      </c>
      <c r="J1010" s="44">
        <f>IFERROR(VLOOKUP($F1010,'Arr 2020'!$A:$N,5,0),0)</f>
        <v>0</v>
      </c>
      <c r="K1010" s="44">
        <f>IFERROR(VLOOKUP($F1010,'Arr 2020'!$A:$N,6,0),0)</f>
        <v>0</v>
      </c>
      <c r="L1010" s="44">
        <f>IFERROR(VLOOKUP($F1010,'Arr 2020'!$A:$N,7,0),0)</f>
        <v>0</v>
      </c>
      <c r="M1010" s="44">
        <f>IFERROR(VLOOKUP($F1010,'Arr 2020'!$A:$N,8,0),0)</f>
        <v>0</v>
      </c>
      <c r="N1010" s="44">
        <f>IFERROR(VLOOKUP($F1010,'Arr 2020'!$A:$N,9,0),0)</f>
        <v>0</v>
      </c>
      <c r="O1010" s="44">
        <f>IFERROR(VLOOKUP($F1010,'Arr 2020'!$A:$N,10,0),0)</f>
        <v>0</v>
      </c>
      <c r="P1010" s="44">
        <f>IFERROR(VLOOKUP($F1010,'Arr 2020'!$A:$N,11,0),0)</f>
        <v>0</v>
      </c>
      <c r="Q1010" s="44">
        <f>IFERROR(VLOOKUP($F1010,'Arr 2020'!$A:$N,12,0),0)</f>
        <v>0</v>
      </c>
      <c r="R1010" s="44">
        <f>IFERROR(VLOOKUP($F1010,'Arr 2020'!$A:$N,13,0),0)</f>
        <v>0</v>
      </c>
      <c r="S1010" s="44">
        <f>IFERROR(VLOOKUP($F1010,'Arr 2020'!$A:$N,14,0),0)</f>
        <v>0</v>
      </c>
    </row>
    <row r="1011" spans="2:19" ht="15" customHeight="1" x14ac:dyDescent="0.2">
      <c r="B1011" s="60"/>
      <c r="C1011" s="61"/>
      <c r="D1011" s="61"/>
      <c r="E1011" s="61"/>
      <c r="F1011" s="43" t="s">
        <v>1762</v>
      </c>
      <c r="G1011" s="53" t="s">
        <v>1763</v>
      </c>
      <c r="H1011" s="44">
        <f>IFERROR(VLOOKUP($F1011,'Arr 2020'!$A$1:$C$1331,3,0),0)</f>
        <v>34968.879999999997</v>
      </c>
      <c r="I1011" s="44">
        <f>IFERROR(VLOOKUP($F1011,'Arr 2020'!$A:$N,4,0),0)</f>
        <v>16385.41</v>
      </c>
      <c r="J1011" s="44">
        <f>IFERROR(VLOOKUP($F1011,'Arr 2020'!$A:$N,5,0),0)</f>
        <v>17705.259999999998</v>
      </c>
      <c r="K1011" s="44">
        <f>IFERROR(VLOOKUP($F1011,'Arr 2020'!$A:$N,6,0),0)</f>
        <v>30559.17</v>
      </c>
      <c r="L1011" s="44">
        <f>IFERROR(VLOOKUP($F1011,'Arr 2020'!$A:$N,7,0),0)</f>
        <v>24815.360000000004</v>
      </c>
      <c r="M1011" s="44">
        <f>IFERROR(VLOOKUP($F1011,'Arr 2020'!$A:$N,8,0),0)</f>
        <v>9901.06</v>
      </c>
      <c r="N1011" s="44">
        <f>IFERROR(VLOOKUP($F1011,'Arr 2020'!$A:$N,9,0),0)</f>
        <v>17726.939999999995</v>
      </c>
      <c r="O1011" s="44">
        <f>IFERROR(VLOOKUP($F1011,'Arr 2020'!$A:$N,10,0),0)</f>
        <v>38704.910000000003</v>
      </c>
      <c r="P1011" s="44">
        <f>IFERROR(VLOOKUP($F1011,'Arr 2020'!$A:$N,11,0),0)</f>
        <v>53183.419999999991</v>
      </c>
      <c r="Q1011" s="44">
        <f>IFERROR(VLOOKUP($F1011,'Arr 2020'!$A:$N,12,0),0)</f>
        <v>40818.779999999992</v>
      </c>
      <c r="R1011" s="44">
        <f>IFERROR(VLOOKUP($F1011,'Arr 2020'!$A:$N,13,0),0)</f>
        <v>18529.93</v>
      </c>
      <c r="S1011" s="44">
        <f>IFERROR(VLOOKUP($F1011,'Arr 2020'!$A:$N,14,0),0)</f>
        <v>21804.14</v>
      </c>
    </row>
    <row r="1012" spans="2:19" ht="15" customHeight="1" x14ac:dyDescent="0.2">
      <c r="B1012" s="60"/>
      <c r="C1012" s="61"/>
      <c r="D1012" s="61"/>
      <c r="E1012" s="61"/>
      <c r="F1012" s="43" t="s">
        <v>1764</v>
      </c>
      <c r="G1012" s="53" t="s">
        <v>1765</v>
      </c>
      <c r="H1012" s="44">
        <f>IFERROR(VLOOKUP($F1012,'Arr 2020'!$A$1:$C$1331,3,0),0)</f>
        <v>96444.24000000002</v>
      </c>
      <c r="I1012" s="44">
        <f>IFERROR(VLOOKUP($F1012,'Arr 2020'!$A:$N,4,0),0)</f>
        <v>102269.54</v>
      </c>
      <c r="J1012" s="44">
        <f>IFERROR(VLOOKUP($F1012,'Arr 2020'!$A:$N,5,0),0)</f>
        <v>137733.44</v>
      </c>
      <c r="K1012" s="44">
        <f>IFERROR(VLOOKUP($F1012,'Arr 2020'!$A:$N,6,0),0)</f>
        <v>0</v>
      </c>
      <c r="L1012" s="44">
        <f>IFERROR(VLOOKUP($F1012,'Arr 2020'!$A:$N,7,0),0)</f>
        <v>17181.75</v>
      </c>
      <c r="M1012" s="44">
        <f>IFERROR(VLOOKUP($F1012,'Arr 2020'!$A:$N,8,0),0)</f>
        <v>109741.4</v>
      </c>
      <c r="N1012" s="44">
        <f>IFERROR(VLOOKUP($F1012,'Arr 2020'!$A:$N,9,0),0)</f>
        <v>34952.480000000003</v>
      </c>
      <c r="O1012" s="44">
        <f>IFERROR(VLOOKUP($F1012,'Arr 2020'!$A:$N,10,0),0)</f>
        <v>73454.179999999993</v>
      </c>
      <c r="P1012" s="44">
        <f>IFERROR(VLOOKUP($F1012,'Arr 2020'!$A:$N,11,0),0)</f>
        <v>94228.83</v>
      </c>
      <c r="Q1012" s="44">
        <f>IFERROR(VLOOKUP($F1012,'Arr 2020'!$A:$N,12,0),0)</f>
        <v>121758.92</v>
      </c>
      <c r="R1012" s="44">
        <f>IFERROR(VLOOKUP($F1012,'Arr 2020'!$A:$N,13,0),0)</f>
        <v>120278.5</v>
      </c>
      <c r="S1012" s="44">
        <f>IFERROR(VLOOKUP($F1012,'Arr 2020'!$A:$N,14,0),0)</f>
        <v>129673.55</v>
      </c>
    </row>
    <row r="1013" spans="2:19" ht="15" customHeight="1" x14ac:dyDescent="0.2">
      <c r="B1013" s="60"/>
      <c r="C1013" s="61"/>
      <c r="D1013" s="61"/>
      <c r="E1013" s="61"/>
      <c r="F1013" s="43" t="s">
        <v>1766</v>
      </c>
      <c r="G1013" s="53" t="s">
        <v>1767</v>
      </c>
      <c r="H1013" s="44">
        <f>IFERROR(VLOOKUP($F1013,'Arr 2020'!$A$1:$C$1331,3,0),0)</f>
        <v>604</v>
      </c>
      <c r="I1013" s="44">
        <f>IFERROR(VLOOKUP($F1013,'Arr 2020'!$A:$N,4,0),0)</f>
        <v>2544.06</v>
      </c>
      <c r="J1013" s="44">
        <f>IFERROR(VLOOKUP($F1013,'Arr 2020'!$A:$N,5,0),0)</f>
        <v>0</v>
      </c>
      <c r="K1013" s="44">
        <f>IFERROR(VLOOKUP($F1013,'Arr 2020'!$A:$N,6,0),0)</f>
        <v>38.85</v>
      </c>
      <c r="L1013" s="44">
        <f>IFERROR(VLOOKUP($F1013,'Arr 2020'!$A:$N,7,0),0)</f>
        <v>6232</v>
      </c>
      <c r="M1013" s="44">
        <f>IFERROR(VLOOKUP($F1013,'Arr 2020'!$A:$N,8,0),0)</f>
        <v>0</v>
      </c>
      <c r="N1013" s="44">
        <f>IFERROR(VLOOKUP($F1013,'Arr 2020'!$A:$N,9,0),0)</f>
        <v>4301.8</v>
      </c>
      <c r="O1013" s="44">
        <f>IFERROR(VLOOKUP($F1013,'Arr 2020'!$A:$N,10,0),0)</f>
        <v>0</v>
      </c>
      <c r="P1013" s="44">
        <f>IFERROR(VLOOKUP($F1013,'Arr 2020'!$A:$N,11,0),0)</f>
        <v>39.509999999999991</v>
      </c>
      <c r="Q1013" s="44">
        <f>IFERROR(VLOOKUP($F1013,'Arr 2020'!$A:$N,12,0),0)</f>
        <v>309.73</v>
      </c>
      <c r="R1013" s="44">
        <f>IFERROR(VLOOKUP($F1013,'Arr 2020'!$A:$N,13,0),0)</f>
        <v>10937.74</v>
      </c>
      <c r="S1013" s="44">
        <f>IFERROR(VLOOKUP($F1013,'Arr 2020'!$A:$N,14,0),0)</f>
        <v>4.5</v>
      </c>
    </row>
    <row r="1014" spans="2:19" ht="15" customHeight="1" x14ac:dyDescent="0.2">
      <c r="B1014" s="60"/>
      <c r="C1014" s="61"/>
      <c r="D1014" s="61"/>
      <c r="E1014" s="61"/>
      <c r="F1014" s="43" t="s">
        <v>1768</v>
      </c>
      <c r="G1014" s="53" t="s">
        <v>1769</v>
      </c>
      <c r="H1014" s="44">
        <f>IFERROR(VLOOKUP($F1014,'Arr 2020'!$A$1:$C$1331,3,0),0)</f>
        <v>94939.32</v>
      </c>
      <c r="I1014" s="44">
        <f>IFERROR(VLOOKUP($F1014,'Arr 2020'!$A:$N,4,0),0)</f>
        <v>125698.6</v>
      </c>
      <c r="J1014" s="44">
        <f>IFERROR(VLOOKUP($F1014,'Arr 2020'!$A:$N,5,0),0)</f>
        <v>72275.47</v>
      </c>
      <c r="K1014" s="44">
        <f>IFERROR(VLOOKUP($F1014,'Arr 2020'!$A:$N,6,0),0)</f>
        <v>12920.24</v>
      </c>
      <c r="L1014" s="44">
        <f>IFERROR(VLOOKUP($F1014,'Arr 2020'!$A:$N,7,0),0)</f>
        <v>2830.43</v>
      </c>
      <c r="M1014" s="44">
        <f>IFERROR(VLOOKUP($F1014,'Arr 2020'!$A:$N,8,0),0)</f>
        <v>8598.2999999999993</v>
      </c>
      <c r="N1014" s="44">
        <f>IFERROR(VLOOKUP($F1014,'Arr 2020'!$A:$N,9,0),0)</f>
        <v>61242.67</v>
      </c>
      <c r="O1014" s="44">
        <f>IFERROR(VLOOKUP($F1014,'Arr 2020'!$A:$N,10,0),0)</f>
        <v>114437.87</v>
      </c>
      <c r="P1014" s="44">
        <f>IFERROR(VLOOKUP($F1014,'Arr 2020'!$A:$N,11,0),0)</f>
        <v>127197.71000000002</v>
      </c>
      <c r="Q1014" s="44">
        <f>IFERROR(VLOOKUP($F1014,'Arr 2020'!$A:$N,12,0),0)</f>
        <v>122696.58</v>
      </c>
      <c r="R1014" s="44">
        <f>IFERROR(VLOOKUP($F1014,'Arr 2020'!$A:$N,13,0),0)</f>
        <v>114981.23</v>
      </c>
      <c r="S1014" s="44">
        <f>IFERROR(VLOOKUP($F1014,'Arr 2020'!$A:$N,14,0),0)</f>
        <v>167311.56</v>
      </c>
    </row>
    <row r="1015" spans="2:19" ht="15" customHeight="1" x14ac:dyDescent="0.2">
      <c r="B1015" s="60"/>
      <c r="C1015" s="61"/>
      <c r="D1015" s="61"/>
      <c r="E1015" s="61"/>
      <c r="F1015" s="43" t="s">
        <v>1770</v>
      </c>
      <c r="G1015" s="53" t="s">
        <v>1771</v>
      </c>
      <c r="H1015" s="44">
        <f>IFERROR(VLOOKUP($F1015,'Arr 2020'!$A$1:$C$1331,3,0),0)</f>
        <v>13519.55</v>
      </c>
      <c r="I1015" s="44">
        <f>IFERROR(VLOOKUP($F1015,'Arr 2020'!$A:$N,4,0),0)</f>
        <v>9447.69</v>
      </c>
      <c r="J1015" s="44">
        <f>IFERROR(VLOOKUP($F1015,'Arr 2020'!$A:$N,5,0),0)</f>
        <v>13864.13</v>
      </c>
      <c r="K1015" s="44">
        <f>IFERROR(VLOOKUP($F1015,'Arr 2020'!$A:$N,6,0),0)</f>
        <v>15655.36</v>
      </c>
      <c r="L1015" s="44">
        <f>IFERROR(VLOOKUP($F1015,'Arr 2020'!$A:$N,7,0),0)</f>
        <v>17736.560000000001</v>
      </c>
      <c r="M1015" s="44">
        <f>IFERROR(VLOOKUP($F1015,'Arr 2020'!$A:$N,8,0),0)</f>
        <v>25330.6</v>
      </c>
      <c r="N1015" s="44">
        <f>IFERROR(VLOOKUP($F1015,'Arr 2020'!$A:$N,9,0),0)</f>
        <v>24224.41</v>
      </c>
      <c r="O1015" s="44">
        <f>IFERROR(VLOOKUP($F1015,'Arr 2020'!$A:$N,10,0),0)</f>
        <v>19577.25</v>
      </c>
      <c r="P1015" s="44">
        <f>IFERROR(VLOOKUP($F1015,'Arr 2020'!$A:$N,11,0),0)</f>
        <v>16806.009999999998</v>
      </c>
      <c r="Q1015" s="44">
        <f>IFERROR(VLOOKUP($F1015,'Arr 2020'!$A:$N,12,0),0)</f>
        <v>16275.959999999997</v>
      </c>
      <c r="R1015" s="44">
        <f>IFERROR(VLOOKUP($F1015,'Arr 2020'!$A:$N,13,0),0)</f>
        <v>30648.639999999999</v>
      </c>
      <c r="S1015" s="44">
        <f>IFERROR(VLOOKUP($F1015,'Arr 2020'!$A:$N,14,0),0)</f>
        <v>16809.88</v>
      </c>
    </row>
    <row r="1016" spans="2:19" ht="15" customHeight="1" x14ac:dyDescent="0.2">
      <c r="B1016" s="60"/>
      <c r="C1016" s="61"/>
      <c r="D1016" s="61"/>
      <c r="E1016" s="61"/>
      <c r="F1016" s="43" t="s">
        <v>1772</v>
      </c>
      <c r="G1016" s="53" t="s">
        <v>1759</v>
      </c>
      <c r="H1016" s="44">
        <f>IFERROR(VLOOKUP($F1016,'Arr 2020'!$A$1:$C$1331,3,0),0)</f>
        <v>110705.22</v>
      </c>
      <c r="I1016" s="44">
        <f>IFERROR(VLOOKUP($F1016,'Arr 2020'!$A:$N,4,0),0)</f>
        <v>125148.26</v>
      </c>
      <c r="J1016" s="44">
        <f>IFERROR(VLOOKUP($F1016,'Arr 2020'!$A:$N,5,0),0)</f>
        <v>243204.48999999996</v>
      </c>
      <c r="K1016" s="44">
        <f>IFERROR(VLOOKUP($F1016,'Arr 2020'!$A:$N,6,0),0)</f>
        <v>137859.65</v>
      </c>
      <c r="L1016" s="44">
        <f>IFERROR(VLOOKUP($F1016,'Arr 2020'!$A:$N,7,0),0)</f>
        <v>115350.87</v>
      </c>
      <c r="M1016" s="44">
        <f>IFERROR(VLOOKUP($F1016,'Arr 2020'!$A:$N,8,0),0)</f>
        <v>146610.42000000004</v>
      </c>
      <c r="N1016" s="44">
        <f>IFERROR(VLOOKUP($F1016,'Arr 2020'!$A:$N,9,0),0)</f>
        <v>168964.47</v>
      </c>
      <c r="O1016" s="44">
        <f>IFERROR(VLOOKUP($F1016,'Arr 2020'!$A:$N,10,0),0)</f>
        <v>174726.64000000004</v>
      </c>
      <c r="P1016" s="44">
        <f>IFERROR(VLOOKUP($F1016,'Arr 2020'!$A:$N,11,0),0)</f>
        <v>181479.79</v>
      </c>
      <c r="Q1016" s="44">
        <f>IFERROR(VLOOKUP($F1016,'Arr 2020'!$A:$N,12,0),0)</f>
        <v>139636.51</v>
      </c>
      <c r="R1016" s="44">
        <f>IFERROR(VLOOKUP($F1016,'Arr 2020'!$A:$N,13,0),0)</f>
        <v>282359.65999999997</v>
      </c>
      <c r="S1016" s="44">
        <f>IFERROR(VLOOKUP($F1016,'Arr 2020'!$A:$N,14,0),0)</f>
        <v>281491</v>
      </c>
    </row>
    <row r="1017" spans="2:19" ht="15" customHeight="1" x14ac:dyDescent="0.2">
      <c r="B1017" s="32"/>
      <c r="C1017" s="33">
        <v>33</v>
      </c>
      <c r="D1017" s="33"/>
      <c r="E1017" s="33"/>
      <c r="F1017" s="33"/>
      <c r="G1017" s="50" t="s">
        <v>1773</v>
      </c>
      <c r="H1017" s="65">
        <f>IFERROR(VLOOKUP($F1017,'Arr 2020'!$A$1:$C$1331,3,0),0)</f>
        <v>0</v>
      </c>
      <c r="I1017" s="65">
        <f>IFERROR(VLOOKUP($F1017,'Arr 2020'!$A:$N,4,0),0)</f>
        <v>0</v>
      </c>
      <c r="J1017" s="65">
        <f>IFERROR(VLOOKUP($F1017,'Arr 2020'!$A:$N,5,0),0)</f>
        <v>0</v>
      </c>
      <c r="K1017" s="65">
        <f>IFERROR(VLOOKUP($F1017,'Arr 2020'!$A:$N,6,0),0)</f>
        <v>0</v>
      </c>
      <c r="L1017" s="65">
        <f>IFERROR(VLOOKUP($F1017,'Arr 2020'!$A:$N,7,0),0)</f>
        <v>0</v>
      </c>
      <c r="M1017" s="65">
        <f>IFERROR(VLOOKUP($F1017,'Arr 2020'!$A:$N,8,0),0)</f>
        <v>0</v>
      </c>
      <c r="N1017" s="65">
        <f>IFERROR(VLOOKUP($F1017,'Arr 2020'!$A:$N,9,0),0)</f>
        <v>0</v>
      </c>
      <c r="O1017" s="65">
        <f>IFERROR(VLOOKUP($F1017,'Arr 2020'!$A:$N,10,0),0)</f>
        <v>0</v>
      </c>
      <c r="P1017" s="65">
        <f>IFERROR(VLOOKUP($F1017,'Arr 2020'!$A:$N,11,0),0)</f>
        <v>0</v>
      </c>
      <c r="Q1017" s="65">
        <f>IFERROR(VLOOKUP($F1017,'Arr 2020'!$A:$N,12,0),0)</f>
        <v>0</v>
      </c>
      <c r="R1017" s="65">
        <f>IFERROR(VLOOKUP($F1017,'Arr 2020'!$A:$N,13,0),0)</f>
        <v>0</v>
      </c>
      <c r="S1017" s="65">
        <f>IFERROR(VLOOKUP($F1017,'Arr 2020'!$A:$N,14,0),0)</f>
        <v>0</v>
      </c>
    </row>
    <row r="1018" spans="2:19" ht="15" customHeight="1" x14ac:dyDescent="0.2">
      <c r="B1018" s="64"/>
      <c r="C1018" s="37"/>
      <c r="D1018" s="37" t="s">
        <v>1774</v>
      </c>
      <c r="E1018" s="37"/>
      <c r="F1018" s="37"/>
      <c r="G1018" s="51" t="s">
        <v>1775</v>
      </c>
      <c r="H1018" s="38">
        <f>IFERROR(VLOOKUP($F1018,'Arr 2020'!$A$1:$C$1331,3,0),0)</f>
        <v>0</v>
      </c>
      <c r="I1018" s="38">
        <f>IFERROR(VLOOKUP($F1018,'Arr 2020'!$A:$N,4,0),0)</f>
        <v>0</v>
      </c>
      <c r="J1018" s="38">
        <f>IFERROR(VLOOKUP($F1018,'Arr 2020'!$A:$N,5,0),0)</f>
        <v>0</v>
      </c>
      <c r="K1018" s="38">
        <f>IFERROR(VLOOKUP($F1018,'Arr 2020'!$A:$N,6,0),0)</f>
        <v>0</v>
      </c>
      <c r="L1018" s="38">
        <f>IFERROR(VLOOKUP($F1018,'Arr 2020'!$A:$N,7,0),0)</f>
        <v>0</v>
      </c>
      <c r="M1018" s="38">
        <f>IFERROR(VLOOKUP($F1018,'Arr 2020'!$A:$N,8,0),0)</f>
        <v>0</v>
      </c>
      <c r="N1018" s="38">
        <f>IFERROR(VLOOKUP($F1018,'Arr 2020'!$A:$N,9,0),0)</f>
        <v>0</v>
      </c>
      <c r="O1018" s="38">
        <f>IFERROR(VLOOKUP($F1018,'Arr 2020'!$A:$N,10,0),0)</f>
        <v>0</v>
      </c>
      <c r="P1018" s="38">
        <f>IFERROR(VLOOKUP($F1018,'Arr 2020'!$A:$N,11,0),0)</f>
        <v>0</v>
      </c>
      <c r="Q1018" s="38">
        <f>IFERROR(VLOOKUP($F1018,'Arr 2020'!$A:$N,12,0),0)</f>
        <v>0</v>
      </c>
      <c r="R1018" s="38">
        <f>IFERROR(VLOOKUP($F1018,'Arr 2020'!$A:$N,13,0),0)</f>
        <v>0</v>
      </c>
      <c r="S1018" s="38">
        <f>IFERROR(VLOOKUP($F1018,'Arr 2020'!$A:$N,14,0),0)</f>
        <v>0</v>
      </c>
    </row>
    <row r="1019" spans="2:19" ht="15" customHeight="1" x14ac:dyDescent="0.2">
      <c r="B1019" s="23"/>
      <c r="C1019" s="22"/>
      <c r="D1019" s="22"/>
      <c r="E1019" s="22" t="s">
        <v>1776</v>
      </c>
      <c r="F1019" s="22"/>
      <c r="G1019" s="55" t="s">
        <v>1777</v>
      </c>
      <c r="H1019" s="24">
        <f>IFERROR(VLOOKUP($F1019,'Arr 2020'!$A$1:$C$1331,3,0),0)</f>
        <v>0</v>
      </c>
      <c r="I1019" s="24">
        <f>IFERROR(VLOOKUP($F1019,'Arr 2020'!$A:$N,4,0),0)</f>
        <v>0</v>
      </c>
      <c r="J1019" s="24">
        <f>IFERROR(VLOOKUP($F1019,'Arr 2020'!$A:$N,5,0),0)</f>
        <v>0</v>
      </c>
      <c r="K1019" s="24">
        <f>IFERROR(VLOOKUP($F1019,'Arr 2020'!$A:$N,6,0),0)</f>
        <v>0</v>
      </c>
      <c r="L1019" s="24">
        <f>IFERROR(VLOOKUP($F1019,'Arr 2020'!$A:$N,7,0),0)</f>
        <v>0</v>
      </c>
      <c r="M1019" s="24">
        <f>IFERROR(VLOOKUP($F1019,'Arr 2020'!$A:$N,8,0),0)</f>
        <v>0</v>
      </c>
      <c r="N1019" s="24">
        <f>IFERROR(VLOOKUP($F1019,'Arr 2020'!$A:$N,9,0),0)</f>
        <v>0</v>
      </c>
      <c r="O1019" s="24">
        <f>IFERROR(VLOOKUP($F1019,'Arr 2020'!$A:$N,10,0),0)</f>
        <v>0</v>
      </c>
      <c r="P1019" s="24">
        <f>IFERROR(VLOOKUP($F1019,'Arr 2020'!$A:$N,11,0),0)</f>
        <v>0</v>
      </c>
      <c r="Q1019" s="24">
        <f>IFERROR(VLOOKUP($F1019,'Arr 2020'!$A:$N,12,0),0)</f>
        <v>0</v>
      </c>
      <c r="R1019" s="24">
        <f>IFERROR(VLOOKUP($F1019,'Arr 2020'!$A:$N,13,0),0)</f>
        <v>0</v>
      </c>
      <c r="S1019" s="24">
        <f>IFERROR(VLOOKUP($F1019,'Arr 2020'!$A:$N,14,0),0)</f>
        <v>0</v>
      </c>
    </row>
    <row r="1020" spans="2:19" ht="30" customHeight="1" x14ac:dyDescent="0.2">
      <c r="B1020" s="60"/>
      <c r="C1020" s="61"/>
      <c r="D1020" s="61"/>
      <c r="E1020" s="61"/>
      <c r="F1020" s="43" t="s">
        <v>1778</v>
      </c>
      <c r="G1020" s="53" t="s">
        <v>1777</v>
      </c>
      <c r="H1020" s="44">
        <f>IFERROR(VLOOKUP($F1020,'Arr 2020'!$A$1:$C$1331,3,0),0)</f>
        <v>33978.449999999997</v>
      </c>
      <c r="I1020" s="44">
        <f>IFERROR(VLOOKUP($F1020,'Arr 2020'!$A:$N,4,0),0)</f>
        <v>9765.6299999999992</v>
      </c>
      <c r="J1020" s="44">
        <f>IFERROR(VLOOKUP($F1020,'Arr 2020'!$A:$N,5,0),0)</f>
        <v>8339.27</v>
      </c>
      <c r="K1020" s="44">
        <f>IFERROR(VLOOKUP($F1020,'Arr 2020'!$A:$N,6,0),0)</f>
        <v>16173.08</v>
      </c>
      <c r="L1020" s="44">
        <f>IFERROR(VLOOKUP($F1020,'Arr 2020'!$A:$N,7,0),0)</f>
        <v>23067.450000000004</v>
      </c>
      <c r="M1020" s="44">
        <f>IFERROR(VLOOKUP($F1020,'Arr 2020'!$A:$N,8,0),0)</f>
        <v>28831.99</v>
      </c>
      <c r="N1020" s="44">
        <f>IFERROR(VLOOKUP($F1020,'Arr 2020'!$A:$N,9,0),0)</f>
        <v>17141.16</v>
      </c>
      <c r="O1020" s="44">
        <f>IFERROR(VLOOKUP($F1020,'Arr 2020'!$A:$N,10,0),0)</f>
        <v>19752.310000000005</v>
      </c>
      <c r="P1020" s="44">
        <f>IFERROR(VLOOKUP($F1020,'Arr 2020'!$A:$N,11,0),0)</f>
        <v>30754.02</v>
      </c>
      <c r="Q1020" s="44">
        <f>IFERROR(VLOOKUP($F1020,'Arr 2020'!$A:$N,12,0),0)</f>
        <v>16909.060000000001</v>
      </c>
      <c r="R1020" s="44">
        <f>IFERROR(VLOOKUP($F1020,'Arr 2020'!$A:$N,13,0),0)</f>
        <v>23140.21</v>
      </c>
      <c r="S1020" s="44">
        <f>IFERROR(VLOOKUP($F1020,'Arr 2020'!$A:$N,14,0),0)</f>
        <v>16394.18</v>
      </c>
    </row>
    <row r="1021" spans="2:19" ht="15" customHeight="1" x14ac:dyDescent="0.2">
      <c r="B1021" s="23"/>
      <c r="C1021" s="22"/>
      <c r="D1021" s="22"/>
      <c r="E1021" s="22" t="s">
        <v>1779</v>
      </c>
      <c r="F1021" s="22"/>
      <c r="G1021" s="55" t="s">
        <v>1780</v>
      </c>
      <c r="H1021" s="24">
        <f>IFERROR(VLOOKUP($F1021,'Arr 2020'!$A$1:$C$1331,3,0),0)</f>
        <v>0</v>
      </c>
      <c r="I1021" s="24">
        <f>IFERROR(VLOOKUP($F1021,'Arr 2020'!$A:$N,4,0),0)</f>
        <v>0</v>
      </c>
      <c r="J1021" s="24">
        <f>IFERROR(VLOOKUP($F1021,'Arr 2020'!$A:$N,5,0),0)</f>
        <v>0</v>
      </c>
      <c r="K1021" s="24">
        <f>IFERROR(VLOOKUP($F1021,'Arr 2020'!$A:$N,6,0),0)</f>
        <v>0</v>
      </c>
      <c r="L1021" s="24">
        <f>IFERROR(VLOOKUP($F1021,'Arr 2020'!$A:$N,7,0),0)</f>
        <v>0</v>
      </c>
      <c r="M1021" s="24">
        <f>IFERROR(VLOOKUP($F1021,'Arr 2020'!$A:$N,8,0),0)</f>
        <v>0</v>
      </c>
      <c r="N1021" s="24">
        <f>IFERROR(VLOOKUP($F1021,'Arr 2020'!$A:$N,9,0),0)</f>
        <v>0</v>
      </c>
      <c r="O1021" s="24">
        <f>IFERROR(VLOOKUP($F1021,'Arr 2020'!$A:$N,10,0),0)</f>
        <v>0</v>
      </c>
      <c r="P1021" s="24">
        <f>IFERROR(VLOOKUP($F1021,'Arr 2020'!$A:$N,11,0),0)</f>
        <v>0</v>
      </c>
      <c r="Q1021" s="24">
        <f>IFERROR(VLOOKUP($F1021,'Arr 2020'!$A:$N,12,0),0)</f>
        <v>0</v>
      </c>
      <c r="R1021" s="24">
        <f>IFERROR(VLOOKUP($F1021,'Arr 2020'!$A:$N,13,0),0)</f>
        <v>0</v>
      </c>
      <c r="S1021" s="24">
        <f>IFERROR(VLOOKUP($F1021,'Arr 2020'!$A:$N,14,0),0)</f>
        <v>0</v>
      </c>
    </row>
    <row r="1022" spans="2:19" ht="15" customHeight="1" x14ac:dyDescent="0.2">
      <c r="B1022" s="60"/>
      <c r="C1022" s="61"/>
      <c r="D1022" s="61"/>
      <c r="E1022" s="61"/>
      <c r="F1022" s="43" t="s">
        <v>1781</v>
      </c>
      <c r="G1022" s="53" t="s">
        <v>1782</v>
      </c>
      <c r="H1022" s="44">
        <f>IFERROR(VLOOKUP($F1022,'Arr 2020'!$A$1:$C$1331,3,0),0)</f>
        <v>21361.979999999996</v>
      </c>
      <c r="I1022" s="44">
        <f>IFERROR(VLOOKUP($F1022,'Arr 2020'!$A:$N,4,0),0)</f>
        <v>43076.07</v>
      </c>
      <c r="J1022" s="44">
        <f>IFERROR(VLOOKUP($F1022,'Arr 2020'!$A:$N,5,0),0)</f>
        <v>26993.429999999997</v>
      </c>
      <c r="K1022" s="44">
        <f>IFERROR(VLOOKUP($F1022,'Arr 2020'!$A:$N,6,0),0)</f>
        <v>25725.42</v>
      </c>
      <c r="L1022" s="44">
        <f>IFERROR(VLOOKUP($F1022,'Arr 2020'!$A:$N,7,0),0)</f>
        <v>4614.7</v>
      </c>
      <c r="M1022" s="44">
        <f>IFERROR(VLOOKUP($F1022,'Arr 2020'!$A:$N,8,0),0)</f>
        <v>17408.009999999998</v>
      </c>
      <c r="N1022" s="44">
        <f>IFERROR(VLOOKUP($F1022,'Arr 2020'!$A:$N,9,0),0)</f>
        <v>6962.5</v>
      </c>
      <c r="O1022" s="44">
        <f>IFERROR(VLOOKUP($F1022,'Arr 2020'!$A:$N,10,0),0)</f>
        <v>66090.31</v>
      </c>
      <c r="P1022" s="44">
        <f>IFERROR(VLOOKUP($F1022,'Arr 2020'!$A:$N,11,0),0)</f>
        <v>17640.689999999999</v>
      </c>
      <c r="Q1022" s="44">
        <f>IFERROR(VLOOKUP($F1022,'Arr 2020'!$A:$N,12,0),0)</f>
        <v>15598.61</v>
      </c>
      <c r="R1022" s="44">
        <f>IFERROR(VLOOKUP($F1022,'Arr 2020'!$A:$N,13,0),0)</f>
        <v>14151.68</v>
      </c>
      <c r="S1022" s="44">
        <f>IFERROR(VLOOKUP($F1022,'Arr 2020'!$A:$N,14,0),0)</f>
        <v>19885.169999999998</v>
      </c>
    </row>
    <row r="1023" spans="2:19" ht="30" customHeight="1" x14ac:dyDescent="0.2">
      <c r="B1023" s="60"/>
      <c r="C1023" s="61"/>
      <c r="D1023" s="61"/>
      <c r="E1023" s="61"/>
      <c r="F1023" s="43" t="s">
        <v>1783</v>
      </c>
      <c r="G1023" s="53" t="s">
        <v>1784</v>
      </c>
      <c r="H1023" s="44">
        <f>IFERROR(VLOOKUP($F1023,'Arr 2020'!$A$1:$C$1331,3,0),0)</f>
        <v>25830.560000000001</v>
      </c>
      <c r="I1023" s="44">
        <f>IFERROR(VLOOKUP($F1023,'Arr 2020'!$A:$N,4,0),0)</f>
        <v>20215.64</v>
      </c>
      <c r="J1023" s="44">
        <f>IFERROR(VLOOKUP($F1023,'Arr 2020'!$A:$N,5,0),0)</f>
        <v>13134.92</v>
      </c>
      <c r="K1023" s="44">
        <f>IFERROR(VLOOKUP($F1023,'Arr 2020'!$A:$N,6,0),0)</f>
        <v>33154.58</v>
      </c>
      <c r="L1023" s="44">
        <f>IFERROR(VLOOKUP($F1023,'Arr 2020'!$A:$N,7,0),0)</f>
        <v>33226</v>
      </c>
      <c r="M1023" s="44">
        <f>IFERROR(VLOOKUP($F1023,'Arr 2020'!$A:$N,8,0),0)</f>
        <v>17000.2</v>
      </c>
      <c r="N1023" s="44">
        <f>IFERROR(VLOOKUP($F1023,'Arr 2020'!$A:$N,9,0),0)</f>
        <v>26373.799999999996</v>
      </c>
      <c r="O1023" s="44">
        <f>IFERROR(VLOOKUP($F1023,'Arr 2020'!$A:$N,10,0),0)</f>
        <v>53158.22</v>
      </c>
      <c r="P1023" s="44">
        <f>IFERROR(VLOOKUP($F1023,'Arr 2020'!$A:$N,11,0),0)</f>
        <v>21472.029999999995</v>
      </c>
      <c r="Q1023" s="44">
        <f>IFERROR(VLOOKUP($F1023,'Arr 2020'!$A:$N,12,0),0)</f>
        <v>15396.02</v>
      </c>
      <c r="R1023" s="44">
        <f>IFERROR(VLOOKUP($F1023,'Arr 2020'!$A:$N,13,0),0)</f>
        <v>20945.89</v>
      </c>
      <c r="S1023" s="44">
        <f>IFERROR(VLOOKUP($F1023,'Arr 2020'!$A:$N,14,0),0)</f>
        <v>38172.67</v>
      </c>
    </row>
    <row r="1024" spans="2:19" ht="15" customHeight="1" x14ac:dyDescent="0.2">
      <c r="B1024" s="60"/>
      <c r="C1024" s="61"/>
      <c r="D1024" s="61"/>
      <c r="E1024" s="61"/>
      <c r="F1024" s="43" t="s">
        <v>1785</v>
      </c>
      <c r="G1024" s="53" t="s">
        <v>1786</v>
      </c>
      <c r="H1024" s="44">
        <f>IFERROR(VLOOKUP($F1024,'Arr 2020'!$A$1:$C$1331,3,0),0)</f>
        <v>1567.91</v>
      </c>
      <c r="I1024" s="44">
        <f>IFERROR(VLOOKUP($F1024,'Arr 2020'!$A:$N,4,0),0)</f>
        <v>1362.45</v>
      </c>
      <c r="J1024" s="44">
        <f>IFERROR(VLOOKUP($F1024,'Arr 2020'!$A:$N,5,0),0)</f>
        <v>1454.16</v>
      </c>
      <c r="K1024" s="44">
        <f>IFERROR(VLOOKUP($F1024,'Arr 2020'!$A:$N,6,0),0)</f>
        <v>899.41</v>
      </c>
      <c r="L1024" s="44">
        <f>IFERROR(VLOOKUP($F1024,'Arr 2020'!$A:$N,7,0),0)</f>
        <v>0</v>
      </c>
      <c r="M1024" s="44">
        <f>IFERROR(VLOOKUP($F1024,'Arr 2020'!$A:$N,8,0),0)</f>
        <v>360.9</v>
      </c>
      <c r="N1024" s="44">
        <f>IFERROR(VLOOKUP($F1024,'Arr 2020'!$A:$N,9,0),0)</f>
        <v>0</v>
      </c>
      <c r="O1024" s="44">
        <f>IFERROR(VLOOKUP($F1024,'Arr 2020'!$A:$N,10,0),0)</f>
        <v>2394.9299999999998</v>
      </c>
      <c r="P1024" s="44">
        <f>IFERROR(VLOOKUP($F1024,'Arr 2020'!$A:$N,11,0),0)</f>
        <v>4260.8900000000003</v>
      </c>
      <c r="Q1024" s="44">
        <f>IFERROR(VLOOKUP($F1024,'Arr 2020'!$A:$N,12,0),0)</f>
        <v>2531.4299999999998</v>
      </c>
      <c r="R1024" s="44">
        <f>IFERROR(VLOOKUP($F1024,'Arr 2020'!$A:$N,13,0),0)</f>
        <v>483.52</v>
      </c>
      <c r="S1024" s="44">
        <f>IFERROR(VLOOKUP($F1024,'Arr 2020'!$A:$N,14,0),0)</f>
        <v>5006.93</v>
      </c>
    </row>
    <row r="1025" spans="2:19" ht="15" customHeight="1" x14ac:dyDescent="0.2">
      <c r="B1025" s="23"/>
      <c r="C1025" s="22"/>
      <c r="D1025" s="22"/>
      <c r="E1025" s="22" t="s">
        <v>1787</v>
      </c>
      <c r="F1025" s="22"/>
      <c r="G1025" s="55" t="s">
        <v>1788</v>
      </c>
      <c r="H1025" s="24">
        <f>IFERROR(VLOOKUP($F1025,'Arr 2020'!$A$1:$C$1331,3,0),0)</f>
        <v>0</v>
      </c>
      <c r="I1025" s="24">
        <f>IFERROR(VLOOKUP($F1025,'Arr 2020'!$A:$N,4,0),0)</f>
        <v>0</v>
      </c>
      <c r="J1025" s="24">
        <f>IFERROR(VLOOKUP($F1025,'Arr 2020'!$A:$N,5,0),0)</f>
        <v>0</v>
      </c>
      <c r="K1025" s="24">
        <f>IFERROR(VLOOKUP($F1025,'Arr 2020'!$A:$N,6,0),0)</f>
        <v>0</v>
      </c>
      <c r="L1025" s="24">
        <f>IFERROR(VLOOKUP($F1025,'Arr 2020'!$A:$N,7,0),0)</f>
        <v>0</v>
      </c>
      <c r="M1025" s="24">
        <f>IFERROR(VLOOKUP($F1025,'Arr 2020'!$A:$N,8,0),0)</f>
        <v>0</v>
      </c>
      <c r="N1025" s="24">
        <f>IFERROR(VLOOKUP($F1025,'Arr 2020'!$A:$N,9,0),0)</f>
        <v>0</v>
      </c>
      <c r="O1025" s="24">
        <f>IFERROR(VLOOKUP($F1025,'Arr 2020'!$A:$N,10,0),0)</f>
        <v>0</v>
      </c>
      <c r="P1025" s="24">
        <f>IFERROR(VLOOKUP($F1025,'Arr 2020'!$A:$N,11,0),0)</f>
        <v>0</v>
      </c>
      <c r="Q1025" s="24">
        <f>IFERROR(VLOOKUP($F1025,'Arr 2020'!$A:$N,12,0),0)</f>
        <v>0</v>
      </c>
      <c r="R1025" s="24">
        <f>IFERROR(VLOOKUP($F1025,'Arr 2020'!$A:$N,13,0),0)</f>
        <v>0</v>
      </c>
      <c r="S1025" s="24">
        <f>IFERROR(VLOOKUP($F1025,'Arr 2020'!$A:$N,14,0),0)</f>
        <v>0</v>
      </c>
    </row>
    <row r="1026" spans="2:19" ht="15" customHeight="1" x14ac:dyDescent="0.2">
      <c r="B1026" s="60"/>
      <c r="C1026" s="61"/>
      <c r="D1026" s="61"/>
      <c r="E1026" s="61"/>
      <c r="F1026" s="43" t="s">
        <v>1789</v>
      </c>
      <c r="G1026" s="53" t="s">
        <v>1790</v>
      </c>
      <c r="H1026" s="44">
        <f>IFERROR(VLOOKUP($F1026,'Arr 2020'!$A$1:$C$1331,3,0),0)</f>
        <v>6280.1</v>
      </c>
      <c r="I1026" s="44">
        <f>IFERROR(VLOOKUP($F1026,'Arr 2020'!$A:$N,4,0),0)</f>
        <v>664.35</v>
      </c>
      <c r="J1026" s="44">
        <f>IFERROR(VLOOKUP($F1026,'Arr 2020'!$A:$N,5,0),0)</f>
        <v>5047.54</v>
      </c>
      <c r="K1026" s="44">
        <f>IFERROR(VLOOKUP($F1026,'Arr 2020'!$A:$N,6,0),0)</f>
        <v>2041.76</v>
      </c>
      <c r="L1026" s="44">
        <f>IFERROR(VLOOKUP($F1026,'Arr 2020'!$A:$N,7,0),0)</f>
        <v>2603.7600000000002</v>
      </c>
      <c r="M1026" s="44">
        <f>IFERROR(VLOOKUP($F1026,'Arr 2020'!$A:$N,8,0),0)</f>
        <v>16874.810000000005</v>
      </c>
      <c r="N1026" s="44">
        <f>IFERROR(VLOOKUP($F1026,'Arr 2020'!$A:$N,9,0),0)</f>
        <v>6385.84</v>
      </c>
      <c r="O1026" s="44">
        <f>IFERROR(VLOOKUP($F1026,'Arr 2020'!$A:$N,10,0),0)</f>
        <v>11189.48</v>
      </c>
      <c r="P1026" s="44">
        <f>IFERROR(VLOOKUP($F1026,'Arr 2020'!$A:$N,11,0),0)</f>
        <v>16602.66</v>
      </c>
      <c r="Q1026" s="44">
        <f>IFERROR(VLOOKUP($F1026,'Arr 2020'!$A:$N,12,0),0)</f>
        <v>9940.86</v>
      </c>
      <c r="R1026" s="44">
        <f>IFERROR(VLOOKUP($F1026,'Arr 2020'!$A:$N,13,0),0)</f>
        <v>20410</v>
      </c>
      <c r="S1026" s="44">
        <f>IFERROR(VLOOKUP($F1026,'Arr 2020'!$A:$N,14,0),0)</f>
        <v>9459.35</v>
      </c>
    </row>
    <row r="1027" spans="2:19" ht="15" customHeight="1" x14ac:dyDescent="0.2">
      <c r="B1027" s="60"/>
      <c r="C1027" s="61"/>
      <c r="D1027" s="61"/>
      <c r="E1027" s="61"/>
      <c r="F1027" s="43" t="s">
        <v>1791</v>
      </c>
      <c r="G1027" s="53" t="s">
        <v>1792</v>
      </c>
      <c r="H1027" s="44">
        <f>IFERROR(VLOOKUP($F1027,'Arr 2020'!$A$1:$C$1331,3,0),0)</f>
        <v>1467.8099999999997</v>
      </c>
      <c r="I1027" s="44">
        <f>IFERROR(VLOOKUP($F1027,'Arr 2020'!$A:$N,4,0),0)</f>
        <v>4093.4099999999994</v>
      </c>
      <c r="J1027" s="44">
        <f>IFERROR(VLOOKUP($F1027,'Arr 2020'!$A:$N,5,0),0)</f>
        <v>739.41</v>
      </c>
      <c r="K1027" s="44">
        <f>IFERROR(VLOOKUP($F1027,'Arr 2020'!$A:$N,6,0),0)</f>
        <v>530.57000000000005</v>
      </c>
      <c r="L1027" s="44">
        <f>IFERROR(VLOOKUP($F1027,'Arr 2020'!$A:$N,7,0),0)</f>
        <v>2391.5799999999995</v>
      </c>
      <c r="M1027" s="44">
        <f>IFERROR(VLOOKUP($F1027,'Arr 2020'!$A:$N,8,0),0)</f>
        <v>859.66</v>
      </c>
      <c r="N1027" s="44">
        <f>IFERROR(VLOOKUP($F1027,'Arr 2020'!$A:$N,9,0),0)</f>
        <v>1037.18</v>
      </c>
      <c r="O1027" s="44">
        <f>IFERROR(VLOOKUP($F1027,'Arr 2020'!$A:$N,10,0),0)</f>
        <v>51.01</v>
      </c>
      <c r="P1027" s="44">
        <f>IFERROR(VLOOKUP($F1027,'Arr 2020'!$A:$N,11,0),0)</f>
        <v>95.33</v>
      </c>
      <c r="Q1027" s="44">
        <f>IFERROR(VLOOKUP($F1027,'Arr 2020'!$A:$N,12,0),0)</f>
        <v>0</v>
      </c>
      <c r="R1027" s="44">
        <f>IFERROR(VLOOKUP($F1027,'Arr 2020'!$A:$N,13,0),0)</f>
        <v>187.48</v>
      </c>
      <c r="S1027" s="44">
        <f>IFERROR(VLOOKUP($F1027,'Arr 2020'!$A:$N,14,0),0)</f>
        <v>91.99</v>
      </c>
    </row>
    <row r="1028" spans="2:19" ht="30" customHeight="1" x14ac:dyDescent="0.2">
      <c r="B1028" s="60"/>
      <c r="C1028" s="61"/>
      <c r="D1028" s="61"/>
      <c r="E1028" s="61"/>
      <c r="F1028" s="43" t="s">
        <v>1793</v>
      </c>
      <c r="G1028" s="53" t="s">
        <v>1794</v>
      </c>
      <c r="H1028" s="44">
        <f>IFERROR(VLOOKUP($F1028,'Arr 2020'!$A$1:$C$1331,3,0),0)</f>
        <v>22144.9</v>
      </c>
      <c r="I1028" s="44">
        <f>IFERROR(VLOOKUP($F1028,'Arr 2020'!$A:$N,4,0),0)</f>
        <v>10895.899999999998</v>
      </c>
      <c r="J1028" s="44">
        <f>IFERROR(VLOOKUP($F1028,'Arr 2020'!$A:$N,5,0),0)</f>
        <v>11670.04</v>
      </c>
      <c r="K1028" s="44">
        <f>IFERROR(VLOOKUP($F1028,'Arr 2020'!$A:$N,6,0),0)</f>
        <v>12283.370000000003</v>
      </c>
      <c r="L1028" s="44">
        <f>IFERROR(VLOOKUP($F1028,'Arr 2020'!$A:$N,7,0),0)</f>
        <v>6003.28</v>
      </c>
      <c r="M1028" s="44">
        <f>IFERROR(VLOOKUP($F1028,'Arr 2020'!$A:$N,8,0),0)</f>
        <v>19914.78</v>
      </c>
      <c r="N1028" s="44">
        <f>IFERROR(VLOOKUP($F1028,'Arr 2020'!$A:$N,9,0),0)</f>
        <v>15699.25</v>
      </c>
      <c r="O1028" s="44">
        <f>IFERROR(VLOOKUP($F1028,'Arr 2020'!$A:$N,10,0),0)</f>
        <v>28981.200000000001</v>
      </c>
      <c r="P1028" s="44">
        <f>IFERROR(VLOOKUP($F1028,'Arr 2020'!$A:$N,11,0),0)</f>
        <v>13500.68</v>
      </c>
      <c r="Q1028" s="44">
        <f>IFERROR(VLOOKUP($F1028,'Arr 2020'!$A:$N,12,0),0)</f>
        <v>45797.429999999993</v>
      </c>
      <c r="R1028" s="44">
        <f>IFERROR(VLOOKUP($F1028,'Arr 2020'!$A:$N,13,0),0)</f>
        <v>25402.14</v>
      </c>
      <c r="S1028" s="44">
        <f>IFERROR(VLOOKUP($F1028,'Arr 2020'!$A:$N,14,0),0)</f>
        <v>44890.69</v>
      </c>
    </row>
    <row r="1029" spans="2:19" ht="15" customHeight="1" x14ac:dyDescent="0.2">
      <c r="B1029" s="23"/>
      <c r="C1029" s="22"/>
      <c r="D1029" s="22"/>
      <c r="E1029" s="22" t="s">
        <v>1795</v>
      </c>
      <c r="F1029" s="22"/>
      <c r="G1029" s="55" t="s">
        <v>1796</v>
      </c>
      <c r="H1029" s="24">
        <f>IFERROR(VLOOKUP($F1029,'Arr 2020'!$A$1:$C$1331,3,0),0)</f>
        <v>0</v>
      </c>
      <c r="I1029" s="24">
        <f>IFERROR(VLOOKUP($F1029,'Arr 2020'!$A:$N,4,0),0)</f>
        <v>0</v>
      </c>
      <c r="J1029" s="24">
        <f>IFERROR(VLOOKUP($F1029,'Arr 2020'!$A:$N,5,0),0)</f>
        <v>0</v>
      </c>
      <c r="K1029" s="24">
        <f>IFERROR(VLOOKUP($F1029,'Arr 2020'!$A:$N,6,0),0)</f>
        <v>0</v>
      </c>
      <c r="L1029" s="24">
        <f>IFERROR(VLOOKUP($F1029,'Arr 2020'!$A:$N,7,0),0)</f>
        <v>0</v>
      </c>
      <c r="M1029" s="24">
        <f>IFERROR(VLOOKUP($F1029,'Arr 2020'!$A:$N,8,0),0)</f>
        <v>0</v>
      </c>
      <c r="N1029" s="24">
        <f>IFERROR(VLOOKUP($F1029,'Arr 2020'!$A:$N,9,0),0)</f>
        <v>0</v>
      </c>
      <c r="O1029" s="24">
        <f>IFERROR(VLOOKUP($F1029,'Arr 2020'!$A:$N,10,0),0)</f>
        <v>0</v>
      </c>
      <c r="P1029" s="24">
        <f>IFERROR(VLOOKUP($F1029,'Arr 2020'!$A:$N,11,0),0)</f>
        <v>0</v>
      </c>
      <c r="Q1029" s="24">
        <f>IFERROR(VLOOKUP($F1029,'Arr 2020'!$A:$N,12,0),0)</f>
        <v>0</v>
      </c>
      <c r="R1029" s="24">
        <f>IFERROR(VLOOKUP($F1029,'Arr 2020'!$A:$N,13,0),0)</f>
        <v>0</v>
      </c>
      <c r="S1029" s="24">
        <f>IFERROR(VLOOKUP($F1029,'Arr 2020'!$A:$N,14,0),0)</f>
        <v>0</v>
      </c>
    </row>
    <row r="1030" spans="2:19" ht="15" customHeight="1" x14ac:dyDescent="0.2">
      <c r="B1030" s="60"/>
      <c r="C1030" s="61"/>
      <c r="D1030" s="61"/>
      <c r="E1030" s="61"/>
      <c r="F1030" s="43" t="s">
        <v>1797</v>
      </c>
      <c r="G1030" s="53" t="s">
        <v>4262</v>
      </c>
      <c r="H1030" s="44">
        <f>IFERROR(VLOOKUP($F1030,'Arr 2020'!$A$1:$C$1331,3,0),0)</f>
        <v>232292.26</v>
      </c>
      <c r="I1030" s="44">
        <f>IFERROR(VLOOKUP($F1030,'Arr 2020'!$A:$N,4,0),0)</f>
        <v>137362.82</v>
      </c>
      <c r="J1030" s="44">
        <f>IFERROR(VLOOKUP($F1030,'Arr 2020'!$A:$N,5,0),0)</f>
        <v>350107.57</v>
      </c>
      <c r="K1030" s="44">
        <f>IFERROR(VLOOKUP($F1030,'Arr 2020'!$A:$N,6,0),0)</f>
        <v>189024.54000000004</v>
      </c>
      <c r="L1030" s="44">
        <f>IFERROR(VLOOKUP($F1030,'Arr 2020'!$A:$N,7,0),0)</f>
        <v>131733.84</v>
      </c>
      <c r="M1030" s="44">
        <f>IFERROR(VLOOKUP($F1030,'Arr 2020'!$A:$N,8,0),0)</f>
        <v>158992.1</v>
      </c>
      <c r="N1030" s="44">
        <f>IFERROR(VLOOKUP($F1030,'Arr 2020'!$A:$N,9,0),0)</f>
        <v>110384.96000000001</v>
      </c>
      <c r="O1030" s="44">
        <f>IFERROR(VLOOKUP($F1030,'Arr 2020'!$A:$N,10,0),0)</f>
        <v>392617.12</v>
      </c>
      <c r="P1030" s="44">
        <f>IFERROR(VLOOKUP($F1030,'Arr 2020'!$A:$N,11,0),0)</f>
        <v>218365.54</v>
      </c>
      <c r="Q1030" s="44">
        <f>IFERROR(VLOOKUP($F1030,'Arr 2020'!$A:$N,12,0),0)</f>
        <v>346684.02</v>
      </c>
      <c r="R1030" s="44">
        <f>IFERROR(VLOOKUP($F1030,'Arr 2020'!$A:$N,13,0),0)</f>
        <v>235325.25</v>
      </c>
      <c r="S1030" s="44">
        <f>IFERROR(VLOOKUP($F1030,'Arr 2020'!$A:$N,14,0),0)</f>
        <v>737288.37</v>
      </c>
    </row>
    <row r="1031" spans="2:19" ht="15" customHeight="1" x14ac:dyDescent="0.2">
      <c r="B1031" s="60"/>
      <c r="C1031" s="61"/>
      <c r="D1031" s="61"/>
      <c r="E1031" s="61"/>
      <c r="F1031" s="43" t="s">
        <v>1799</v>
      </c>
      <c r="G1031" s="53" t="s">
        <v>1800</v>
      </c>
      <c r="H1031" s="44">
        <f>IFERROR(VLOOKUP($F1031,'Arr 2020'!$A$1:$C$1331,3,0),0)</f>
        <v>52.5</v>
      </c>
      <c r="I1031" s="44">
        <f>IFERROR(VLOOKUP($F1031,'Arr 2020'!$A:$N,4,0),0)</f>
        <v>0</v>
      </c>
      <c r="J1031" s="44">
        <f>IFERROR(VLOOKUP($F1031,'Arr 2020'!$A:$N,5,0),0)</f>
        <v>0</v>
      </c>
      <c r="K1031" s="44">
        <f>IFERROR(VLOOKUP($F1031,'Arr 2020'!$A:$N,6,0),0)</f>
        <v>0</v>
      </c>
      <c r="L1031" s="44">
        <f>IFERROR(VLOOKUP($F1031,'Arr 2020'!$A:$N,7,0),0)</f>
        <v>0</v>
      </c>
      <c r="M1031" s="44">
        <f>IFERROR(VLOOKUP($F1031,'Arr 2020'!$A:$N,8,0),0)</f>
        <v>0</v>
      </c>
      <c r="N1031" s="44">
        <f>IFERROR(VLOOKUP($F1031,'Arr 2020'!$A:$N,9,0),0)</f>
        <v>5.97</v>
      </c>
      <c r="O1031" s="44">
        <f>IFERROR(VLOOKUP($F1031,'Arr 2020'!$A:$N,10,0),0)</f>
        <v>0</v>
      </c>
      <c r="P1031" s="44">
        <f>IFERROR(VLOOKUP($F1031,'Arr 2020'!$A:$N,11,0),0)</f>
        <v>0</v>
      </c>
      <c r="Q1031" s="44">
        <f>IFERROR(VLOOKUP($F1031,'Arr 2020'!$A:$N,12,0),0)</f>
        <v>0</v>
      </c>
      <c r="R1031" s="44">
        <f>IFERROR(VLOOKUP($F1031,'Arr 2020'!$A:$N,13,0),0)</f>
        <v>0</v>
      </c>
      <c r="S1031" s="44">
        <f>IFERROR(VLOOKUP($F1031,'Arr 2020'!$A:$N,14,0),0)</f>
        <v>0</v>
      </c>
    </row>
    <row r="1032" spans="2:19" ht="15" customHeight="1" x14ac:dyDescent="0.2">
      <c r="B1032" s="60"/>
      <c r="C1032" s="61"/>
      <c r="D1032" s="61"/>
      <c r="E1032" s="61"/>
      <c r="F1032" s="43" t="s">
        <v>1801</v>
      </c>
      <c r="G1032" s="53" t="s">
        <v>1802</v>
      </c>
      <c r="H1032" s="44">
        <f>IFERROR(VLOOKUP($F1032,'Arr 2020'!$A$1:$C$1331,3,0),0)</f>
        <v>72.63</v>
      </c>
      <c r="I1032" s="44">
        <f>IFERROR(VLOOKUP($F1032,'Arr 2020'!$A:$N,4,0),0)</f>
        <v>634.5</v>
      </c>
      <c r="J1032" s="44">
        <f>IFERROR(VLOOKUP($F1032,'Arr 2020'!$A:$N,5,0),0)</f>
        <v>549.78</v>
      </c>
      <c r="K1032" s="44">
        <f>IFERROR(VLOOKUP($F1032,'Arr 2020'!$A:$N,6,0),0)</f>
        <v>107.94</v>
      </c>
      <c r="L1032" s="44">
        <f>IFERROR(VLOOKUP($F1032,'Arr 2020'!$A:$N,7,0),0)</f>
        <v>757.76</v>
      </c>
      <c r="M1032" s="44">
        <f>IFERROR(VLOOKUP($F1032,'Arr 2020'!$A:$N,8,0),0)</f>
        <v>4.88</v>
      </c>
      <c r="N1032" s="44">
        <f>IFERROR(VLOOKUP($F1032,'Arr 2020'!$A:$N,9,0),0)</f>
        <v>399.42</v>
      </c>
      <c r="O1032" s="44">
        <f>IFERROR(VLOOKUP($F1032,'Arr 2020'!$A:$N,10,0),0)</f>
        <v>137.55000000000001</v>
      </c>
      <c r="P1032" s="44">
        <f>IFERROR(VLOOKUP($F1032,'Arr 2020'!$A:$N,11,0),0)</f>
        <v>553.83000000000004</v>
      </c>
      <c r="Q1032" s="44">
        <f>IFERROR(VLOOKUP($F1032,'Arr 2020'!$A:$N,12,0),0)</f>
        <v>2603.1</v>
      </c>
      <c r="R1032" s="44">
        <f>IFERROR(VLOOKUP($F1032,'Arr 2020'!$A:$N,13,0),0)</f>
        <v>274.45</v>
      </c>
      <c r="S1032" s="44">
        <f>IFERROR(VLOOKUP($F1032,'Arr 2020'!$A:$N,14,0),0)</f>
        <v>3678.79</v>
      </c>
    </row>
    <row r="1033" spans="2:19" ht="15" customHeight="1" x14ac:dyDescent="0.2">
      <c r="B1033" s="60"/>
      <c r="C1033" s="61"/>
      <c r="D1033" s="61"/>
      <c r="E1033" s="61"/>
      <c r="F1033" s="43" t="s">
        <v>1803</v>
      </c>
      <c r="G1033" s="53" t="s">
        <v>1804</v>
      </c>
      <c r="H1033" s="44">
        <f>IFERROR(VLOOKUP($F1033,'Arr 2020'!$A$1:$C$1331,3,0),0)</f>
        <v>1666.86</v>
      </c>
      <c r="I1033" s="44">
        <f>IFERROR(VLOOKUP($F1033,'Arr 2020'!$A:$N,4,0),0)</f>
        <v>3460.83</v>
      </c>
      <c r="J1033" s="44">
        <f>IFERROR(VLOOKUP($F1033,'Arr 2020'!$A:$N,5,0),0)</f>
        <v>15470.43</v>
      </c>
      <c r="K1033" s="44">
        <f>IFERROR(VLOOKUP($F1033,'Arr 2020'!$A:$N,6,0),0)</f>
        <v>4501.54</v>
      </c>
      <c r="L1033" s="44">
        <f>IFERROR(VLOOKUP($F1033,'Arr 2020'!$A:$N,7,0),0)</f>
        <v>2384.75</v>
      </c>
      <c r="M1033" s="44">
        <f>IFERROR(VLOOKUP($F1033,'Arr 2020'!$A:$N,8,0),0)</f>
        <v>10876.25</v>
      </c>
      <c r="N1033" s="44">
        <f>IFERROR(VLOOKUP($F1033,'Arr 2020'!$A:$N,9,0),0)</f>
        <v>10839.7</v>
      </c>
      <c r="O1033" s="44">
        <f>IFERROR(VLOOKUP($F1033,'Arr 2020'!$A:$N,10,0),0)</f>
        <v>7953.23</v>
      </c>
      <c r="P1033" s="44">
        <f>IFERROR(VLOOKUP($F1033,'Arr 2020'!$A:$N,11,0),0)</f>
        <v>1653.83</v>
      </c>
      <c r="Q1033" s="44">
        <f>IFERROR(VLOOKUP($F1033,'Arr 2020'!$A:$N,12,0),0)</f>
        <v>13243.64</v>
      </c>
      <c r="R1033" s="44">
        <f>IFERROR(VLOOKUP($F1033,'Arr 2020'!$A:$N,13,0),0)</f>
        <v>22506.23</v>
      </c>
      <c r="S1033" s="44">
        <f>IFERROR(VLOOKUP($F1033,'Arr 2020'!$A:$N,14,0),0)</f>
        <v>7704.9</v>
      </c>
    </row>
    <row r="1034" spans="2:19" ht="15" customHeight="1" x14ac:dyDescent="0.2">
      <c r="B1034" s="60"/>
      <c r="C1034" s="61"/>
      <c r="D1034" s="61"/>
      <c r="E1034" s="61"/>
      <c r="F1034" s="43" t="s">
        <v>1805</v>
      </c>
      <c r="G1034" s="53" t="s">
        <v>1806</v>
      </c>
      <c r="H1034" s="44">
        <f>IFERROR(VLOOKUP($F1034,'Arr 2020'!$A$1:$C$1331,3,0),0)</f>
        <v>1056.1300000000001</v>
      </c>
      <c r="I1034" s="44">
        <f>IFERROR(VLOOKUP($F1034,'Arr 2020'!$A:$N,4,0),0)</f>
        <v>707.96</v>
      </c>
      <c r="J1034" s="44">
        <f>IFERROR(VLOOKUP($F1034,'Arr 2020'!$A:$N,5,0),0)</f>
        <v>142.29</v>
      </c>
      <c r="K1034" s="44">
        <f>IFERROR(VLOOKUP($F1034,'Arr 2020'!$A:$N,6,0),0)</f>
        <v>95.52</v>
      </c>
      <c r="L1034" s="44">
        <f>IFERROR(VLOOKUP($F1034,'Arr 2020'!$A:$N,7,0),0)</f>
        <v>792.5</v>
      </c>
      <c r="M1034" s="44">
        <f>IFERROR(VLOOKUP($F1034,'Arr 2020'!$A:$N,8,0),0)</f>
        <v>1084.3699999999999</v>
      </c>
      <c r="N1034" s="44">
        <f>IFERROR(VLOOKUP($F1034,'Arr 2020'!$A:$N,9,0),0)</f>
        <v>418.87</v>
      </c>
      <c r="O1034" s="44">
        <f>IFERROR(VLOOKUP($F1034,'Arr 2020'!$A:$N,10,0),0)</f>
        <v>886.21</v>
      </c>
      <c r="P1034" s="44">
        <f>IFERROR(VLOOKUP($F1034,'Arr 2020'!$A:$N,11,0),0)</f>
        <v>1974.72</v>
      </c>
      <c r="Q1034" s="44">
        <f>IFERROR(VLOOKUP($F1034,'Arr 2020'!$A:$N,12,0),0)</f>
        <v>1697.01</v>
      </c>
      <c r="R1034" s="44">
        <f>IFERROR(VLOOKUP($F1034,'Arr 2020'!$A:$N,13,0),0)</f>
        <v>2184.9</v>
      </c>
      <c r="S1034" s="44">
        <f>IFERROR(VLOOKUP($F1034,'Arr 2020'!$A:$N,14,0),0)</f>
        <v>2215.6</v>
      </c>
    </row>
    <row r="1035" spans="2:19" ht="15" customHeight="1" x14ac:dyDescent="0.2">
      <c r="B1035" s="60"/>
      <c r="C1035" s="61"/>
      <c r="D1035" s="61"/>
      <c r="E1035" s="61"/>
      <c r="F1035" s="43" t="s">
        <v>1807</v>
      </c>
      <c r="G1035" s="53" t="s">
        <v>1808</v>
      </c>
      <c r="H1035" s="44">
        <f>IFERROR(VLOOKUP($F1035,'Arr 2020'!$A$1:$C$1331,3,0),0)</f>
        <v>436608.91</v>
      </c>
      <c r="I1035" s="44">
        <f>IFERROR(VLOOKUP($F1035,'Arr 2020'!$A:$N,4,0),0)</f>
        <v>132601.38</v>
      </c>
      <c r="J1035" s="44">
        <f>IFERROR(VLOOKUP($F1035,'Arr 2020'!$A:$N,5,0),0)</f>
        <v>210695.32999999996</v>
      </c>
      <c r="K1035" s="44">
        <f>IFERROR(VLOOKUP($F1035,'Arr 2020'!$A:$N,6,0),0)</f>
        <v>255350.68</v>
      </c>
      <c r="L1035" s="44">
        <f>IFERROR(VLOOKUP($F1035,'Arr 2020'!$A:$N,7,0),0)</f>
        <v>201019</v>
      </c>
      <c r="M1035" s="44">
        <f>IFERROR(VLOOKUP($F1035,'Arr 2020'!$A:$N,8,0),0)</f>
        <v>202787.49</v>
      </c>
      <c r="N1035" s="44">
        <f>IFERROR(VLOOKUP($F1035,'Arr 2020'!$A:$N,9,0),0)</f>
        <v>268781.40999999997</v>
      </c>
      <c r="O1035" s="44">
        <f>IFERROR(VLOOKUP($F1035,'Arr 2020'!$A:$N,10,0),0)</f>
        <v>152766.26000000004</v>
      </c>
      <c r="P1035" s="44">
        <f>IFERROR(VLOOKUP($F1035,'Arr 2020'!$A:$N,11,0),0)</f>
        <v>147191.67999999999</v>
      </c>
      <c r="Q1035" s="44">
        <f>IFERROR(VLOOKUP($F1035,'Arr 2020'!$A:$N,12,0),0)</f>
        <v>39.46</v>
      </c>
      <c r="R1035" s="44">
        <f>IFERROR(VLOOKUP($F1035,'Arr 2020'!$A:$N,13,0),0)</f>
        <v>17.73</v>
      </c>
      <c r="S1035" s="44">
        <f>IFERROR(VLOOKUP($F1035,'Arr 2020'!$A:$N,14,0),0)</f>
        <v>0</v>
      </c>
    </row>
    <row r="1036" spans="2:19" ht="30" customHeight="1" x14ac:dyDescent="0.2">
      <c r="B1036" s="60"/>
      <c r="C1036" s="61"/>
      <c r="D1036" s="61"/>
      <c r="E1036" s="61"/>
      <c r="F1036" s="43" t="s">
        <v>1809</v>
      </c>
      <c r="G1036" s="53" t="s">
        <v>1810</v>
      </c>
      <c r="H1036" s="44">
        <f>IFERROR(VLOOKUP($F1036,'Arr 2020'!$A$1:$C$1331,3,0),0)</f>
        <v>148.75</v>
      </c>
      <c r="I1036" s="44">
        <f>IFERROR(VLOOKUP($F1036,'Arr 2020'!$A:$N,4,0),0)</f>
        <v>219.84</v>
      </c>
      <c r="J1036" s="44">
        <f>IFERROR(VLOOKUP($F1036,'Arr 2020'!$A:$N,5,0),0)</f>
        <v>172.84</v>
      </c>
      <c r="K1036" s="44">
        <f>IFERROR(VLOOKUP($F1036,'Arr 2020'!$A:$N,6,0),0)</f>
        <v>257.92</v>
      </c>
      <c r="L1036" s="44">
        <f>IFERROR(VLOOKUP($F1036,'Arr 2020'!$A:$N,7,0),0)</f>
        <v>317.56</v>
      </c>
      <c r="M1036" s="44">
        <f>IFERROR(VLOOKUP($F1036,'Arr 2020'!$A:$N,8,0),0)</f>
        <v>219.97</v>
      </c>
      <c r="N1036" s="44">
        <f>IFERROR(VLOOKUP($F1036,'Arr 2020'!$A:$N,9,0),0)</f>
        <v>1782.75</v>
      </c>
      <c r="O1036" s="44">
        <f>IFERROR(VLOOKUP($F1036,'Arr 2020'!$A:$N,10,0),0)</f>
        <v>185.42</v>
      </c>
      <c r="P1036" s="44">
        <f>IFERROR(VLOOKUP($F1036,'Arr 2020'!$A:$N,11,0),0)</f>
        <v>275.12</v>
      </c>
      <c r="Q1036" s="44">
        <f>IFERROR(VLOOKUP($F1036,'Arr 2020'!$A:$N,12,0),0)</f>
        <v>183.48</v>
      </c>
      <c r="R1036" s="44">
        <f>IFERROR(VLOOKUP($F1036,'Arr 2020'!$A:$N,13,0),0)</f>
        <v>270.87</v>
      </c>
      <c r="S1036" s="44">
        <f>IFERROR(VLOOKUP($F1036,'Arr 2020'!$A:$N,14,0),0)</f>
        <v>97.21</v>
      </c>
    </row>
    <row r="1037" spans="2:19" ht="30" customHeight="1" x14ac:dyDescent="0.2">
      <c r="B1037" s="60"/>
      <c r="C1037" s="61"/>
      <c r="D1037" s="61"/>
      <c r="E1037" s="61"/>
      <c r="F1037" s="43" t="s">
        <v>1811</v>
      </c>
      <c r="G1037" s="53" t="s">
        <v>1812</v>
      </c>
      <c r="H1037" s="44">
        <f>IFERROR(VLOOKUP($F1037,'Arr 2020'!$A$1:$C$1331,3,0),0)</f>
        <v>13318.9</v>
      </c>
      <c r="I1037" s="44">
        <f>IFERROR(VLOOKUP($F1037,'Arr 2020'!$A:$N,4,0),0)</f>
        <v>5798.48</v>
      </c>
      <c r="J1037" s="44">
        <f>IFERROR(VLOOKUP($F1037,'Arr 2020'!$A:$N,5,0),0)</f>
        <v>4649.22</v>
      </c>
      <c r="K1037" s="44">
        <f>IFERROR(VLOOKUP($F1037,'Arr 2020'!$A:$N,6,0),0)</f>
        <v>10218.120000000001</v>
      </c>
      <c r="L1037" s="44">
        <f>IFERROR(VLOOKUP($F1037,'Arr 2020'!$A:$N,7,0),0)</f>
        <v>6303.14</v>
      </c>
      <c r="M1037" s="44">
        <f>IFERROR(VLOOKUP($F1037,'Arr 2020'!$A:$N,8,0),0)</f>
        <v>19282.919999999998</v>
      </c>
      <c r="N1037" s="44">
        <f>IFERROR(VLOOKUP($F1037,'Arr 2020'!$A:$N,9,0),0)</f>
        <v>35166.26</v>
      </c>
      <c r="O1037" s="44">
        <f>IFERROR(VLOOKUP($F1037,'Arr 2020'!$A:$N,10,0),0)</f>
        <v>20182.09</v>
      </c>
      <c r="P1037" s="44">
        <f>IFERROR(VLOOKUP($F1037,'Arr 2020'!$A:$N,11,0),0)</f>
        <v>13857.57</v>
      </c>
      <c r="Q1037" s="44">
        <f>IFERROR(VLOOKUP($F1037,'Arr 2020'!$A:$N,12,0),0)</f>
        <v>8540.25</v>
      </c>
      <c r="R1037" s="44">
        <f>IFERROR(VLOOKUP($F1037,'Arr 2020'!$A:$N,13,0),0)</f>
        <v>11032.5</v>
      </c>
      <c r="S1037" s="44">
        <f>IFERROR(VLOOKUP($F1037,'Arr 2020'!$A:$N,14,0),0)</f>
        <v>10396.549999999999</v>
      </c>
    </row>
    <row r="1038" spans="2:19" ht="30" customHeight="1" x14ac:dyDescent="0.2">
      <c r="B1038" s="60"/>
      <c r="C1038" s="61"/>
      <c r="D1038" s="61"/>
      <c r="E1038" s="61"/>
      <c r="F1038" s="43" t="s">
        <v>1813</v>
      </c>
      <c r="G1038" s="53" t="s">
        <v>4263</v>
      </c>
      <c r="H1038" s="44">
        <f>IFERROR(VLOOKUP($F1038,'Arr 2020'!$A$1:$C$1331,3,0),0)</f>
        <v>0</v>
      </c>
      <c r="I1038" s="44">
        <f>IFERROR(VLOOKUP($F1038,'Arr 2020'!$A:$N,4,0),0)</f>
        <v>0</v>
      </c>
      <c r="J1038" s="44">
        <f>IFERROR(VLOOKUP($F1038,'Arr 2020'!$A:$N,5,0),0)</f>
        <v>0</v>
      </c>
      <c r="K1038" s="44">
        <f>IFERROR(VLOOKUP($F1038,'Arr 2020'!$A:$N,6,0),0)</f>
        <v>0</v>
      </c>
      <c r="L1038" s="44">
        <f>IFERROR(VLOOKUP($F1038,'Arr 2020'!$A:$N,7,0),0)</f>
        <v>0</v>
      </c>
      <c r="M1038" s="44">
        <f>IFERROR(VLOOKUP($F1038,'Arr 2020'!$A:$N,8,0),0)</f>
        <v>0</v>
      </c>
      <c r="N1038" s="44">
        <f>IFERROR(VLOOKUP($F1038,'Arr 2020'!$A:$N,9,0),0)</f>
        <v>0</v>
      </c>
      <c r="O1038" s="44">
        <f>IFERROR(VLOOKUP($F1038,'Arr 2020'!$A:$N,10,0),0)</f>
        <v>0</v>
      </c>
      <c r="P1038" s="44">
        <f>IFERROR(VLOOKUP($F1038,'Arr 2020'!$A:$N,11,0),0)</f>
        <v>0</v>
      </c>
      <c r="Q1038" s="44">
        <f>IFERROR(VLOOKUP($F1038,'Arr 2020'!$A:$N,12,0),0)</f>
        <v>0</v>
      </c>
      <c r="R1038" s="44">
        <f>IFERROR(VLOOKUP($F1038,'Arr 2020'!$A:$N,13,0),0)</f>
        <v>0</v>
      </c>
      <c r="S1038" s="44">
        <f>IFERROR(VLOOKUP($F1038,'Arr 2020'!$A:$N,14,0),0)</f>
        <v>0</v>
      </c>
    </row>
    <row r="1039" spans="2:19" ht="30" customHeight="1" x14ac:dyDescent="0.2">
      <c r="B1039" s="60"/>
      <c r="C1039" s="61"/>
      <c r="D1039" s="61"/>
      <c r="E1039" s="61"/>
      <c r="F1039" s="43" t="s">
        <v>1815</v>
      </c>
      <c r="G1039" s="53" t="s">
        <v>1816</v>
      </c>
      <c r="H1039" s="44">
        <f>IFERROR(VLOOKUP($F1039,'Arr 2020'!$A$1:$C$1331,3,0),0)</f>
        <v>546229.55000000005</v>
      </c>
      <c r="I1039" s="44">
        <f>IFERROR(VLOOKUP($F1039,'Arr 2020'!$A:$N,4,0),0)</f>
        <v>139291.95000000001</v>
      </c>
      <c r="J1039" s="44">
        <f>IFERROR(VLOOKUP($F1039,'Arr 2020'!$A:$N,5,0),0)</f>
        <v>229430.61</v>
      </c>
      <c r="K1039" s="44">
        <f>IFERROR(VLOOKUP($F1039,'Arr 2020'!$A:$N,6,0),0)</f>
        <v>644140.64</v>
      </c>
      <c r="L1039" s="44">
        <f>IFERROR(VLOOKUP($F1039,'Arr 2020'!$A:$N,7,0),0)</f>
        <v>487825.93</v>
      </c>
      <c r="M1039" s="44">
        <f>IFERROR(VLOOKUP($F1039,'Arr 2020'!$A:$N,8,0),0)</f>
        <v>815589.93</v>
      </c>
      <c r="N1039" s="44">
        <f>IFERROR(VLOOKUP($F1039,'Arr 2020'!$A:$N,9,0),0)</f>
        <v>260854.22</v>
      </c>
      <c r="O1039" s="44">
        <f>IFERROR(VLOOKUP($F1039,'Arr 2020'!$A:$N,10,0),0)</f>
        <v>168551.03</v>
      </c>
      <c r="P1039" s="44">
        <f>IFERROR(VLOOKUP($F1039,'Arr 2020'!$A:$N,11,0),0)</f>
        <v>494994.77</v>
      </c>
      <c r="Q1039" s="44">
        <f>IFERROR(VLOOKUP($F1039,'Arr 2020'!$A:$N,12,0),0)</f>
        <v>742341.73</v>
      </c>
      <c r="R1039" s="44">
        <f>IFERROR(VLOOKUP($F1039,'Arr 2020'!$A:$N,13,0),0)</f>
        <v>69932.08</v>
      </c>
      <c r="S1039" s="44">
        <f>IFERROR(VLOOKUP($F1039,'Arr 2020'!$A:$N,14,0),0)</f>
        <v>166925.49</v>
      </c>
    </row>
    <row r="1040" spans="2:19" ht="15" customHeight="1" x14ac:dyDescent="0.2">
      <c r="B1040" s="60"/>
      <c r="C1040" s="61"/>
      <c r="D1040" s="61"/>
      <c r="E1040" s="61"/>
      <c r="F1040" s="43" t="s">
        <v>1817</v>
      </c>
      <c r="G1040" s="53" t="s">
        <v>1818</v>
      </c>
      <c r="H1040" s="44">
        <f>IFERROR(VLOOKUP($F1040,'Arr 2020'!$A$1:$C$1331,3,0),0)</f>
        <v>0</v>
      </c>
      <c r="I1040" s="44">
        <f>IFERROR(VLOOKUP($F1040,'Arr 2020'!$A:$N,4,0),0)</f>
        <v>0</v>
      </c>
      <c r="J1040" s="44">
        <f>IFERROR(VLOOKUP($F1040,'Arr 2020'!$A:$N,5,0),0)</f>
        <v>0</v>
      </c>
      <c r="K1040" s="44">
        <f>IFERROR(VLOOKUP($F1040,'Arr 2020'!$A:$N,6,0),0)</f>
        <v>0</v>
      </c>
      <c r="L1040" s="44">
        <f>IFERROR(VLOOKUP($F1040,'Arr 2020'!$A:$N,7,0),0)</f>
        <v>0</v>
      </c>
      <c r="M1040" s="44">
        <f>IFERROR(VLOOKUP($F1040,'Arr 2020'!$A:$N,8,0),0)</f>
        <v>0</v>
      </c>
      <c r="N1040" s="44">
        <f>IFERROR(VLOOKUP($F1040,'Arr 2020'!$A:$N,9,0),0)</f>
        <v>0</v>
      </c>
      <c r="O1040" s="44">
        <f>IFERROR(VLOOKUP($F1040,'Arr 2020'!$A:$N,10,0),0)</f>
        <v>0</v>
      </c>
      <c r="P1040" s="44">
        <f>IFERROR(VLOOKUP($F1040,'Arr 2020'!$A:$N,11,0),0)</f>
        <v>0</v>
      </c>
      <c r="Q1040" s="44">
        <f>IFERROR(VLOOKUP($F1040,'Arr 2020'!$A:$N,12,0),0)</f>
        <v>0</v>
      </c>
      <c r="R1040" s="44">
        <f>IFERROR(VLOOKUP($F1040,'Arr 2020'!$A:$N,13,0),0)</f>
        <v>0</v>
      </c>
      <c r="S1040" s="44">
        <f>IFERROR(VLOOKUP($F1040,'Arr 2020'!$A:$N,14,0),0)</f>
        <v>0</v>
      </c>
    </row>
    <row r="1041" spans="2:19" ht="15" customHeight="1" x14ac:dyDescent="0.2">
      <c r="B1041" s="60"/>
      <c r="C1041" s="61"/>
      <c r="D1041" s="61"/>
      <c r="E1041" s="61"/>
      <c r="F1041" s="43" t="s">
        <v>1819</v>
      </c>
      <c r="G1041" s="53" t="s">
        <v>1820</v>
      </c>
      <c r="H1041" s="44">
        <f>IFERROR(VLOOKUP($F1041,'Arr 2020'!$A$1:$C$1331,3,0),0)</f>
        <v>0</v>
      </c>
      <c r="I1041" s="44">
        <f>IFERROR(VLOOKUP($F1041,'Arr 2020'!$A:$N,4,0),0)</f>
        <v>0</v>
      </c>
      <c r="J1041" s="44">
        <f>IFERROR(VLOOKUP($F1041,'Arr 2020'!$A:$N,5,0),0)</f>
        <v>0</v>
      </c>
      <c r="K1041" s="44">
        <f>IFERROR(VLOOKUP($F1041,'Arr 2020'!$A:$N,6,0),0)</f>
        <v>0</v>
      </c>
      <c r="L1041" s="44">
        <f>IFERROR(VLOOKUP($F1041,'Arr 2020'!$A:$N,7,0),0)</f>
        <v>0</v>
      </c>
      <c r="M1041" s="44">
        <f>IFERROR(VLOOKUP($F1041,'Arr 2020'!$A:$N,8,0),0)</f>
        <v>0</v>
      </c>
      <c r="N1041" s="44">
        <f>IFERROR(VLOOKUP($F1041,'Arr 2020'!$A:$N,9,0),0)</f>
        <v>0</v>
      </c>
      <c r="O1041" s="44">
        <f>IFERROR(VLOOKUP($F1041,'Arr 2020'!$A:$N,10,0),0)</f>
        <v>0</v>
      </c>
      <c r="P1041" s="44">
        <f>IFERROR(VLOOKUP($F1041,'Arr 2020'!$A:$N,11,0),0)</f>
        <v>0</v>
      </c>
      <c r="Q1041" s="44">
        <f>IFERROR(VLOOKUP($F1041,'Arr 2020'!$A:$N,12,0),0)</f>
        <v>0</v>
      </c>
      <c r="R1041" s="44">
        <f>IFERROR(VLOOKUP($F1041,'Arr 2020'!$A:$N,13,0),0)</f>
        <v>0</v>
      </c>
      <c r="S1041" s="44">
        <f>IFERROR(VLOOKUP($F1041,'Arr 2020'!$A:$N,14,0),0)</f>
        <v>0</v>
      </c>
    </row>
    <row r="1042" spans="2:19" ht="15" customHeight="1" x14ac:dyDescent="0.2">
      <c r="B1042" s="60"/>
      <c r="C1042" s="61"/>
      <c r="D1042" s="61"/>
      <c r="E1042" s="61"/>
      <c r="F1042" s="43" t="s">
        <v>1821</v>
      </c>
      <c r="G1042" s="53" t="s">
        <v>4264</v>
      </c>
      <c r="H1042" s="44">
        <f>IFERROR(VLOOKUP($F1042,'Arr 2020'!$A$1:$C$1331,3,0),0)</f>
        <v>8.7100000000000009</v>
      </c>
      <c r="I1042" s="44">
        <f>IFERROR(VLOOKUP($F1042,'Arr 2020'!$A:$N,4,0),0)</f>
        <v>0</v>
      </c>
      <c r="J1042" s="44">
        <f>IFERROR(VLOOKUP($F1042,'Arr 2020'!$A:$N,5,0),0)</f>
        <v>26.3</v>
      </c>
      <c r="K1042" s="44">
        <f>IFERROR(VLOOKUP($F1042,'Arr 2020'!$A:$N,6,0),0)</f>
        <v>454.67000000000007</v>
      </c>
      <c r="L1042" s="44">
        <f>IFERROR(VLOOKUP($F1042,'Arr 2020'!$A:$N,7,0),0)</f>
        <v>59.53</v>
      </c>
      <c r="M1042" s="44">
        <f>IFERROR(VLOOKUP($F1042,'Arr 2020'!$A:$N,8,0),0)</f>
        <v>172.31</v>
      </c>
      <c r="N1042" s="44">
        <f>IFERROR(VLOOKUP($F1042,'Arr 2020'!$A:$N,9,0),0)</f>
        <v>33.57</v>
      </c>
      <c r="O1042" s="44">
        <f>IFERROR(VLOOKUP($F1042,'Arr 2020'!$A:$N,10,0),0)</f>
        <v>1391.42</v>
      </c>
      <c r="P1042" s="44">
        <f>IFERROR(VLOOKUP($F1042,'Arr 2020'!$A:$N,11,0),0)</f>
        <v>704.4</v>
      </c>
      <c r="Q1042" s="44">
        <f>IFERROR(VLOOKUP($F1042,'Arr 2020'!$A:$N,12,0),0)</f>
        <v>154.13</v>
      </c>
      <c r="R1042" s="44">
        <f>IFERROR(VLOOKUP($F1042,'Arr 2020'!$A:$N,13,0),0)</f>
        <v>649.91999999999996</v>
      </c>
      <c r="S1042" s="44">
        <f>IFERROR(VLOOKUP($F1042,'Arr 2020'!$A:$N,14,0),0)</f>
        <v>247.26</v>
      </c>
    </row>
    <row r="1043" spans="2:19" ht="30" customHeight="1" x14ac:dyDescent="0.2">
      <c r="B1043" s="60"/>
      <c r="C1043" s="61"/>
      <c r="D1043" s="61"/>
      <c r="E1043" s="61"/>
      <c r="F1043" s="43" t="s">
        <v>1823</v>
      </c>
      <c r="G1043" s="53" t="s">
        <v>1824</v>
      </c>
      <c r="H1043" s="44">
        <f>IFERROR(VLOOKUP($F1043,'Arr 2020'!$A$1:$C$1331,3,0),0)</f>
        <v>337747.28000000009</v>
      </c>
      <c r="I1043" s="44">
        <f>IFERROR(VLOOKUP($F1043,'Arr 2020'!$A:$N,4,0),0)</f>
        <v>107488.15</v>
      </c>
      <c r="J1043" s="44">
        <f>IFERROR(VLOOKUP($F1043,'Arr 2020'!$A:$N,5,0),0)</f>
        <v>163251.01000000004</v>
      </c>
      <c r="K1043" s="44">
        <f>IFERROR(VLOOKUP($F1043,'Arr 2020'!$A:$N,6,0),0)</f>
        <v>146674.67000000001</v>
      </c>
      <c r="L1043" s="44">
        <f>IFERROR(VLOOKUP($F1043,'Arr 2020'!$A:$N,7,0),0)</f>
        <v>405424.38</v>
      </c>
      <c r="M1043" s="44">
        <f>IFERROR(VLOOKUP($F1043,'Arr 2020'!$A:$N,8,0),0)</f>
        <v>128762.24000000001</v>
      </c>
      <c r="N1043" s="44">
        <f>IFERROR(VLOOKUP($F1043,'Arr 2020'!$A:$N,9,0),0)</f>
        <v>60525.36</v>
      </c>
      <c r="O1043" s="44">
        <f>IFERROR(VLOOKUP($F1043,'Arr 2020'!$A:$N,10,0),0)</f>
        <v>49715.739999999991</v>
      </c>
      <c r="P1043" s="44">
        <f>IFERROR(VLOOKUP($F1043,'Arr 2020'!$A:$N,11,0),0)</f>
        <v>50202.06</v>
      </c>
      <c r="Q1043" s="44">
        <f>IFERROR(VLOOKUP($F1043,'Arr 2020'!$A:$N,12,0),0)</f>
        <v>90218.21</v>
      </c>
      <c r="R1043" s="44">
        <f>IFERROR(VLOOKUP($F1043,'Arr 2020'!$A:$N,13,0),0)</f>
        <v>207221.68</v>
      </c>
      <c r="S1043" s="44">
        <f>IFERROR(VLOOKUP($F1043,'Arr 2020'!$A:$N,14,0),0)</f>
        <v>258940.64</v>
      </c>
    </row>
    <row r="1044" spans="2:19" ht="30" customHeight="1" x14ac:dyDescent="0.2">
      <c r="B1044" s="60"/>
      <c r="C1044" s="61"/>
      <c r="D1044" s="61"/>
      <c r="E1044" s="61"/>
      <c r="F1044" s="43" t="s">
        <v>1825</v>
      </c>
      <c r="G1044" s="53" t="s">
        <v>1826</v>
      </c>
      <c r="H1044" s="44">
        <f>IFERROR(VLOOKUP($F1044,'Arr 2020'!$A$1:$C$1331,3,0),0)</f>
        <v>0</v>
      </c>
      <c r="I1044" s="44">
        <f>IFERROR(VLOOKUP($F1044,'Arr 2020'!$A:$N,4,0),0)</f>
        <v>0</v>
      </c>
      <c r="J1044" s="44">
        <f>IFERROR(VLOOKUP($F1044,'Arr 2020'!$A:$N,5,0),0)</f>
        <v>0</v>
      </c>
      <c r="K1044" s="44">
        <f>IFERROR(VLOOKUP($F1044,'Arr 2020'!$A:$N,6,0),0)</f>
        <v>0</v>
      </c>
      <c r="L1044" s="44">
        <f>IFERROR(VLOOKUP($F1044,'Arr 2020'!$A:$N,7,0),0)</f>
        <v>0</v>
      </c>
      <c r="M1044" s="44">
        <f>IFERROR(VLOOKUP($F1044,'Arr 2020'!$A:$N,8,0),0)</f>
        <v>0</v>
      </c>
      <c r="N1044" s="44">
        <f>IFERROR(VLOOKUP($F1044,'Arr 2020'!$A:$N,9,0),0)</f>
        <v>0</v>
      </c>
      <c r="O1044" s="44">
        <f>IFERROR(VLOOKUP($F1044,'Arr 2020'!$A:$N,10,0),0)</f>
        <v>0</v>
      </c>
      <c r="P1044" s="44">
        <f>IFERROR(VLOOKUP($F1044,'Arr 2020'!$A:$N,11,0),0)</f>
        <v>0</v>
      </c>
      <c r="Q1044" s="44">
        <f>IFERROR(VLOOKUP($F1044,'Arr 2020'!$A:$N,12,0),0)</f>
        <v>0</v>
      </c>
      <c r="R1044" s="44">
        <f>IFERROR(VLOOKUP($F1044,'Arr 2020'!$A:$N,13,0),0)</f>
        <v>0</v>
      </c>
      <c r="S1044" s="44">
        <f>IFERROR(VLOOKUP($F1044,'Arr 2020'!$A:$N,14,0),0)</f>
        <v>0</v>
      </c>
    </row>
    <row r="1045" spans="2:19" ht="15" customHeight="1" x14ac:dyDescent="0.2">
      <c r="B1045" s="60"/>
      <c r="C1045" s="61"/>
      <c r="D1045" s="61"/>
      <c r="E1045" s="61"/>
      <c r="F1045" s="43" t="s">
        <v>1827</v>
      </c>
      <c r="G1045" s="53" t="s">
        <v>1828</v>
      </c>
      <c r="H1045" s="44">
        <f>IFERROR(VLOOKUP($F1045,'Arr 2020'!$A$1:$C$1331,3,0),0)</f>
        <v>0</v>
      </c>
      <c r="I1045" s="44">
        <f>IFERROR(VLOOKUP($F1045,'Arr 2020'!$A:$N,4,0),0)</f>
        <v>0</v>
      </c>
      <c r="J1045" s="44">
        <f>IFERROR(VLOOKUP($F1045,'Arr 2020'!$A:$N,5,0),0)</f>
        <v>0</v>
      </c>
      <c r="K1045" s="44">
        <f>IFERROR(VLOOKUP($F1045,'Arr 2020'!$A:$N,6,0),0)</f>
        <v>0</v>
      </c>
      <c r="L1045" s="44">
        <f>IFERROR(VLOOKUP($F1045,'Arr 2020'!$A:$N,7,0),0)</f>
        <v>0</v>
      </c>
      <c r="M1045" s="44">
        <f>IFERROR(VLOOKUP($F1045,'Arr 2020'!$A:$N,8,0),0)</f>
        <v>0</v>
      </c>
      <c r="N1045" s="44">
        <f>IFERROR(VLOOKUP($F1045,'Arr 2020'!$A:$N,9,0),0)</f>
        <v>0</v>
      </c>
      <c r="O1045" s="44">
        <f>IFERROR(VLOOKUP($F1045,'Arr 2020'!$A:$N,10,0),0)</f>
        <v>0</v>
      </c>
      <c r="P1045" s="44">
        <f>IFERROR(VLOOKUP($F1045,'Arr 2020'!$A:$N,11,0),0)</f>
        <v>0</v>
      </c>
      <c r="Q1045" s="44">
        <f>IFERROR(VLOOKUP($F1045,'Arr 2020'!$A:$N,12,0),0)</f>
        <v>0</v>
      </c>
      <c r="R1045" s="44">
        <f>IFERROR(VLOOKUP($F1045,'Arr 2020'!$A:$N,13,0),0)</f>
        <v>0</v>
      </c>
      <c r="S1045" s="44">
        <f>IFERROR(VLOOKUP($F1045,'Arr 2020'!$A:$N,14,0),0)</f>
        <v>0</v>
      </c>
    </row>
    <row r="1046" spans="2:19" ht="30" customHeight="1" x14ac:dyDescent="0.2">
      <c r="B1046" s="60"/>
      <c r="C1046" s="61"/>
      <c r="D1046" s="61"/>
      <c r="E1046" s="61"/>
      <c r="F1046" s="43" t="s">
        <v>1829</v>
      </c>
      <c r="G1046" s="53" t="s">
        <v>1830</v>
      </c>
      <c r="H1046" s="44">
        <f>IFERROR(VLOOKUP($F1046,'Arr 2020'!$A$1:$C$1331,3,0),0)</f>
        <v>0</v>
      </c>
      <c r="I1046" s="44">
        <f>IFERROR(VLOOKUP($F1046,'Arr 2020'!$A:$N,4,0),0)</f>
        <v>0</v>
      </c>
      <c r="J1046" s="44">
        <f>IFERROR(VLOOKUP($F1046,'Arr 2020'!$A:$N,5,0),0)</f>
        <v>0</v>
      </c>
      <c r="K1046" s="44">
        <f>IFERROR(VLOOKUP($F1046,'Arr 2020'!$A:$N,6,0),0)</f>
        <v>0</v>
      </c>
      <c r="L1046" s="44">
        <f>IFERROR(VLOOKUP($F1046,'Arr 2020'!$A:$N,7,0),0)</f>
        <v>0</v>
      </c>
      <c r="M1046" s="44">
        <f>IFERROR(VLOOKUP($F1046,'Arr 2020'!$A:$N,8,0),0)</f>
        <v>0</v>
      </c>
      <c r="N1046" s="44">
        <f>IFERROR(VLOOKUP($F1046,'Arr 2020'!$A:$N,9,0),0)</f>
        <v>0</v>
      </c>
      <c r="O1046" s="44">
        <f>IFERROR(VLOOKUP($F1046,'Arr 2020'!$A:$N,10,0),0)</f>
        <v>0</v>
      </c>
      <c r="P1046" s="44">
        <f>IFERROR(VLOOKUP($F1046,'Arr 2020'!$A:$N,11,0),0)</f>
        <v>0</v>
      </c>
      <c r="Q1046" s="44">
        <f>IFERROR(VLOOKUP($F1046,'Arr 2020'!$A:$N,12,0),0)</f>
        <v>0</v>
      </c>
      <c r="R1046" s="44">
        <f>IFERROR(VLOOKUP($F1046,'Arr 2020'!$A:$N,13,0),0)</f>
        <v>0</v>
      </c>
      <c r="S1046" s="44">
        <f>IFERROR(VLOOKUP($F1046,'Arr 2020'!$A:$N,14,0),0)</f>
        <v>0</v>
      </c>
    </row>
    <row r="1047" spans="2:19" ht="30" customHeight="1" x14ac:dyDescent="0.2">
      <c r="B1047" s="60"/>
      <c r="C1047" s="61"/>
      <c r="D1047" s="61"/>
      <c r="E1047" s="61"/>
      <c r="F1047" s="43" t="s">
        <v>1831</v>
      </c>
      <c r="G1047" s="53" t="s">
        <v>4265</v>
      </c>
      <c r="H1047" s="44">
        <f>IFERROR(VLOOKUP($F1047,'Arr 2020'!$A$1:$C$1331,3,0),0)</f>
        <v>164049.32</v>
      </c>
      <c r="I1047" s="44">
        <f>IFERROR(VLOOKUP($F1047,'Arr 2020'!$A:$N,4,0),0)</f>
        <v>147301.35</v>
      </c>
      <c r="J1047" s="44">
        <f>IFERROR(VLOOKUP($F1047,'Arr 2020'!$A:$N,5,0),0)</f>
        <v>199834.41</v>
      </c>
      <c r="K1047" s="44">
        <f>IFERROR(VLOOKUP($F1047,'Arr 2020'!$A:$N,6,0),0)</f>
        <v>115699.07</v>
      </c>
      <c r="L1047" s="44">
        <f>IFERROR(VLOOKUP($F1047,'Arr 2020'!$A:$N,7,0),0)</f>
        <v>120121.44</v>
      </c>
      <c r="M1047" s="44">
        <f>IFERROR(VLOOKUP($F1047,'Arr 2020'!$A:$N,8,0),0)</f>
        <v>193084.32</v>
      </c>
      <c r="N1047" s="44">
        <f>IFERROR(VLOOKUP($F1047,'Arr 2020'!$A:$N,9,0),0)</f>
        <v>225238.39000000004</v>
      </c>
      <c r="O1047" s="44">
        <f>IFERROR(VLOOKUP($F1047,'Arr 2020'!$A:$N,10,0),0)</f>
        <v>119295.43</v>
      </c>
      <c r="P1047" s="44">
        <f>IFERROR(VLOOKUP($F1047,'Arr 2020'!$A:$N,11,0),0)</f>
        <v>139368.22</v>
      </c>
      <c r="Q1047" s="44">
        <f>IFERROR(VLOOKUP($F1047,'Arr 2020'!$A:$N,12,0),0)</f>
        <v>203814.72</v>
      </c>
      <c r="R1047" s="44">
        <f>IFERROR(VLOOKUP($F1047,'Arr 2020'!$A:$N,13,0),0)</f>
        <v>187987.72</v>
      </c>
      <c r="S1047" s="44">
        <f>IFERROR(VLOOKUP($F1047,'Arr 2020'!$A:$N,14,0),0)</f>
        <v>157204.65</v>
      </c>
    </row>
    <row r="1048" spans="2:19" ht="30" customHeight="1" x14ac:dyDescent="0.2">
      <c r="B1048" s="60"/>
      <c r="C1048" s="61"/>
      <c r="D1048" s="61"/>
      <c r="E1048" s="61"/>
      <c r="F1048" s="43" t="s">
        <v>1833</v>
      </c>
      <c r="G1048" s="53" t="s">
        <v>1834</v>
      </c>
      <c r="H1048" s="44">
        <f>IFERROR(VLOOKUP($F1048,'Arr 2020'!$A$1:$C$1331,3,0),0)</f>
        <v>0</v>
      </c>
      <c r="I1048" s="44">
        <f>IFERROR(VLOOKUP($F1048,'Arr 2020'!$A:$N,4,0),0)</f>
        <v>0</v>
      </c>
      <c r="J1048" s="44">
        <f>IFERROR(VLOOKUP($F1048,'Arr 2020'!$A:$N,5,0),0)</f>
        <v>0</v>
      </c>
      <c r="K1048" s="44">
        <f>IFERROR(VLOOKUP($F1048,'Arr 2020'!$A:$N,6,0),0)</f>
        <v>0</v>
      </c>
      <c r="L1048" s="44">
        <f>IFERROR(VLOOKUP($F1048,'Arr 2020'!$A:$N,7,0),0)</f>
        <v>0</v>
      </c>
      <c r="M1048" s="44">
        <f>IFERROR(VLOOKUP($F1048,'Arr 2020'!$A:$N,8,0),0)</f>
        <v>0</v>
      </c>
      <c r="N1048" s="44">
        <f>IFERROR(VLOOKUP($F1048,'Arr 2020'!$A:$N,9,0),0)</f>
        <v>16.239999999999998</v>
      </c>
      <c r="O1048" s="44">
        <f>IFERROR(VLOOKUP($F1048,'Arr 2020'!$A:$N,10,0),0)</f>
        <v>3.75</v>
      </c>
      <c r="P1048" s="44">
        <f>IFERROR(VLOOKUP($F1048,'Arr 2020'!$A:$N,11,0),0)</f>
        <v>0</v>
      </c>
      <c r="Q1048" s="44">
        <f>IFERROR(VLOOKUP($F1048,'Arr 2020'!$A:$N,12,0),0)</f>
        <v>0</v>
      </c>
      <c r="R1048" s="44">
        <f>IFERROR(VLOOKUP($F1048,'Arr 2020'!$A:$N,13,0),0)</f>
        <v>0</v>
      </c>
      <c r="S1048" s="44">
        <f>IFERROR(VLOOKUP($F1048,'Arr 2020'!$A:$N,14,0),0)</f>
        <v>51.18</v>
      </c>
    </row>
    <row r="1049" spans="2:19" ht="30" customHeight="1" x14ac:dyDescent="0.2">
      <c r="B1049" s="60"/>
      <c r="C1049" s="61"/>
      <c r="D1049" s="61"/>
      <c r="E1049" s="61"/>
      <c r="F1049" s="43" t="s">
        <v>1835</v>
      </c>
      <c r="G1049" s="53" t="s">
        <v>1836</v>
      </c>
      <c r="H1049" s="44">
        <f>IFERROR(VLOOKUP($F1049,'Arr 2020'!$A$1:$C$1331,3,0),0)</f>
        <v>0</v>
      </c>
      <c r="I1049" s="44">
        <f>IFERROR(VLOOKUP($F1049,'Arr 2020'!$A:$N,4,0),0)</f>
        <v>0</v>
      </c>
      <c r="J1049" s="44">
        <f>IFERROR(VLOOKUP($F1049,'Arr 2020'!$A:$N,5,0),0)</f>
        <v>0</v>
      </c>
      <c r="K1049" s="44">
        <f>IFERROR(VLOOKUP($F1049,'Arr 2020'!$A:$N,6,0),0)</f>
        <v>0</v>
      </c>
      <c r="L1049" s="44">
        <f>IFERROR(VLOOKUP($F1049,'Arr 2020'!$A:$N,7,0),0)</f>
        <v>0</v>
      </c>
      <c r="M1049" s="44">
        <f>IFERROR(VLOOKUP($F1049,'Arr 2020'!$A:$N,8,0),0)</f>
        <v>0</v>
      </c>
      <c r="N1049" s="44">
        <f>IFERROR(VLOOKUP($F1049,'Arr 2020'!$A:$N,9,0),0)</f>
        <v>0</v>
      </c>
      <c r="O1049" s="44">
        <f>IFERROR(VLOOKUP($F1049,'Arr 2020'!$A:$N,10,0),0)</f>
        <v>0</v>
      </c>
      <c r="P1049" s="44">
        <f>IFERROR(VLOOKUP($F1049,'Arr 2020'!$A:$N,11,0),0)</f>
        <v>0</v>
      </c>
      <c r="Q1049" s="44">
        <f>IFERROR(VLOOKUP($F1049,'Arr 2020'!$A:$N,12,0),0)</f>
        <v>0</v>
      </c>
      <c r="R1049" s="44">
        <f>IFERROR(VLOOKUP($F1049,'Arr 2020'!$A:$N,13,0),0)</f>
        <v>0</v>
      </c>
      <c r="S1049" s="44">
        <f>IFERROR(VLOOKUP($F1049,'Arr 2020'!$A:$N,14,0),0)</f>
        <v>0</v>
      </c>
    </row>
    <row r="1050" spans="2:19" ht="30" customHeight="1" x14ac:dyDescent="0.2">
      <c r="B1050" s="60"/>
      <c r="C1050" s="61"/>
      <c r="D1050" s="61"/>
      <c r="E1050" s="61"/>
      <c r="F1050" s="43" t="s">
        <v>1837</v>
      </c>
      <c r="G1050" s="53" t="s">
        <v>1838</v>
      </c>
      <c r="H1050" s="44">
        <f>IFERROR(VLOOKUP($F1050,'Arr 2020'!$A$1:$C$1331,3,0),0)</f>
        <v>0</v>
      </c>
      <c r="I1050" s="44">
        <f>IFERROR(VLOOKUP($F1050,'Arr 2020'!$A:$N,4,0),0)</f>
        <v>0</v>
      </c>
      <c r="J1050" s="44">
        <f>IFERROR(VLOOKUP($F1050,'Arr 2020'!$A:$N,5,0),0)</f>
        <v>0</v>
      </c>
      <c r="K1050" s="44">
        <f>IFERROR(VLOOKUP($F1050,'Arr 2020'!$A:$N,6,0),0)</f>
        <v>0</v>
      </c>
      <c r="L1050" s="44">
        <f>IFERROR(VLOOKUP($F1050,'Arr 2020'!$A:$N,7,0),0)</f>
        <v>0</v>
      </c>
      <c r="M1050" s="44">
        <f>IFERROR(VLOOKUP($F1050,'Arr 2020'!$A:$N,8,0),0)</f>
        <v>0</v>
      </c>
      <c r="N1050" s="44">
        <f>IFERROR(VLOOKUP($F1050,'Arr 2020'!$A:$N,9,0),0)</f>
        <v>0</v>
      </c>
      <c r="O1050" s="44">
        <f>IFERROR(VLOOKUP($F1050,'Arr 2020'!$A:$N,10,0),0)</f>
        <v>0</v>
      </c>
      <c r="P1050" s="44">
        <f>IFERROR(VLOOKUP($F1050,'Arr 2020'!$A:$N,11,0),0)</f>
        <v>0</v>
      </c>
      <c r="Q1050" s="44">
        <f>IFERROR(VLOOKUP($F1050,'Arr 2020'!$A:$N,12,0),0)</f>
        <v>0</v>
      </c>
      <c r="R1050" s="44">
        <f>IFERROR(VLOOKUP($F1050,'Arr 2020'!$A:$N,13,0),0)</f>
        <v>0</v>
      </c>
      <c r="S1050" s="44">
        <f>IFERROR(VLOOKUP($F1050,'Arr 2020'!$A:$N,14,0),0)</f>
        <v>0</v>
      </c>
    </row>
    <row r="1051" spans="2:19" ht="15" customHeight="1" x14ac:dyDescent="0.2">
      <c r="B1051" s="60"/>
      <c r="C1051" s="61"/>
      <c r="D1051" s="61"/>
      <c r="E1051" s="61"/>
      <c r="F1051" s="43" t="s">
        <v>1839</v>
      </c>
      <c r="G1051" s="53" t="s">
        <v>1840</v>
      </c>
      <c r="H1051" s="44">
        <f>IFERROR(VLOOKUP($F1051,'Arr 2020'!$A$1:$C$1331,3,0),0)</f>
        <v>16.95</v>
      </c>
      <c r="I1051" s="44">
        <f>IFERROR(VLOOKUP($F1051,'Arr 2020'!$A:$N,4,0),0)</f>
        <v>0</v>
      </c>
      <c r="J1051" s="44">
        <f>IFERROR(VLOOKUP($F1051,'Arr 2020'!$A:$N,5,0),0)</f>
        <v>0</v>
      </c>
      <c r="K1051" s="44">
        <f>IFERROR(VLOOKUP($F1051,'Arr 2020'!$A:$N,6,0),0)</f>
        <v>0</v>
      </c>
      <c r="L1051" s="44">
        <f>IFERROR(VLOOKUP($F1051,'Arr 2020'!$A:$N,7,0),0)</f>
        <v>0</v>
      </c>
      <c r="M1051" s="44">
        <f>IFERROR(VLOOKUP($F1051,'Arr 2020'!$A:$N,8,0),0)</f>
        <v>0</v>
      </c>
      <c r="N1051" s="44">
        <f>IFERROR(VLOOKUP($F1051,'Arr 2020'!$A:$N,9,0),0)</f>
        <v>0</v>
      </c>
      <c r="O1051" s="44">
        <f>IFERROR(VLOOKUP($F1051,'Arr 2020'!$A:$N,10,0),0)</f>
        <v>0</v>
      </c>
      <c r="P1051" s="44">
        <f>IFERROR(VLOOKUP($F1051,'Arr 2020'!$A:$N,11,0),0)</f>
        <v>0</v>
      </c>
      <c r="Q1051" s="44">
        <f>IFERROR(VLOOKUP($F1051,'Arr 2020'!$A:$N,12,0),0)</f>
        <v>0</v>
      </c>
      <c r="R1051" s="44">
        <f>IFERROR(VLOOKUP($F1051,'Arr 2020'!$A:$N,13,0),0)</f>
        <v>0</v>
      </c>
      <c r="S1051" s="44">
        <f>IFERROR(VLOOKUP($F1051,'Arr 2020'!$A:$N,14,0),0)</f>
        <v>0</v>
      </c>
    </row>
    <row r="1052" spans="2:19" ht="30" customHeight="1" x14ac:dyDescent="0.2">
      <c r="B1052" s="60"/>
      <c r="C1052" s="61"/>
      <c r="D1052" s="61"/>
      <c r="E1052" s="61"/>
      <c r="F1052" s="43" t="s">
        <v>1841</v>
      </c>
      <c r="G1052" s="53" t="s">
        <v>1842</v>
      </c>
      <c r="H1052" s="44">
        <f>IFERROR(VLOOKUP($F1052,'Arr 2020'!$A$1:$C$1331,3,0),0)</f>
        <v>167253.72</v>
      </c>
      <c r="I1052" s="44">
        <f>IFERROR(VLOOKUP($F1052,'Arr 2020'!$A:$N,4,0),0)</f>
        <v>34606.800000000003</v>
      </c>
      <c r="J1052" s="44">
        <f>IFERROR(VLOOKUP($F1052,'Arr 2020'!$A:$N,5,0),0)</f>
        <v>156257.76</v>
      </c>
      <c r="K1052" s="44">
        <f>IFERROR(VLOOKUP($F1052,'Arr 2020'!$A:$N,6,0),0)</f>
        <v>15316.25</v>
      </c>
      <c r="L1052" s="44">
        <f>IFERROR(VLOOKUP($F1052,'Arr 2020'!$A:$N,7,0),0)</f>
        <v>17159.419999999998</v>
      </c>
      <c r="M1052" s="44">
        <f>IFERROR(VLOOKUP($F1052,'Arr 2020'!$A:$N,8,0),0)</f>
        <v>313314.83</v>
      </c>
      <c r="N1052" s="44">
        <f>IFERROR(VLOOKUP($F1052,'Arr 2020'!$A:$N,9,0),0)</f>
        <v>187840.78</v>
      </c>
      <c r="O1052" s="44">
        <f>IFERROR(VLOOKUP($F1052,'Arr 2020'!$A:$N,10,0),0)</f>
        <v>115887.27</v>
      </c>
      <c r="P1052" s="44">
        <f>IFERROR(VLOOKUP($F1052,'Arr 2020'!$A:$N,11,0),0)</f>
        <v>139901.38</v>
      </c>
      <c r="Q1052" s="44">
        <f>IFERROR(VLOOKUP($F1052,'Arr 2020'!$A:$N,12,0),0)</f>
        <v>178125.6</v>
      </c>
      <c r="R1052" s="44">
        <f>IFERROR(VLOOKUP($F1052,'Arr 2020'!$A:$N,13,0),0)</f>
        <v>159224.53</v>
      </c>
      <c r="S1052" s="44">
        <f>IFERROR(VLOOKUP($F1052,'Arr 2020'!$A:$N,14,0),0)</f>
        <v>228127.34</v>
      </c>
    </row>
    <row r="1053" spans="2:19" ht="15" customHeight="1" x14ac:dyDescent="0.2">
      <c r="B1053" s="23"/>
      <c r="C1053" s="22"/>
      <c r="D1053" s="22"/>
      <c r="E1053" s="22" t="s">
        <v>1843</v>
      </c>
      <c r="F1053" s="22"/>
      <c r="G1053" s="55" t="s">
        <v>1844</v>
      </c>
      <c r="H1053" s="24">
        <f>IFERROR(VLOOKUP($F1053,'Arr 2020'!$A$1:$C$1331,3,0),0)</f>
        <v>0</v>
      </c>
      <c r="I1053" s="24">
        <f>IFERROR(VLOOKUP($F1053,'Arr 2020'!$A:$N,4,0),0)</f>
        <v>0</v>
      </c>
      <c r="J1053" s="24">
        <f>IFERROR(VLOOKUP($F1053,'Arr 2020'!$A:$N,5,0),0)</f>
        <v>0</v>
      </c>
      <c r="K1053" s="24">
        <f>IFERROR(VLOOKUP($F1053,'Arr 2020'!$A:$N,6,0),0)</f>
        <v>0</v>
      </c>
      <c r="L1053" s="24">
        <f>IFERROR(VLOOKUP($F1053,'Arr 2020'!$A:$N,7,0),0)</f>
        <v>0</v>
      </c>
      <c r="M1053" s="24">
        <f>IFERROR(VLOOKUP($F1053,'Arr 2020'!$A:$N,8,0),0)</f>
        <v>0</v>
      </c>
      <c r="N1053" s="24">
        <f>IFERROR(VLOOKUP($F1053,'Arr 2020'!$A:$N,9,0),0)</f>
        <v>0</v>
      </c>
      <c r="O1053" s="24">
        <f>IFERROR(VLOOKUP($F1053,'Arr 2020'!$A:$N,10,0),0)</f>
        <v>0</v>
      </c>
      <c r="P1053" s="24">
        <f>IFERROR(VLOOKUP($F1053,'Arr 2020'!$A:$N,11,0),0)</f>
        <v>0</v>
      </c>
      <c r="Q1053" s="24">
        <f>IFERROR(VLOOKUP($F1053,'Arr 2020'!$A:$N,12,0),0)</f>
        <v>0</v>
      </c>
      <c r="R1053" s="24">
        <f>IFERROR(VLOOKUP($F1053,'Arr 2020'!$A:$N,13,0),0)</f>
        <v>0</v>
      </c>
      <c r="S1053" s="24">
        <f>IFERROR(VLOOKUP($F1053,'Arr 2020'!$A:$N,14,0),0)</f>
        <v>0</v>
      </c>
    </row>
    <row r="1054" spans="2:19" ht="15" customHeight="1" x14ac:dyDescent="0.2">
      <c r="B1054" s="60"/>
      <c r="C1054" s="61"/>
      <c r="D1054" s="61"/>
      <c r="E1054" s="61"/>
      <c r="F1054" s="43" t="s">
        <v>1845</v>
      </c>
      <c r="G1054" s="53" t="s">
        <v>1844</v>
      </c>
      <c r="H1054" s="44">
        <f>IFERROR(VLOOKUP($F1054,'Arr 2020'!$A$1:$C$1331,3,0),0)</f>
        <v>673.85</v>
      </c>
      <c r="I1054" s="44">
        <f>IFERROR(VLOOKUP($F1054,'Arr 2020'!$A:$N,4,0),0)</f>
        <v>1268.0100000000002</v>
      </c>
      <c r="J1054" s="44">
        <f>IFERROR(VLOOKUP($F1054,'Arr 2020'!$A:$N,5,0),0)</f>
        <v>955.60000000000014</v>
      </c>
      <c r="K1054" s="44">
        <f>IFERROR(VLOOKUP($F1054,'Arr 2020'!$A:$N,6,0),0)</f>
        <v>543.75</v>
      </c>
      <c r="L1054" s="44">
        <f>IFERROR(VLOOKUP($F1054,'Arr 2020'!$A:$N,7,0),0)</f>
        <v>2235.84</v>
      </c>
      <c r="M1054" s="44">
        <f>IFERROR(VLOOKUP($F1054,'Arr 2020'!$A:$N,8,0),0)</f>
        <v>3520.7</v>
      </c>
      <c r="N1054" s="44">
        <f>IFERROR(VLOOKUP($F1054,'Arr 2020'!$A:$N,9,0),0)</f>
        <v>3754.09</v>
      </c>
      <c r="O1054" s="44">
        <f>IFERROR(VLOOKUP($F1054,'Arr 2020'!$A:$N,10,0),0)</f>
        <v>647.70000000000005</v>
      </c>
      <c r="P1054" s="44">
        <f>IFERROR(VLOOKUP($F1054,'Arr 2020'!$A:$N,11,0),0)</f>
        <v>1902.33</v>
      </c>
      <c r="Q1054" s="44">
        <f>IFERROR(VLOOKUP($F1054,'Arr 2020'!$A:$N,12,0),0)</f>
        <v>679.63</v>
      </c>
      <c r="R1054" s="44">
        <f>IFERROR(VLOOKUP($F1054,'Arr 2020'!$A:$N,13,0),0)</f>
        <v>648.84</v>
      </c>
      <c r="S1054" s="44">
        <f>IFERROR(VLOOKUP($F1054,'Arr 2020'!$A:$N,14,0),0)</f>
        <v>1053.5899999999999</v>
      </c>
    </row>
    <row r="1055" spans="2:19" ht="15" customHeight="1" x14ac:dyDescent="0.2">
      <c r="B1055" s="23"/>
      <c r="C1055" s="22"/>
      <c r="D1055" s="22"/>
      <c r="E1055" s="22" t="s">
        <v>1846</v>
      </c>
      <c r="F1055" s="22"/>
      <c r="G1055" s="55" t="s">
        <v>1847</v>
      </c>
      <c r="H1055" s="24">
        <f>IFERROR(VLOOKUP($F1055,'Arr 2020'!$A$1:$C$1331,3,0),0)</f>
        <v>0</v>
      </c>
      <c r="I1055" s="24">
        <f>IFERROR(VLOOKUP($F1055,'Arr 2020'!$A:$N,4,0),0)</f>
        <v>0</v>
      </c>
      <c r="J1055" s="24">
        <f>IFERROR(VLOOKUP($F1055,'Arr 2020'!$A:$N,5,0),0)</f>
        <v>0</v>
      </c>
      <c r="K1055" s="24">
        <f>IFERROR(VLOOKUP($F1055,'Arr 2020'!$A:$N,6,0),0)</f>
        <v>0</v>
      </c>
      <c r="L1055" s="24">
        <f>IFERROR(VLOOKUP($F1055,'Arr 2020'!$A:$N,7,0),0)</f>
        <v>0</v>
      </c>
      <c r="M1055" s="24">
        <f>IFERROR(VLOOKUP($F1055,'Arr 2020'!$A:$N,8,0),0)</f>
        <v>0</v>
      </c>
      <c r="N1055" s="24">
        <f>IFERROR(VLOOKUP($F1055,'Arr 2020'!$A:$N,9,0),0)</f>
        <v>0</v>
      </c>
      <c r="O1055" s="24">
        <f>IFERROR(VLOOKUP($F1055,'Arr 2020'!$A:$N,10,0),0)</f>
        <v>0</v>
      </c>
      <c r="P1055" s="24">
        <f>IFERROR(VLOOKUP($F1055,'Arr 2020'!$A:$N,11,0),0)</f>
        <v>0</v>
      </c>
      <c r="Q1055" s="24">
        <f>IFERROR(VLOOKUP($F1055,'Arr 2020'!$A:$N,12,0),0)</f>
        <v>0</v>
      </c>
      <c r="R1055" s="24">
        <f>IFERROR(VLOOKUP($F1055,'Arr 2020'!$A:$N,13,0),0)</f>
        <v>0</v>
      </c>
      <c r="S1055" s="24">
        <f>IFERROR(VLOOKUP($F1055,'Arr 2020'!$A:$N,14,0),0)</f>
        <v>0</v>
      </c>
    </row>
    <row r="1056" spans="2:19" ht="15" customHeight="1" x14ac:dyDescent="0.2">
      <c r="B1056" s="60"/>
      <c r="C1056" s="61"/>
      <c r="D1056" s="61"/>
      <c r="E1056" s="61"/>
      <c r="F1056" s="43" t="s">
        <v>1848</v>
      </c>
      <c r="G1056" s="53" t="s">
        <v>1849</v>
      </c>
      <c r="H1056" s="44">
        <f>IFERROR(VLOOKUP($F1056,'Arr 2020'!$A$1:$C$1331,3,0),0)</f>
        <v>40110.029999999992</v>
      </c>
      <c r="I1056" s="44">
        <f>IFERROR(VLOOKUP($F1056,'Arr 2020'!$A:$N,4,0),0)</f>
        <v>51365.12000000001</v>
      </c>
      <c r="J1056" s="44">
        <f>IFERROR(VLOOKUP($F1056,'Arr 2020'!$A:$N,5,0),0)</f>
        <v>36535.74</v>
      </c>
      <c r="K1056" s="44">
        <f>IFERROR(VLOOKUP($F1056,'Arr 2020'!$A:$N,6,0),0)</f>
        <v>46225.54</v>
      </c>
      <c r="L1056" s="44">
        <f>IFERROR(VLOOKUP($F1056,'Arr 2020'!$A:$N,7,0),0)</f>
        <v>36035.06</v>
      </c>
      <c r="M1056" s="44">
        <f>IFERROR(VLOOKUP($F1056,'Arr 2020'!$A:$N,8,0),0)</f>
        <v>48659.58</v>
      </c>
      <c r="N1056" s="44">
        <f>IFERROR(VLOOKUP($F1056,'Arr 2020'!$A:$N,9,0),0)</f>
        <v>57307.58</v>
      </c>
      <c r="O1056" s="44">
        <f>IFERROR(VLOOKUP($F1056,'Arr 2020'!$A:$N,10,0),0)</f>
        <v>28215.41</v>
      </c>
      <c r="P1056" s="44">
        <f>IFERROR(VLOOKUP($F1056,'Arr 2020'!$A:$N,11,0),0)</f>
        <v>27532.58</v>
      </c>
      <c r="Q1056" s="44">
        <f>IFERROR(VLOOKUP($F1056,'Arr 2020'!$A:$N,12,0),0)</f>
        <v>29830.17</v>
      </c>
      <c r="R1056" s="44">
        <f>IFERROR(VLOOKUP($F1056,'Arr 2020'!$A:$N,13,0),0)</f>
        <v>79351.460000000006</v>
      </c>
      <c r="S1056" s="44">
        <f>IFERROR(VLOOKUP($F1056,'Arr 2020'!$A:$N,14,0),0)</f>
        <v>140941.71</v>
      </c>
    </row>
    <row r="1057" spans="2:19" ht="15" customHeight="1" x14ac:dyDescent="0.2">
      <c r="B1057" s="60"/>
      <c r="C1057" s="61"/>
      <c r="D1057" s="61"/>
      <c r="E1057" s="61"/>
      <c r="F1057" s="43" t="s">
        <v>1850</v>
      </c>
      <c r="G1057" s="53" t="s">
        <v>1851</v>
      </c>
      <c r="H1057" s="44">
        <f>IFERROR(VLOOKUP($F1057,'Arr 2020'!$A$1:$C$1331,3,0),0)</f>
        <v>0</v>
      </c>
      <c r="I1057" s="44">
        <f>IFERROR(VLOOKUP($F1057,'Arr 2020'!$A:$N,4,0),0)</f>
        <v>0</v>
      </c>
      <c r="J1057" s="44">
        <f>IFERROR(VLOOKUP($F1057,'Arr 2020'!$A:$N,5,0),0)</f>
        <v>0</v>
      </c>
      <c r="K1057" s="44">
        <f>IFERROR(VLOOKUP($F1057,'Arr 2020'!$A:$N,6,0),0)</f>
        <v>0</v>
      </c>
      <c r="L1057" s="44">
        <f>IFERROR(VLOOKUP($F1057,'Arr 2020'!$A:$N,7,0),0)</f>
        <v>16.18</v>
      </c>
      <c r="M1057" s="44">
        <f>IFERROR(VLOOKUP($F1057,'Arr 2020'!$A:$N,8,0),0)</f>
        <v>0</v>
      </c>
      <c r="N1057" s="44">
        <f>IFERROR(VLOOKUP($F1057,'Arr 2020'!$A:$N,9,0),0)</f>
        <v>5.45</v>
      </c>
      <c r="O1057" s="44">
        <f>IFERROR(VLOOKUP($F1057,'Arr 2020'!$A:$N,10,0),0)</f>
        <v>13.55</v>
      </c>
      <c r="P1057" s="44">
        <f>IFERROR(VLOOKUP($F1057,'Arr 2020'!$A:$N,11,0),0)</f>
        <v>0</v>
      </c>
      <c r="Q1057" s="44">
        <f>IFERROR(VLOOKUP($F1057,'Arr 2020'!$A:$N,12,0),0)</f>
        <v>7.36</v>
      </c>
      <c r="R1057" s="44">
        <f>IFERROR(VLOOKUP($F1057,'Arr 2020'!$A:$N,13,0),0)</f>
        <v>0</v>
      </c>
      <c r="S1057" s="44">
        <f>IFERROR(VLOOKUP($F1057,'Arr 2020'!$A:$N,14,0),0)</f>
        <v>0</v>
      </c>
    </row>
    <row r="1058" spans="2:19" ht="15" customHeight="1" x14ac:dyDescent="0.2">
      <c r="B1058" s="23"/>
      <c r="C1058" s="22"/>
      <c r="D1058" s="22"/>
      <c r="E1058" s="22" t="s">
        <v>1852</v>
      </c>
      <c r="F1058" s="22"/>
      <c r="G1058" s="55" t="s">
        <v>1853</v>
      </c>
      <c r="H1058" s="24">
        <f>IFERROR(VLOOKUP($F1058,'Arr 2020'!$A$1:$C$1331,3,0),0)</f>
        <v>0</v>
      </c>
      <c r="I1058" s="24">
        <f>IFERROR(VLOOKUP($F1058,'Arr 2020'!$A:$N,4,0),0)</f>
        <v>0</v>
      </c>
      <c r="J1058" s="24">
        <f>IFERROR(VLOOKUP($F1058,'Arr 2020'!$A:$N,5,0),0)</f>
        <v>0</v>
      </c>
      <c r="K1058" s="24">
        <f>IFERROR(VLOOKUP($F1058,'Arr 2020'!$A:$N,6,0),0)</f>
        <v>0</v>
      </c>
      <c r="L1058" s="24">
        <f>IFERROR(VLOOKUP($F1058,'Arr 2020'!$A:$N,7,0),0)</f>
        <v>0</v>
      </c>
      <c r="M1058" s="24">
        <f>IFERROR(VLOOKUP($F1058,'Arr 2020'!$A:$N,8,0),0)</f>
        <v>0</v>
      </c>
      <c r="N1058" s="24">
        <f>IFERROR(VLOOKUP($F1058,'Arr 2020'!$A:$N,9,0),0)</f>
        <v>0</v>
      </c>
      <c r="O1058" s="24">
        <f>IFERROR(VLOOKUP($F1058,'Arr 2020'!$A:$N,10,0),0)</f>
        <v>0</v>
      </c>
      <c r="P1058" s="24">
        <f>IFERROR(VLOOKUP($F1058,'Arr 2020'!$A:$N,11,0),0)</f>
        <v>0</v>
      </c>
      <c r="Q1058" s="24">
        <f>IFERROR(VLOOKUP($F1058,'Arr 2020'!$A:$N,12,0),0)</f>
        <v>0</v>
      </c>
      <c r="R1058" s="24">
        <f>IFERROR(VLOOKUP($F1058,'Arr 2020'!$A:$N,13,0),0)</f>
        <v>0</v>
      </c>
      <c r="S1058" s="24">
        <f>IFERROR(VLOOKUP($F1058,'Arr 2020'!$A:$N,14,0),0)</f>
        <v>0</v>
      </c>
    </row>
    <row r="1059" spans="2:19" ht="15" customHeight="1" x14ac:dyDescent="0.2">
      <c r="B1059" s="60"/>
      <c r="C1059" s="61"/>
      <c r="D1059" s="61"/>
      <c r="E1059" s="61"/>
      <c r="F1059" s="43" t="s">
        <v>1854</v>
      </c>
      <c r="G1059" s="53" t="s">
        <v>1855</v>
      </c>
      <c r="H1059" s="44">
        <f>IFERROR(VLOOKUP($F1059,'Arr 2020'!$A$1:$C$1331,3,0),0)</f>
        <v>319169.21999999997</v>
      </c>
      <c r="I1059" s="44">
        <f>IFERROR(VLOOKUP($F1059,'Arr 2020'!$A:$N,4,0),0)</f>
        <v>86391.93</v>
      </c>
      <c r="J1059" s="44">
        <f>IFERROR(VLOOKUP($F1059,'Arr 2020'!$A:$N,5,0),0)</f>
        <v>61991.07</v>
      </c>
      <c r="K1059" s="44">
        <f>IFERROR(VLOOKUP($F1059,'Arr 2020'!$A:$N,6,0),0)</f>
        <v>50617.67</v>
      </c>
      <c r="L1059" s="44">
        <f>IFERROR(VLOOKUP($F1059,'Arr 2020'!$A:$N,7,0),0)</f>
        <v>207344.5</v>
      </c>
      <c r="M1059" s="44">
        <f>IFERROR(VLOOKUP($F1059,'Arr 2020'!$A:$N,8,0),0)</f>
        <v>155238.91</v>
      </c>
      <c r="N1059" s="44">
        <f>IFERROR(VLOOKUP($F1059,'Arr 2020'!$A:$N,9,0),0)</f>
        <v>80010.16</v>
      </c>
      <c r="O1059" s="44">
        <f>IFERROR(VLOOKUP($F1059,'Arr 2020'!$A:$N,10,0),0)</f>
        <v>212473.73</v>
      </c>
      <c r="P1059" s="44">
        <f>IFERROR(VLOOKUP($F1059,'Arr 2020'!$A:$N,11,0),0)</f>
        <v>74684.97</v>
      </c>
      <c r="Q1059" s="44">
        <f>IFERROR(VLOOKUP($F1059,'Arr 2020'!$A:$N,12,0),0)</f>
        <v>57977.56</v>
      </c>
      <c r="R1059" s="44">
        <f>IFERROR(VLOOKUP($F1059,'Arr 2020'!$A:$N,13,0),0)</f>
        <v>83906.61</v>
      </c>
      <c r="S1059" s="44">
        <f>IFERROR(VLOOKUP($F1059,'Arr 2020'!$A:$N,14,0),0)</f>
        <v>99421.13</v>
      </c>
    </row>
    <row r="1060" spans="2:19" ht="15" customHeight="1" x14ac:dyDescent="0.2">
      <c r="B1060" s="60"/>
      <c r="C1060" s="61"/>
      <c r="D1060" s="61"/>
      <c r="E1060" s="61"/>
      <c r="F1060" s="43" t="s">
        <v>1856</v>
      </c>
      <c r="G1060" s="53" t="s">
        <v>1857</v>
      </c>
      <c r="H1060" s="44">
        <f>IFERROR(VLOOKUP($F1060,'Arr 2020'!$A$1:$C$1331,3,0),0)</f>
        <v>0</v>
      </c>
      <c r="I1060" s="44">
        <f>IFERROR(VLOOKUP($F1060,'Arr 2020'!$A:$N,4,0),0)</f>
        <v>0</v>
      </c>
      <c r="J1060" s="44">
        <f>IFERROR(VLOOKUP($F1060,'Arr 2020'!$A:$N,5,0),0)</f>
        <v>0</v>
      </c>
      <c r="K1060" s="44">
        <f>IFERROR(VLOOKUP($F1060,'Arr 2020'!$A:$N,6,0),0)</f>
        <v>0</v>
      </c>
      <c r="L1060" s="44">
        <f>IFERROR(VLOOKUP($F1060,'Arr 2020'!$A:$N,7,0),0)</f>
        <v>0</v>
      </c>
      <c r="M1060" s="44">
        <f>IFERROR(VLOOKUP($F1060,'Arr 2020'!$A:$N,8,0),0)</f>
        <v>0</v>
      </c>
      <c r="N1060" s="44">
        <f>IFERROR(VLOOKUP($F1060,'Arr 2020'!$A:$N,9,0),0)</f>
        <v>0</v>
      </c>
      <c r="O1060" s="44">
        <f>IFERROR(VLOOKUP($F1060,'Arr 2020'!$A:$N,10,0),0)</f>
        <v>0</v>
      </c>
      <c r="P1060" s="44">
        <f>IFERROR(VLOOKUP($F1060,'Arr 2020'!$A:$N,11,0),0)</f>
        <v>0</v>
      </c>
      <c r="Q1060" s="44">
        <f>IFERROR(VLOOKUP($F1060,'Arr 2020'!$A:$N,12,0),0)</f>
        <v>0</v>
      </c>
      <c r="R1060" s="44">
        <f>IFERROR(VLOOKUP($F1060,'Arr 2020'!$A:$N,13,0),0)</f>
        <v>0</v>
      </c>
      <c r="S1060" s="44">
        <f>IFERROR(VLOOKUP($F1060,'Arr 2020'!$A:$N,14,0),0)</f>
        <v>0</v>
      </c>
    </row>
    <row r="1061" spans="2:19" ht="15" customHeight="1" x14ac:dyDescent="0.2">
      <c r="B1061" s="23"/>
      <c r="C1061" s="22"/>
      <c r="D1061" s="22"/>
      <c r="E1061" s="22" t="s">
        <v>1858</v>
      </c>
      <c r="F1061" s="22"/>
      <c r="G1061" s="55" t="s">
        <v>1859</v>
      </c>
      <c r="H1061" s="24">
        <f>IFERROR(VLOOKUP($F1061,'Arr 2020'!$A$1:$C$1331,3,0),0)</f>
        <v>0</v>
      </c>
      <c r="I1061" s="24">
        <f>IFERROR(VLOOKUP($F1061,'Arr 2020'!$A:$N,4,0),0)</f>
        <v>0</v>
      </c>
      <c r="J1061" s="24">
        <f>IFERROR(VLOOKUP($F1061,'Arr 2020'!$A:$N,5,0),0)</f>
        <v>0</v>
      </c>
      <c r="K1061" s="24">
        <f>IFERROR(VLOOKUP($F1061,'Arr 2020'!$A:$N,6,0),0)</f>
        <v>0</v>
      </c>
      <c r="L1061" s="24">
        <f>IFERROR(VLOOKUP($F1061,'Arr 2020'!$A:$N,7,0),0)</f>
        <v>0</v>
      </c>
      <c r="M1061" s="24">
        <f>IFERROR(VLOOKUP($F1061,'Arr 2020'!$A:$N,8,0),0)</f>
        <v>0</v>
      </c>
      <c r="N1061" s="24">
        <f>IFERROR(VLOOKUP($F1061,'Arr 2020'!$A:$N,9,0),0)</f>
        <v>0</v>
      </c>
      <c r="O1061" s="24">
        <f>IFERROR(VLOOKUP($F1061,'Arr 2020'!$A:$N,10,0),0)</f>
        <v>0</v>
      </c>
      <c r="P1061" s="24">
        <f>IFERROR(VLOOKUP($F1061,'Arr 2020'!$A:$N,11,0),0)</f>
        <v>0</v>
      </c>
      <c r="Q1061" s="24">
        <f>IFERROR(VLOOKUP($F1061,'Arr 2020'!$A:$N,12,0),0)</f>
        <v>0</v>
      </c>
      <c r="R1061" s="24">
        <f>IFERROR(VLOOKUP($F1061,'Arr 2020'!$A:$N,13,0),0)</f>
        <v>0</v>
      </c>
      <c r="S1061" s="24">
        <f>IFERROR(VLOOKUP($F1061,'Arr 2020'!$A:$N,14,0),0)</f>
        <v>0</v>
      </c>
    </row>
    <row r="1062" spans="2:19" ht="15" customHeight="1" x14ac:dyDescent="0.2">
      <c r="B1062" s="60"/>
      <c r="C1062" s="61"/>
      <c r="D1062" s="61"/>
      <c r="E1062" s="61"/>
      <c r="F1062" s="43" t="s">
        <v>1860</v>
      </c>
      <c r="G1062" s="53" t="s">
        <v>1859</v>
      </c>
      <c r="H1062" s="44">
        <f>IFERROR(VLOOKUP($F1062,'Arr 2020'!$A$1:$C$1331,3,0),0)</f>
        <v>54279.88</v>
      </c>
      <c r="I1062" s="44">
        <f>IFERROR(VLOOKUP($F1062,'Arr 2020'!$A:$N,4,0),0)</f>
        <v>13597.66</v>
      </c>
      <c r="J1062" s="44">
        <f>IFERROR(VLOOKUP($F1062,'Arr 2020'!$A:$N,5,0),0)</f>
        <v>13769.45</v>
      </c>
      <c r="K1062" s="44">
        <f>IFERROR(VLOOKUP($F1062,'Arr 2020'!$A:$N,6,0),0)</f>
        <v>15944.120000000003</v>
      </c>
      <c r="L1062" s="44">
        <f>IFERROR(VLOOKUP($F1062,'Arr 2020'!$A:$N,7,0),0)</f>
        <v>42783.22</v>
      </c>
      <c r="M1062" s="44">
        <f>IFERROR(VLOOKUP($F1062,'Arr 2020'!$A:$N,8,0),0)</f>
        <v>23260.83</v>
      </c>
      <c r="N1062" s="44">
        <f>IFERROR(VLOOKUP($F1062,'Arr 2020'!$A:$N,9,0),0)</f>
        <v>10181.16</v>
      </c>
      <c r="O1062" s="44">
        <f>IFERROR(VLOOKUP($F1062,'Arr 2020'!$A:$N,10,0),0)</f>
        <v>4189.130000000001</v>
      </c>
      <c r="P1062" s="44">
        <f>IFERROR(VLOOKUP($F1062,'Arr 2020'!$A:$N,11,0),0)</f>
        <v>25051.11</v>
      </c>
      <c r="Q1062" s="44">
        <f>IFERROR(VLOOKUP($F1062,'Arr 2020'!$A:$N,12,0),0)</f>
        <v>14267.23</v>
      </c>
      <c r="R1062" s="44">
        <f>IFERROR(VLOOKUP($F1062,'Arr 2020'!$A:$N,13,0),0)</f>
        <v>6812.53</v>
      </c>
      <c r="S1062" s="44">
        <f>IFERROR(VLOOKUP($F1062,'Arr 2020'!$A:$N,14,0),0)</f>
        <v>24664.77</v>
      </c>
    </row>
    <row r="1063" spans="2:19" ht="15" customHeight="1" x14ac:dyDescent="0.2">
      <c r="B1063" s="64"/>
      <c r="C1063" s="37"/>
      <c r="D1063" s="37" t="s">
        <v>1861</v>
      </c>
      <c r="E1063" s="37"/>
      <c r="F1063" s="37"/>
      <c r="G1063" s="51" t="s">
        <v>1862</v>
      </c>
      <c r="H1063" s="38">
        <f>IFERROR(VLOOKUP($F1063,'Arr 2020'!$A$1:$C$1331,3,0),0)</f>
        <v>0</v>
      </c>
      <c r="I1063" s="38">
        <f>IFERROR(VLOOKUP($F1063,'Arr 2020'!$A:$N,4,0),0)</f>
        <v>0</v>
      </c>
      <c r="J1063" s="38">
        <f>IFERROR(VLOOKUP($F1063,'Arr 2020'!$A:$N,5,0),0)</f>
        <v>0</v>
      </c>
      <c r="K1063" s="38">
        <f>IFERROR(VLOOKUP($F1063,'Arr 2020'!$A:$N,6,0),0)</f>
        <v>0</v>
      </c>
      <c r="L1063" s="38">
        <f>IFERROR(VLOOKUP($F1063,'Arr 2020'!$A:$N,7,0),0)</f>
        <v>0</v>
      </c>
      <c r="M1063" s="38">
        <f>IFERROR(VLOOKUP($F1063,'Arr 2020'!$A:$N,8,0),0)</f>
        <v>0</v>
      </c>
      <c r="N1063" s="38">
        <f>IFERROR(VLOOKUP($F1063,'Arr 2020'!$A:$N,9,0),0)</f>
        <v>0</v>
      </c>
      <c r="O1063" s="38">
        <f>IFERROR(VLOOKUP($F1063,'Arr 2020'!$A:$N,10,0),0)</f>
        <v>0</v>
      </c>
      <c r="P1063" s="38">
        <f>IFERROR(VLOOKUP($F1063,'Arr 2020'!$A:$N,11,0),0)</f>
        <v>0</v>
      </c>
      <c r="Q1063" s="38">
        <f>IFERROR(VLOOKUP($F1063,'Arr 2020'!$A:$N,12,0),0)</f>
        <v>0</v>
      </c>
      <c r="R1063" s="38">
        <f>IFERROR(VLOOKUP($F1063,'Arr 2020'!$A:$N,13,0),0)</f>
        <v>0</v>
      </c>
      <c r="S1063" s="38">
        <f>IFERROR(VLOOKUP($F1063,'Arr 2020'!$A:$N,14,0),0)</f>
        <v>0</v>
      </c>
    </row>
    <row r="1064" spans="2:19" ht="15" customHeight="1" x14ac:dyDescent="0.2">
      <c r="B1064" s="23"/>
      <c r="C1064" s="22"/>
      <c r="D1064" s="22"/>
      <c r="E1064" s="22" t="s">
        <v>1863</v>
      </c>
      <c r="F1064" s="22"/>
      <c r="G1064" s="55" t="s">
        <v>1864</v>
      </c>
      <c r="H1064" s="24">
        <f>IFERROR(VLOOKUP($F1064,'Arr 2020'!$A$1:$C$1331,3,0),0)</f>
        <v>0</v>
      </c>
      <c r="I1064" s="24">
        <f>IFERROR(VLOOKUP($F1064,'Arr 2020'!$A:$N,4,0),0)</f>
        <v>0</v>
      </c>
      <c r="J1064" s="24">
        <f>IFERROR(VLOOKUP($F1064,'Arr 2020'!$A:$N,5,0),0)</f>
        <v>0</v>
      </c>
      <c r="K1064" s="24">
        <f>IFERROR(VLOOKUP($F1064,'Arr 2020'!$A:$N,6,0),0)</f>
        <v>0</v>
      </c>
      <c r="L1064" s="24">
        <f>IFERROR(VLOOKUP($F1064,'Arr 2020'!$A:$N,7,0),0)</f>
        <v>0</v>
      </c>
      <c r="M1064" s="24">
        <f>IFERROR(VLOOKUP($F1064,'Arr 2020'!$A:$N,8,0),0)</f>
        <v>0</v>
      </c>
      <c r="N1064" s="24">
        <f>IFERROR(VLOOKUP($F1064,'Arr 2020'!$A:$N,9,0),0)</f>
        <v>0</v>
      </c>
      <c r="O1064" s="24">
        <f>IFERROR(VLOOKUP($F1064,'Arr 2020'!$A:$N,10,0),0)</f>
        <v>0</v>
      </c>
      <c r="P1064" s="24">
        <f>IFERROR(VLOOKUP($F1064,'Arr 2020'!$A:$N,11,0),0)</f>
        <v>0</v>
      </c>
      <c r="Q1064" s="24">
        <f>IFERROR(VLOOKUP($F1064,'Arr 2020'!$A:$N,12,0),0)</f>
        <v>0</v>
      </c>
      <c r="R1064" s="24">
        <f>IFERROR(VLOOKUP($F1064,'Arr 2020'!$A:$N,13,0),0)</f>
        <v>0</v>
      </c>
      <c r="S1064" s="24">
        <f>IFERROR(VLOOKUP($F1064,'Arr 2020'!$A:$N,14,0),0)</f>
        <v>0</v>
      </c>
    </row>
    <row r="1065" spans="2:19" ht="15" customHeight="1" x14ac:dyDescent="0.2">
      <c r="B1065" s="60"/>
      <c r="C1065" s="61"/>
      <c r="D1065" s="61"/>
      <c r="E1065" s="61"/>
      <c r="F1065" s="43" t="s">
        <v>1865</v>
      </c>
      <c r="G1065" s="53" t="s">
        <v>1864</v>
      </c>
      <c r="H1065" s="44">
        <f>IFERROR(VLOOKUP($F1065,'Arr 2020'!$A$1:$C$1331,3,0),0)</f>
        <v>10471.290000000001</v>
      </c>
      <c r="I1065" s="44">
        <f>IFERROR(VLOOKUP($F1065,'Arr 2020'!$A:$N,4,0),0)</f>
        <v>9037.58</v>
      </c>
      <c r="J1065" s="44">
        <f>IFERROR(VLOOKUP($F1065,'Arr 2020'!$A:$N,5,0),0)</f>
        <v>17636.740000000002</v>
      </c>
      <c r="K1065" s="44">
        <f>IFERROR(VLOOKUP($F1065,'Arr 2020'!$A:$N,6,0),0)</f>
        <v>9074.34</v>
      </c>
      <c r="L1065" s="44">
        <f>IFERROR(VLOOKUP($F1065,'Arr 2020'!$A:$N,7,0),0)</f>
        <v>10106.99</v>
      </c>
      <c r="M1065" s="44">
        <f>IFERROR(VLOOKUP($F1065,'Arr 2020'!$A:$N,8,0),0)</f>
        <v>25754.17</v>
      </c>
      <c r="N1065" s="44">
        <f>IFERROR(VLOOKUP($F1065,'Arr 2020'!$A:$N,9,0),0)</f>
        <v>24953.819999999996</v>
      </c>
      <c r="O1065" s="44">
        <f>IFERROR(VLOOKUP($F1065,'Arr 2020'!$A:$N,10,0),0)</f>
        <v>11856.56</v>
      </c>
      <c r="P1065" s="44">
        <f>IFERROR(VLOOKUP($F1065,'Arr 2020'!$A:$N,11,0),0)</f>
        <v>19909.07</v>
      </c>
      <c r="Q1065" s="44">
        <f>IFERROR(VLOOKUP($F1065,'Arr 2020'!$A:$N,12,0),0)</f>
        <v>35757.07</v>
      </c>
      <c r="R1065" s="44">
        <f>IFERROR(VLOOKUP($F1065,'Arr 2020'!$A:$N,13,0),0)</f>
        <v>28722.93</v>
      </c>
      <c r="S1065" s="44">
        <f>IFERROR(VLOOKUP($F1065,'Arr 2020'!$A:$N,14,0),0)</f>
        <v>7066.42</v>
      </c>
    </row>
    <row r="1066" spans="2:19" ht="15" customHeight="1" x14ac:dyDescent="0.2">
      <c r="B1066" s="23"/>
      <c r="C1066" s="22"/>
      <c r="D1066" s="22"/>
      <c r="E1066" s="22" t="s">
        <v>1866</v>
      </c>
      <c r="F1066" s="22"/>
      <c r="G1066" s="55" t="s">
        <v>1867</v>
      </c>
      <c r="H1066" s="24">
        <f>IFERROR(VLOOKUP($F1066,'Arr 2020'!$A$1:$C$1331,3,0),0)</f>
        <v>0</v>
      </c>
      <c r="I1066" s="24">
        <f>IFERROR(VLOOKUP($F1066,'Arr 2020'!$A:$N,4,0),0)</f>
        <v>0</v>
      </c>
      <c r="J1066" s="24">
        <f>IFERROR(VLOOKUP($F1066,'Arr 2020'!$A:$N,5,0),0)</f>
        <v>0</v>
      </c>
      <c r="K1066" s="24">
        <f>IFERROR(VLOOKUP($F1066,'Arr 2020'!$A:$N,6,0),0)</f>
        <v>0</v>
      </c>
      <c r="L1066" s="24">
        <f>IFERROR(VLOOKUP($F1066,'Arr 2020'!$A:$N,7,0),0)</f>
        <v>0</v>
      </c>
      <c r="M1066" s="24">
        <f>IFERROR(VLOOKUP($F1066,'Arr 2020'!$A:$N,8,0),0)</f>
        <v>0</v>
      </c>
      <c r="N1066" s="24">
        <f>IFERROR(VLOOKUP($F1066,'Arr 2020'!$A:$N,9,0),0)</f>
        <v>0</v>
      </c>
      <c r="O1066" s="24">
        <f>IFERROR(VLOOKUP($F1066,'Arr 2020'!$A:$N,10,0),0)</f>
        <v>0</v>
      </c>
      <c r="P1066" s="24">
        <f>IFERROR(VLOOKUP($F1066,'Arr 2020'!$A:$N,11,0),0)</f>
        <v>0</v>
      </c>
      <c r="Q1066" s="24">
        <f>IFERROR(VLOOKUP($F1066,'Arr 2020'!$A:$N,12,0),0)</f>
        <v>0</v>
      </c>
      <c r="R1066" s="24">
        <f>IFERROR(VLOOKUP($F1066,'Arr 2020'!$A:$N,13,0),0)</f>
        <v>0</v>
      </c>
      <c r="S1066" s="24">
        <f>IFERROR(VLOOKUP($F1066,'Arr 2020'!$A:$N,14,0),0)</f>
        <v>0</v>
      </c>
    </row>
    <row r="1067" spans="2:19" ht="15" customHeight="1" x14ac:dyDescent="0.2">
      <c r="B1067" s="60"/>
      <c r="C1067" s="61"/>
      <c r="D1067" s="61"/>
      <c r="E1067" s="61"/>
      <c r="F1067" s="43" t="s">
        <v>1868</v>
      </c>
      <c r="G1067" s="53" t="s">
        <v>1869</v>
      </c>
      <c r="H1067" s="44">
        <f>IFERROR(VLOOKUP($F1067,'Arr 2020'!$A$1:$C$1331,3,0),0)</f>
        <v>20.379999999999995</v>
      </c>
      <c r="I1067" s="44">
        <f>IFERROR(VLOOKUP($F1067,'Arr 2020'!$A:$N,4,0),0)</f>
        <v>0</v>
      </c>
      <c r="J1067" s="44">
        <f>IFERROR(VLOOKUP($F1067,'Arr 2020'!$A:$N,5,0),0)</f>
        <v>0</v>
      </c>
      <c r="K1067" s="44">
        <f>IFERROR(VLOOKUP($F1067,'Arr 2020'!$A:$N,6,0),0)</f>
        <v>7.23</v>
      </c>
      <c r="L1067" s="44">
        <f>IFERROR(VLOOKUP($F1067,'Arr 2020'!$A:$N,7,0),0)</f>
        <v>60.47</v>
      </c>
      <c r="M1067" s="44">
        <f>IFERROR(VLOOKUP($F1067,'Arr 2020'!$A:$N,8,0),0)</f>
        <v>0</v>
      </c>
      <c r="N1067" s="44">
        <f>IFERROR(VLOOKUP($F1067,'Arr 2020'!$A:$N,9,0),0)</f>
        <v>0</v>
      </c>
      <c r="O1067" s="44">
        <f>IFERROR(VLOOKUP($F1067,'Arr 2020'!$A:$N,10,0),0)</f>
        <v>314.33999999999997</v>
      </c>
      <c r="P1067" s="44">
        <f>IFERROR(VLOOKUP($F1067,'Arr 2020'!$A:$N,11,0),0)</f>
        <v>0</v>
      </c>
      <c r="Q1067" s="44">
        <f>IFERROR(VLOOKUP($F1067,'Arr 2020'!$A:$N,12,0),0)</f>
        <v>0</v>
      </c>
      <c r="R1067" s="44">
        <f>IFERROR(VLOOKUP($F1067,'Arr 2020'!$A:$N,13,0),0)</f>
        <v>0</v>
      </c>
      <c r="S1067" s="44">
        <f>IFERROR(VLOOKUP($F1067,'Arr 2020'!$A:$N,14,0),0)</f>
        <v>19.260000000000002</v>
      </c>
    </row>
    <row r="1068" spans="2:19" ht="15" customHeight="1" x14ac:dyDescent="0.2">
      <c r="B1068" s="60"/>
      <c r="C1068" s="61"/>
      <c r="D1068" s="61"/>
      <c r="E1068" s="61"/>
      <c r="F1068" s="43" t="s">
        <v>1870</v>
      </c>
      <c r="G1068" s="53" t="s">
        <v>1871</v>
      </c>
      <c r="H1068" s="44">
        <f>IFERROR(VLOOKUP($F1068,'Arr 2020'!$A$1:$C$1331,3,0),0)</f>
        <v>4657.8599999999997</v>
      </c>
      <c r="I1068" s="44">
        <f>IFERROR(VLOOKUP($F1068,'Arr 2020'!$A:$N,4,0),0)</f>
        <v>30.53</v>
      </c>
      <c r="J1068" s="44">
        <f>IFERROR(VLOOKUP($F1068,'Arr 2020'!$A:$N,5,0),0)</f>
        <v>12738.67</v>
      </c>
      <c r="K1068" s="44">
        <f>IFERROR(VLOOKUP($F1068,'Arr 2020'!$A:$N,6,0),0)</f>
        <v>98429.440000000017</v>
      </c>
      <c r="L1068" s="44">
        <f>IFERROR(VLOOKUP($F1068,'Arr 2020'!$A:$N,7,0),0)</f>
        <v>28.07</v>
      </c>
      <c r="M1068" s="44">
        <f>IFERROR(VLOOKUP($F1068,'Arr 2020'!$A:$N,8,0),0)</f>
        <v>0</v>
      </c>
      <c r="N1068" s="44">
        <f>IFERROR(VLOOKUP($F1068,'Arr 2020'!$A:$N,9,0),0)</f>
        <v>11.34</v>
      </c>
      <c r="O1068" s="44">
        <f>IFERROR(VLOOKUP($F1068,'Arr 2020'!$A:$N,10,0),0)</f>
        <v>2689.6</v>
      </c>
      <c r="P1068" s="44">
        <f>IFERROR(VLOOKUP($F1068,'Arr 2020'!$A:$N,11,0),0)</f>
        <v>417.19</v>
      </c>
      <c r="Q1068" s="44">
        <f>IFERROR(VLOOKUP($F1068,'Arr 2020'!$A:$N,12,0),0)</f>
        <v>353.41000000000008</v>
      </c>
      <c r="R1068" s="44">
        <f>IFERROR(VLOOKUP($F1068,'Arr 2020'!$A:$N,13,0),0)</f>
        <v>1701.32</v>
      </c>
      <c r="S1068" s="44">
        <f>IFERROR(VLOOKUP($F1068,'Arr 2020'!$A:$N,14,0),0)</f>
        <v>452.57</v>
      </c>
    </row>
    <row r="1069" spans="2:19" ht="13.5" thickBot="1" x14ac:dyDescent="0.25">
      <c r="B1069" s="66"/>
      <c r="C1069" s="67"/>
      <c r="D1069" s="67"/>
      <c r="E1069" s="67"/>
      <c r="F1069" s="67"/>
      <c r="G1069" s="68"/>
      <c r="H1069" s="21">
        <f>IFERROR(VLOOKUP($F1069,'Arr 2020'!$A$1:$C$1331,3,0),0)</f>
        <v>0</v>
      </c>
      <c r="I1069" s="21">
        <f>IFERROR(VLOOKUP($F1069,'Arr 2020'!$A:$N,4,0),0)</f>
        <v>0</v>
      </c>
      <c r="J1069" s="21">
        <f>IFERROR(VLOOKUP($F1069,'Arr 2020'!$A:$N,5,0),0)</f>
        <v>0</v>
      </c>
      <c r="K1069" s="21">
        <f>IFERROR(VLOOKUP($F1069,'Arr 2020'!$A:$N,6,0),0)</f>
        <v>0</v>
      </c>
      <c r="L1069" s="21">
        <f>IFERROR(VLOOKUP($F1069,'Arr 2020'!$A:$N,7,0),0)</f>
        <v>0</v>
      </c>
      <c r="M1069" s="21">
        <f>IFERROR(VLOOKUP($F1069,'Arr 2020'!$A:$N,8,0),0)</f>
        <v>0</v>
      </c>
      <c r="N1069" s="21">
        <f>IFERROR(VLOOKUP($F1069,'Arr 2020'!$A:$N,9,0),0)</f>
        <v>0</v>
      </c>
      <c r="O1069" s="21">
        <f>IFERROR(VLOOKUP($F1069,'Arr 2020'!$A:$N,10,0),0)</f>
        <v>0</v>
      </c>
      <c r="P1069" s="21">
        <f>IFERROR(VLOOKUP($F1069,'Arr 2020'!$A:$N,11,0),0)</f>
        <v>0</v>
      </c>
      <c r="Q1069" s="21">
        <f>IFERROR(VLOOKUP($F1069,'Arr 2020'!$A:$N,12,0),0)</f>
        <v>0</v>
      </c>
      <c r="R1069" s="21">
        <f>IFERROR(VLOOKUP($F1069,'Arr 2020'!$A:$N,13,0),0)</f>
        <v>0</v>
      </c>
      <c r="S1069" s="21">
        <f>IFERROR(VLOOKUP($F1069,'Arr 2020'!$A:$N,14,0),0)</f>
        <v>0</v>
      </c>
    </row>
    <row r="1070" spans="2:19" ht="30" customHeight="1" thickBot="1" x14ac:dyDescent="0.25">
      <c r="B1070" s="48" t="s">
        <v>9</v>
      </c>
      <c r="C1070" s="25"/>
      <c r="D1070" s="26"/>
      <c r="E1070" s="25"/>
      <c r="F1070" s="27"/>
      <c r="G1070" s="49" t="s">
        <v>1872</v>
      </c>
      <c r="H1070" s="93">
        <f>IFERROR(VLOOKUP($F1070,'Arr 2020'!$A$1:$C$1331,3,0),0)</f>
        <v>0</v>
      </c>
      <c r="I1070" s="93">
        <f>IFERROR(VLOOKUP($F1070,'Arr 2020'!$A:$N,4,0),0)</f>
        <v>0</v>
      </c>
      <c r="J1070" s="93">
        <f>IFERROR(VLOOKUP($F1070,'Arr 2020'!$A:$N,5,0),0)</f>
        <v>0</v>
      </c>
      <c r="K1070" s="93">
        <f>IFERROR(VLOOKUP($F1070,'Arr 2020'!$A:$N,6,0),0)</f>
        <v>0</v>
      </c>
      <c r="L1070" s="93">
        <f>IFERROR(VLOOKUP($F1070,'Arr 2020'!$A:$N,7,0),0)</f>
        <v>0</v>
      </c>
      <c r="M1070" s="93">
        <f>IFERROR(VLOOKUP($F1070,'Arr 2020'!$A:$N,8,0),0)</f>
        <v>0</v>
      </c>
      <c r="N1070" s="93">
        <f>IFERROR(VLOOKUP($F1070,'Arr 2020'!$A:$N,9,0),0)</f>
        <v>0</v>
      </c>
      <c r="O1070" s="93">
        <f>IFERROR(VLOOKUP($F1070,'Arr 2020'!$A:$N,10,0),0)</f>
        <v>0</v>
      </c>
      <c r="P1070" s="93">
        <f>IFERROR(VLOOKUP($F1070,'Arr 2020'!$A:$N,11,0),0)</f>
        <v>0</v>
      </c>
      <c r="Q1070" s="93">
        <f>IFERROR(VLOOKUP($F1070,'Arr 2020'!$A:$N,12,0),0)</f>
        <v>0</v>
      </c>
      <c r="R1070" s="93">
        <f>IFERROR(VLOOKUP($F1070,'Arr 2020'!$A:$N,13,0),0)</f>
        <v>0</v>
      </c>
      <c r="S1070" s="93">
        <f>IFERROR(VLOOKUP($F1070,'Arr 2020'!$A:$N,14,0),0)</f>
        <v>0</v>
      </c>
    </row>
    <row r="1071" spans="2:19" ht="15" customHeight="1" x14ac:dyDescent="0.2">
      <c r="B1071" s="32"/>
      <c r="C1071" s="33">
        <v>35</v>
      </c>
      <c r="D1071" s="33"/>
      <c r="E1071" s="33"/>
      <c r="F1071" s="33"/>
      <c r="G1071" s="50" t="s">
        <v>1873</v>
      </c>
      <c r="H1071" s="34">
        <f>IFERROR(VLOOKUP($F1071,'Arr 2020'!$A$1:$C$1331,3,0),0)</f>
        <v>0</v>
      </c>
      <c r="I1071" s="34">
        <f>IFERROR(VLOOKUP($F1071,'Arr 2020'!$A:$N,4,0),0)</f>
        <v>0</v>
      </c>
      <c r="J1071" s="34">
        <f>IFERROR(VLOOKUP($F1071,'Arr 2020'!$A:$N,5,0),0)</f>
        <v>0</v>
      </c>
      <c r="K1071" s="34">
        <f>IFERROR(VLOOKUP($F1071,'Arr 2020'!$A:$N,6,0),0)</f>
        <v>0</v>
      </c>
      <c r="L1071" s="34">
        <f>IFERROR(VLOOKUP($F1071,'Arr 2020'!$A:$N,7,0),0)</f>
        <v>0</v>
      </c>
      <c r="M1071" s="34">
        <f>IFERROR(VLOOKUP($F1071,'Arr 2020'!$A:$N,8,0),0)</f>
        <v>0</v>
      </c>
      <c r="N1071" s="34">
        <f>IFERROR(VLOOKUP($F1071,'Arr 2020'!$A:$N,9,0),0)</f>
        <v>0</v>
      </c>
      <c r="O1071" s="34">
        <f>IFERROR(VLOOKUP($F1071,'Arr 2020'!$A:$N,10,0),0)</f>
        <v>0</v>
      </c>
      <c r="P1071" s="34">
        <f>IFERROR(VLOOKUP($F1071,'Arr 2020'!$A:$N,11,0),0)</f>
        <v>0</v>
      </c>
      <c r="Q1071" s="34">
        <f>IFERROR(VLOOKUP($F1071,'Arr 2020'!$A:$N,12,0),0)</f>
        <v>0</v>
      </c>
      <c r="R1071" s="34">
        <f>IFERROR(VLOOKUP($F1071,'Arr 2020'!$A:$N,13,0),0)</f>
        <v>0</v>
      </c>
      <c r="S1071" s="34">
        <f>IFERROR(VLOOKUP($F1071,'Arr 2020'!$A:$N,14,0),0)</f>
        <v>0</v>
      </c>
    </row>
    <row r="1072" spans="2:19" ht="15" customHeight="1" x14ac:dyDescent="0.2">
      <c r="B1072" s="64"/>
      <c r="C1072" s="37"/>
      <c r="D1072" s="37" t="s">
        <v>1874</v>
      </c>
      <c r="E1072" s="37"/>
      <c r="F1072" s="37"/>
      <c r="G1072" s="51" t="s">
        <v>1875</v>
      </c>
      <c r="H1072" s="38">
        <f>IFERROR(VLOOKUP($F1072,'Arr 2020'!$A$1:$C$1331,3,0),0)</f>
        <v>0</v>
      </c>
      <c r="I1072" s="38">
        <f>IFERROR(VLOOKUP($F1072,'Arr 2020'!$A:$N,4,0),0)</f>
        <v>0</v>
      </c>
      <c r="J1072" s="38">
        <f>IFERROR(VLOOKUP($F1072,'Arr 2020'!$A:$N,5,0),0)</f>
        <v>0</v>
      </c>
      <c r="K1072" s="38">
        <f>IFERROR(VLOOKUP($F1072,'Arr 2020'!$A:$N,6,0),0)</f>
        <v>0</v>
      </c>
      <c r="L1072" s="38">
        <f>IFERROR(VLOOKUP($F1072,'Arr 2020'!$A:$N,7,0),0)</f>
        <v>0</v>
      </c>
      <c r="M1072" s="38">
        <f>IFERROR(VLOOKUP($F1072,'Arr 2020'!$A:$N,8,0),0)</f>
        <v>0</v>
      </c>
      <c r="N1072" s="38">
        <f>IFERROR(VLOOKUP($F1072,'Arr 2020'!$A:$N,9,0),0)</f>
        <v>0</v>
      </c>
      <c r="O1072" s="38">
        <f>IFERROR(VLOOKUP($F1072,'Arr 2020'!$A:$N,10,0),0)</f>
        <v>0</v>
      </c>
      <c r="P1072" s="38">
        <f>IFERROR(VLOOKUP($F1072,'Arr 2020'!$A:$N,11,0),0)</f>
        <v>0</v>
      </c>
      <c r="Q1072" s="38">
        <f>IFERROR(VLOOKUP($F1072,'Arr 2020'!$A:$N,12,0),0)</f>
        <v>0</v>
      </c>
      <c r="R1072" s="38">
        <f>IFERROR(VLOOKUP($F1072,'Arr 2020'!$A:$N,13,0),0)</f>
        <v>0</v>
      </c>
      <c r="S1072" s="38">
        <f>IFERROR(VLOOKUP($F1072,'Arr 2020'!$A:$N,14,0),0)</f>
        <v>0</v>
      </c>
    </row>
    <row r="1073" spans="2:19" ht="15" customHeight="1" x14ac:dyDescent="0.2">
      <c r="B1073" s="23"/>
      <c r="C1073" s="22"/>
      <c r="D1073" s="22"/>
      <c r="E1073" s="22" t="s">
        <v>1876</v>
      </c>
      <c r="F1073" s="22"/>
      <c r="G1073" s="55" t="s">
        <v>1877</v>
      </c>
      <c r="H1073" s="24">
        <f>IFERROR(VLOOKUP($F1073,'Arr 2020'!$A$1:$C$1331,3,0),0)</f>
        <v>0</v>
      </c>
      <c r="I1073" s="24">
        <f>IFERROR(VLOOKUP($F1073,'Arr 2020'!$A:$N,4,0),0)</f>
        <v>0</v>
      </c>
      <c r="J1073" s="24">
        <f>IFERROR(VLOOKUP($F1073,'Arr 2020'!$A:$N,5,0),0)</f>
        <v>0</v>
      </c>
      <c r="K1073" s="24">
        <f>IFERROR(VLOOKUP($F1073,'Arr 2020'!$A:$N,6,0),0)</f>
        <v>0</v>
      </c>
      <c r="L1073" s="24">
        <f>IFERROR(VLOOKUP($F1073,'Arr 2020'!$A:$N,7,0),0)</f>
        <v>0</v>
      </c>
      <c r="M1073" s="24">
        <f>IFERROR(VLOOKUP($F1073,'Arr 2020'!$A:$N,8,0),0)</f>
        <v>0</v>
      </c>
      <c r="N1073" s="24">
        <f>IFERROR(VLOOKUP($F1073,'Arr 2020'!$A:$N,9,0),0)</f>
        <v>0</v>
      </c>
      <c r="O1073" s="24">
        <f>IFERROR(VLOOKUP($F1073,'Arr 2020'!$A:$N,10,0),0)</f>
        <v>0</v>
      </c>
      <c r="P1073" s="24">
        <f>IFERROR(VLOOKUP($F1073,'Arr 2020'!$A:$N,11,0),0)</f>
        <v>0</v>
      </c>
      <c r="Q1073" s="24">
        <f>IFERROR(VLOOKUP($F1073,'Arr 2020'!$A:$N,12,0),0)</f>
        <v>0</v>
      </c>
      <c r="R1073" s="24">
        <f>IFERROR(VLOOKUP($F1073,'Arr 2020'!$A:$N,13,0),0)</f>
        <v>0</v>
      </c>
      <c r="S1073" s="24">
        <f>IFERROR(VLOOKUP($F1073,'Arr 2020'!$A:$N,14,0),0)</f>
        <v>0</v>
      </c>
    </row>
    <row r="1074" spans="2:19" ht="15" customHeight="1" x14ac:dyDescent="0.2">
      <c r="B1074" s="60"/>
      <c r="C1074" s="61"/>
      <c r="D1074" s="61"/>
      <c r="E1074" s="61"/>
      <c r="F1074" s="43" t="s">
        <v>1878</v>
      </c>
      <c r="G1074" s="53" t="s">
        <v>1877</v>
      </c>
      <c r="H1074" s="44">
        <f>IFERROR(VLOOKUP($F1074,'Arr 2020'!$A$1:$C$1331,3,0),0)</f>
        <v>10883849.029999999</v>
      </c>
      <c r="I1074" s="44">
        <f>IFERROR(VLOOKUP($F1074,'Arr 2020'!$A:$N,4,0),0)</f>
        <v>7088016.8899999997</v>
      </c>
      <c r="J1074" s="44">
        <f>IFERROR(VLOOKUP($F1074,'Arr 2020'!$A:$N,5,0),0)</f>
        <v>6213088.7800000003</v>
      </c>
      <c r="K1074" s="44">
        <f>IFERROR(VLOOKUP($F1074,'Arr 2020'!$A:$N,6,0),0)</f>
        <v>9515937.4399999995</v>
      </c>
      <c r="L1074" s="44">
        <f>IFERROR(VLOOKUP($F1074,'Arr 2020'!$A:$N,7,0),0)</f>
        <v>12168935.92</v>
      </c>
      <c r="M1074" s="44">
        <f>IFERROR(VLOOKUP($F1074,'Arr 2020'!$A:$N,8,0),0)</f>
        <v>11119615.42</v>
      </c>
      <c r="N1074" s="44">
        <f>IFERROR(VLOOKUP($F1074,'Arr 2020'!$A:$N,9,0),0)</f>
        <v>15894676.060000001</v>
      </c>
      <c r="O1074" s="44">
        <f>IFERROR(VLOOKUP($F1074,'Arr 2020'!$A:$N,10,0),0)</f>
        <v>12276998.380000001</v>
      </c>
      <c r="P1074" s="44">
        <f>IFERROR(VLOOKUP($F1074,'Arr 2020'!$A:$N,11,0),0)</f>
        <v>12069296.5</v>
      </c>
      <c r="Q1074" s="44">
        <f>IFERROR(VLOOKUP($F1074,'Arr 2020'!$A:$N,12,0),0)</f>
        <v>13439581.060000001</v>
      </c>
      <c r="R1074" s="44">
        <f>IFERROR(VLOOKUP($F1074,'Arr 2020'!$A:$N,13,0),0)</f>
        <v>10844125.380000001</v>
      </c>
      <c r="S1074" s="44">
        <f>IFERROR(VLOOKUP($F1074,'Arr 2020'!$A:$N,14,0),0)</f>
        <v>19151970.800000001</v>
      </c>
    </row>
    <row r="1075" spans="2:19" ht="30" customHeight="1" x14ac:dyDescent="0.2">
      <c r="B1075" s="60"/>
      <c r="C1075" s="61"/>
      <c r="D1075" s="61"/>
      <c r="E1075" s="61"/>
      <c r="F1075" s="43" t="s">
        <v>1879</v>
      </c>
      <c r="G1075" s="53" t="s">
        <v>1880</v>
      </c>
      <c r="H1075" s="44">
        <f>IFERROR(VLOOKUP($F1075,'Arr 2020'!$A$1:$C$1331,3,0),0)</f>
        <v>13.27</v>
      </c>
      <c r="I1075" s="44">
        <f>IFERROR(VLOOKUP($F1075,'Arr 2020'!$A:$N,4,0),0)</f>
        <v>0</v>
      </c>
      <c r="J1075" s="44">
        <f>IFERROR(VLOOKUP($F1075,'Arr 2020'!$A:$N,5,0),0)</f>
        <v>0</v>
      </c>
      <c r="K1075" s="44">
        <f>IFERROR(VLOOKUP($F1075,'Arr 2020'!$A:$N,6,0),0)</f>
        <v>0</v>
      </c>
      <c r="L1075" s="44">
        <f>IFERROR(VLOOKUP($F1075,'Arr 2020'!$A:$N,7,0),0)</f>
        <v>0</v>
      </c>
      <c r="M1075" s="44">
        <f>IFERROR(VLOOKUP($F1075,'Arr 2020'!$A:$N,8,0),0)</f>
        <v>0</v>
      </c>
      <c r="N1075" s="44">
        <f>IFERROR(VLOOKUP($F1075,'Arr 2020'!$A:$N,9,0),0)</f>
        <v>0</v>
      </c>
      <c r="O1075" s="44">
        <f>IFERROR(VLOOKUP($F1075,'Arr 2020'!$A:$N,10,0),0)</f>
        <v>0</v>
      </c>
      <c r="P1075" s="44">
        <f>IFERROR(VLOOKUP($F1075,'Arr 2020'!$A:$N,11,0),0)</f>
        <v>0</v>
      </c>
      <c r="Q1075" s="44">
        <f>IFERROR(VLOOKUP($F1075,'Arr 2020'!$A:$N,12,0),0)</f>
        <v>0</v>
      </c>
      <c r="R1075" s="44">
        <f>IFERROR(VLOOKUP($F1075,'Arr 2020'!$A:$N,13,0),0)</f>
        <v>0</v>
      </c>
      <c r="S1075" s="44">
        <f>IFERROR(VLOOKUP($F1075,'Arr 2020'!$A:$N,14,0),0)</f>
        <v>0</v>
      </c>
    </row>
    <row r="1076" spans="2:19" ht="15" customHeight="1" x14ac:dyDescent="0.2">
      <c r="B1076" s="23"/>
      <c r="C1076" s="22"/>
      <c r="D1076" s="22"/>
      <c r="E1076" s="22" t="s">
        <v>1881</v>
      </c>
      <c r="F1076" s="22"/>
      <c r="G1076" s="55" t="s">
        <v>1882</v>
      </c>
      <c r="H1076" s="24">
        <f>IFERROR(VLOOKUP($F1076,'Arr 2020'!$A$1:$C$1331,3,0),0)</f>
        <v>0</v>
      </c>
      <c r="I1076" s="24">
        <f>IFERROR(VLOOKUP($F1076,'Arr 2020'!$A:$N,4,0),0)</f>
        <v>0</v>
      </c>
      <c r="J1076" s="24">
        <f>IFERROR(VLOOKUP($F1076,'Arr 2020'!$A:$N,5,0),0)</f>
        <v>0</v>
      </c>
      <c r="K1076" s="24">
        <f>IFERROR(VLOOKUP($F1076,'Arr 2020'!$A:$N,6,0),0)</f>
        <v>0</v>
      </c>
      <c r="L1076" s="24">
        <f>IFERROR(VLOOKUP($F1076,'Arr 2020'!$A:$N,7,0),0)</f>
        <v>0</v>
      </c>
      <c r="M1076" s="24">
        <f>IFERROR(VLOOKUP($F1076,'Arr 2020'!$A:$N,8,0),0)</f>
        <v>0</v>
      </c>
      <c r="N1076" s="24">
        <f>IFERROR(VLOOKUP($F1076,'Arr 2020'!$A:$N,9,0),0)</f>
        <v>0</v>
      </c>
      <c r="O1076" s="24">
        <f>IFERROR(VLOOKUP($F1076,'Arr 2020'!$A:$N,10,0),0)</f>
        <v>0</v>
      </c>
      <c r="P1076" s="24">
        <f>IFERROR(VLOOKUP($F1076,'Arr 2020'!$A:$N,11,0),0)</f>
        <v>0</v>
      </c>
      <c r="Q1076" s="24">
        <f>IFERROR(VLOOKUP($F1076,'Arr 2020'!$A:$N,12,0),0)</f>
        <v>0</v>
      </c>
      <c r="R1076" s="24">
        <f>IFERROR(VLOOKUP($F1076,'Arr 2020'!$A:$N,13,0),0)</f>
        <v>0</v>
      </c>
      <c r="S1076" s="24">
        <f>IFERROR(VLOOKUP($F1076,'Arr 2020'!$A:$N,14,0),0)</f>
        <v>0</v>
      </c>
    </row>
    <row r="1077" spans="2:19" ht="15" customHeight="1" x14ac:dyDescent="0.2">
      <c r="B1077" s="60"/>
      <c r="C1077" s="61"/>
      <c r="D1077" s="61"/>
      <c r="E1077" s="61"/>
      <c r="F1077" s="43" t="s">
        <v>1883</v>
      </c>
      <c r="G1077" s="53" t="s">
        <v>1882</v>
      </c>
      <c r="H1077" s="44">
        <f>IFERROR(VLOOKUP($F1077,'Arr 2020'!$A$1:$C$1331,3,0),0)</f>
        <v>37663.07</v>
      </c>
      <c r="I1077" s="44">
        <f>IFERROR(VLOOKUP($F1077,'Arr 2020'!$A:$N,4,0),0)</f>
        <v>46183.71</v>
      </c>
      <c r="J1077" s="44">
        <f>IFERROR(VLOOKUP($F1077,'Arr 2020'!$A:$N,5,0),0)</f>
        <v>31180.37</v>
      </c>
      <c r="K1077" s="44">
        <f>IFERROR(VLOOKUP($F1077,'Arr 2020'!$A:$N,6,0),0)</f>
        <v>29719.8</v>
      </c>
      <c r="L1077" s="44">
        <f>IFERROR(VLOOKUP($F1077,'Arr 2020'!$A:$N,7,0),0)</f>
        <v>100734.97</v>
      </c>
      <c r="M1077" s="44">
        <f>IFERROR(VLOOKUP($F1077,'Arr 2020'!$A:$N,8,0),0)</f>
        <v>92633.71</v>
      </c>
      <c r="N1077" s="44">
        <f>IFERROR(VLOOKUP($F1077,'Arr 2020'!$A:$N,9,0),0)</f>
        <v>114629.87</v>
      </c>
      <c r="O1077" s="44">
        <f>IFERROR(VLOOKUP($F1077,'Arr 2020'!$A:$N,10,0),0)</f>
        <v>54641.440000000002</v>
      </c>
      <c r="P1077" s="44">
        <f>IFERROR(VLOOKUP($F1077,'Arr 2020'!$A:$N,11,0),0)</f>
        <v>165835.17000000001</v>
      </c>
      <c r="Q1077" s="44">
        <f>IFERROR(VLOOKUP($F1077,'Arr 2020'!$A:$N,12,0),0)</f>
        <v>66291.899999999994</v>
      </c>
      <c r="R1077" s="44">
        <f>IFERROR(VLOOKUP($F1077,'Arr 2020'!$A:$N,13,0),0)</f>
        <v>109058.54</v>
      </c>
      <c r="S1077" s="44">
        <f>IFERROR(VLOOKUP($F1077,'Arr 2020'!$A:$N,14,0),0)</f>
        <v>322829.84000000003</v>
      </c>
    </row>
    <row r="1078" spans="2:19" ht="15" customHeight="1" x14ac:dyDescent="0.2">
      <c r="B1078" s="23"/>
      <c r="C1078" s="22"/>
      <c r="D1078" s="22"/>
      <c r="E1078" s="22" t="s">
        <v>1884</v>
      </c>
      <c r="F1078" s="22"/>
      <c r="G1078" s="55" t="s">
        <v>1885</v>
      </c>
      <c r="H1078" s="24">
        <f>IFERROR(VLOOKUP($F1078,'Arr 2020'!$A$1:$C$1331,3,0),0)</f>
        <v>0</v>
      </c>
      <c r="I1078" s="24">
        <f>IFERROR(VLOOKUP($F1078,'Arr 2020'!$A:$N,4,0),0)</f>
        <v>0</v>
      </c>
      <c r="J1078" s="24">
        <f>IFERROR(VLOOKUP($F1078,'Arr 2020'!$A:$N,5,0),0)</f>
        <v>0</v>
      </c>
      <c r="K1078" s="24">
        <f>IFERROR(VLOOKUP($F1078,'Arr 2020'!$A:$N,6,0),0)</f>
        <v>0</v>
      </c>
      <c r="L1078" s="24">
        <f>IFERROR(VLOOKUP($F1078,'Arr 2020'!$A:$N,7,0),0)</f>
        <v>0</v>
      </c>
      <c r="M1078" s="24">
        <f>IFERROR(VLOOKUP($F1078,'Arr 2020'!$A:$N,8,0),0)</f>
        <v>0</v>
      </c>
      <c r="N1078" s="24">
        <f>IFERROR(VLOOKUP($F1078,'Arr 2020'!$A:$N,9,0),0)</f>
        <v>0</v>
      </c>
      <c r="O1078" s="24">
        <f>IFERROR(VLOOKUP($F1078,'Arr 2020'!$A:$N,10,0),0)</f>
        <v>0</v>
      </c>
      <c r="P1078" s="24">
        <f>IFERROR(VLOOKUP($F1078,'Arr 2020'!$A:$N,11,0),0)</f>
        <v>0</v>
      </c>
      <c r="Q1078" s="24">
        <f>IFERROR(VLOOKUP($F1078,'Arr 2020'!$A:$N,12,0),0)</f>
        <v>0</v>
      </c>
      <c r="R1078" s="24">
        <f>IFERROR(VLOOKUP($F1078,'Arr 2020'!$A:$N,13,0),0)</f>
        <v>0</v>
      </c>
      <c r="S1078" s="24">
        <f>IFERROR(VLOOKUP($F1078,'Arr 2020'!$A:$N,14,0),0)</f>
        <v>0</v>
      </c>
    </row>
    <row r="1079" spans="2:19" ht="15" customHeight="1" x14ac:dyDescent="0.2">
      <c r="B1079" s="60"/>
      <c r="C1079" s="61"/>
      <c r="D1079" s="61"/>
      <c r="E1079" s="61"/>
      <c r="F1079" s="43" t="s">
        <v>1886</v>
      </c>
      <c r="G1079" s="53" t="s">
        <v>1885</v>
      </c>
      <c r="H1079" s="44">
        <f>IFERROR(VLOOKUP($F1079,'Arr 2020'!$A$1:$C$1331,3,0),0)</f>
        <v>7618.41</v>
      </c>
      <c r="I1079" s="44">
        <f>IFERROR(VLOOKUP($F1079,'Arr 2020'!$A:$N,4,0),0)</f>
        <v>663.98</v>
      </c>
      <c r="J1079" s="44">
        <f>IFERROR(VLOOKUP($F1079,'Arr 2020'!$A:$N,5,0),0)</f>
        <v>14179.66</v>
      </c>
      <c r="K1079" s="44">
        <f>IFERROR(VLOOKUP($F1079,'Arr 2020'!$A:$N,6,0),0)</f>
        <v>141.4</v>
      </c>
      <c r="L1079" s="44">
        <f>IFERROR(VLOOKUP($F1079,'Arr 2020'!$A:$N,7,0),0)</f>
        <v>1821.28</v>
      </c>
      <c r="M1079" s="44">
        <f>IFERROR(VLOOKUP($F1079,'Arr 2020'!$A:$N,8,0),0)</f>
        <v>1816.69</v>
      </c>
      <c r="N1079" s="44">
        <f>IFERROR(VLOOKUP($F1079,'Arr 2020'!$A:$N,9,0),0)</f>
        <v>1792.02</v>
      </c>
      <c r="O1079" s="44">
        <f>IFERROR(VLOOKUP($F1079,'Arr 2020'!$A:$N,10,0),0)</f>
        <v>6009.21</v>
      </c>
      <c r="P1079" s="44">
        <f>IFERROR(VLOOKUP($F1079,'Arr 2020'!$A:$N,11,0),0)</f>
        <v>331.39</v>
      </c>
      <c r="Q1079" s="44">
        <f>IFERROR(VLOOKUP($F1079,'Arr 2020'!$A:$N,12,0),0)</f>
        <v>3080.35</v>
      </c>
      <c r="R1079" s="44">
        <f>IFERROR(VLOOKUP($F1079,'Arr 2020'!$A:$N,13,0),0)</f>
        <v>2609.0700000000002</v>
      </c>
      <c r="S1079" s="44">
        <f>IFERROR(VLOOKUP($F1079,'Arr 2020'!$A:$N,14,0),0)</f>
        <v>3351.53</v>
      </c>
    </row>
    <row r="1080" spans="2:19" ht="15" customHeight="1" x14ac:dyDescent="0.2">
      <c r="B1080" s="23"/>
      <c r="C1080" s="22"/>
      <c r="D1080" s="22"/>
      <c r="E1080" s="22" t="s">
        <v>1887</v>
      </c>
      <c r="F1080" s="22"/>
      <c r="G1080" s="55" t="s">
        <v>1888</v>
      </c>
      <c r="H1080" s="24">
        <f>IFERROR(VLOOKUP($F1080,'Arr 2020'!$A$1:$C$1331,3,0),0)</f>
        <v>0</v>
      </c>
      <c r="I1080" s="24">
        <f>IFERROR(VLOOKUP($F1080,'Arr 2020'!$A:$N,4,0),0)</f>
        <v>0</v>
      </c>
      <c r="J1080" s="24">
        <f>IFERROR(VLOOKUP($F1080,'Arr 2020'!$A:$N,5,0),0)</f>
        <v>0</v>
      </c>
      <c r="K1080" s="24">
        <f>IFERROR(VLOOKUP($F1080,'Arr 2020'!$A:$N,6,0),0)</f>
        <v>0</v>
      </c>
      <c r="L1080" s="24">
        <f>IFERROR(VLOOKUP($F1080,'Arr 2020'!$A:$N,7,0),0)</f>
        <v>0</v>
      </c>
      <c r="M1080" s="24">
        <f>IFERROR(VLOOKUP($F1080,'Arr 2020'!$A:$N,8,0),0)</f>
        <v>0</v>
      </c>
      <c r="N1080" s="24">
        <f>IFERROR(VLOOKUP($F1080,'Arr 2020'!$A:$N,9,0),0)</f>
        <v>0</v>
      </c>
      <c r="O1080" s="24">
        <f>IFERROR(VLOOKUP($F1080,'Arr 2020'!$A:$N,10,0),0)</f>
        <v>0</v>
      </c>
      <c r="P1080" s="24">
        <f>IFERROR(VLOOKUP($F1080,'Arr 2020'!$A:$N,11,0),0)</f>
        <v>0</v>
      </c>
      <c r="Q1080" s="24">
        <f>IFERROR(VLOOKUP($F1080,'Arr 2020'!$A:$N,12,0),0)</f>
        <v>0</v>
      </c>
      <c r="R1080" s="24">
        <f>IFERROR(VLOOKUP($F1080,'Arr 2020'!$A:$N,13,0),0)</f>
        <v>0</v>
      </c>
      <c r="S1080" s="24">
        <f>IFERROR(VLOOKUP($F1080,'Arr 2020'!$A:$N,14,0),0)</f>
        <v>0</v>
      </c>
    </row>
    <row r="1081" spans="2:19" ht="15" customHeight="1" x14ac:dyDescent="0.2">
      <c r="B1081" s="60"/>
      <c r="C1081" s="61"/>
      <c r="D1081" s="61"/>
      <c r="E1081" s="61"/>
      <c r="F1081" s="43" t="s">
        <v>1889</v>
      </c>
      <c r="G1081" s="53" t="s">
        <v>1888</v>
      </c>
      <c r="H1081" s="44">
        <f>IFERROR(VLOOKUP($F1081,'Arr 2020'!$A$1:$C$1331,3,0),0)</f>
        <v>34931054.219999999</v>
      </c>
      <c r="I1081" s="44">
        <f>IFERROR(VLOOKUP($F1081,'Arr 2020'!$A:$N,4,0),0)</f>
        <v>43744893.420000009</v>
      </c>
      <c r="J1081" s="44">
        <f>IFERROR(VLOOKUP($F1081,'Arr 2020'!$A:$N,5,0),0)</f>
        <v>37588009.380000003</v>
      </c>
      <c r="K1081" s="44">
        <f>IFERROR(VLOOKUP($F1081,'Arr 2020'!$A:$N,6,0),0)</f>
        <v>76019469.739999995</v>
      </c>
      <c r="L1081" s="44">
        <f>IFERROR(VLOOKUP($F1081,'Arr 2020'!$A:$N,7,0),0)</f>
        <v>44955558.869999997</v>
      </c>
      <c r="M1081" s="44">
        <f>IFERROR(VLOOKUP($F1081,'Arr 2020'!$A:$N,8,0),0)</f>
        <v>47952383.75</v>
      </c>
      <c r="N1081" s="44">
        <f>IFERROR(VLOOKUP($F1081,'Arr 2020'!$A:$N,9,0),0)</f>
        <v>45652616.280000001</v>
      </c>
      <c r="O1081" s="44">
        <f>IFERROR(VLOOKUP($F1081,'Arr 2020'!$A:$N,10,0),0)</f>
        <v>52123272.340000004</v>
      </c>
      <c r="P1081" s="44">
        <f>IFERROR(VLOOKUP($F1081,'Arr 2020'!$A:$N,11,0),0)</f>
        <v>52573092.270000003</v>
      </c>
      <c r="Q1081" s="44">
        <f>IFERROR(VLOOKUP($F1081,'Arr 2020'!$A:$N,12,0),0)</f>
        <v>48724882.340000004</v>
      </c>
      <c r="R1081" s="44">
        <f>IFERROR(VLOOKUP($F1081,'Arr 2020'!$A:$N,13,0),0)</f>
        <v>72230256.25</v>
      </c>
      <c r="S1081" s="44">
        <f>IFERROR(VLOOKUP($F1081,'Arr 2020'!$A:$N,14,0),0)</f>
        <v>57972781.460000001</v>
      </c>
    </row>
    <row r="1082" spans="2:19" ht="15" customHeight="1" x14ac:dyDescent="0.2">
      <c r="B1082" s="64"/>
      <c r="C1082" s="37"/>
      <c r="D1082" s="37" t="s">
        <v>1890</v>
      </c>
      <c r="E1082" s="37"/>
      <c r="F1082" s="37"/>
      <c r="G1082" s="51" t="s">
        <v>1891</v>
      </c>
      <c r="H1082" s="38">
        <f>IFERROR(VLOOKUP($F1082,'Arr 2020'!$A$1:$C$1331,3,0),0)</f>
        <v>0</v>
      </c>
      <c r="I1082" s="38">
        <f>IFERROR(VLOOKUP($F1082,'Arr 2020'!$A:$N,4,0),0)</f>
        <v>0</v>
      </c>
      <c r="J1082" s="38">
        <f>IFERROR(VLOOKUP($F1082,'Arr 2020'!$A:$N,5,0),0)</f>
        <v>0</v>
      </c>
      <c r="K1082" s="38">
        <f>IFERROR(VLOOKUP($F1082,'Arr 2020'!$A:$N,6,0),0)</f>
        <v>0</v>
      </c>
      <c r="L1082" s="38">
        <f>IFERROR(VLOOKUP($F1082,'Arr 2020'!$A:$N,7,0),0)</f>
        <v>0</v>
      </c>
      <c r="M1082" s="38">
        <f>IFERROR(VLOOKUP($F1082,'Arr 2020'!$A:$N,8,0),0)</f>
        <v>0</v>
      </c>
      <c r="N1082" s="38">
        <f>IFERROR(VLOOKUP($F1082,'Arr 2020'!$A:$N,9,0),0)</f>
        <v>0</v>
      </c>
      <c r="O1082" s="38">
        <f>IFERROR(VLOOKUP($F1082,'Arr 2020'!$A:$N,10,0),0)</f>
        <v>0</v>
      </c>
      <c r="P1082" s="38">
        <f>IFERROR(VLOOKUP($F1082,'Arr 2020'!$A:$N,11,0),0)</f>
        <v>0</v>
      </c>
      <c r="Q1082" s="38">
        <f>IFERROR(VLOOKUP($F1082,'Arr 2020'!$A:$N,12,0),0)</f>
        <v>0</v>
      </c>
      <c r="R1082" s="38">
        <f>IFERROR(VLOOKUP($F1082,'Arr 2020'!$A:$N,13,0),0)</f>
        <v>0</v>
      </c>
      <c r="S1082" s="38">
        <f>IFERROR(VLOOKUP($F1082,'Arr 2020'!$A:$N,14,0),0)</f>
        <v>0</v>
      </c>
    </row>
    <row r="1083" spans="2:19" ht="30" customHeight="1" x14ac:dyDescent="0.2">
      <c r="B1083" s="23"/>
      <c r="C1083" s="22"/>
      <c r="D1083" s="22"/>
      <c r="E1083" s="22" t="s">
        <v>1892</v>
      </c>
      <c r="F1083" s="22"/>
      <c r="G1083" s="55" t="s">
        <v>1893</v>
      </c>
      <c r="H1083" s="24">
        <f>IFERROR(VLOOKUP($F1083,'Arr 2020'!$A$1:$C$1331,3,0),0)</f>
        <v>0</v>
      </c>
      <c r="I1083" s="24">
        <f>IFERROR(VLOOKUP($F1083,'Arr 2020'!$A:$N,4,0),0)</f>
        <v>0</v>
      </c>
      <c r="J1083" s="24">
        <f>IFERROR(VLOOKUP($F1083,'Arr 2020'!$A:$N,5,0),0)</f>
        <v>0</v>
      </c>
      <c r="K1083" s="24">
        <f>IFERROR(VLOOKUP($F1083,'Arr 2020'!$A:$N,6,0),0)</f>
        <v>0</v>
      </c>
      <c r="L1083" s="24">
        <f>IFERROR(VLOOKUP($F1083,'Arr 2020'!$A:$N,7,0),0)</f>
        <v>0</v>
      </c>
      <c r="M1083" s="24">
        <f>IFERROR(VLOOKUP($F1083,'Arr 2020'!$A:$N,8,0),0)</f>
        <v>0</v>
      </c>
      <c r="N1083" s="24">
        <f>IFERROR(VLOOKUP($F1083,'Arr 2020'!$A:$N,9,0),0)</f>
        <v>0</v>
      </c>
      <c r="O1083" s="24">
        <f>IFERROR(VLOOKUP($F1083,'Arr 2020'!$A:$N,10,0),0)</f>
        <v>0</v>
      </c>
      <c r="P1083" s="24">
        <f>IFERROR(VLOOKUP($F1083,'Arr 2020'!$A:$N,11,0),0)</f>
        <v>0</v>
      </c>
      <c r="Q1083" s="24">
        <f>IFERROR(VLOOKUP($F1083,'Arr 2020'!$A:$N,12,0),0)</f>
        <v>0</v>
      </c>
      <c r="R1083" s="24">
        <f>IFERROR(VLOOKUP($F1083,'Arr 2020'!$A:$N,13,0),0)</f>
        <v>0</v>
      </c>
      <c r="S1083" s="24">
        <f>IFERROR(VLOOKUP($F1083,'Arr 2020'!$A:$N,14,0),0)</f>
        <v>0</v>
      </c>
    </row>
    <row r="1084" spans="2:19" ht="15" customHeight="1" x14ac:dyDescent="0.2">
      <c r="B1084" s="60"/>
      <c r="C1084" s="61"/>
      <c r="D1084" s="61"/>
      <c r="E1084" s="61"/>
      <c r="F1084" s="43" t="s">
        <v>1894</v>
      </c>
      <c r="G1084" s="53" t="s">
        <v>1895</v>
      </c>
      <c r="H1084" s="44">
        <f>IFERROR(VLOOKUP($F1084,'Arr 2020'!$A$1:$C$1331,3,0),0)</f>
        <v>55863.360000000001</v>
      </c>
      <c r="I1084" s="44">
        <f>IFERROR(VLOOKUP($F1084,'Arr 2020'!$A:$N,4,0),0)</f>
        <v>17696.91</v>
      </c>
      <c r="J1084" s="44">
        <f>IFERROR(VLOOKUP($F1084,'Arr 2020'!$A:$N,5,0),0)</f>
        <v>7153.11</v>
      </c>
      <c r="K1084" s="44">
        <f>IFERROR(VLOOKUP($F1084,'Arr 2020'!$A:$N,6,0),0)</f>
        <v>19558.07</v>
      </c>
      <c r="L1084" s="44">
        <f>IFERROR(VLOOKUP($F1084,'Arr 2020'!$A:$N,7,0),0)</f>
        <v>12822.13</v>
      </c>
      <c r="M1084" s="44">
        <f>IFERROR(VLOOKUP($F1084,'Arr 2020'!$A:$N,8,0),0)</f>
        <v>14948.65</v>
      </c>
      <c r="N1084" s="44">
        <f>IFERROR(VLOOKUP($F1084,'Arr 2020'!$A:$N,9,0),0)</f>
        <v>22741.47</v>
      </c>
      <c r="O1084" s="44">
        <f>IFERROR(VLOOKUP($F1084,'Arr 2020'!$A:$N,10,0),0)</f>
        <v>7821.23</v>
      </c>
      <c r="P1084" s="44">
        <f>IFERROR(VLOOKUP($F1084,'Arr 2020'!$A:$N,11,0),0)</f>
        <v>22833.290000000005</v>
      </c>
      <c r="Q1084" s="44">
        <f>IFERROR(VLOOKUP($F1084,'Arr 2020'!$A:$N,12,0),0)</f>
        <v>4920670.7300000004</v>
      </c>
      <c r="R1084" s="44">
        <f>IFERROR(VLOOKUP($F1084,'Arr 2020'!$A:$N,13,0),0)</f>
        <v>12423468.76</v>
      </c>
      <c r="S1084" s="44">
        <f>IFERROR(VLOOKUP($F1084,'Arr 2020'!$A:$N,14,0),0)</f>
        <v>12991491.83</v>
      </c>
    </row>
    <row r="1085" spans="2:19" ht="15" customHeight="1" x14ac:dyDescent="0.2">
      <c r="B1085" s="60"/>
      <c r="C1085" s="61"/>
      <c r="D1085" s="61"/>
      <c r="E1085" s="61"/>
      <c r="F1085" s="43" t="s">
        <v>1896</v>
      </c>
      <c r="G1085" s="53" t="s">
        <v>1897</v>
      </c>
      <c r="H1085" s="44">
        <f>IFERROR(VLOOKUP($F1085,'Arr 2020'!$A$1:$C$1331,3,0),0)</f>
        <v>471843.17</v>
      </c>
      <c r="I1085" s="44">
        <f>IFERROR(VLOOKUP($F1085,'Arr 2020'!$A:$N,4,0),0)</f>
        <v>393011.59</v>
      </c>
      <c r="J1085" s="44">
        <f>IFERROR(VLOOKUP($F1085,'Arr 2020'!$A:$N,5,0),0)</f>
        <v>591326.36</v>
      </c>
      <c r="K1085" s="44">
        <f>IFERROR(VLOOKUP($F1085,'Arr 2020'!$A:$N,6,0),0)</f>
        <v>491249.03</v>
      </c>
      <c r="L1085" s="44">
        <f>IFERROR(VLOOKUP($F1085,'Arr 2020'!$A:$N,7,0),0)</f>
        <v>466639.98</v>
      </c>
      <c r="M1085" s="44">
        <f>IFERROR(VLOOKUP($F1085,'Arr 2020'!$A:$N,8,0),0)</f>
        <v>230832.5</v>
      </c>
      <c r="N1085" s="44">
        <f>IFERROR(VLOOKUP($F1085,'Arr 2020'!$A:$N,9,0),0)</f>
        <v>238537.65</v>
      </c>
      <c r="O1085" s="44">
        <f>IFERROR(VLOOKUP($F1085,'Arr 2020'!$A:$N,10,0),0)</f>
        <v>331011.49</v>
      </c>
      <c r="P1085" s="44">
        <f>IFERROR(VLOOKUP($F1085,'Arr 2020'!$A:$N,11,0),0)</f>
        <v>38424.639999999999</v>
      </c>
      <c r="Q1085" s="44">
        <f>IFERROR(VLOOKUP($F1085,'Arr 2020'!$A:$N,12,0),0)</f>
        <v>100415.13</v>
      </c>
      <c r="R1085" s="44">
        <f>IFERROR(VLOOKUP($F1085,'Arr 2020'!$A:$N,13,0),0)</f>
        <v>91149.42</v>
      </c>
      <c r="S1085" s="44">
        <f>IFERROR(VLOOKUP($F1085,'Arr 2020'!$A:$N,14,0),0)</f>
        <v>433626.58</v>
      </c>
    </row>
    <row r="1086" spans="2:19" ht="15" customHeight="1" x14ac:dyDescent="0.2">
      <c r="B1086" s="23"/>
      <c r="C1086" s="22"/>
      <c r="D1086" s="22" t="s">
        <v>1898</v>
      </c>
      <c r="E1086" s="22"/>
      <c r="F1086" s="22"/>
      <c r="G1086" s="55" t="s">
        <v>1899</v>
      </c>
      <c r="H1086" s="24">
        <f>IFERROR(VLOOKUP($F1086,'Arr 2020'!$A$1:$C$1331,3,0),0)</f>
        <v>0</v>
      </c>
      <c r="I1086" s="24">
        <f>IFERROR(VLOOKUP($F1086,'Arr 2020'!$A:$N,4,0),0)</f>
        <v>0</v>
      </c>
      <c r="J1086" s="24">
        <f>IFERROR(VLOOKUP($F1086,'Arr 2020'!$A:$N,5,0),0)</f>
        <v>0</v>
      </c>
      <c r="K1086" s="24">
        <f>IFERROR(VLOOKUP($F1086,'Arr 2020'!$A:$N,6,0),0)</f>
        <v>0</v>
      </c>
      <c r="L1086" s="24">
        <f>IFERROR(VLOOKUP($F1086,'Arr 2020'!$A:$N,7,0),0)</f>
        <v>0</v>
      </c>
      <c r="M1086" s="24">
        <f>IFERROR(VLOOKUP($F1086,'Arr 2020'!$A:$N,8,0),0)</f>
        <v>0</v>
      </c>
      <c r="N1086" s="24">
        <f>IFERROR(VLOOKUP($F1086,'Arr 2020'!$A:$N,9,0),0)</f>
        <v>0</v>
      </c>
      <c r="O1086" s="24">
        <f>IFERROR(VLOOKUP($F1086,'Arr 2020'!$A:$N,10,0),0)</f>
        <v>0</v>
      </c>
      <c r="P1086" s="24">
        <f>IFERROR(VLOOKUP($F1086,'Arr 2020'!$A:$N,11,0),0)</f>
        <v>0</v>
      </c>
      <c r="Q1086" s="24">
        <f>IFERROR(VLOOKUP($F1086,'Arr 2020'!$A:$N,12,0),0)</f>
        <v>0</v>
      </c>
      <c r="R1086" s="24">
        <f>IFERROR(VLOOKUP($F1086,'Arr 2020'!$A:$N,13,0),0)</f>
        <v>0</v>
      </c>
      <c r="S1086" s="24">
        <f>IFERROR(VLOOKUP($F1086,'Arr 2020'!$A:$N,14,0),0)</f>
        <v>0</v>
      </c>
    </row>
    <row r="1087" spans="2:19" ht="15" customHeight="1" x14ac:dyDescent="0.2">
      <c r="B1087" s="60"/>
      <c r="C1087" s="61"/>
      <c r="D1087" s="61"/>
      <c r="E1087" s="61" t="s">
        <v>1900</v>
      </c>
      <c r="F1087" s="43"/>
      <c r="G1087" s="53" t="s">
        <v>1899</v>
      </c>
      <c r="H1087" s="44">
        <f>IFERROR(VLOOKUP($F1087,'Arr 2020'!$A$1:$C$1331,3,0),0)</f>
        <v>0</v>
      </c>
      <c r="I1087" s="44">
        <f>IFERROR(VLOOKUP($F1087,'Arr 2020'!$A:$N,4,0),0)</f>
        <v>0</v>
      </c>
      <c r="J1087" s="44">
        <f>IFERROR(VLOOKUP($F1087,'Arr 2020'!$A:$N,5,0),0)</f>
        <v>0</v>
      </c>
      <c r="K1087" s="44">
        <f>IFERROR(VLOOKUP($F1087,'Arr 2020'!$A:$N,6,0),0)</f>
        <v>0</v>
      </c>
      <c r="L1087" s="44">
        <f>IFERROR(VLOOKUP($F1087,'Arr 2020'!$A:$N,7,0),0)</f>
        <v>0</v>
      </c>
      <c r="M1087" s="44">
        <f>IFERROR(VLOOKUP($F1087,'Arr 2020'!$A:$N,8,0),0)</f>
        <v>0</v>
      </c>
      <c r="N1087" s="44">
        <f>IFERROR(VLOOKUP($F1087,'Arr 2020'!$A:$N,9,0),0)</f>
        <v>0</v>
      </c>
      <c r="O1087" s="44">
        <f>IFERROR(VLOOKUP($F1087,'Arr 2020'!$A:$N,10,0),0)</f>
        <v>0</v>
      </c>
      <c r="P1087" s="44">
        <f>IFERROR(VLOOKUP($F1087,'Arr 2020'!$A:$N,11,0),0)</f>
        <v>0</v>
      </c>
      <c r="Q1087" s="44">
        <f>IFERROR(VLOOKUP($F1087,'Arr 2020'!$A:$N,12,0),0)</f>
        <v>0</v>
      </c>
      <c r="R1087" s="44">
        <f>IFERROR(VLOOKUP($F1087,'Arr 2020'!$A:$N,13,0),0)</f>
        <v>0</v>
      </c>
      <c r="S1087" s="44">
        <f>IFERROR(VLOOKUP($F1087,'Arr 2020'!$A:$N,14,0),0)</f>
        <v>0</v>
      </c>
    </row>
    <row r="1088" spans="2:19" ht="15" customHeight="1" x14ac:dyDescent="0.2">
      <c r="B1088" s="60"/>
      <c r="C1088" s="61"/>
      <c r="D1088" s="61"/>
      <c r="E1088" s="61"/>
      <c r="F1088" s="43" t="s">
        <v>1901</v>
      </c>
      <c r="G1088" s="53" t="s">
        <v>1899</v>
      </c>
      <c r="H1088" s="44">
        <f>IFERROR(VLOOKUP($F1088,'Arr 2020'!$A$1:$C$1331,3,0),0)</f>
        <v>0</v>
      </c>
      <c r="I1088" s="44">
        <f>IFERROR(VLOOKUP($F1088,'Arr 2020'!$A:$N,4,0),0)</f>
        <v>0</v>
      </c>
      <c r="J1088" s="44">
        <f>IFERROR(VLOOKUP($F1088,'Arr 2020'!$A:$N,5,0),0)</f>
        <v>47.009999999999991</v>
      </c>
      <c r="K1088" s="44">
        <f>IFERROR(VLOOKUP($F1088,'Arr 2020'!$A:$N,6,0),0)</f>
        <v>0</v>
      </c>
      <c r="L1088" s="44">
        <f>IFERROR(VLOOKUP($F1088,'Arr 2020'!$A:$N,7,0),0)</f>
        <v>0</v>
      </c>
      <c r="M1088" s="44">
        <f>IFERROR(VLOOKUP($F1088,'Arr 2020'!$A:$N,8,0),0)</f>
        <v>0</v>
      </c>
      <c r="N1088" s="44">
        <f>IFERROR(VLOOKUP($F1088,'Arr 2020'!$A:$N,9,0),0)</f>
        <v>0</v>
      </c>
      <c r="O1088" s="44">
        <f>IFERROR(VLOOKUP($F1088,'Arr 2020'!$A:$N,10,0),0)</f>
        <v>0</v>
      </c>
      <c r="P1088" s="44">
        <f>IFERROR(VLOOKUP($F1088,'Arr 2020'!$A:$N,11,0),0)</f>
        <v>0</v>
      </c>
      <c r="Q1088" s="44">
        <f>IFERROR(VLOOKUP($F1088,'Arr 2020'!$A:$N,12,0),0)</f>
        <v>0</v>
      </c>
      <c r="R1088" s="44">
        <f>IFERROR(VLOOKUP($F1088,'Arr 2020'!$A:$N,13,0),0)</f>
        <v>0</v>
      </c>
      <c r="S1088" s="44">
        <f>IFERROR(VLOOKUP($F1088,'Arr 2020'!$A:$N,14,0),0)</f>
        <v>0</v>
      </c>
    </row>
    <row r="1089" spans="2:19" ht="13.5" thickBot="1" x14ac:dyDescent="0.25">
      <c r="B1089" s="66"/>
      <c r="C1089" s="67"/>
      <c r="D1089" s="67"/>
      <c r="E1089" s="67"/>
      <c r="F1089" s="67"/>
      <c r="G1089" s="68"/>
      <c r="H1089" s="21">
        <f>IFERROR(VLOOKUP($F1089,'Arr 2020'!$A$1:$C$1331,3,0),0)</f>
        <v>0</v>
      </c>
      <c r="I1089" s="21">
        <f>IFERROR(VLOOKUP($F1089,'Arr 2020'!$A:$N,4,0),0)</f>
        <v>0</v>
      </c>
      <c r="J1089" s="21">
        <f>IFERROR(VLOOKUP($F1089,'Arr 2020'!$A:$N,5,0),0)</f>
        <v>0</v>
      </c>
      <c r="K1089" s="21">
        <f>IFERROR(VLOOKUP($F1089,'Arr 2020'!$A:$N,6,0),0)</f>
        <v>0</v>
      </c>
      <c r="L1089" s="21">
        <f>IFERROR(VLOOKUP($F1089,'Arr 2020'!$A:$N,7,0),0)</f>
        <v>0</v>
      </c>
      <c r="M1089" s="21">
        <f>IFERROR(VLOOKUP($F1089,'Arr 2020'!$A:$N,8,0),0)</f>
        <v>0</v>
      </c>
      <c r="N1089" s="21">
        <f>IFERROR(VLOOKUP($F1089,'Arr 2020'!$A:$N,9,0),0)</f>
        <v>0</v>
      </c>
      <c r="O1089" s="21">
        <f>IFERROR(VLOOKUP($F1089,'Arr 2020'!$A:$N,10,0),0)</f>
        <v>0</v>
      </c>
      <c r="P1089" s="21">
        <f>IFERROR(VLOOKUP($F1089,'Arr 2020'!$A:$N,11,0),0)</f>
        <v>0</v>
      </c>
      <c r="Q1089" s="21">
        <f>IFERROR(VLOOKUP($F1089,'Arr 2020'!$A:$N,12,0),0)</f>
        <v>0</v>
      </c>
      <c r="R1089" s="21">
        <f>IFERROR(VLOOKUP($F1089,'Arr 2020'!$A:$N,13,0),0)</f>
        <v>0</v>
      </c>
      <c r="S1089" s="21">
        <f>IFERROR(VLOOKUP($F1089,'Arr 2020'!$A:$N,14,0),0)</f>
        <v>0</v>
      </c>
    </row>
    <row r="1090" spans="2:19" ht="30" customHeight="1" thickBot="1" x14ac:dyDescent="0.25">
      <c r="B1090" s="48" t="s">
        <v>10</v>
      </c>
      <c r="C1090" s="25"/>
      <c r="D1090" s="26"/>
      <c r="E1090" s="25"/>
      <c r="F1090" s="27"/>
      <c r="G1090" s="49" t="s">
        <v>1902</v>
      </c>
      <c r="H1090" s="93">
        <f>IFERROR(VLOOKUP($F1090,'Arr 2020'!$A$1:$C$1331,3,0),0)</f>
        <v>0</v>
      </c>
      <c r="I1090" s="93">
        <f>IFERROR(VLOOKUP($F1090,'Arr 2020'!$A:$N,4,0),0)</f>
        <v>0</v>
      </c>
      <c r="J1090" s="93">
        <f>IFERROR(VLOOKUP($F1090,'Arr 2020'!$A:$N,5,0),0)</f>
        <v>0</v>
      </c>
      <c r="K1090" s="93">
        <f>IFERROR(VLOOKUP($F1090,'Arr 2020'!$A:$N,6,0),0)</f>
        <v>0</v>
      </c>
      <c r="L1090" s="93">
        <f>IFERROR(VLOOKUP($F1090,'Arr 2020'!$A:$N,7,0),0)</f>
        <v>0</v>
      </c>
      <c r="M1090" s="93">
        <f>IFERROR(VLOOKUP($F1090,'Arr 2020'!$A:$N,8,0),0)</f>
        <v>0</v>
      </c>
      <c r="N1090" s="93">
        <f>IFERROR(VLOOKUP($F1090,'Arr 2020'!$A:$N,9,0),0)</f>
        <v>0</v>
      </c>
      <c r="O1090" s="93">
        <f>IFERROR(VLOOKUP($F1090,'Arr 2020'!$A:$N,10,0),0)</f>
        <v>0</v>
      </c>
      <c r="P1090" s="93">
        <f>IFERROR(VLOOKUP($F1090,'Arr 2020'!$A:$N,11,0),0)</f>
        <v>0</v>
      </c>
      <c r="Q1090" s="93">
        <f>IFERROR(VLOOKUP($F1090,'Arr 2020'!$A:$N,12,0),0)</f>
        <v>0</v>
      </c>
      <c r="R1090" s="93">
        <f>IFERROR(VLOOKUP($F1090,'Arr 2020'!$A:$N,13,0),0)</f>
        <v>0</v>
      </c>
      <c r="S1090" s="93">
        <f>IFERROR(VLOOKUP($F1090,'Arr 2020'!$A:$N,14,0),0)</f>
        <v>0</v>
      </c>
    </row>
    <row r="1091" spans="2:19" ht="15" customHeight="1" x14ac:dyDescent="0.2">
      <c r="B1091" s="32"/>
      <c r="C1091" s="33">
        <v>36</v>
      </c>
      <c r="D1091" s="33"/>
      <c r="E1091" s="33"/>
      <c r="F1091" s="33"/>
      <c r="G1091" s="50" t="s">
        <v>1903</v>
      </c>
      <c r="H1091" s="34">
        <f>IFERROR(VLOOKUP($F1091,'Arr 2020'!$A$1:$C$1331,3,0),0)</f>
        <v>0</v>
      </c>
      <c r="I1091" s="34">
        <f>IFERROR(VLOOKUP($F1091,'Arr 2020'!$A:$N,4,0),0)</f>
        <v>0</v>
      </c>
      <c r="J1091" s="34">
        <f>IFERROR(VLOOKUP($F1091,'Arr 2020'!$A:$N,5,0),0)</f>
        <v>0</v>
      </c>
      <c r="K1091" s="34">
        <f>IFERROR(VLOOKUP($F1091,'Arr 2020'!$A:$N,6,0),0)</f>
        <v>0</v>
      </c>
      <c r="L1091" s="34">
        <f>IFERROR(VLOOKUP($F1091,'Arr 2020'!$A:$N,7,0),0)</f>
        <v>0</v>
      </c>
      <c r="M1091" s="34">
        <f>IFERROR(VLOOKUP($F1091,'Arr 2020'!$A:$N,8,0),0)</f>
        <v>0</v>
      </c>
      <c r="N1091" s="34">
        <f>IFERROR(VLOOKUP($F1091,'Arr 2020'!$A:$N,9,0),0)</f>
        <v>0</v>
      </c>
      <c r="O1091" s="34">
        <f>IFERROR(VLOOKUP($F1091,'Arr 2020'!$A:$N,10,0),0)</f>
        <v>0</v>
      </c>
      <c r="P1091" s="34">
        <f>IFERROR(VLOOKUP($F1091,'Arr 2020'!$A:$N,11,0),0)</f>
        <v>0</v>
      </c>
      <c r="Q1091" s="34">
        <f>IFERROR(VLOOKUP($F1091,'Arr 2020'!$A:$N,12,0),0)</f>
        <v>0</v>
      </c>
      <c r="R1091" s="34">
        <f>IFERROR(VLOOKUP($F1091,'Arr 2020'!$A:$N,13,0),0)</f>
        <v>0</v>
      </c>
      <c r="S1091" s="34">
        <f>IFERROR(VLOOKUP($F1091,'Arr 2020'!$A:$N,14,0),0)</f>
        <v>0</v>
      </c>
    </row>
    <row r="1092" spans="2:19" ht="15" customHeight="1" x14ac:dyDescent="0.2">
      <c r="B1092" s="64"/>
      <c r="C1092" s="37"/>
      <c r="D1092" s="37" t="s">
        <v>1904</v>
      </c>
      <c r="E1092" s="37"/>
      <c r="F1092" s="37"/>
      <c r="G1092" s="51" t="s">
        <v>1905</v>
      </c>
      <c r="H1092" s="38">
        <f>IFERROR(VLOOKUP($F1092,'Arr 2020'!$A$1:$C$1331,3,0),0)</f>
        <v>0</v>
      </c>
      <c r="I1092" s="38">
        <f>IFERROR(VLOOKUP($F1092,'Arr 2020'!$A:$N,4,0),0)</f>
        <v>0</v>
      </c>
      <c r="J1092" s="38">
        <f>IFERROR(VLOOKUP($F1092,'Arr 2020'!$A:$N,5,0),0)</f>
        <v>0</v>
      </c>
      <c r="K1092" s="38">
        <f>IFERROR(VLOOKUP($F1092,'Arr 2020'!$A:$N,6,0),0)</f>
        <v>0</v>
      </c>
      <c r="L1092" s="38">
        <f>IFERROR(VLOOKUP($F1092,'Arr 2020'!$A:$N,7,0),0)</f>
        <v>0</v>
      </c>
      <c r="M1092" s="38">
        <f>IFERROR(VLOOKUP($F1092,'Arr 2020'!$A:$N,8,0),0)</f>
        <v>0</v>
      </c>
      <c r="N1092" s="38">
        <f>IFERROR(VLOOKUP($F1092,'Arr 2020'!$A:$N,9,0),0)</f>
        <v>0</v>
      </c>
      <c r="O1092" s="38">
        <f>IFERROR(VLOOKUP($F1092,'Arr 2020'!$A:$N,10,0),0)</f>
        <v>0</v>
      </c>
      <c r="P1092" s="38">
        <f>IFERROR(VLOOKUP($F1092,'Arr 2020'!$A:$N,11,0),0)</f>
        <v>0</v>
      </c>
      <c r="Q1092" s="38">
        <f>IFERROR(VLOOKUP($F1092,'Arr 2020'!$A:$N,12,0),0)</f>
        <v>0</v>
      </c>
      <c r="R1092" s="38">
        <f>IFERROR(VLOOKUP($F1092,'Arr 2020'!$A:$N,13,0),0)</f>
        <v>0</v>
      </c>
      <c r="S1092" s="38">
        <f>IFERROR(VLOOKUP($F1092,'Arr 2020'!$A:$N,14,0),0)</f>
        <v>0</v>
      </c>
    </row>
    <row r="1093" spans="2:19" ht="15" customHeight="1" x14ac:dyDescent="0.2">
      <c r="B1093" s="23"/>
      <c r="C1093" s="22"/>
      <c r="D1093" s="22"/>
      <c r="E1093" s="22" t="s">
        <v>1906</v>
      </c>
      <c r="F1093" s="22"/>
      <c r="G1093" s="55" t="s">
        <v>1905</v>
      </c>
      <c r="H1093" s="24">
        <f>IFERROR(VLOOKUP($F1093,'Arr 2020'!$A$1:$C$1331,3,0),0)</f>
        <v>0</v>
      </c>
      <c r="I1093" s="24">
        <f>IFERROR(VLOOKUP($F1093,'Arr 2020'!$A:$N,4,0),0)</f>
        <v>0</v>
      </c>
      <c r="J1093" s="24">
        <f>IFERROR(VLOOKUP($F1093,'Arr 2020'!$A:$N,5,0),0)</f>
        <v>0</v>
      </c>
      <c r="K1093" s="24">
        <f>IFERROR(VLOOKUP($F1093,'Arr 2020'!$A:$N,6,0),0)</f>
        <v>0</v>
      </c>
      <c r="L1093" s="24">
        <f>IFERROR(VLOOKUP($F1093,'Arr 2020'!$A:$N,7,0),0)</f>
        <v>0</v>
      </c>
      <c r="M1093" s="24">
        <f>IFERROR(VLOOKUP($F1093,'Arr 2020'!$A:$N,8,0),0)</f>
        <v>0</v>
      </c>
      <c r="N1093" s="24">
        <f>IFERROR(VLOOKUP($F1093,'Arr 2020'!$A:$N,9,0),0)</f>
        <v>0</v>
      </c>
      <c r="O1093" s="24">
        <f>IFERROR(VLOOKUP($F1093,'Arr 2020'!$A:$N,10,0),0)</f>
        <v>0</v>
      </c>
      <c r="P1093" s="24">
        <f>IFERROR(VLOOKUP($F1093,'Arr 2020'!$A:$N,11,0),0)</f>
        <v>0</v>
      </c>
      <c r="Q1093" s="24">
        <f>IFERROR(VLOOKUP($F1093,'Arr 2020'!$A:$N,12,0),0)</f>
        <v>0</v>
      </c>
      <c r="R1093" s="24">
        <f>IFERROR(VLOOKUP($F1093,'Arr 2020'!$A:$N,13,0),0)</f>
        <v>0</v>
      </c>
      <c r="S1093" s="24">
        <f>IFERROR(VLOOKUP($F1093,'Arr 2020'!$A:$N,14,0),0)</f>
        <v>0</v>
      </c>
    </row>
    <row r="1094" spans="2:19" ht="15" customHeight="1" x14ac:dyDescent="0.2">
      <c r="B1094" s="60"/>
      <c r="C1094" s="61"/>
      <c r="D1094" s="61"/>
      <c r="E1094" s="61"/>
      <c r="F1094" s="43" t="s">
        <v>1907</v>
      </c>
      <c r="G1094" s="53" t="s">
        <v>1905</v>
      </c>
      <c r="H1094" s="44">
        <f>IFERROR(VLOOKUP($F1094,'Arr 2020'!$A$1:$C$1331,3,0),0)</f>
        <v>128544.28</v>
      </c>
      <c r="I1094" s="44">
        <f>IFERROR(VLOOKUP($F1094,'Arr 2020'!$A:$N,4,0),0)</f>
        <v>70594.34</v>
      </c>
      <c r="J1094" s="44">
        <f>IFERROR(VLOOKUP($F1094,'Arr 2020'!$A:$N,5,0),0)</f>
        <v>113024.74</v>
      </c>
      <c r="K1094" s="44">
        <f>IFERROR(VLOOKUP($F1094,'Arr 2020'!$A:$N,6,0),0)</f>
        <v>86634.93</v>
      </c>
      <c r="L1094" s="44">
        <f>IFERROR(VLOOKUP($F1094,'Arr 2020'!$A:$N,7,0),0)</f>
        <v>49656.92</v>
      </c>
      <c r="M1094" s="44">
        <f>IFERROR(VLOOKUP($F1094,'Arr 2020'!$A:$N,8,0),0)</f>
        <v>41953.93</v>
      </c>
      <c r="N1094" s="44">
        <f>IFERROR(VLOOKUP($F1094,'Arr 2020'!$A:$N,9,0),0)</f>
        <v>19880.349999999999</v>
      </c>
      <c r="O1094" s="44">
        <f>IFERROR(VLOOKUP($F1094,'Arr 2020'!$A:$N,10,0),0)</f>
        <v>20113.819999999996</v>
      </c>
      <c r="P1094" s="44">
        <f>IFERROR(VLOOKUP($F1094,'Arr 2020'!$A:$N,11,0),0)</f>
        <v>16264.420000000004</v>
      </c>
      <c r="Q1094" s="44">
        <f>IFERROR(VLOOKUP($F1094,'Arr 2020'!$A:$N,12,0),0)</f>
        <v>19425.61</v>
      </c>
      <c r="R1094" s="44">
        <f>IFERROR(VLOOKUP($F1094,'Arr 2020'!$A:$N,13,0),0)</f>
        <v>48146.64</v>
      </c>
      <c r="S1094" s="44">
        <f>IFERROR(VLOOKUP($F1094,'Arr 2020'!$A:$N,14,0),0)</f>
        <v>2081.88</v>
      </c>
    </row>
    <row r="1095" spans="2:19" ht="15" customHeight="1" x14ac:dyDescent="0.2">
      <c r="B1095" s="60"/>
      <c r="C1095" s="61"/>
      <c r="D1095" s="61"/>
      <c r="E1095" s="61"/>
      <c r="F1095" s="43" t="s">
        <v>1908</v>
      </c>
      <c r="G1095" s="53" t="s">
        <v>1909</v>
      </c>
      <c r="H1095" s="44">
        <f>IFERROR(VLOOKUP($F1095,'Arr 2020'!$A$1:$C$1331,3,0),0)</f>
        <v>325.52999999999992</v>
      </c>
      <c r="I1095" s="44">
        <f>IFERROR(VLOOKUP($F1095,'Arr 2020'!$A:$N,4,0),0)</f>
        <v>120.93</v>
      </c>
      <c r="J1095" s="44">
        <f>IFERROR(VLOOKUP($F1095,'Arr 2020'!$A:$N,5,0),0)</f>
        <v>143.38999999999999</v>
      </c>
      <c r="K1095" s="44">
        <f>IFERROR(VLOOKUP($F1095,'Arr 2020'!$A:$N,6,0),0)</f>
        <v>0</v>
      </c>
      <c r="L1095" s="44">
        <f>IFERROR(VLOOKUP($F1095,'Arr 2020'!$A:$N,7,0),0)</f>
        <v>0</v>
      </c>
      <c r="M1095" s="44">
        <f>IFERROR(VLOOKUP($F1095,'Arr 2020'!$A:$N,8,0),0)</f>
        <v>681.73</v>
      </c>
      <c r="N1095" s="44">
        <f>IFERROR(VLOOKUP($F1095,'Arr 2020'!$A:$N,9,0),0)</f>
        <v>191.22</v>
      </c>
      <c r="O1095" s="44">
        <f>IFERROR(VLOOKUP($F1095,'Arr 2020'!$A:$N,10,0),0)</f>
        <v>168.01</v>
      </c>
      <c r="P1095" s="44">
        <f>IFERROR(VLOOKUP($F1095,'Arr 2020'!$A:$N,11,0),0)</f>
        <v>358.91</v>
      </c>
      <c r="Q1095" s="44">
        <f>IFERROR(VLOOKUP($F1095,'Arr 2020'!$A:$N,12,0),0)</f>
        <v>164.43</v>
      </c>
      <c r="R1095" s="44">
        <f>IFERROR(VLOOKUP($F1095,'Arr 2020'!$A:$N,13,0),0)</f>
        <v>374.63</v>
      </c>
      <c r="S1095" s="44">
        <f>IFERROR(VLOOKUP($F1095,'Arr 2020'!$A:$N,14,0),0)</f>
        <v>298.10000000000002</v>
      </c>
    </row>
    <row r="1096" spans="2:19" ht="15" customHeight="1" x14ac:dyDescent="0.2">
      <c r="B1096" s="32"/>
      <c r="C1096" s="33">
        <v>37</v>
      </c>
      <c r="D1096" s="33"/>
      <c r="E1096" s="33"/>
      <c r="F1096" s="33"/>
      <c r="G1096" s="50" t="s">
        <v>1910</v>
      </c>
      <c r="H1096" s="65">
        <f>IFERROR(VLOOKUP($F1096,'Arr 2020'!$A$1:$C$1331,3,0),0)</f>
        <v>0</v>
      </c>
      <c r="I1096" s="65">
        <f>IFERROR(VLOOKUP($F1096,'Arr 2020'!$A:$N,4,0),0)</f>
        <v>0</v>
      </c>
      <c r="J1096" s="65">
        <f>IFERROR(VLOOKUP($F1096,'Arr 2020'!$A:$N,5,0),0)</f>
        <v>0</v>
      </c>
      <c r="K1096" s="65">
        <f>IFERROR(VLOOKUP($F1096,'Arr 2020'!$A:$N,6,0),0)</f>
        <v>0</v>
      </c>
      <c r="L1096" s="65">
        <f>IFERROR(VLOOKUP($F1096,'Arr 2020'!$A:$N,7,0),0)</f>
        <v>0</v>
      </c>
      <c r="M1096" s="65">
        <f>IFERROR(VLOOKUP($F1096,'Arr 2020'!$A:$N,8,0),0)</f>
        <v>0</v>
      </c>
      <c r="N1096" s="65">
        <f>IFERROR(VLOOKUP($F1096,'Arr 2020'!$A:$N,9,0),0)</f>
        <v>0</v>
      </c>
      <c r="O1096" s="65">
        <f>IFERROR(VLOOKUP($F1096,'Arr 2020'!$A:$N,10,0),0)</f>
        <v>0</v>
      </c>
      <c r="P1096" s="65">
        <f>IFERROR(VLOOKUP($F1096,'Arr 2020'!$A:$N,11,0),0)</f>
        <v>0</v>
      </c>
      <c r="Q1096" s="65">
        <f>IFERROR(VLOOKUP($F1096,'Arr 2020'!$A:$N,12,0),0)</f>
        <v>0</v>
      </c>
      <c r="R1096" s="65">
        <f>IFERROR(VLOOKUP($F1096,'Arr 2020'!$A:$N,13,0),0)</f>
        <v>0</v>
      </c>
      <c r="S1096" s="65">
        <f>IFERROR(VLOOKUP($F1096,'Arr 2020'!$A:$N,14,0),0)</f>
        <v>0</v>
      </c>
    </row>
    <row r="1097" spans="2:19" ht="15" customHeight="1" x14ac:dyDescent="0.2">
      <c r="B1097" s="64"/>
      <c r="C1097" s="37"/>
      <c r="D1097" s="37" t="s">
        <v>1911</v>
      </c>
      <c r="E1097" s="37"/>
      <c r="F1097" s="37"/>
      <c r="G1097" s="51" t="s">
        <v>1912</v>
      </c>
      <c r="H1097" s="38">
        <f>IFERROR(VLOOKUP($F1097,'Arr 2020'!$A$1:$C$1331,3,0),0)</f>
        <v>0</v>
      </c>
      <c r="I1097" s="38">
        <f>IFERROR(VLOOKUP($F1097,'Arr 2020'!$A:$N,4,0),0)</f>
        <v>0</v>
      </c>
      <c r="J1097" s="38">
        <f>IFERROR(VLOOKUP($F1097,'Arr 2020'!$A:$N,5,0),0)</f>
        <v>0</v>
      </c>
      <c r="K1097" s="38">
        <f>IFERROR(VLOOKUP($F1097,'Arr 2020'!$A:$N,6,0),0)</f>
        <v>0</v>
      </c>
      <c r="L1097" s="38">
        <f>IFERROR(VLOOKUP($F1097,'Arr 2020'!$A:$N,7,0),0)</f>
        <v>0</v>
      </c>
      <c r="M1097" s="38">
        <f>IFERROR(VLOOKUP($F1097,'Arr 2020'!$A:$N,8,0),0)</f>
        <v>0</v>
      </c>
      <c r="N1097" s="38">
        <f>IFERROR(VLOOKUP($F1097,'Arr 2020'!$A:$N,9,0),0)</f>
        <v>0</v>
      </c>
      <c r="O1097" s="38">
        <f>IFERROR(VLOOKUP($F1097,'Arr 2020'!$A:$N,10,0),0)</f>
        <v>0</v>
      </c>
      <c r="P1097" s="38">
        <f>IFERROR(VLOOKUP($F1097,'Arr 2020'!$A:$N,11,0),0)</f>
        <v>0</v>
      </c>
      <c r="Q1097" s="38">
        <f>IFERROR(VLOOKUP($F1097,'Arr 2020'!$A:$N,12,0),0)</f>
        <v>0</v>
      </c>
      <c r="R1097" s="38">
        <f>IFERROR(VLOOKUP($F1097,'Arr 2020'!$A:$N,13,0),0)</f>
        <v>0</v>
      </c>
      <c r="S1097" s="38">
        <f>IFERROR(VLOOKUP($F1097,'Arr 2020'!$A:$N,14,0),0)</f>
        <v>0</v>
      </c>
    </row>
    <row r="1098" spans="2:19" ht="15" customHeight="1" x14ac:dyDescent="0.2">
      <c r="B1098" s="23"/>
      <c r="C1098" s="22"/>
      <c r="D1098" s="22"/>
      <c r="E1098" s="22" t="s">
        <v>1913</v>
      </c>
      <c r="F1098" s="22"/>
      <c r="G1098" s="55" t="s">
        <v>1914</v>
      </c>
      <c r="H1098" s="24">
        <f>IFERROR(VLOOKUP($F1098,'Arr 2020'!$A$1:$C$1331,3,0),0)</f>
        <v>0</v>
      </c>
      <c r="I1098" s="24">
        <f>IFERROR(VLOOKUP($F1098,'Arr 2020'!$A:$N,4,0),0)</f>
        <v>0</v>
      </c>
      <c r="J1098" s="24">
        <f>IFERROR(VLOOKUP($F1098,'Arr 2020'!$A:$N,5,0),0)</f>
        <v>0</v>
      </c>
      <c r="K1098" s="24">
        <f>IFERROR(VLOOKUP($F1098,'Arr 2020'!$A:$N,6,0),0)</f>
        <v>0</v>
      </c>
      <c r="L1098" s="24">
        <f>IFERROR(VLOOKUP($F1098,'Arr 2020'!$A:$N,7,0),0)</f>
        <v>0</v>
      </c>
      <c r="M1098" s="24">
        <f>IFERROR(VLOOKUP($F1098,'Arr 2020'!$A:$N,8,0),0)</f>
        <v>0</v>
      </c>
      <c r="N1098" s="24">
        <f>IFERROR(VLOOKUP($F1098,'Arr 2020'!$A:$N,9,0),0)</f>
        <v>0</v>
      </c>
      <c r="O1098" s="24">
        <f>IFERROR(VLOOKUP($F1098,'Arr 2020'!$A:$N,10,0),0)</f>
        <v>0</v>
      </c>
      <c r="P1098" s="24">
        <f>IFERROR(VLOOKUP($F1098,'Arr 2020'!$A:$N,11,0),0)</f>
        <v>0</v>
      </c>
      <c r="Q1098" s="24">
        <f>IFERROR(VLOOKUP($F1098,'Arr 2020'!$A:$N,12,0),0)</f>
        <v>0</v>
      </c>
      <c r="R1098" s="24">
        <f>IFERROR(VLOOKUP($F1098,'Arr 2020'!$A:$N,13,0),0)</f>
        <v>0</v>
      </c>
      <c r="S1098" s="24">
        <f>IFERROR(VLOOKUP($F1098,'Arr 2020'!$A:$N,14,0),0)</f>
        <v>0</v>
      </c>
    </row>
    <row r="1099" spans="2:19" ht="15" customHeight="1" x14ac:dyDescent="0.2">
      <c r="B1099" s="60"/>
      <c r="C1099" s="61"/>
      <c r="D1099" s="61"/>
      <c r="E1099" s="61"/>
      <c r="F1099" s="43" t="s">
        <v>1915</v>
      </c>
      <c r="G1099" s="53" t="s">
        <v>1914</v>
      </c>
      <c r="H1099" s="44">
        <f>IFERROR(VLOOKUP($F1099,'Arr 2020'!$A$1:$C$1331,3,0),0)</f>
        <v>9630.06</v>
      </c>
      <c r="I1099" s="44">
        <f>IFERROR(VLOOKUP($F1099,'Arr 2020'!$A:$N,4,0),0)</f>
        <v>2415.37</v>
      </c>
      <c r="J1099" s="44">
        <f>IFERROR(VLOOKUP($F1099,'Arr 2020'!$A:$N,5,0),0)</f>
        <v>5043.72</v>
      </c>
      <c r="K1099" s="44">
        <f>IFERROR(VLOOKUP($F1099,'Arr 2020'!$A:$N,6,0),0)</f>
        <v>5387.35</v>
      </c>
      <c r="L1099" s="44">
        <f>IFERROR(VLOOKUP($F1099,'Arr 2020'!$A:$N,7,0),0)</f>
        <v>1343.68</v>
      </c>
      <c r="M1099" s="44">
        <f>IFERROR(VLOOKUP($F1099,'Arr 2020'!$A:$N,8,0),0)</f>
        <v>3078.08</v>
      </c>
      <c r="N1099" s="44">
        <f>IFERROR(VLOOKUP($F1099,'Arr 2020'!$A:$N,9,0),0)</f>
        <v>1453.16</v>
      </c>
      <c r="O1099" s="44">
        <f>IFERROR(VLOOKUP($F1099,'Arr 2020'!$A:$N,10,0),0)</f>
        <v>5659.12</v>
      </c>
      <c r="P1099" s="44">
        <f>IFERROR(VLOOKUP($F1099,'Arr 2020'!$A:$N,11,0),0)</f>
        <v>4940.0000000000009</v>
      </c>
      <c r="Q1099" s="44">
        <f>IFERROR(VLOOKUP($F1099,'Arr 2020'!$A:$N,12,0),0)</f>
        <v>3134.67</v>
      </c>
      <c r="R1099" s="44">
        <f>IFERROR(VLOOKUP($F1099,'Arr 2020'!$A:$N,13,0),0)</f>
        <v>33384.92</v>
      </c>
      <c r="S1099" s="44">
        <f>IFERROR(VLOOKUP($F1099,'Arr 2020'!$A:$N,14,0),0)</f>
        <v>1498.66</v>
      </c>
    </row>
    <row r="1100" spans="2:19" ht="15" customHeight="1" x14ac:dyDescent="0.2">
      <c r="B1100" s="23"/>
      <c r="C1100" s="22"/>
      <c r="D1100" s="22"/>
      <c r="E1100" s="22" t="s">
        <v>1916</v>
      </c>
      <c r="F1100" s="22"/>
      <c r="G1100" s="55" t="s">
        <v>1917</v>
      </c>
      <c r="H1100" s="24">
        <f>IFERROR(VLOOKUP($F1100,'Arr 2020'!$A$1:$C$1331,3,0),0)</f>
        <v>0</v>
      </c>
      <c r="I1100" s="24">
        <f>IFERROR(VLOOKUP($F1100,'Arr 2020'!$A:$N,4,0),0)</f>
        <v>0</v>
      </c>
      <c r="J1100" s="24">
        <f>IFERROR(VLOOKUP($F1100,'Arr 2020'!$A:$N,5,0),0)</f>
        <v>0</v>
      </c>
      <c r="K1100" s="24">
        <f>IFERROR(VLOOKUP($F1100,'Arr 2020'!$A:$N,6,0),0)</f>
        <v>0</v>
      </c>
      <c r="L1100" s="24">
        <f>IFERROR(VLOOKUP($F1100,'Arr 2020'!$A:$N,7,0),0)</f>
        <v>0</v>
      </c>
      <c r="M1100" s="24">
        <f>IFERROR(VLOOKUP($F1100,'Arr 2020'!$A:$N,8,0),0)</f>
        <v>0</v>
      </c>
      <c r="N1100" s="24">
        <f>IFERROR(VLOOKUP($F1100,'Arr 2020'!$A:$N,9,0),0)</f>
        <v>0</v>
      </c>
      <c r="O1100" s="24">
        <f>IFERROR(VLOOKUP($F1100,'Arr 2020'!$A:$N,10,0),0)</f>
        <v>0</v>
      </c>
      <c r="P1100" s="24">
        <f>IFERROR(VLOOKUP($F1100,'Arr 2020'!$A:$N,11,0),0)</f>
        <v>0</v>
      </c>
      <c r="Q1100" s="24">
        <f>IFERROR(VLOOKUP($F1100,'Arr 2020'!$A:$N,12,0),0)</f>
        <v>0</v>
      </c>
      <c r="R1100" s="24">
        <f>IFERROR(VLOOKUP($F1100,'Arr 2020'!$A:$N,13,0),0)</f>
        <v>0</v>
      </c>
      <c r="S1100" s="24">
        <f>IFERROR(VLOOKUP($F1100,'Arr 2020'!$A:$N,14,0),0)</f>
        <v>0</v>
      </c>
    </row>
    <row r="1101" spans="2:19" ht="15" customHeight="1" x14ac:dyDescent="0.2">
      <c r="B1101" s="60"/>
      <c r="C1101" s="61"/>
      <c r="D1101" s="61"/>
      <c r="E1101" s="61"/>
      <c r="F1101" s="43" t="s">
        <v>1918</v>
      </c>
      <c r="G1101" s="53" t="s">
        <v>1917</v>
      </c>
      <c r="H1101" s="44">
        <f>IFERROR(VLOOKUP($F1101,'Arr 2020'!$A$1:$C$1331,3,0),0)</f>
        <v>293.32</v>
      </c>
      <c r="I1101" s="44">
        <f>IFERROR(VLOOKUP($F1101,'Arr 2020'!$A:$N,4,0),0)</f>
        <v>1165.4100000000001</v>
      </c>
      <c r="J1101" s="44">
        <f>IFERROR(VLOOKUP($F1101,'Arr 2020'!$A:$N,5,0),0)</f>
        <v>1.95</v>
      </c>
      <c r="K1101" s="44">
        <f>IFERROR(VLOOKUP($F1101,'Arr 2020'!$A:$N,6,0),0)</f>
        <v>258.98</v>
      </c>
      <c r="L1101" s="44">
        <f>IFERROR(VLOOKUP($F1101,'Arr 2020'!$A:$N,7,0),0)</f>
        <v>91.879999999999981</v>
      </c>
      <c r="M1101" s="44">
        <f>IFERROR(VLOOKUP($F1101,'Arr 2020'!$A:$N,8,0),0)</f>
        <v>199.69</v>
      </c>
      <c r="N1101" s="44">
        <f>IFERROR(VLOOKUP($F1101,'Arr 2020'!$A:$N,9,0),0)</f>
        <v>259.38</v>
      </c>
      <c r="O1101" s="44">
        <f>IFERROR(VLOOKUP($F1101,'Arr 2020'!$A:$N,10,0),0)</f>
        <v>286.95999999999998</v>
      </c>
      <c r="P1101" s="44">
        <f>IFERROR(VLOOKUP($F1101,'Arr 2020'!$A:$N,11,0),0)</f>
        <v>2.5099999999999998</v>
      </c>
      <c r="Q1101" s="44">
        <f>IFERROR(VLOOKUP($F1101,'Arr 2020'!$A:$N,12,0),0)</f>
        <v>287.92</v>
      </c>
      <c r="R1101" s="44">
        <f>IFERROR(VLOOKUP($F1101,'Arr 2020'!$A:$N,13,0),0)</f>
        <v>483.58</v>
      </c>
      <c r="S1101" s="44">
        <f>IFERROR(VLOOKUP($F1101,'Arr 2020'!$A:$N,14,0),0)</f>
        <v>977.7</v>
      </c>
    </row>
    <row r="1102" spans="2:19" ht="15" customHeight="1" x14ac:dyDescent="0.2">
      <c r="B1102" s="32"/>
      <c r="C1102" s="33">
        <v>38</v>
      </c>
      <c r="D1102" s="33"/>
      <c r="E1102" s="33"/>
      <c r="F1102" s="33"/>
      <c r="G1102" s="50" t="s">
        <v>1919</v>
      </c>
      <c r="H1102" s="65">
        <f>IFERROR(VLOOKUP($F1102,'Arr 2020'!$A$1:$C$1331,3,0),0)</f>
        <v>0</v>
      </c>
      <c r="I1102" s="65">
        <f>IFERROR(VLOOKUP($F1102,'Arr 2020'!$A:$N,4,0),0)</f>
        <v>0</v>
      </c>
      <c r="J1102" s="65">
        <f>IFERROR(VLOOKUP($F1102,'Arr 2020'!$A:$N,5,0),0)</f>
        <v>0</v>
      </c>
      <c r="K1102" s="65">
        <f>IFERROR(VLOOKUP($F1102,'Arr 2020'!$A:$N,6,0),0)</f>
        <v>0</v>
      </c>
      <c r="L1102" s="65">
        <f>IFERROR(VLOOKUP($F1102,'Arr 2020'!$A:$N,7,0),0)</f>
        <v>0</v>
      </c>
      <c r="M1102" s="65">
        <f>IFERROR(VLOOKUP($F1102,'Arr 2020'!$A:$N,8,0),0)</f>
        <v>0</v>
      </c>
      <c r="N1102" s="65">
        <f>IFERROR(VLOOKUP($F1102,'Arr 2020'!$A:$N,9,0),0)</f>
        <v>0</v>
      </c>
      <c r="O1102" s="65">
        <f>IFERROR(VLOOKUP($F1102,'Arr 2020'!$A:$N,10,0),0)</f>
        <v>0</v>
      </c>
      <c r="P1102" s="65">
        <f>IFERROR(VLOOKUP($F1102,'Arr 2020'!$A:$N,11,0),0)</f>
        <v>0</v>
      </c>
      <c r="Q1102" s="65">
        <f>IFERROR(VLOOKUP($F1102,'Arr 2020'!$A:$N,12,0),0)</f>
        <v>0</v>
      </c>
      <c r="R1102" s="65">
        <f>IFERROR(VLOOKUP($F1102,'Arr 2020'!$A:$N,13,0),0)</f>
        <v>0</v>
      </c>
      <c r="S1102" s="65">
        <f>IFERROR(VLOOKUP($F1102,'Arr 2020'!$A:$N,14,0),0)</f>
        <v>0</v>
      </c>
    </row>
    <row r="1103" spans="2:19" ht="15" customHeight="1" x14ac:dyDescent="0.2">
      <c r="B1103" s="64"/>
      <c r="C1103" s="37"/>
      <c r="D1103" s="37" t="s">
        <v>1920</v>
      </c>
      <c r="E1103" s="37"/>
      <c r="F1103" s="37"/>
      <c r="G1103" s="51" t="s">
        <v>1921</v>
      </c>
      <c r="H1103" s="38">
        <f>IFERROR(VLOOKUP($F1103,'Arr 2020'!$A$1:$C$1331,3,0),0)</f>
        <v>0</v>
      </c>
      <c r="I1103" s="38">
        <f>IFERROR(VLOOKUP($F1103,'Arr 2020'!$A:$N,4,0),0)</f>
        <v>0</v>
      </c>
      <c r="J1103" s="38">
        <f>IFERROR(VLOOKUP($F1103,'Arr 2020'!$A:$N,5,0),0)</f>
        <v>0</v>
      </c>
      <c r="K1103" s="38">
        <f>IFERROR(VLOOKUP($F1103,'Arr 2020'!$A:$N,6,0),0)</f>
        <v>0</v>
      </c>
      <c r="L1103" s="38">
        <f>IFERROR(VLOOKUP($F1103,'Arr 2020'!$A:$N,7,0),0)</f>
        <v>0</v>
      </c>
      <c r="M1103" s="38">
        <f>IFERROR(VLOOKUP($F1103,'Arr 2020'!$A:$N,8,0),0)</f>
        <v>0</v>
      </c>
      <c r="N1103" s="38">
        <f>IFERROR(VLOOKUP($F1103,'Arr 2020'!$A:$N,9,0),0)</f>
        <v>0</v>
      </c>
      <c r="O1103" s="38">
        <f>IFERROR(VLOOKUP($F1103,'Arr 2020'!$A:$N,10,0),0)</f>
        <v>0</v>
      </c>
      <c r="P1103" s="38">
        <f>IFERROR(VLOOKUP($F1103,'Arr 2020'!$A:$N,11,0),0)</f>
        <v>0</v>
      </c>
      <c r="Q1103" s="38">
        <f>IFERROR(VLOOKUP($F1103,'Arr 2020'!$A:$N,12,0),0)</f>
        <v>0</v>
      </c>
      <c r="R1103" s="38">
        <f>IFERROR(VLOOKUP($F1103,'Arr 2020'!$A:$N,13,0),0)</f>
        <v>0</v>
      </c>
      <c r="S1103" s="38">
        <f>IFERROR(VLOOKUP($F1103,'Arr 2020'!$A:$N,14,0),0)</f>
        <v>0</v>
      </c>
    </row>
    <row r="1104" spans="2:19" ht="15" customHeight="1" x14ac:dyDescent="0.2">
      <c r="B1104" s="23"/>
      <c r="C1104" s="22"/>
      <c r="D1104" s="22"/>
      <c r="E1104" s="22" t="s">
        <v>1922</v>
      </c>
      <c r="F1104" s="22"/>
      <c r="G1104" s="55" t="s">
        <v>4266</v>
      </c>
      <c r="H1104" s="24">
        <f>IFERROR(VLOOKUP($F1104,'Arr 2020'!$A$1:$C$1331,3,0),0)</f>
        <v>0</v>
      </c>
      <c r="I1104" s="24">
        <f>IFERROR(VLOOKUP($F1104,'Arr 2020'!$A:$N,4,0),0)</f>
        <v>0</v>
      </c>
      <c r="J1104" s="24">
        <f>IFERROR(VLOOKUP($F1104,'Arr 2020'!$A:$N,5,0),0)</f>
        <v>0</v>
      </c>
      <c r="K1104" s="24">
        <f>IFERROR(VLOOKUP($F1104,'Arr 2020'!$A:$N,6,0),0)</f>
        <v>0</v>
      </c>
      <c r="L1104" s="24">
        <f>IFERROR(VLOOKUP($F1104,'Arr 2020'!$A:$N,7,0),0)</f>
        <v>0</v>
      </c>
      <c r="M1104" s="24">
        <f>IFERROR(VLOOKUP($F1104,'Arr 2020'!$A:$N,8,0),0)</f>
        <v>0</v>
      </c>
      <c r="N1104" s="24">
        <f>IFERROR(VLOOKUP($F1104,'Arr 2020'!$A:$N,9,0),0)</f>
        <v>0</v>
      </c>
      <c r="O1104" s="24">
        <f>IFERROR(VLOOKUP($F1104,'Arr 2020'!$A:$N,10,0),0)</f>
        <v>0</v>
      </c>
      <c r="P1104" s="24">
        <f>IFERROR(VLOOKUP($F1104,'Arr 2020'!$A:$N,11,0),0)</f>
        <v>0</v>
      </c>
      <c r="Q1104" s="24">
        <f>IFERROR(VLOOKUP($F1104,'Arr 2020'!$A:$N,12,0),0)</f>
        <v>0</v>
      </c>
      <c r="R1104" s="24">
        <f>IFERROR(VLOOKUP($F1104,'Arr 2020'!$A:$N,13,0),0)</f>
        <v>0</v>
      </c>
      <c r="S1104" s="24">
        <f>IFERROR(VLOOKUP($F1104,'Arr 2020'!$A:$N,14,0),0)</f>
        <v>0</v>
      </c>
    </row>
    <row r="1105" spans="2:19" ht="15" customHeight="1" x14ac:dyDescent="0.2">
      <c r="B1105" s="60"/>
      <c r="C1105" s="61"/>
      <c r="D1105" s="61"/>
      <c r="E1105" s="61"/>
      <c r="F1105" s="43" t="s">
        <v>1924</v>
      </c>
      <c r="G1105" s="53" t="s">
        <v>4266</v>
      </c>
      <c r="H1105" s="44">
        <f>IFERROR(VLOOKUP($F1105,'Arr 2020'!$A$1:$C$1331,3,0),0)</f>
        <v>143303.66</v>
      </c>
      <c r="I1105" s="44">
        <f>IFERROR(VLOOKUP($F1105,'Arr 2020'!$A:$N,4,0),0)</f>
        <v>93135.1</v>
      </c>
      <c r="J1105" s="44">
        <f>IFERROR(VLOOKUP($F1105,'Arr 2020'!$A:$N,5,0),0)</f>
        <v>114724.25</v>
      </c>
      <c r="K1105" s="44">
        <f>IFERROR(VLOOKUP($F1105,'Arr 2020'!$A:$N,6,0),0)</f>
        <v>85724.97</v>
      </c>
      <c r="L1105" s="44">
        <f>IFERROR(VLOOKUP($F1105,'Arr 2020'!$A:$N,7,0),0)</f>
        <v>91333.2</v>
      </c>
      <c r="M1105" s="44">
        <f>IFERROR(VLOOKUP($F1105,'Arr 2020'!$A:$N,8,0),0)</f>
        <v>95831.360000000001</v>
      </c>
      <c r="N1105" s="44">
        <f>IFERROR(VLOOKUP($F1105,'Arr 2020'!$A:$N,9,0),0)</f>
        <v>105250.39</v>
      </c>
      <c r="O1105" s="44">
        <f>IFERROR(VLOOKUP($F1105,'Arr 2020'!$A:$N,10,0),0)</f>
        <v>94977.88</v>
      </c>
      <c r="P1105" s="44">
        <f>IFERROR(VLOOKUP($F1105,'Arr 2020'!$A:$N,11,0),0)</f>
        <v>119949.09</v>
      </c>
      <c r="Q1105" s="44">
        <f>IFERROR(VLOOKUP($F1105,'Arr 2020'!$A:$N,12,0),0)</f>
        <v>110897.18</v>
      </c>
      <c r="R1105" s="44">
        <f>IFERROR(VLOOKUP($F1105,'Arr 2020'!$A:$N,13,0),0)</f>
        <v>115194.15</v>
      </c>
      <c r="S1105" s="44">
        <f>IFERROR(VLOOKUP($F1105,'Arr 2020'!$A:$N,14,0),0)</f>
        <v>95372.15</v>
      </c>
    </row>
    <row r="1106" spans="2:19" ht="15" customHeight="1" x14ac:dyDescent="0.2">
      <c r="B1106" s="23"/>
      <c r="C1106" s="22"/>
      <c r="D1106" s="22"/>
      <c r="E1106" s="22" t="s">
        <v>1925</v>
      </c>
      <c r="F1106" s="22"/>
      <c r="G1106" s="55" t="s">
        <v>1926</v>
      </c>
      <c r="H1106" s="24">
        <f>IFERROR(VLOOKUP($F1106,'Arr 2020'!$A$1:$C$1331,3,0),0)</f>
        <v>0</v>
      </c>
      <c r="I1106" s="24">
        <f>IFERROR(VLOOKUP($F1106,'Arr 2020'!$A:$N,4,0),0)</f>
        <v>0</v>
      </c>
      <c r="J1106" s="24">
        <f>IFERROR(VLOOKUP($F1106,'Arr 2020'!$A:$N,5,0),0)</f>
        <v>0</v>
      </c>
      <c r="K1106" s="24">
        <f>IFERROR(VLOOKUP($F1106,'Arr 2020'!$A:$N,6,0),0)</f>
        <v>0</v>
      </c>
      <c r="L1106" s="24">
        <f>IFERROR(VLOOKUP($F1106,'Arr 2020'!$A:$N,7,0),0)</f>
        <v>0</v>
      </c>
      <c r="M1106" s="24">
        <f>IFERROR(VLOOKUP($F1106,'Arr 2020'!$A:$N,8,0),0)</f>
        <v>0</v>
      </c>
      <c r="N1106" s="24">
        <f>IFERROR(VLOOKUP($F1106,'Arr 2020'!$A:$N,9,0),0)</f>
        <v>0</v>
      </c>
      <c r="O1106" s="24">
        <f>IFERROR(VLOOKUP($F1106,'Arr 2020'!$A:$N,10,0),0)</f>
        <v>0</v>
      </c>
      <c r="P1106" s="24">
        <f>IFERROR(VLOOKUP($F1106,'Arr 2020'!$A:$N,11,0),0)</f>
        <v>0</v>
      </c>
      <c r="Q1106" s="24">
        <f>IFERROR(VLOOKUP($F1106,'Arr 2020'!$A:$N,12,0),0)</f>
        <v>0</v>
      </c>
      <c r="R1106" s="24">
        <f>IFERROR(VLOOKUP($F1106,'Arr 2020'!$A:$N,13,0),0)</f>
        <v>0</v>
      </c>
      <c r="S1106" s="24">
        <f>IFERROR(VLOOKUP($F1106,'Arr 2020'!$A:$N,14,0),0)</f>
        <v>0</v>
      </c>
    </row>
    <row r="1107" spans="2:19" ht="15" customHeight="1" x14ac:dyDescent="0.2">
      <c r="B1107" s="60"/>
      <c r="C1107" s="61"/>
      <c r="D1107" s="61"/>
      <c r="E1107" s="61"/>
      <c r="F1107" s="43" t="s">
        <v>1927</v>
      </c>
      <c r="G1107" s="53" t="s">
        <v>1926</v>
      </c>
      <c r="H1107" s="44">
        <f>IFERROR(VLOOKUP($F1107,'Arr 2020'!$A$1:$C$1331,3,0),0)</f>
        <v>12221.97</v>
      </c>
      <c r="I1107" s="44">
        <f>IFERROR(VLOOKUP($F1107,'Arr 2020'!$A:$N,4,0),0)</f>
        <v>15788.35</v>
      </c>
      <c r="J1107" s="44">
        <f>IFERROR(VLOOKUP($F1107,'Arr 2020'!$A:$N,5,0),0)</f>
        <v>14987</v>
      </c>
      <c r="K1107" s="44">
        <f>IFERROR(VLOOKUP($F1107,'Arr 2020'!$A:$N,6,0),0)</f>
        <v>18913.16</v>
      </c>
      <c r="L1107" s="44">
        <f>IFERROR(VLOOKUP($F1107,'Arr 2020'!$A:$N,7,0),0)</f>
        <v>4692.5</v>
      </c>
      <c r="M1107" s="44">
        <f>IFERROR(VLOOKUP($F1107,'Arr 2020'!$A:$N,8,0),0)</f>
        <v>34735.279999999999</v>
      </c>
      <c r="N1107" s="44">
        <f>IFERROR(VLOOKUP($F1107,'Arr 2020'!$A:$N,9,0),0)</f>
        <v>24286.799999999999</v>
      </c>
      <c r="O1107" s="44">
        <f>IFERROR(VLOOKUP($F1107,'Arr 2020'!$A:$N,10,0),0)</f>
        <v>21501.610000000004</v>
      </c>
      <c r="P1107" s="44">
        <f>IFERROR(VLOOKUP($F1107,'Arr 2020'!$A:$N,11,0),0)</f>
        <v>44011.59</v>
      </c>
      <c r="Q1107" s="44">
        <f>IFERROR(VLOOKUP($F1107,'Arr 2020'!$A:$N,12,0),0)</f>
        <v>16923.830000000002</v>
      </c>
      <c r="R1107" s="44">
        <f>IFERROR(VLOOKUP($F1107,'Arr 2020'!$A:$N,13,0),0)</f>
        <v>2214.14</v>
      </c>
      <c r="S1107" s="44">
        <f>IFERROR(VLOOKUP($F1107,'Arr 2020'!$A:$N,14,0),0)</f>
        <v>25086.38</v>
      </c>
    </row>
    <row r="1108" spans="2:19" ht="15" customHeight="1" x14ac:dyDescent="0.2">
      <c r="B1108" s="64"/>
      <c r="C1108" s="37"/>
      <c r="D1108" s="37" t="s">
        <v>1928</v>
      </c>
      <c r="E1108" s="37"/>
      <c r="F1108" s="37"/>
      <c r="G1108" s="51" t="s">
        <v>1929</v>
      </c>
      <c r="H1108" s="38">
        <f>IFERROR(VLOOKUP($F1108,'Arr 2020'!$A$1:$C$1331,3,0),0)</f>
        <v>0</v>
      </c>
      <c r="I1108" s="38">
        <f>IFERROR(VLOOKUP($F1108,'Arr 2020'!$A:$N,4,0),0)</f>
        <v>0</v>
      </c>
      <c r="J1108" s="38">
        <f>IFERROR(VLOOKUP($F1108,'Arr 2020'!$A:$N,5,0),0)</f>
        <v>0</v>
      </c>
      <c r="K1108" s="38">
        <f>IFERROR(VLOOKUP($F1108,'Arr 2020'!$A:$N,6,0),0)</f>
        <v>0</v>
      </c>
      <c r="L1108" s="38">
        <f>IFERROR(VLOOKUP($F1108,'Arr 2020'!$A:$N,7,0),0)</f>
        <v>0</v>
      </c>
      <c r="M1108" s="38">
        <f>IFERROR(VLOOKUP($F1108,'Arr 2020'!$A:$N,8,0),0)</f>
        <v>0</v>
      </c>
      <c r="N1108" s="38">
        <f>IFERROR(VLOOKUP($F1108,'Arr 2020'!$A:$N,9,0),0)</f>
        <v>0</v>
      </c>
      <c r="O1108" s="38">
        <f>IFERROR(VLOOKUP($F1108,'Arr 2020'!$A:$N,10,0),0)</f>
        <v>0</v>
      </c>
      <c r="P1108" s="38">
        <f>IFERROR(VLOOKUP($F1108,'Arr 2020'!$A:$N,11,0),0)</f>
        <v>0</v>
      </c>
      <c r="Q1108" s="38">
        <f>IFERROR(VLOOKUP($F1108,'Arr 2020'!$A:$N,12,0),0)</f>
        <v>0</v>
      </c>
      <c r="R1108" s="38">
        <f>IFERROR(VLOOKUP($F1108,'Arr 2020'!$A:$N,13,0),0)</f>
        <v>0</v>
      </c>
      <c r="S1108" s="38">
        <f>IFERROR(VLOOKUP($F1108,'Arr 2020'!$A:$N,14,0),0)</f>
        <v>0</v>
      </c>
    </row>
    <row r="1109" spans="2:19" ht="15" customHeight="1" x14ac:dyDescent="0.2">
      <c r="B1109" s="23"/>
      <c r="C1109" s="22"/>
      <c r="D1109" s="22"/>
      <c r="E1109" s="22" t="s">
        <v>1930</v>
      </c>
      <c r="F1109" s="22"/>
      <c r="G1109" s="55" t="s">
        <v>4267</v>
      </c>
      <c r="H1109" s="24">
        <f>IFERROR(VLOOKUP($F1109,'Arr 2020'!$A$1:$C$1331,3,0),0)</f>
        <v>0</v>
      </c>
      <c r="I1109" s="24">
        <f>IFERROR(VLOOKUP($F1109,'Arr 2020'!$A:$N,4,0),0)</f>
        <v>0</v>
      </c>
      <c r="J1109" s="24">
        <f>IFERROR(VLOOKUP($F1109,'Arr 2020'!$A:$N,5,0),0)</f>
        <v>0</v>
      </c>
      <c r="K1109" s="24">
        <f>IFERROR(VLOOKUP($F1109,'Arr 2020'!$A:$N,6,0),0)</f>
        <v>0</v>
      </c>
      <c r="L1109" s="24">
        <f>IFERROR(VLOOKUP($F1109,'Arr 2020'!$A:$N,7,0),0)</f>
        <v>0</v>
      </c>
      <c r="M1109" s="24">
        <f>IFERROR(VLOOKUP($F1109,'Arr 2020'!$A:$N,8,0),0)</f>
        <v>0</v>
      </c>
      <c r="N1109" s="24">
        <f>IFERROR(VLOOKUP($F1109,'Arr 2020'!$A:$N,9,0),0)</f>
        <v>0</v>
      </c>
      <c r="O1109" s="24">
        <f>IFERROR(VLOOKUP($F1109,'Arr 2020'!$A:$N,10,0),0)</f>
        <v>0</v>
      </c>
      <c r="P1109" s="24">
        <f>IFERROR(VLOOKUP($F1109,'Arr 2020'!$A:$N,11,0),0)</f>
        <v>0</v>
      </c>
      <c r="Q1109" s="24">
        <f>IFERROR(VLOOKUP($F1109,'Arr 2020'!$A:$N,12,0),0)</f>
        <v>0</v>
      </c>
      <c r="R1109" s="24">
        <f>IFERROR(VLOOKUP($F1109,'Arr 2020'!$A:$N,13,0),0)</f>
        <v>0</v>
      </c>
      <c r="S1109" s="24">
        <f>IFERROR(VLOOKUP($F1109,'Arr 2020'!$A:$N,14,0),0)</f>
        <v>0</v>
      </c>
    </row>
    <row r="1110" spans="2:19" ht="15" customHeight="1" x14ac:dyDescent="0.2">
      <c r="B1110" s="60"/>
      <c r="C1110" s="61"/>
      <c r="D1110" s="61"/>
      <c r="E1110" s="61"/>
      <c r="F1110" s="43" t="s">
        <v>1932</v>
      </c>
      <c r="G1110" s="53" t="s">
        <v>4267</v>
      </c>
      <c r="H1110" s="44">
        <f>IFERROR(VLOOKUP($F1110,'Arr 2020'!$A$1:$C$1331,3,0),0)</f>
        <v>6643.09</v>
      </c>
      <c r="I1110" s="44">
        <f>IFERROR(VLOOKUP($F1110,'Arr 2020'!$A:$N,4,0),0)</f>
        <v>665.1</v>
      </c>
      <c r="J1110" s="44">
        <f>IFERROR(VLOOKUP($F1110,'Arr 2020'!$A:$N,5,0),0)</f>
        <v>13793</v>
      </c>
      <c r="K1110" s="44">
        <f>IFERROR(VLOOKUP($F1110,'Arr 2020'!$A:$N,6,0),0)</f>
        <v>17473.34</v>
      </c>
      <c r="L1110" s="44">
        <f>IFERROR(VLOOKUP($F1110,'Arr 2020'!$A:$N,7,0),0)</f>
        <v>684.77</v>
      </c>
      <c r="M1110" s="44">
        <f>IFERROR(VLOOKUP($F1110,'Arr 2020'!$A:$N,8,0),0)</f>
        <v>3352.99</v>
      </c>
      <c r="N1110" s="44">
        <f>IFERROR(VLOOKUP($F1110,'Arr 2020'!$A:$N,9,0),0)</f>
        <v>5118.2</v>
      </c>
      <c r="O1110" s="44">
        <f>IFERROR(VLOOKUP($F1110,'Arr 2020'!$A:$N,10,0),0)</f>
        <v>23615.83</v>
      </c>
      <c r="P1110" s="44">
        <f>IFERROR(VLOOKUP($F1110,'Arr 2020'!$A:$N,11,0),0)</f>
        <v>1320.83</v>
      </c>
      <c r="Q1110" s="44">
        <f>IFERROR(VLOOKUP($F1110,'Arr 2020'!$A:$N,12,0),0)</f>
        <v>3131.87</v>
      </c>
      <c r="R1110" s="44">
        <f>IFERROR(VLOOKUP($F1110,'Arr 2020'!$A:$N,13,0),0)</f>
        <v>13326.1</v>
      </c>
      <c r="S1110" s="44">
        <f>IFERROR(VLOOKUP($F1110,'Arr 2020'!$A:$N,14,0),0)</f>
        <v>3693.65</v>
      </c>
    </row>
    <row r="1111" spans="2:19" ht="15" customHeight="1" x14ac:dyDescent="0.2">
      <c r="B1111" s="23"/>
      <c r="C1111" s="22"/>
      <c r="D1111" s="22"/>
      <c r="E1111" s="22" t="s">
        <v>1933</v>
      </c>
      <c r="F1111" s="22"/>
      <c r="G1111" s="55" t="s">
        <v>1934</v>
      </c>
      <c r="H1111" s="24">
        <f>IFERROR(VLOOKUP($F1111,'Arr 2020'!$A$1:$C$1331,3,0),0)</f>
        <v>0</v>
      </c>
      <c r="I1111" s="24">
        <f>IFERROR(VLOOKUP($F1111,'Arr 2020'!$A:$N,4,0),0)</f>
        <v>0</v>
      </c>
      <c r="J1111" s="24">
        <f>IFERROR(VLOOKUP($F1111,'Arr 2020'!$A:$N,5,0),0)</f>
        <v>0</v>
      </c>
      <c r="K1111" s="24">
        <f>IFERROR(VLOOKUP($F1111,'Arr 2020'!$A:$N,6,0),0)</f>
        <v>0</v>
      </c>
      <c r="L1111" s="24">
        <f>IFERROR(VLOOKUP($F1111,'Arr 2020'!$A:$N,7,0),0)</f>
        <v>0</v>
      </c>
      <c r="M1111" s="24">
        <f>IFERROR(VLOOKUP($F1111,'Arr 2020'!$A:$N,8,0),0)</f>
        <v>0</v>
      </c>
      <c r="N1111" s="24">
        <f>IFERROR(VLOOKUP($F1111,'Arr 2020'!$A:$N,9,0),0)</f>
        <v>0</v>
      </c>
      <c r="O1111" s="24">
        <f>IFERROR(VLOOKUP($F1111,'Arr 2020'!$A:$N,10,0),0)</f>
        <v>0</v>
      </c>
      <c r="P1111" s="24">
        <f>IFERROR(VLOOKUP($F1111,'Arr 2020'!$A:$N,11,0),0)</f>
        <v>0</v>
      </c>
      <c r="Q1111" s="24">
        <f>IFERROR(VLOOKUP($F1111,'Arr 2020'!$A:$N,12,0),0)</f>
        <v>0</v>
      </c>
      <c r="R1111" s="24">
        <f>IFERROR(VLOOKUP($F1111,'Arr 2020'!$A:$N,13,0),0)</f>
        <v>0</v>
      </c>
      <c r="S1111" s="24">
        <f>IFERROR(VLOOKUP($F1111,'Arr 2020'!$A:$N,14,0),0)</f>
        <v>0</v>
      </c>
    </row>
    <row r="1112" spans="2:19" ht="15" customHeight="1" x14ac:dyDescent="0.2">
      <c r="B1112" s="60"/>
      <c r="C1112" s="61"/>
      <c r="D1112" s="61"/>
      <c r="E1112" s="61"/>
      <c r="F1112" s="43" t="s">
        <v>1935</v>
      </c>
      <c r="G1112" s="53" t="s">
        <v>1934</v>
      </c>
      <c r="H1112" s="44">
        <f>IFERROR(VLOOKUP($F1112,'Arr 2020'!$A$1:$C$1331,3,0),0)</f>
        <v>9496.409999999998</v>
      </c>
      <c r="I1112" s="44">
        <f>IFERROR(VLOOKUP($F1112,'Arr 2020'!$A:$N,4,0),0)</f>
        <v>6650.64</v>
      </c>
      <c r="J1112" s="44">
        <f>IFERROR(VLOOKUP($F1112,'Arr 2020'!$A:$N,5,0),0)</f>
        <v>7743.46</v>
      </c>
      <c r="K1112" s="44">
        <f>IFERROR(VLOOKUP($F1112,'Arr 2020'!$A:$N,6,0),0)</f>
        <v>6881.98</v>
      </c>
      <c r="L1112" s="44">
        <f>IFERROR(VLOOKUP($F1112,'Arr 2020'!$A:$N,7,0),0)</f>
        <v>7105.58</v>
      </c>
      <c r="M1112" s="44">
        <f>IFERROR(VLOOKUP($F1112,'Arr 2020'!$A:$N,8,0),0)</f>
        <v>8495.6299999999992</v>
      </c>
      <c r="N1112" s="44">
        <f>IFERROR(VLOOKUP($F1112,'Arr 2020'!$A:$N,9,0),0)</f>
        <v>6892.88</v>
      </c>
      <c r="O1112" s="44">
        <f>IFERROR(VLOOKUP($F1112,'Arr 2020'!$A:$N,10,0),0)</f>
        <v>6875.56</v>
      </c>
      <c r="P1112" s="44">
        <f>IFERROR(VLOOKUP($F1112,'Arr 2020'!$A:$N,11,0),0)</f>
        <v>6794.76</v>
      </c>
      <c r="Q1112" s="44">
        <f>IFERROR(VLOOKUP($F1112,'Arr 2020'!$A:$N,12,0),0)</f>
        <v>5499.46</v>
      </c>
      <c r="R1112" s="44">
        <f>IFERROR(VLOOKUP($F1112,'Arr 2020'!$A:$N,13,0),0)</f>
        <v>9077.85</v>
      </c>
      <c r="S1112" s="44">
        <f>IFERROR(VLOOKUP($F1112,'Arr 2020'!$A:$N,14,0),0)</f>
        <v>11699.17</v>
      </c>
    </row>
    <row r="1113" spans="2:19" ht="15" customHeight="1" x14ac:dyDescent="0.2">
      <c r="B1113" s="64"/>
      <c r="C1113" s="37"/>
      <c r="D1113" s="37" t="s">
        <v>1936</v>
      </c>
      <c r="E1113" s="37"/>
      <c r="F1113" s="37"/>
      <c r="G1113" s="51" t="s">
        <v>1937</v>
      </c>
      <c r="H1113" s="38">
        <f>IFERROR(VLOOKUP($F1113,'Arr 2020'!$A$1:$C$1331,3,0),0)</f>
        <v>0</v>
      </c>
      <c r="I1113" s="38">
        <f>IFERROR(VLOOKUP($F1113,'Arr 2020'!$A:$N,4,0),0)</f>
        <v>0</v>
      </c>
      <c r="J1113" s="38">
        <f>IFERROR(VLOOKUP($F1113,'Arr 2020'!$A:$N,5,0),0)</f>
        <v>0</v>
      </c>
      <c r="K1113" s="38">
        <f>IFERROR(VLOOKUP($F1113,'Arr 2020'!$A:$N,6,0),0)</f>
        <v>0</v>
      </c>
      <c r="L1113" s="38">
        <f>IFERROR(VLOOKUP($F1113,'Arr 2020'!$A:$N,7,0),0)</f>
        <v>0</v>
      </c>
      <c r="M1113" s="38">
        <f>IFERROR(VLOOKUP($F1113,'Arr 2020'!$A:$N,8,0),0)</f>
        <v>0</v>
      </c>
      <c r="N1113" s="38">
        <f>IFERROR(VLOOKUP($F1113,'Arr 2020'!$A:$N,9,0),0)</f>
        <v>0</v>
      </c>
      <c r="O1113" s="38">
        <f>IFERROR(VLOOKUP($F1113,'Arr 2020'!$A:$N,10,0),0)</f>
        <v>0</v>
      </c>
      <c r="P1113" s="38">
        <f>IFERROR(VLOOKUP($F1113,'Arr 2020'!$A:$N,11,0),0)</f>
        <v>0</v>
      </c>
      <c r="Q1113" s="38">
        <f>IFERROR(VLOOKUP($F1113,'Arr 2020'!$A:$N,12,0),0)</f>
        <v>0</v>
      </c>
      <c r="R1113" s="38">
        <f>IFERROR(VLOOKUP($F1113,'Arr 2020'!$A:$N,13,0),0)</f>
        <v>0</v>
      </c>
      <c r="S1113" s="38">
        <f>IFERROR(VLOOKUP($F1113,'Arr 2020'!$A:$N,14,0),0)</f>
        <v>0</v>
      </c>
    </row>
    <row r="1114" spans="2:19" ht="15" customHeight="1" x14ac:dyDescent="0.2">
      <c r="B1114" s="23"/>
      <c r="C1114" s="22"/>
      <c r="D1114" s="22"/>
      <c r="E1114" s="22" t="s">
        <v>1938</v>
      </c>
      <c r="F1114" s="22"/>
      <c r="G1114" s="55" t="s">
        <v>1939</v>
      </c>
      <c r="H1114" s="24">
        <f>IFERROR(VLOOKUP($F1114,'Arr 2020'!$A$1:$C$1331,3,0),0)</f>
        <v>0</v>
      </c>
      <c r="I1114" s="24">
        <f>IFERROR(VLOOKUP($F1114,'Arr 2020'!$A:$N,4,0),0)</f>
        <v>0</v>
      </c>
      <c r="J1114" s="24">
        <f>IFERROR(VLOOKUP($F1114,'Arr 2020'!$A:$N,5,0),0)</f>
        <v>0</v>
      </c>
      <c r="K1114" s="24">
        <f>IFERROR(VLOOKUP($F1114,'Arr 2020'!$A:$N,6,0),0)</f>
        <v>0</v>
      </c>
      <c r="L1114" s="24">
        <f>IFERROR(VLOOKUP($F1114,'Arr 2020'!$A:$N,7,0),0)</f>
        <v>0</v>
      </c>
      <c r="M1114" s="24">
        <f>IFERROR(VLOOKUP($F1114,'Arr 2020'!$A:$N,8,0),0)</f>
        <v>0</v>
      </c>
      <c r="N1114" s="24">
        <f>IFERROR(VLOOKUP($F1114,'Arr 2020'!$A:$N,9,0),0)</f>
        <v>0</v>
      </c>
      <c r="O1114" s="24">
        <f>IFERROR(VLOOKUP($F1114,'Arr 2020'!$A:$N,10,0),0)</f>
        <v>0</v>
      </c>
      <c r="P1114" s="24">
        <f>IFERROR(VLOOKUP($F1114,'Arr 2020'!$A:$N,11,0),0)</f>
        <v>0</v>
      </c>
      <c r="Q1114" s="24">
        <f>IFERROR(VLOOKUP($F1114,'Arr 2020'!$A:$N,12,0),0)</f>
        <v>0</v>
      </c>
      <c r="R1114" s="24">
        <f>IFERROR(VLOOKUP($F1114,'Arr 2020'!$A:$N,13,0),0)</f>
        <v>0</v>
      </c>
      <c r="S1114" s="24">
        <f>IFERROR(VLOOKUP($F1114,'Arr 2020'!$A:$N,14,0),0)</f>
        <v>0</v>
      </c>
    </row>
    <row r="1115" spans="2:19" ht="15" customHeight="1" x14ac:dyDescent="0.2">
      <c r="B1115" s="60"/>
      <c r="C1115" s="61"/>
      <c r="D1115" s="61"/>
      <c r="E1115" s="61"/>
      <c r="F1115" s="43" t="s">
        <v>1940</v>
      </c>
      <c r="G1115" s="53" t="s">
        <v>1941</v>
      </c>
      <c r="H1115" s="44">
        <f>IFERROR(VLOOKUP($F1115,'Arr 2020'!$A$1:$C$1331,3,0),0)</f>
        <v>841.87</v>
      </c>
      <c r="I1115" s="44">
        <f>IFERROR(VLOOKUP($F1115,'Arr 2020'!$A:$N,4,0),0)</f>
        <v>625.9</v>
      </c>
      <c r="J1115" s="44">
        <f>IFERROR(VLOOKUP($F1115,'Arr 2020'!$A:$N,5,0),0)</f>
        <v>1269.4100000000001</v>
      </c>
      <c r="K1115" s="44">
        <f>IFERROR(VLOOKUP($F1115,'Arr 2020'!$A:$N,6,0),0)</f>
        <v>1570.08</v>
      </c>
      <c r="L1115" s="44">
        <f>IFERROR(VLOOKUP($F1115,'Arr 2020'!$A:$N,7,0),0)</f>
        <v>1604.14</v>
      </c>
      <c r="M1115" s="44">
        <f>IFERROR(VLOOKUP($F1115,'Arr 2020'!$A:$N,8,0),0)</f>
        <v>967.86999999999989</v>
      </c>
      <c r="N1115" s="44">
        <f>IFERROR(VLOOKUP($F1115,'Arr 2020'!$A:$N,9,0),0)</f>
        <v>728.86</v>
      </c>
      <c r="O1115" s="44">
        <f>IFERROR(VLOOKUP($F1115,'Arr 2020'!$A:$N,10,0),0)</f>
        <v>801.70000000000016</v>
      </c>
      <c r="P1115" s="44">
        <f>IFERROR(VLOOKUP($F1115,'Arr 2020'!$A:$N,11,0),0)</f>
        <v>961.51</v>
      </c>
      <c r="Q1115" s="44">
        <f>IFERROR(VLOOKUP($F1115,'Arr 2020'!$A:$N,12,0),0)</f>
        <v>1230.7300000000002</v>
      </c>
      <c r="R1115" s="44">
        <f>IFERROR(VLOOKUP($F1115,'Arr 2020'!$A:$N,13,0),0)</f>
        <v>4699.42</v>
      </c>
      <c r="S1115" s="44">
        <f>IFERROR(VLOOKUP($F1115,'Arr 2020'!$A:$N,14,0),0)</f>
        <v>1682.86</v>
      </c>
    </row>
    <row r="1116" spans="2:19" ht="15" customHeight="1" x14ac:dyDescent="0.2">
      <c r="B1116" s="60"/>
      <c r="C1116" s="61"/>
      <c r="D1116" s="61"/>
      <c r="E1116" s="61"/>
      <c r="F1116" s="43" t="s">
        <v>1942</v>
      </c>
      <c r="G1116" s="53" t="s">
        <v>1943</v>
      </c>
      <c r="H1116" s="44">
        <f>IFERROR(VLOOKUP($F1116,'Arr 2020'!$A$1:$C$1331,3,0),0)</f>
        <v>98069.01</v>
      </c>
      <c r="I1116" s="44">
        <f>IFERROR(VLOOKUP($F1116,'Arr 2020'!$A:$N,4,0),0)</f>
        <v>87801.9</v>
      </c>
      <c r="J1116" s="44">
        <f>IFERROR(VLOOKUP($F1116,'Arr 2020'!$A:$N,5,0),0)</f>
        <v>134896.1</v>
      </c>
      <c r="K1116" s="44">
        <f>IFERROR(VLOOKUP($F1116,'Arr 2020'!$A:$N,6,0),0)</f>
        <v>230626.82999999996</v>
      </c>
      <c r="L1116" s="44">
        <f>IFERROR(VLOOKUP($F1116,'Arr 2020'!$A:$N,7,0),0)</f>
        <v>168873.68</v>
      </c>
      <c r="M1116" s="44">
        <f>IFERROR(VLOOKUP($F1116,'Arr 2020'!$A:$N,8,0),0)</f>
        <v>232888.98000000004</v>
      </c>
      <c r="N1116" s="44">
        <f>IFERROR(VLOOKUP($F1116,'Arr 2020'!$A:$N,9,0),0)</f>
        <v>166448.95000000004</v>
      </c>
      <c r="O1116" s="44">
        <f>IFERROR(VLOOKUP($F1116,'Arr 2020'!$A:$N,10,0),0)</f>
        <v>187829.15</v>
      </c>
      <c r="P1116" s="44">
        <f>IFERROR(VLOOKUP($F1116,'Arr 2020'!$A:$N,11,0),0)</f>
        <v>313254.96999999997</v>
      </c>
      <c r="Q1116" s="44">
        <f>IFERROR(VLOOKUP($F1116,'Arr 2020'!$A:$N,12,0),0)</f>
        <v>283568.73</v>
      </c>
      <c r="R1116" s="44">
        <f>IFERROR(VLOOKUP($F1116,'Arr 2020'!$A:$N,13,0),0)</f>
        <v>333551.21000000002</v>
      </c>
      <c r="S1116" s="44">
        <f>IFERROR(VLOOKUP($F1116,'Arr 2020'!$A:$N,14,0),0)</f>
        <v>341423.95</v>
      </c>
    </row>
    <row r="1117" spans="2:19" ht="15" customHeight="1" x14ac:dyDescent="0.2">
      <c r="B1117" s="23"/>
      <c r="C1117" s="22"/>
      <c r="D1117" s="22"/>
      <c r="E1117" s="22" t="s">
        <v>1944</v>
      </c>
      <c r="F1117" s="22"/>
      <c r="G1117" s="55" t="s">
        <v>1945</v>
      </c>
      <c r="H1117" s="24">
        <f>IFERROR(VLOOKUP($F1117,'Arr 2020'!$A$1:$C$1331,3,0),0)</f>
        <v>0</v>
      </c>
      <c r="I1117" s="24">
        <f>IFERROR(VLOOKUP($F1117,'Arr 2020'!$A:$N,4,0),0)</f>
        <v>0</v>
      </c>
      <c r="J1117" s="24">
        <f>IFERROR(VLOOKUP($F1117,'Arr 2020'!$A:$N,5,0),0)</f>
        <v>0</v>
      </c>
      <c r="K1117" s="24">
        <f>IFERROR(VLOOKUP($F1117,'Arr 2020'!$A:$N,6,0),0)</f>
        <v>0</v>
      </c>
      <c r="L1117" s="24">
        <f>IFERROR(VLOOKUP($F1117,'Arr 2020'!$A:$N,7,0),0)</f>
        <v>0</v>
      </c>
      <c r="M1117" s="24">
        <f>IFERROR(VLOOKUP($F1117,'Arr 2020'!$A:$N,8,0),0)</f>
        <v>0</v>
      </c>
      <c r="N1117" s="24">
        <f>IFERROR(VLOOKUP($F1117,'Arr 2020'!$A:$N,9,0),0)</f>
        <v>0</v>
      </c>
      <c r="O1117" s="24">
        <f>IFERROR(VLOOKUP($F1117,'Arr 2020'!$A:$N,10,0),0)</f>
        <v>0</v>
      </c>
      <c r="P1117" s="24">
        <f>IFERROR(VLOOKUP($F1117,'Arr 2020'!$A:$N,11,0),0)</f>
        <v>0</v>
      </c>
      <c r="Q1117" s="24">
        <f>IFERROR(VLOOKUP($F1117,'Arr 2020'!$A:$N,12,0),0)</f>
        <v>0</v>
      </c>
      <c r="R1117" s="24">
        <f>IFERROR(VLOOKUP($F1117,'Arr 2020'!$A:$N,13,0),0)</f>
        <v>0</v>
      </c>
      <c r="S1117" s="24">
        <f>IFERROR(VLOOKUP($F1117,'Arr 2020'!$A:$N,14,0),0)</f>
        <v>0</v>
      </c>
    </row>
    <row r="1118" spans="2:19" ht="15" customHeight="1" x14ac:dyDescent="0.2">
      <c r="B1118" s="60"/>
      <c r="C1118" s="61"/>
      <c r="D1118" s="61"/>
      <c r="E1118" s="61"/>
      <c r="F1118" s="43" t="s">
        <v>1946</v>
      </c>
      <c r="G1118" s="53" t="s">
        <v>1945</v>
      </c>
      <c r="H1118" s="44">
        <f>IFERROR(VLOOKUP($F1118,'Arr 2020'!$A$1:$C$1331,3,0),0)</f>
        <v>3939.45</v>
      </c>
      <c r="I1118" s="44">
        <f>IFERROR(VLOOKUP($F1118,'Arr 2020'!$A:$N,4,0),0)</f>
        <v>5001.7700000000004</v>
      </c>
      <c r="J1118" s="44">
        <f>IFERROR(VLOOKUP($F1118,'Arr 2020'!$A:$N,5,0),0)</f>
        <v>4676.42</v>
      </c>
      <c r="K1118" s="44">
        <f>IFERROR(VLOOKUP($F1118,'Arr 2020'!$A:$N,6,0),0)</f>
        <v>4595.26</v>
      </c>
      <c r="L1118" s="44">
        <f>IFERROR(VLOOKUP($F1118,'Arr 2020'!$A:$N,7,0),0)</f>
        <v>2717.13</v>
      </c>
      <c r="M1118" s="44">
        <f>IFERROR(VLOOKUP($F1118,'Arr 2020'!$A:$N,8,0),0)</f>
        <v>830.28</v>
      </c>
      <c r="N1118" s="44">
        <f>IFERROR(VLOOKUP($F1118,'Arr 2020'!$A:$N,9,0),0)</f>
        <v>5207.88</v>
      </c>
      <c r="O1118" s="44">
        <f>IFERROR(VLOOKUP($F1118,'Arr 2020'!$A:$N,10,0),0)</f>
        <v>5188.8100000000004</v>
      </c>
      <c r="P1118" s="44">
        <f>IFERROR(VLOOKUP($F1118,'Arr 2020'!$A:$N,11,0),0)</f>
        <v>6225.3599999999988</v>
      </c>
      <c r="Q1118" s="44">
        <f>IFERROR(VLOOKUP($F1118,'Arr 2020'!$A:$N,12,0),0)</f>
        <v>2685.22</v>
      </c>
      <c r="R1118" s="44">
        <f>IFERROR(VLOOKUP($F1118,'Arr 2020'!$A:$N,13,0),0)</f>
        <v>7740.76</v>
      </c>
      <c r="S1118" s="44">
        <f>IFERROR(VLOOKUP($F1118,'Arr 2020'!$A:$N,14,0),0)</f>
        <v>4365.7700000000004</v>
      </c>
    </row>
    <row r="1119" spans="2:19" ht="15" customHeight="1" x14ac:dyDescent="0.2">
      <c r="B1119" s="23"/>
      <c r="C1119" s="22"/>
      <c r="D1119" s="22"/>
      <c r="E1119" s="22" t="s">
        <v>1947</v>
      </c>
      <c r="F1119" s="22"/>
      <c r="G1119" s="55" t="s">
        <v>1948</v>
      </c>
      <c r="H1119" s="24">
        <f>IFERROR(VLOOKUP($F1119,'Arr 2020'!$A$1:$C$1331,3,0),0)</f>
        <v>0</v>
      </c>
      <c r="I1119" s="24">
        <f>IFERROR(VLOOKUP($F1119,'Arr 2020'!$A:$N,4,0),0)</f>
        <v>0</v>
      </c>
      <c r="J1119" s="24">
        <f>IFERROR(VLOOKUP($F1119,'Arr 2020'!$A:$N,5,0),0)</f>
        <v>0</v>
      </c>
      <c r="K1119" s="24">
        <f>IFERROR(VLOOKUP($F1119,'Arr 2020'!$A:$N,6,0),0)</f>
        <v>0</v>
      </c>
      <c r="L1119" s="24">
        <f>IFERROR(VLOOKUP($F1119,'Arr 2020'!$A:$N,7,0),0)</f>
        <v>0</v>
      </c>
      <c r="M1119" s="24">
        <f>IFERROR(VLOOKUP($F1119,'Arr 2020'!$A:$N,8,0),0)</f>
        <v>0</v>
      </c>
      <c r="N1119" s="24">
        <f>IFERROR(VLOOKUP($F1119,'Arr 2020'!$A:$N,9,0),0)</f>
        <v>0</v>
      </c>
      <c r="O1119" s="24">
        <f>IFERROR(VLOOKUP($F1119,'Arr 2020'!$A:$N,10,0),0)</f>
        <v>0</v>
      </c>
      <c r="P1119" s="24">
        <f>IFERROR(VLOOKUP($F1119,'Arr 2020'!$A:$N,11,0),0)</f>
        <v>0</v>
      </c>
      <c r="Q1119" s="24">
        <f>IFERROR(VLOOKUP($F1119,'Arr 2020'!$A:$N,12,0),0)</f>
        <v>0</v>
      </c>
      <c r="R1119" s="24">
        <f>IFERROR(VLOOKUP($F1119,'Arr 2020'!$A:$N,13,0),0)</f>
        <v>0</v>
      </c>
      <c r="S1119" s="24">
        <f>IFERROR(VLOOKUP($F1119,'Arr 2020'!$A:$N,14,0),0)</f>
        <v>0</v>
      </c>
    </row>
    <row r="1120" spans="2:19" ht="15" customHeight="1" x14ac:dyDescent="0.2">
      <c r="B1120" s="60"/>
      <c r="C1120" s="61"/>
      <c r="D1120" s="61"/>
      <c r="E1120" s="61"/>
      <c r="F1120" s="43" t="s">
        <v>1949</v>
      </c>
      <c r="G1120" s="53" t="s">
        <v>1950</v>
      </c>
      <c r="H1120" s="44">
        <f>IFERROR(VLOOKUP($F1120,'Arr 2020'!$A$1:$C$1331,3,0),0)</f>
        <v>0</v>
      </c>
      <c r="I1120" s="44">
        <f>IFERROR(VLOOKUP($F1120,'Arr 2020'!$A:$N,4,0),0)</f>
        <v>0</v>
      </c>
      <c r="J1120" s="44">
        <f>IFERROR(VLOOKUP($F1120,'Arr 2020'!$A:$N,5,0),0)</f>
        <v>0</v>
      </c>
      <c r="K1120" s="44">
        <f>IFERROR(VLOOKUP($F1120,'Arr 2020'!$A:$N,6,0),0)</f>
        <v>0</v>
      </c>
      <c r="L1120" s="44">
        <f>IFERROR(VLOOKUP($F1120,'Arr 2020'!$A:$N,7,0),0)</f>
        <v>0</v>
      </c>
      <c r="M1120" s="44">
        <f>IFERROR(VLOOKUP($F1120,'Arr 2020'!$A:$N,8,0),0)</f>
        <v>0</v>
      </c>
      <c r="N1120" s="44">
        <f>IFERROR(VLOOKUP($F1120,'Arr 2020'!$A:$N,9,0),0)</f>
        <v>0</v>
      </c>
      <c r="O1120" s="44">
        <f>IFERROR(VLOOKUP($F1120,'Arr 2020'!$A:$N,10,0),0)</f>
        <v>0</v>
      </c>
      <c r="P1120" s="44">
        <f>IFERROR(VLOOKUP($F1120,'Arr 2020'!$A:$N,11,0),0)</f>
        <v>0</v>
      </c>
      <c r="Q1120" s="44">
        <f>IFERROR(VLOOKUP($F1120,'Arr 2020'!$A:$N,12,0),0)</f>
        <v>0</v>
      </c>
      <c r="R1120" s="44">
        <f>IFERROR(VLOOKUP($F1120,'Arr 2020'!$A:$N,13,0),0)</f>
        <v>0</v>
      </c>
      <c r="S1120" s="44">
        <f>IFERROR(VLOOKUP($F1120,'Arr 2020'!$A:$N,14,0),0)</f>
        <v>0</v>
      </c>
    </row>
    <row r="1121" spans="2:19" ht="15" customHeight="1" x14ac:dyDescent="0.2">
      <c r="B1121" s="60"/>
      <c r="C1121" s="61"/>
      <c r="D1121" s="61"/>
      <c r="E1121" s="61"/>
      <c r="F1121" s="43" t="s">
        <v>1951</v>
      </c>
      <c r="G1121" s="53" t="s">
        <v>1948</v>
      </c>
      <c r="H1121" s="44">
        <f>IFERROR(VLOOKUP($F1121,'Arr 2020'!$A$1:$C$1331,3,0),0)</f>
        <v>21595.55</v>
      </c>
      <c r="I1121" s="44">
        <f>IFERROR(VLOOKUP($F1121,'Arr 2020'!$A:$N,4,0),0)</f>
        <v>14345.8</v>
      </c>
      <c r="J1121" s="44">
        <f>IFERROR(VLOOKUP($F1121,'Arr 2020'!$A:$N,5,0),0)</f>
        <v>14665.54</v>
      </c>
      <c r="K1121" s="44">
        <f>IFERROR(VLOOKUP($F1121,'Arr 2020'!$A:$N,6,0),0)</f>
        <v>26395.919999999998</v>
      </c>
      <c r="L1121" s="44">
        <f>IFERROR(VLOOKUP($F1121,'Arr 2020'!$A:$N,7,0),0)</f>
        <v>40388.99</v>
      </c>
      <c r="M1121" s="44">
        <f>IFERROR(VLOOKUP($F1121,'Arr 2020'!$A:$N,8,0),0)</f>
        <v>61980.85</v>
      </c>
      <c r="N1121" s="44">
        <f>IFERROR(VLOOKUP($F1121,'Arr 2020'!$A:$N,9,0),0)</f>
        <v>73218.149999999994</v>
      </c>
      <c r="O1121" s="44">
        <f>IFERROR(VLOOKUP($F1121,'Arr 2020'!$A:$N,10,0),0)</f>
        <v>84974.58</v>
      </c>
      <c r="P1121" s="44">
        <f>IFERROR(VLOOKUP($F1121,'Arr 2020'!$A:$N,11,0),0)</f>
        <v>72158.759999999995</v>
      </c>
      <c r="Q1121" s="44">
        <f>IFERROR(VLOOKUP($F1121,'Arr 2020'!$A:$N,12,0),0)</f>
        <v>63482.2</v>
      </c>
      <c r="R1121" s="44">
        <f>IFERROR(VLOOKUP($F1121,'Arr 2020'!$A:$N,13,0),0)</f>
        <v>79604.97</v>
      </c>
      <c r="S1121" s="44">
        <f>IFERROR(VLOOKUP($F1121,'Arr 2020'!$A:$N,14,0),0)</f>
        <v>26241.8</v>
      </c>
    </row>
    <row r="1122" spans="2:19" ht="15" customHeight="1" x14ac:dyDescent="0.2">
      <c r="B1122" s="32"/>
      <c r="C1122" s="33">
        <v>39</v>
      </c>
      <c r="D1122" s="33"/>
      <c r="E1122" s="33"/>
      <c r="F1122" s="33"/>
      <c r="G1122" s="50" t="s">
        <v>1952</v>
      </c>
      <c r="H1122" s="65">
        <f>IFERROR(VLOOKUP($F1122,'Arr 2020'!$A$1:$C$1331,3,0),0)</f>
        <v>0</v>
      </c>
      <c r="I1122" s="65">
        <f>IFERROR(VLOOKUP($F1122,'Arr 2020'!$A:$N,4,0),0)</f>
        <v>0</v>
      </c>
      <c r="J1122" s="65">
        <f>IFERROR(VLOOKUP($F1122,'Arr 2020'!$A:$N,5,0),0)</f>
        <v>0</v>
      </c>
      <c r="K1122" s="65">
        <f>IFERROR(VLOOKUP($F1122,'Arr 2020'!$A:$N,6,0),0)</f>
        <v>0</v>
      </c>
      <c r="L1122" s="65">
        <f>IFERROR(VLOOKUP($F1122,'Arr 2020'!$A:$N,7,0),0)</f>
        <v>0</v>
      </c>
      <c r="M1122" s="65">
        <f>IFERROR(VLOOKUP($F1122,'Arr 2020'!$A:$N,8,0),0)</f>
        <v>0</v>
      </c>
      <c r="N1122" s="65">
        <f>IFERROR(VLOOKUP($F1122,'Arr 2020'!$A:$N,9,0),0)</f>
        <v>0</v>
      </c>
      <c r="O1122" s="65">
        <f>IFERROR(VLOOKUP($F1122,'Arr 2020'!$A:$N,10,0),0)</f>
        <v>0</v>
      </c>
      <c r="P1122" s="65">
        <f>IFERROR(VLOOKUP($F1122,'Arr 2020'!$A:$N,11,0),0)</f>
        <v>0</v>
      </c>
      <c r="Q1122" s="65">
        <f>IFERROR(VLOOKUP($F1122,'Arr 2020'!$A:$N,12,0),0)</f>
        <v>0</v>
      </c>
      <c r="R1122" s="65">
        <f>IFERROR(VLOOKUP($F1122,'Arr 2020'!$A:$N,13,0),0)</f>
        <v>0</v>
      </c>
      <c r="S1122" s="65">
        <f>IFERROR(VLOOKUP($F1122,'Arr 2020'!$A:$N,14,0),0)</f>
        <v>0</v>
      </c>
    </row>
    <row r="1123" spans="2:19" ht="15" customHeight="1" x14ac:dyDescent="0.2">
      <c r="B1123" s="64"/>
      <c r="C1123" s="37"/>
      <c r="D1123" s="37" t="s">
        <v>1953</v>
      </c>
      <c r="E1123" s="37"/>
      <c r="F1123" s="37"/>
      <c r="G1123" s="51" t="s">
        <v>1954</v>
      </c>
      <c r="H1123" s="38">
        <f>IFERROR(VLOOKUP($F1123,'Arr 2020'!$A$1:$C$1331,3,0),0)</f>
        <v>0</v>
      </c>
      <c r="I1123" s="38">
        <f>IFERROR(VLOOKUP($F1123,'Arr 2020'!$A:$N,4,0),0)</f>
        <v>0</v>
      </c>
      <c r="J1123" s="38">
        <f>IFERROR(VLOOKUP($F1123,'Arr 2020'!$A:$N,5,0),0)</f>
        <v>0</v>
      </c>
      <c r="K1123" s="38">
        <f>IFERROR(VLOOKUP($F1123,'Arr 2020'!$A:$N,6,0),0)</f>
        <v>0</v>
      </c>
      <c r="L1123" s="38">
        <f>IFERROR(VLOOKUP($F1123,'Arr 2020'!$A:$N,7,0),0)</f>
        <v>0</v>
      </c>
      <c r="M1123" s="38">
        <f>IFERROR(VLOOKUP($F1123,'Arr 2020'!$A:$N,8,0),0)</f>
        <v>0</v>
      </c>
      <c r="N1123" s="38">
        <f>IFERROR(VLOOKUP($F1123,'Arr 2020'!$A:$N,9,0),0)</f>
        <v>0</v>
      </c>
      <c r="O1123" s="38">
        <f>IFERROR(VLOOKUP($F1123,'Arr 2020'!$A:$N,10,0),0)</f>
        <v>0</v>
      </c>
      <c r="P1123" s="38">
        <f>IFERROR(VLOOKUP($F1123,'Arr 2020'!$A:$N,11,0),0)</f>
        <v>0</v>
      </c>
      <c r="Q1123" s="38">
        <f>IFERROR(VLOOKUP($F1123,'Arr 2020'!$A:$N,12,0),0)</f>
        <v>0</v>
      </c>
      <c r="R1123" s="38">
        <f>IFERROR(VLOOKUP($F1123,'Arr 2020'!$A:$N,13,0),0)</f>
        <v>0</v>
      </c>
      <c r="S1123" s="38">
        <f>IFERROR(VLOOKUP($F1123,'Arr 2020'!$A:$N,14,0),0)</f>
        <v>0</v>
      </c>
    </row>
    <row r="1124" spans="2:19" ht="15" customHeight="1" x14ac:dyDescent="0.2">
      <c r="B1124" s="23"/>
      <c r="C1124" s="22"/>
      <c r="D1124" s="22"/>
      <c r="E1124" s="22" t="s">
        <v>1955</v>
      </c>
      <c r="F1124" s="22"/>
      <c r="G1124" s="55" t="s">
        <v>1954</v>
      </c>
      <c r="H1124" s="24">
        <f>IFERROR(VLOOKUP($F1124,'Arr 2020'!$A$1:$C$1331,3,0),0)</f>
        <v>0</v>
      </c>
      <c r="I1124" s="24">
        <f>IFERROR(VLOOKUP($F1124,'Arr 2020'!$A:$N,4,0),0)</f>
        <v>0</v>
      </c>
      <c r="J1124" s="24">
        <f>IFERROR(VLOOKUP($F1124,'Arr 2020'!$A:$N,5,0),0)</f>
        <v>0</v>
      </c>
      <c r="K1124" s="24">
        <f>IFERROR(VLOOKUP($F1124,'Arr 2020'!$A:$N,6,0),0)</f>
        <v>0</v>
      </c>
      <c r="L1124" s="24">
        <f>IFERROR(VLOOKUP($F1124,'Arr 2020'!$A:$N,7,0),0)</f>
        <v>0</v>
      </c>
      <c r="M1124" s="24">
        <f>IFERROR(VLOOKUP($F1124,'Arr 2020'!$A:$N,8,0),0)</f>
        <v>0</v>
      </c>
      <c r="N1124" s="24">
        <f>IFERROR(VLOOKUP($F1124,'Arr 2020'!$A:$N,9,0),0)</f>
        <v>0</v>
      </c>
      <c r="O1124" s="24">
        <f>IFERROR(VLOOKUP($F1124,'Arr 2020'!$A:$N,10,0),0)</f>
        <v>0</v>
      </c>
      <c r="P1124" s="24">
        <f>IFERROR(VLOOKUP($F1124,'Arr 2020'!$A:$N,11,0),0)</f>
        <v>0</v>
      </c>
      <c r="Q1124" s="24">
        <f>IFERROR(VLOOKUP($F1124,'Arr 2020'!$A:$N,12,0),0)</f>
        <v>0</v>
      </c>
      <c r="R1124" s="24">
        <f>IFERROR(VLOOKUP($F1124,'Arr 2020'!$A:$N,13,0),0)</f>
        <v>0</v>
      </c>
      <c r="S1124" s="24">
        <f>IFERROR(VLOOKUP($F1124,'Arr 2020'!$A:$N,14,0),0)</f>
        <v>0</v>
      </c>
    </row>
    <row r="1125" spans="2:19" ht="15" customHeight="1" x14ac:dyDescent="0.2">
      <c r="B1125" s="60"/>
      <c r="C1125" s="61"/>
      <c r="D1125" s="61"/>
      <c r="E1125" s="61"/>
      <c r="F1125" s="43" t="s">
        <v>1956</v>
      </c>
      <c r="G1125" s="53" t="s">
        <v>1954</v>
      </c>
      <c r="H1125" s="44">
        <f>IFERROR(VLOOKUP($F1125,'Arr 2020'!$A$1:$C$1331,3,0),0)</f>
        <v>2682.7</v>
      </c>
      <c r="I1125" s="44">
        <f>IFERROR(VLOOKUP($F1125,'Arr 2020'!$A:$N,4,0),0)</f>
        <v>110</v>
      </c>
      <c r="J1125" s="44">
        <f>IFERROR(VLOOKUP($F1125,'Arr 2020'!$A:$N,5,0),0)</f>
        <v>0</v>
      </c>
      <c r="K1125" s="44">
        <f>IFERROR(VLOOKUP($F1125,'Arr 2020'!$A:$N,6,0),0)</f>
        <v>0</v>
      </c>
      <c r="L1125" s="44">
        <f>IFERROR(VLOOKUP($F1125,'Arr 2020'!$A:$N,7,0),0)</f>
        <v>0</v>
      </c>
      <c r="M1125" s="44">
        <f>IFERROR(VLOOKUP($F1125,'Arr 2020'!$A:$N,8,0),0)</f>
        <v>0</v>
      </c>
      <c r="N1125" s="44">
        <f>IFERROR(VLOOKUP($F1125,'Arr 2020'!$A:$N,9,0),0)</f>
        <v>0</v>
      </c>
      <c r="O1125" s="44">
        <f>IFERROR(VLOOKUP($F1125,'Arr 2020'!$A:$N,10,0),0)</f>
        <v>66.040000000000006</v>
      </c>
      <c r="P1125" s="44">
        <f>IFERROR(VLOOKUP($F1125,'Arr 2020'!$A:$N,11,0),0)</f>
        <v>0</v>
      </c>
      <c r="Q1125" s="44">
        <f>IFERROR(VLOOKUP($F1125,'Arr 2020'!$A:$N,12,0),0)</f>
        <v>0</v>
      </c>
      <c r="R1125" s="44">
        <f>IFERROR(VLOOKUP($F1125,'Arr 2020'!$A:$N,13,0),0)</f>
        <v>0</v>
      </c>
      <c r="S1125" s="44">
        <f>IFERROR(VLOOKUP($F1125,'Arr 2020'!$A:$N,14,0),0)</f>
        <v>0</v>
      </c>
    </row>
    <row r="1126" spans="2:19" ht="15" customHeight="1" thickBot="1" x14ac:dyDescent="0.25">
      <c r="B1126" s="66"/>
      <c r="C1126" s="67"/>
      <c r="D1126" s="67"/>
      <c r="E1126" s="67"/>
      <c r="F1126" s="67"/>
      <c r="G1126" s="68"/>
      <c r="H1126" s="21">
        <f>IFERROR(VLOOKUP($F1126,'Arr 2020'!$A$1:$C$1331,3,0),0)</f>
        <v>0</v>
      </c>
      <c r="I1126" s="21">
        <f>IFERROR(VLOOKUP($F1126,'Arr 2020'!$A:$N,4,0),0)</f>
        <v>0</v>
      </c>
      <c r="J1126" s="21">
        <f>IFERROR(VLOOKUP($F1126,'Arr 2020'!$A:$N,5,0),0)</f>
        <v>0</v>
      </c>
      <c r="K1126" s="21">
        <f>IFERROR(VLOOKUP($F1126,'Arr 2020'!$A:$N,6,0),0)</f>
        <v>0</v>
      </c>
      <c r="L1126" s="21">
        <f>IFERROR(VLOOKUP($F1126,'Arr 2020'!$A:$N,7,0),0)</f>
        <v>0</v>
      </c>
      <c r="M1126" s="21">
        <f>IFERROR(VLOOKUP($F1126,'Arr 2020'!$A:$N,8,0),0)</f>
        <v>0</v>
      </c>
      <c r="N1126" s="21">
        <f>IFERROR(VLOOKUP($F1126,'Arr 2020'!$A:$N,9,0),0)</f>
        <v>0</v>
      </c>
      <c r="O1126" s="21">
        <f>IFERROR(VLOOKUP($F1126,'Arr 2020'!$A:$N,10,0),0)</f>
        <v>0</v>
      </c>
      <c r="P1126" s="21">
        <f>IFERROR(VLOOKUP($F1126,'Arr 2020'!$A:$N,11,0),0)</f>
        <v>0</v>
      </c>
      <c r="Q1126" s="21">
        <f>IFERROR(VLOOKUP($F1126,'Arr 2020'!$A:$N,12,0),0)</f>
        <v>0</v>
      </c>
      <c r="R1126" s="21">
        <f>IFERROR(VLOOKUP($F1126,'Arr 2020'!$A:$N,13,0),0)</f>
        <v>0</v>
      </c>
      <c r="S1126" s="21">
        <f>IFERROR(VLOOKUP($F1126,'Arr 2020'!$A:$N,14,0),0)</f>
        <v>0</v>
      </c>
    </row>
    <row r="1127" spans="2:19" ht="30" customHeight="1" thickBot="1" x14ac:dyDescent="0.25">
      <c r="B1127" s="48" t="s">
        <v>11</v>
      </c>
      <c r="C1127" s="25"/>
      <c r="D1127" s="26"/>
      <c r="E1127" s="25"/>
      <c r="F1127" s="27"/>
      <c r="G1127" s="49" t="s">
        <v>1957</v>
      </c>
      <c r="H1127" s="93">
        <f>IFERROR(VLOOKUP($F1127,'Arr 2020'!$A$1:$C$1331,3,0),0)</f>
        <v>0</v>
      </c>
      <c r="I1127" s="93">
        <f>IFERROR(VLOOKUP($F1127,'Arr 2020'!$A:$N,4,0),0)</f>
        <v>0</v>
      </c>
      <c r="J1127" s="93">
        <f>IFERROR(VLOOKUP($F1127,'Arr 2020'!$A:$N,5,0),0)</f>
        <v>0</v>
      </c>
      <c r="K1127" s="93">
        <f>IFERROR(VLOOKUP($F1127,'Arr 2020'!$A:$N,6,0),0)</f>
        <v>0</v>
      </c>
      <c r="L1127" s="93">
        <f>IFERROR(VLOOKUP($F1127,'Arr 2020'!$A:$N,7,0),0)</f>
        <v>0</v>
      </c>
      <c r="M1127" s="93">
        <f>IFERROR(VLOOKUP($F1127,'Arr 2020'!$A:$N,8,0),0)</f>
        <v>0</v>
      </c>
      <c r="N1127" s="93">
        <f>IFERROR(VLOOKUP($F1127,'Arr 2020'!$A:$N,9,0),0)</f>
        <v>0</v>
      </c>
      <c r="O1127" s="93">
        <f>IFERROR(VLOOKUP($F1127,'Arr 2020'!$A:$N,10,0),0)</f>
        <v>0</v>
      </c>
      <c r="P1127" s="93">
        <f>IFERROR(VLOOKUP($F1127,'Arr 2020'!$A:$N,11,0),0)</f>
        <v>0</v>
      </c>
      <c r="Q1127" s="93">
        <f>IFERROR(VLOOKUP($F1127,'Arr 2020'!$A:$N,12,0),0)</f>
        <v>0</v>
      </c>
      <c r="R1127" s="93">
        <f>IFERROR(VLOOKUP($F1127,'Arr 2020'!$A:$N,13,0),0)</f>
        <v>0</v>
      </c>
      <c r="S1127" s="93">
        <f>IFERROR(VLOOKUP($F1127,'Arr 2020'!$A:$N,14,0),0)</f>
        <v>0</v>
      </c>
    </row>
    <row r="1128" spans="2:19" ht="15" customHeight="1" x14ac:dyDescent="0.2">
      <c r="B1128" s="32"/>
      <c r="C1128" s="33">
        <v>41</v>
      </c>
      <c r="D1128" s="33"/>
      <c r="E1128" s="33"/>
      <c r="F1128" s="33"/>
      <c r="G1128" s="50" t="s">
        <v>1958</v>
      </c>
      <c r="H1128" s="34">
        <f>IFERROR(VLOOKUP($F1128,'Arr 2020'!$A$1:$C$1331,3,0),0)</f>
        <v>0</v>
      </c>
      <c r="I1128" s="34">
        <f>IFERROR(VLOOKUP($F1128,'Arr 2020'!$A:$N,4,0),0)</f>
        <v>0</v>
      </c>
      <c r="J1128" s="34">
        <f>IFERROR(VLOOKUP($F1128,'Arr 2020'!$A:$N,5,0),0)</f>
        <v>0</v>
      </c>
      <c r="K1128" s="34">
        <f>IFERROR(VLOOKUP($F1128,'Arr 2020'!$A:$N,6,0),0)</f>
        <v>0</v>
      </c>
      <c r="L1128" s="34">
        <f>IFERROR(VLOOKUP($F1128,'Arr 2020'!$A:$N,7,0),0)</f>
        <v>0</v>
      </c>
      <c r="M1128" s="34">
        <f>IFERROR(VLOOKUP($F1128,'Arr 2020'!$A:$N,8,0),0)</f>
        <v>0</v>
      </c>
      <c r="N1128" s="34">
        <f>IFERROR(VLOOKUP($F1128,'Arr 2020'!$A:$N,9,0),0)</f>
        <v>0</v>
      </c>
      <c r="O1128" s="34">
        <f>IFERROR(VLOOKUP($F1128,'Arr 2020'!$A:$N,10,0),0)</f>
        <v>0</v>
      </c>
      <c r="P1128" s="34">
        <f>IFERROR(VLOOKUP($F1128,'Arr 2020'!$A:$N,11,0),0)</f>
        <v>0</v>
      </c>
      <c r="Q1128" s="34">
        <f>IFERROR(VLOOKUP($F1128,'Arr 2020'!$A:$N,12,0),0)</f>
        <v>0</v>
      </c>
      <c r="R1128" s="34">
        <f>IFERROR(VLOOKUP($F1128,'Arr 2020'!$A:$N,13,0),0)</f>
        <v>0</v>
      </c>
      <c r="S1128" s="34">
        <f>IFERROR(VLOOKUP($F1128,'Arr 2020'!$A:$N,14,0),0)</f>
        <v>0</v>
      </c>
    </row>
    <row r="1129" spans="2:19" ht="15" customHeight="1" x14ac:dyDescent="0.2">
      <c r="B1129" s="64"/>
      <c r="C1129" s="37"/>
      <c r="D1129" s="37" t="s">
        <v>1959</v>
      </c>
      <c r="E1129" s="37"/>
      <c r="F1129" s="37"/>
      <c r="G1129" s="51" t="s">
        <v>1960</v>
      </c>
      <c r="H1129" s="38">
        <f>IFERROR(VLOOKUP($F1129,'Arr 2020'!$A$1:$C$1331,3,0),0)</f>
        <v>0</v>
      </c>
      <c r="I1129" s="38">
        <f>IFERROR(VLOOKUP($F1129,'Arr 2020'!$A:$N,4,0),0)</f>
        <v>0</v>
      </c>
      <c r="J1129" s="38">
        <f>IFERROR(VLOOKUP($F1129,'Arr 2020'!$A:$N,5,0),0)</f>
        <v>0</v>
      </c>
      <c r="K1129" s="38">
        <f>IFERROR(VLOOKUP($F1129,'Arr 2020'!$A:$N,6,0),0)</f>
        <v>0</v>
      </c>
      <c r="L1129" s="38">
        <f>IFERROR(VLOOKUP($F1129,'Arr 2020'!$A:$N,7,0),0)</f>
        <v>0</v>
      </c>
      <c r="M1129" s="38">
        <f>IFERROR(VLOOKUP($F1129,'Arr 2020'!$A:$N,8,0),0)</f>
        <v>0</v>
      </c>
      <c r="N1129" s="38">
        <f>IFERROR(VLOOKUP($F1129,'Arr 2020'!$A:$N,9,0),0)</f>
        <v>0</v>
      </c>
      <c r="O1129" s="38">
        <f>IFERROR(VLOOKUP($F1129,'Arr 2020'!$A:$N,10,0),0)</f>
        <v>0</v>
      </c>
      <c r="P1129" s="38">
        <f>IFERROR(VLOOKUP($F1129,'Arr 2020'!$A:$N,11,0),0)</f>
        <v>0</v>
      </c>
      <c r="Q1129" s="38">
        <f>IFERROR(VLOOKUP($F1129,'Arr 2020'!$A:$N,12,0),0)</f>
        <v>0</v>
      </c>
      <c r="R1129" s="38">
        <f>IFERROR(VLOOKUP($F1129,'Arr 2020'!$A:$N,13,0),0)</f>
        <v>0</v>
      </c>
      <c r="S1129" s="38">
        <f>IFERROR(VLOOKUP($F1129,'Arr 2020'!$A:$N,14,0),0)</f>
        <v>0</v>
      </c>
    </row>
    <row r="1130" spans="2:19" ht="15" customHeight="1" x14ac:dyDescent="0.2">
      <c r="B1130" s="23"/>
      <c r="C1130" s="22"/>
      <c r="D1130" s="22"/>
      <c r="E1130" s="22" t="s">
        <v>1961</v>
      </c>
      <c r="F1130" s="22"/>
      <c r="G1130" s="55" t="s">
        <v>1960</v>
      </c>
      <c r="H1130" s="24">
        <f>IFERROR(VLOOKUP($F1130,'Arr 2020'!$A$1:$C$1331,3,0),0)</f>
        <v>0</v>
      </c>
      <c r="I1130" s="24">
        <f>IFERROR(VLOOKUP($F1130,'Arr 2020'!$A:$N,4,0),0)</f>
        <v>0</v>
      </c>
      <c r="J1130" s="24">
        <f>IFERROR(VLOOKUP($F1130,'Arr 2020'!$A:$N,5,0),0)</f>
        <v>0</v>
      </c>
      <c r="K1130" s="24">
        <f>IFERROR(VLOOKUP($F1130,'Arr 2020'!$A:$N,6,0),0)</f>
        <v>0</v>
      </c>
      <c r="L1130" s="24">
        <f>IFERROR(VLOOKUP($F1130,'Arr 2020'!$A:$N,7,0),0)</f>
        <v>0</v>
      </c>
      <c r="M1130" s="24">
        <f>IFERROR(VLOOKUP($F1130,'Arr 2020'!$A:$N,8,0),0)</f>
        <v>0</v>
      </c>
      <c r="N1130" s="24">
        <f>IFERROR(VLOOKUP($F1130,'Arr 2020'!$A:$N,9,0),0)</f>
        <v>0</v>
      </c>
      <c r="O1130" s="24">
        <f>IFERROR(VLOOKUP($F1130,'Arr 2020'!$A:$N,10,0),0)</f>
        <v>0</v>
      </c>
      <c r="P1130" s="24">
        <f>IFERROR(VLOOKUP($F1130,'Arr 2020'!$A:$N,11,0),0)</f>
        <v>0</v>
      </c>
      <c r="Q1130" s="24">
        <f>IFERROR(VLOOKUP($F1130,'Arr 2020'!$A:$N,12,0),0)</f>
        <v>0</v>
      </c>
      <c r="R1130" s="24">
        <f>IFERROR(VLOOKUP($F1130,'Arr 2020'!$A:$N,13,0),0)</f>
        <v>0</v>
      </c>
      <c r="S1130" s="24">
        <f>IFERROR(VLOOKUP($F1130,'Arr 2020'!$A:$N,14,0),0)</f>
        <v>0</v>
      </c>
    </row>
    <row r="1131" spans="2:19" ht="15" customHeight="1" x14ac:dyDescent="0.2">
      <c r="B1131" s="60"/>
      <c r="C1131" s="61"/>
      <c r="D1131" s="61"/>
      <c r="E1131" s="61"/>
      <c r="F1131" s="43" t="s">
        <v>1962</v>
      </c>
      <c r="G1131" s="53" t="s">
        <v>1960</v>
      </c>
      <c r="H1131" s="44">
        <f>IFERROR(VLOOKUP($F1131,'Arr 2020'!$A$1:$C$1331,3,0),0)</f>
        <v>8844.010000000002</v>
      </c>
      <c r="I1131" s="44">
        <f>IFERROR(VLOOKUP($F1131,'Arr 2020'!$A:$N,4,0),0)</f>
        <v>6314.32</v>
      </c>
      <c r="J1131" s="44">
        <f>IFERROR(VLOOKUP($F1131,'Arr 2020'!$A:$N,5,0),0)</f>
        <v>4023.76</v>
      </c>
      <c r="K1131" s="44">
        <f>IFERROR(VLOOKUP($F1131,'Arr 2020'!$A:$N,6,0),0)</f>
        <v>3455.6</v>
      </c>
      <c r="L1131" s="44">
        <f>IFERROR(VLOOKUP($F1131,'Arr 2020'!$A:$N,7,0),0)</f>
        <v>34982.400000000001</v>
      </c>
      <c r="M1131" s="44">
        <f>IFERROR(VLOOKUP($F1131,'Arr 2020'!$A:$N,8,0),0)</f>
        <v>10326.66</v>
      </c>
      <c r="N1131" s="44">
        <f>IFERROR(VLOOKUP($F1131,'Arr 2020'!$A:$N,9,0),0)</f>
        <v>6586.41</v>
      </c>
      <c r="O1131" s="44">
        <f>IFERROR(VLOOKUP($F1131,'Arr 2020'!$A:$N,10,0),0)</f>
        <v>21782.49</v>
      </c>
      <c r="P1131" s="44">
        <f>IFERROR(VLOOKUP($F1131,'Arr 2020'!$A:$N,11,0),0)</f>
        <v>3288.64</v>
      </c>
      <c r="Q1131" s="44">
        <f>IFERROR(VLOOKUP($F1131,'Arr 2020'!$A:$N,12,0),0)</f>
        <v>10159.209999999999</v>
      </c>
      <c r="R1131" s="44">
        <f>IFERROR(VLOOKUP($F1131,'Arr 2020'!$A:$N,13,0),0)</f>
        <v>10242.040000000001</v>
      </c>
      <c r="S1131" s="44">
        <f>IFERROR(VLOOKUP($F1131,'Arr 2020'!$A:$N,14,0),0)</f>
        <v>955.54</v>
      </c>
    </row>
    <row r="1132" spans="2:19" ht="15" customHeight="1" x14ac:dyDescent="0.2">
      <c r="B1132" s="64"/>
      <c r="C1132" s="37"/>
      <c r="D1132" s="37" t="s">
        <v>1963</v>
      </c>
      <c r="E1132" s="37"/>
      <c r="F1132" s="37"/>
      <c r="G1132" s="51" t="s">
        <v>1964</v>
      </c>
      <c r="H1132" s="38">
        <f>IFERROR(VLOOKUP($F1132,'Arr 2020'!$A$1:$C$1331,3,0),0)</f>
        <v>0</v>
      </c>
      <c r="I1132" s="38">
        <f>IFERROR(VLOOKUP($F1132,'Arr 2020'!$A:$N,4,0),0)</f>
        <v>0</v>
      </c>
      <c r="J1132" s="38">
        <f>IFERROR(VLOOKUP($F1132,'Arr 2020'!$A:$N,5,0),0)</f>
        <v>0</v>
      </c>
      <c r="K1132" s="38">
        <f>IFERROR(VLOOKUP($F1132,'Arr 2020'!$A:$N,6,0),0)</f>
        <v>0</v>
      </c>
      <c r="L1132" s="38">
        <f>IFERROR(VLOOKUP($F1132,'Arr 2020'!$A:$N,7,0),0)</f>
        <v>0</v>
      </c>
      <c r="M1132" s="38">
        <f>IFERROR(VLOOKUP($F1132,'Arr 2020'!$A:$N,8,0),0)</f>
        <v>0</v>
      </c>
      <c r="N1132" s="38">
        <f>IFERROR(VLOOKUP($F1132,'Arr 2020'!$A:$N,9,0),0)</f>
        <v>0</v>
      </c>
      <c r="O1132" s="38">
        <f>IFERROR(VLOOKUP($F1132,'Arr 2020'!$A:$N,10,0),0)</f>
        <v>0</v>
      </c>
      <c r="P1132" s="38">
        <f>IFERROR(VLOOKUP($F1132,'Arr 2020'!$A:$N,11,0),0)</f>
        <v>0</v>
      </c>
      <c r="Q1132" s="38">
        <f>IFERROR(VLOOKUP($F1132,'Arr 2020'!$A:$N,12,0),0)</f>
        <v>0</v>
      </c>
      <c r="R1132" s="38">
        <f>IFERROR(VLOOKUP($F1132,'Arr 2020'!$A:$N,13,0),0)</f>
        <v>0</v>
      </c>
      <c r="S1132" s="38">
        <f>IFERROR(VLOOKUP($F1132,'Arr 2020'!$A:$N,14,0),0)</f>
        <v>0</v>
      </c>
    </row>
    <row r="1133" spans="2:19" ht="15" customHeight="1" x14ac:dyDescent="0.2">
      <c r="B1133" s="23"/>
      <c r="C1133" s="22"/>
      <c r="D1133" s="22"/>
      <c r="E1133" s="22" t="s">
        <v>1965</v>
      </c>
      <c r="F1133" s="22"/>
      <c r="G1133" s="55" t="s">
        <v>1964</v>
      </c>
      <c r="H1133" s="24">
        <f>IFERROR(VLOOKUP($F1133,'Arr 2020'!$A$1:$C$1331,3,0),0)</f>
        <v>0</v>
      </c>
      <c r="I1133" s="24">
        <f>IFERROR(VLOOKUP($F1133,'Arr 2020'!$A:$N,4,0),0)</f>
        <v>0</v>
      </c>
      <c r="J1133" s="24">
        <f>IFERROR(VLOOKUP($F1133,'Arr 2020'!$A:$N,5,0),0)</f>
        <v>0</v>
      </c>
      <c r="K1133" s="24">
        <f>IFERROR(VLOOKUP($F1133,'Arr 2020'!$A:$N,6,0),0)</f>
        <v>0</v>
      </c>
      <c r="L1133" s="24">
        <f>IFERROR(VLOOKUP($F1133,'Arr 2020'!$A:$N,7,0),0)</f>
        <v>0</v>
      </c>
      <c r="M1133" s="24">
        <f>IFERROR(VLOOKUP($F1133,'Arr 2020'!$A:$N,8,0),0)</f>
        <v>0</v>
      </c>
      <c r="N1133" s="24">
        <f>IFERROR(VLOOKUP($F1133,'Arr 2020'!$A:$N,9,0),0)</f>
        <v>0</v>
      </c>
      <c r="O1133" s="24">
        <f>IFERROR(VLOOKUP($F1133,'Arr 2020'!$A:$N,10,0),0)</f>
        <v>0</v>
      </c>
      <c r="P1133" s="24">
        <f>IFERROR(VLOOKUP($F1133,'Arr 2020'!$A:$N,11,0),0)</f>
        <v>0</v>
      </c>
      <c r="Q1133" s="24">
        <f>IFERROR(VLOOKUP($F1133,'Arr 2020'!$A:$N,12,0),0)</f>
        <v>0</v>
      </c>
      <c r="R1133" s="24">
        <f>IFERROR(VLOOKUP($F1133,'Arr 2020'!$A:$N,13,0),0)</f>
        <v>0</v>
      </c>
      <c r="S1133" s="24">
        <f>IFERROR(VLOOKUP($F1133,'Arr 2020'!$A:$N,14,0),0)</f>
        <v>0</v>
      </c>
    </row>
    <row r="1134" spans="2:19" ht="15" customHeight="1" x14ac:dyDescent="0.2">
      <c r="B1134" s="60"/>
      <c r="C1134" s="61"/>
      <c r="D1134" s="61"/>
      <c r="E1134" s="61"/>
      <c r="F1134" s="43" t="s">
        <v>1966</v>
      </c>
      <c r="G1134" s="53" t="s">
        <v>1964</v>
      </c>
      <c r="H1134" s="44">
        <f>IFERROR(VLOOKUP($F1134,'Arr 2020'!$A$1:$C$1331,3,0),0)</f>
        <v>35981.879999999997</v>
      </c>
      <c r="I1134" s="44">
        <f>IFERROR(VLOOKUP($F1134,'Arr 2020'!$A:$N,4,0),0)</f>
        <v>38218.660000000003</v>
      </c>
      <c r="J1134" s="44">
        <f>IFERROR(VLOOKUP($F1134,'Arr 2020'!$A:$N,5,0),0)</f>
        <v>48028.87999999999</v>
      </c>
      <c r="K1134" s="44">
        <f>IFERROR(VLOOKUP($F1134,'Arr 2020'!$A:$N,6,0),0)</f>
        <v>32025.49</v>
      </c>
      <c r="L1134" s="44">
        <f>IFERROR(VLOOKUP($F1134,'Arr 2020'!$A:$N,7,0),0)</f>
        <v>40316.89</v>
      </c>
      <c r="M1134" s="44">
        <f>IFERROR(VLOOKUP($F1134,'Arr 2020'!$A:$N,8,0),0)</f>
        <v>45486.47</v>
      </c>
      <c r="N1134" s="44">
        <f>IFERROR(VLOOKUP($F1134,'Arr 2020'!$A:$N,9,0),0)</f>
        <v>46882.83</v>
      </c>
      <c r="O1134" s="44">
        <f>IFERROR(VLOOKUP($F1134,'Arr 2020'!$A:$N,10,0),0)</f>
        <v>33461.64</v>
      </c>
      <c r="P1134" s="44">
        <f>IFERROR(VLOOKUP($F1134,'Arr 2020'!$A:$N,11,0),0)</f>
        <v>26139.450000000004</v>
      </c>
      <c r="Q1134" s="44">
        <f>IFERROR(VLOOKUP($F1134,'Arr 2020'!$A:$N,12,0),0)</f>
        <v>91592.05</v>
      </c>
      <c r="R1134" s="44">
        <f>IFERROR(VLOOKUP($F1134,'Arr 2020'!$A:$N,13,0),0)</f>
        <v>69362.31</v>
      </c>
      <c r="S1134" s="44">
        <f>IFERROR(VLOOKUP($F1134,'Arr 2020'!$A:$N,14,0),0)</f>
        <v>75652.009999999995</v>
      </c>
    </row>
    <row r="1135" spans="2:19" ht="15" customHeight="1" x14ac:dyDescent="0.2">
      <c r="B1135" s="32"/>
      <c r="C1135" s="33">
        <v>42</v>
      </c>
      <c r="D1135" s="33"/>
      <c r="E1135" s="33"/>
      <c r="F1135" s="33"/>
      <c r="G1135" s="50" t="s">
        <v>4268</v>
      </c>
      <c r="H1135" s="65">
        <f>IFERROR(VLOOKUP($F1135,'Arr 2020'!$A$1:$C$1331,3,0),0)</f>
        <v>0</v>
      </c>
      <c r="I1135" s="65">
        <f>IFERROR(VLOOKUP($F1135,'Arr 2020'!$A:$N,4,0),0)</f>
        <v>0</v>
      </c>
      <c r="J1135" s="65">
        <f>IFERROR(VLOOKUP($F1135,'Arr 2020'!$A:$N,5,0),0)</f>
        <v>0</v>
      </c>
      <c r="K1135" s="65">
        <f>IFERROR(VLOOKUP($F1135,'Arr 2020'!$A:$N,6,0),0)</f>
        <v>0</v>
      </c>
      <c r="L1135" s="65">
        <f>IFERROR(VLOOKUP($F1135,'Arr 2020'!$A:$N,7,0),0)</f>
        <v>0</v>
      </c>
      <c r="M1135" s="65">
        <f>IFERROR(VLOOKUP($F1135,'Arr 2020'!$A:$N,8,0),0)</f>
        <v>0</v>
      </c>
      <c r="N1135" s="65">
        <f>IFERROR(VLOOKUP($F1135,'Arr 2020'!$A:$N,9,0),0)</f>
        <v>0</v>
      </c>
      <c r="O1135" s="65">
        <f>IFERROR(VLOOKUP($F1135,'Arr 2020'!$A:$N,10,0),0)</f>
        <v>0</v>
      </c>
      <c r="P1135" s="65">
        <f>IFERROR(VLOOKUP($F1135,'Arr 2020'!$A:$N,11,0),0)</f>
        <v>0</v>
      </c>
      <c r="Q1135" s="65">
        <f>IFERROR(VLOOKUP($F1135,'Arr 2020'!$A:$N,12,0),0)</f>
        <v>0</v>
      </c>
      <c r="R1135" s="65">
        <f>IFERROR(VLOOKUP($F1135,'Arr 2020'!$A:$N,13,0),0)</f>
        <v>0</v>
      </c>
      <c r="S1135" s="65">
        <f>IFERROR(VLOOKUP($F1135,'Arr 2020'!$A:$N,14,0),0)</f>
        <v>0</v>
      </c>
    </row>
    <row r="1136" spans="2:19" ht="15" customHeight="1" x14ac:dyDescent="0.2">
      <c r="B1136" s="64"/>
      <c r="C1136" s="37"/>
      <c r="D1136" s="37" t="s">
        <v>1967</v>
      </c>
      <c r="E1136" s="37"/>
      <c r="F1136" s="37"/>
      <c r="G1136" s="51" t="s">
        <v>4269</v>
      </c>
      <c r="H1136" s="38">
        <f>IFERROR(VLOOKUP($F1136,'Arr 2020'!$A$1:$C$1331,3,0),0)</f>
        <v>0</v>
      </c>
      <c r="I1136" s="38">
        <f>IFERROR(VLOOKUP($F1136,'Arr 2020'!$A:$N,4,0),0)</f>
        <v>0</v>
      </c>
      <c r="J1136" s="38">
        <f>IFERROR(VLOOKUP($F1136,'Arr 2020'!$A:$N,5,0),0)</f>
        <v>0</v>
      </c>
      <c r="K1136" s="38">
        <f>IFERROR(VLOOKUP($F1136,'Arr 2020'!$A:$N,6,0),0)</f>
        <v>0</v>
      </c>
      <c r="L1136" s="38">
        <f>IFERROR(VLOOKUP($F1136,'Arr 2020'!$A:$N,7,0),0)</f>
        <v>0</v>
      </c>
      <c r="M1136" s="38">
        <f>IFERROR(VLOOKUP($F1136,'Arr 2020'!$A:$N,8,0),0)</f>
        <v>0</v>
      </c>
      <c r="N1136" s="38">
        <f>IFERROR(VLOOKUP($F1136,'Arr 2020'!$A:$N,9,0),0)</f>
        <v>0</v>
      </c>
      <c r="O1136" s="38">
        <f>IFERROR(VLOOKUP($F1136,'Arr 2020'!$A:$N,10,0),0)</f>
        <v>0</v>
      </c>
      <c r="P1136" s="38">
        <f>IFERROR(VLOOKUP($F1136,'Arr 2020'!$A:$N,11,0),0)</f>
        <v>0</v>
      </c>
      <c r="Q1136" s="38">
        <f>IFERROR(VLOOKUP($F1136,'Arr 2020'!$A:$N,12,0),0)</f>
        <v>0</v>
      </c>
      <c r="R1136" s="38">
        <f>IFERROR(VLOOKUP($F1136,'Arr 2020'!$A:$N,13,0),0)</f>
        <v>0</v>
      </c>
      <c r="S1136" s="38">
        <f>IFERROR(VLOOKUP($F1136,'Arr 2020'!$A:$N,14,0),0)</f>
        <v>0</v>
      </c>
    </row>
    <row r="1137" spans="2:19" ht="15" customHeight="1" x14ac:dyDescent="0.2">
      <c r="B1137" s="23"/>
      <c r="C1137" s="22"/>
      <c r="D1137" s="22"/>
      <c r="E1137" s="22" t="s">
        <v>1968</v>
      </c>
      <c r="F1137" s="22"/>
      <c r="G1137" s="55" t="s">
        <v>1969</v>
      </c>
      <c r="H1137" s="24">
        <f>IFERROR(VLOOKUP($F1137,'Arr 2020'!$A$1:$C$1331,3,0),0)</f>
        <v>0</v>
      </c>
      <c r="I1137" s="24">
        <f>IFERROR(VLOOKUP($F1137,'Arr 2020'!$A:$N,4,0),0)</f>
        <v>0</v>
      </c>
      <c r="J1137" s="24">
        <f>IFERROR(VLOOKUP($F1137,'Arr 2020'!$A:$N,5,0),0)</f>
        <v>0</v>
      </c>
      <c r="K1137" s="24">
        <f>IFERROR(VLOOKUP($F1137,'Arr 2020'!$A:$N,6,0),0)</f>
        <v>0</v>
      </c>
      <c r="L1137" s="24">
        <f>IFERROR(VLOOKUP($F1137,'Arr 2020'!$A:$N,7,0),0)</f>
        <v>0</v>
      </c>
      <c r="M1137" s="24">
        <f>IFERROR(VLOOKUP($F1137,'Arr 2020'!$A:$N,8,0),0)</f>
        <v>0</v>
      </c>
      <c r="N1137" s="24">
        <f>IFERROR(VLOOKUP($F1137,'Arr 2020'!$A:$N,9,0),0)</f>
        <v>0</v>
      </c>
      <c r="O1137" s="24">
        <f>IFERROR(VLOOKUP($F1137,'Arr 2020'!$A:$N,10,0),0)</f>
        <v>0</v>
      </c>
      <c r="P1137" s="24">
        <f>IFERROR(VLOOKUP($F1137,'Arr 2020'!$A:$N,11,0),0)</f>
        <v>0</v>
      </c>
      <c r="Q1137" s="24">
        <f>IFERROR(VLOOKUP($F1137,'Arr 2020'!$A:$N,12,0),0)</f>
        <v>0</v>
      </c>
      <c r="R1137" s="24">
        <f>IFERROR(VLOOKUP($F1137,'Arr 2020'!$A:$N,13,0),0)</f>
        <v>0</v>
      </c>
      <c r="S1137" s="24">
        <f>IFERROR(VLOOKUP($F1137,'Arr 2020'!$A:$N,14,0),0)</f>
        <v>0</v>
      </c>
    </row>
    <row r="1138" spans="2:19" ht="15" customHeight="1" x14ac:dyDescent="0.2">
      <c r="B1138" s="60"/>
      <c r="C1138" s="61"/>
      <c r="D1138" s="61"/>
      <c r="E1138" s="61"/>
      <c r="F1138" s="43" t="s">
        <v>1970</v>
      </c>
      <c r="G1138" s="53" t="s">
        <v>1969</v>
      </c>
      <c r="H1138" s="44">
        <f>IFERROR(VLOOKUP($F1138,'Arr 2020'!$A$1:$C$1331,3,0),0)</f>
        <v>15363.72</v>
      </c>
      <c r="I1138" s="44">
        <f>IFERROR(VLOOKUP($F1138,'Arr 2020'!$A:$N,4,0),0)</f>
        <v>14184.53</v>
      </c>
      <c r="J1138" s="44">
        <f>IFERROR(VLOOKUP($F1138,'Arr 2020'!$A:$N,5,0),0)</f>
        <v>26044.959999999995</v>
      </c>
      <c r="K1138" s="44">
        <f>IFERROR(VLOOKUP($F1138,'Arr 2020'!$A:$N,6,0),0)</f>
        <v>3272.25</v>
      </c>
      <c r="L1138" s="44">
        <f>IFERROR(VLOOKUP($F1138,'Arr 2020'!$A:$N,7,0),0)</f>
        <v>9619.489999999998</v>
      </c>
      <c r="M1138" s="44">
        <f>IFERROR(VLOOKUP($F1138,'Arr 2020'!$A:$N,8,0),0)</f>
        <v>7497.1</v>
      </c>
      <c r="N1138" s="44">
        <f>IFERROR(VLOOKUP($F1138,'Arr 2020'!$A:$N,9,0),0)</f>
        <v>15976.629999999997</v>
      </c>
      <c r="O1138" s="44">
        <f>IFERROR(VLOOKUP($F1138,'Arr 2020'!$A:$N,10,0),0)</f>
        <v>18369.84</v>
      </c>
      <c r="P1138" s="44">
        <f>IFERROR(VLOOKUP($F1138,'Arr 2020'!$A:$N,11,0),0)</f>
        <v>2303.23</v>
      </c>
      <c r="Q1138" s="44">
        <f>IFERROR(VLOOKUP($F1138,'Arr 2020'!$A:$N,12,0),0)</f>
        <v>2473.85</v>
      </c>
      <c r="R1138" s="44">
        <f>IFERROR(VLOOKUP($F1138,'Arr 2020'!$A:$N,13,0),0)</f>
        <v>5212.6899999999996</v>
      </c>
      <c r="S1138" s="44">
        <f>IFERROR(VLOOKUP($F1138,'Arr 2020'!$A:$N,14,0),0)</f>
        <v>4092.3</v>
      </c>
    </row>
    <row r="1139" spans="2:19" ht="15" customHeight="1" x14ac:dyDescent="0.2">
      <c r="B1139" s="60"/>
      <c r="C1139" s="61"/>
      <c r="D1139" s="61"/>
      <c r="E1139" s="61"/>
      <c r="F1139" s="43" t="s">
        <v>1971</v>
      </c>
      <c r="G1139" s="53" t="s">
        <v>1972</v>
      </c>
      <c r="H1139" s="44">
        <f>IFERROR(VLOOKUP($F1139,'Arr 2020'!$A$1:$C$1331,3,0),0)</f>
        <v>3106.95</v>
      </c>
      <c r="I1139" s="44">
        <f>IFERROR(VLOOKUP($F1139,'Arr 2020'!$A:$N,4,0),0)</f>
        <v>2151.2199999999998</v>
      </c>
      <c r="J1139" s="44">
        <f>IFERROR(VLOOKUP($F1139,'Arr 2020'!$A:$N,5,0),0)</f>
        <v>487.98000000000008</v>
      </c>
      <c r="K1139" s="44">
        <f>IFERROR(VLOOKUP($F1139,'Arr 2020'!$A:$N,6,0),0)</f>
        <v>3614.85</v>
      </c>
      <c r="L1139" s="44">
        <f>IFERROR(VLOOKUP($F1139,'Arr 2020'!$A:$N,7,0),0)</f>
        <v>4722.420000000001</v>
      </c>
      <c r="M1139" s="44">
        <f>IFERROR(VLOOKUP($F1139,'Arr 2020'!$A:$N,8,0),0)</f>
        <v>2273.3200000000002</v>
      </c>
      <c r="N1139" s="44">
        <f>IFERROR(VLOOKUP($F1139,'Arr 2020'!$A:$N,9,0),0)</f>
        <v>1541.46</v>
      </c>
      <c r="O1139" s="44">
        <f>IFERROR(VLOOKUP($F1139,'Arr 2020'!$A:$N,10,0),0)</f>
        <v>1300.18</v>
      </c>
      <c r="P1139" s="44">
        <f>IFERROR(VLOOKUP($F1139,'Arr 2020'!$A:$N,11,0),0)</f>
        <v>828.63000000000011</v>
      </c>
      <c r="Q1139" s="44">
        <f>IFERROR(VLOOKUP($F1139,'Arr 2020'!$A:$N,12,0),0)</f>
        <v>1006.77</v>
      </c>
      <c r="R1139" s="44">
        <f>IFERROR(VLOOKUP($F1139,'Arr 2020'!$A:$N,13,0),0)</f>
        <v>2727.78</v>
      </c>
      <c r="S1139" s="44">
        <f>IFERROR(VLOOKUP($F1139,'Arr 2020'!$A:$N,14,0),0)</f>
        <v>392.93</v>
      </c>
    </row>
    <row r="1140" spans="2:19" ht="15" customHeight="1" x14ac:dyDescent="0.2">
      <c r="B1140" s="23"/>
      <c r="C1140" s="22"/>
      <c r="D1140" s="22"/>
      <c r="E1140" s="22" t="s">
        <v>1973</v>
      </c>
      <c r="F1140" s="22"/>
      <c r="G1140" s="55" t="s">
        <v>4270</v>
      </c>
      <c r="H1140" s="24">
        <f>IFERROR(VLOOKUP($F1140,'Arr 2020'!$A$1:$C$1331,3,0),0)</f>
        <v>0</v>
      </c>
      <c r="I1140" s="24">
        <f>IFERROR(VLOOKUP($F1140,'Arr 2020'!$A:$N,4,0),0)</f>
        <v>0</v>
      </c>
      <c r="J1140" s="24">
        <f>IFERROR(VLOOKUP($F1140,'Arr 2020'!$A:$N,5,0),0)</f>
        <v>0</v>
      </c>
      <c r="K1140" s="24">
        <f>IFERROR(VLOOKUP($F1140,'Arr 2020'!$A:$N,6,0),0)</f>
        <v>0</v>
      </c>
      <c r="L1140" s="24">
        <f>IFERROR(VLOOKUP($F1140,'Arr 2020'!$A:$N,7,0),0)</f>
        <v>0</v>
      </c>
      <c r="M1140" s="24">
        <f>IFERROR(VLOOKUP($F1140,'Arr 2020'!$A:$N,8,0),0)</f>
        <v>0</v>
      </c>
      <c r="N1140" s="24">
        <f>IFERROR(VLOOKUP($F1140,'Arr 2020'!$A:$N,9,0),0)</f>
        <v>0</v>
      </c>
      <c r="O1140" s="24">
        <f>IFERROR(VLOOKUP($F1140,'Arr 2020'!$A:$N,10,0),0)</f>
        <v>0</v>
      </c>
      <c r="P1140" s="24">
        <f>IFERROR(VLOOKUP($F1140,'Arr 2020'!$A:$N,11,0),0)</f>
        <v>0</v>
      </c>
      <c r="Q1140" s="24">
        <f>IFERROR(VLOOKUP($F1140,'Arr 2020'!$A:$N,12,0),0)</f>
        <v>0</v>
      </c>
      <c r="R1140" s="24">
        <f>IFERROR(VLOOKUP($F1140,'Arr 2020'!$A:$N,13,0),0)</f>
        <v>0</v>
      </c>
      <c r="S1140" s="24">
        <f>IFERROR(VLOOKUP($F1140,'Arr 2020'!$A:$N,14,0),0)</f>
        <v>0</v>
      </c>
    </row>
    <row r="1141" spans="2:19" ht="15" customHeight="1" x14ac:dyDescent="0.2">
      <c r="B1141" s="60"/>
      <c r="C1141" s="61"/>
      <c r="D1141" s="61"/>
      <c r="E1141" s="61"/>
      <c r="F1141" s="43" t="s">
        <v>1975</v>
      </c>
      <c r="G1141" s="53" t="s">
        <v>4270</v>
      </c>
      <c r="H1141" s="44">
        <f>IFERROR(VLOOKUP($F1141,'Arr 2020'!$A$1:$C$1331,3,0),0)</f>
        <v>22254.549999999996</v>
      </c>
      <c r="I1141" s="44">
        <f>IFERROR(VLOOKUP($F1141,'Arr 2020'!$A:$N,4,0),0)</f>
        <v>5898.37</v>
      </c>
      <c r="J1141" s="44">
        <f>IFERROR(VLOOKUP($F1141,'Arr 2020'!$A:$N,5,0),0)</f>
        <v>26070.51</v>
      </c>
      <c r="K1141" s="44">
        <f>IFERROR(VLOOKUP($F1141,'Arr 2020'!$A:$N,6,0),0)</f>
        <v>110700.16000000002</v>
      </c>
      <c r="L1141" s="44">
        <f>IFERROR(VLOOKUP($F1141,'Arr 2020'!$A:$N,7,0),0)</f>
        <v>15227.69</v>
      </c>
      <c r="M1141" s="44">
        <f>IFERROR(VLOOKUP($F1141,'Arr 2020'!$A:$N,8,0),0)</f>
        <v>48426.17</v>
      </c>
      <c r="N1141" s="44">
        <f>IFERROR(VLOOKUP($F1141,'Arr 2020'!$A:$N,9,0),0)</f>
        <v>13600.56</v>
      </c>
      <c r="O1141" s="44">
        <f>IFERROR(VLOOKUP($F1141,'Arr 2020'!$A:$N,10,0),0)</f>
        <v>136009.98000000001</v>
      </c>
      <c r="P1141" s="44">
        <f>IFERROR(VLOOKUP($F1141,'Arr 2020'!$A:$N,11,0),0)</f>
        <v>39252.31</v>
      </c>
      <c r="Q1141" s="44">
        <f>IFERROR(VLOOKUP($F1141,'Arr 2020'!$A:$N,12,0),0)</f>
        <v>21794.51</v>
      </c>
      <c r="R1141" s="44">
        <f>IFERROR(VLOOKUP($F1141,'Arr 2020'!$A:$N,13,0),0)</f>
        <v>40209</v>
      </c>
      <c r="S1141" s="44">
        <f>IFERROR(VLOOKUP($F1141,'Arr 2020'!$A:$N,14,0),0)</f>
        <v>35380.730000000003</v>
      </c>
    </row>
    <row r="1142" spans="2:19" ht="15" customHeight="1" x14ac:dyDescent="0.2">
      <c r="B1142" s="23"/>
      <c r="C1142" s="22"/>
      <c r="D1142" s="22"/>
      <c r="E1142" s="22" t="s">
        <v>1976</v>
      </c>
      <c r="F1142" s="22"/>
      <c r="G1142" s="55" t="s">
        <v>4271</v>
      </c>
      <c r="H1142" s="24">
        <f>IFERROR(VLOOKUP($F1142,'Arr 2020'!$A$1:$C$1331,3,0),0)</f>
        <v>0</v>
      </c>
      <c r="I1142" s="24">
        <f>IFERROR(VLOOKUP($F1142,'Arr 2020'!$A:$N,4,0),0)</f>
        <v>0</v>
      </c>
      <c r="J1142" s="24">
        <f>IFERROR(VLOOKUP($F1142,'Arr 2020'!$A:$N,5,0),0)</f>
        <v>0</v>
      </c>
      <c r="K1142" s="24">
        <f>IFERROR(VLOOKUP($F1142,'Arr 2020'!$A:$N,6,0),0)</f>
        <v>0</v>
      </c>
      <c r="L1142" s="24">
        <f>IFERROR(VLOOKUP($F1142,'Arr 2020'!$A:$N,7,0),0)</f>
        <v>0</v>
      </c>
      <c r="M1142" s="24">
        <f>IFERROR(VLOOKUP($F1142,'Arr 2020'!$A:$N,8,0),0)</f>
        <v>0</v>
      </c>
      <c r="N1142" s="24">
        <f>IFERROR(VLOOKUP($F1142,'Arr 2020'!$A:$N,9,0),0)</f>
        <v>0</v>
      </c>
      <c r="O1142" s="24">
        <f>IFERROR(VLOOKUP($F1142,'Arr 2020'!$A:$N,10,0),0)</f>
        <v>0</v>
      </c>
      <c r="P1142" s="24">
        <f>IFERROR(VLOOKUP($F1142,'Arr 2020'!$A:$N,11,0),0)</f>
        <v>0</v>
      </c>
      <c r="Q1142" s="24">
        <f>IFERROR(VLOOKUP($F1142,'Arr 2020'!$A:$N,12,0),0)</f>
        <v>0</v>
      </c>
      <c r="R1142" s="24">
        <f>IFERROR(VLOOKUP($F1142,'Arr 2020'!$A:$N,13,0),0)</f>
        <v>0</v>
      </c>
      <c r="S1142" s="24">
        <f>IFERROR(VLOOKUP($F1142,'Arr 2020'!$A:$N,14,0),0)</f>
        <v>0</v>
      </c>
    </row>
    <row r="1143" spans="2:19" ht="15" customHeight="1" x14ac:dyDescent="0.2">
      <c r="B1143" s="60"/>
      <c r="C1143" s="61"/>
      <c r="D1143" s="61"/>
      <c r="E1143" s="61"/>
      <c r="F1143" s="43" t="s">
        <v>1978</v>
      </c>
      <c r="G1143" s="53" t="s">
        <v>4271</v>
      </c>
      <c r="H1143" s="44">
        <f>IFERROR(VLOOKUP($F1143,'Arr 2020'!$A$1:$C$1331,3,0),0)</f>
        <v>3406.68</v>
      </c>
      <c r="I1143" s="44">
        <f>IFERROR(VLOOKUP($F1143,'Arr 2020'!$A:$N,4,0),0)</f>
        <v>1798.38</v>
      </c>
      <c r="J1143" s="44">
        <f>IFERROR(VLOOKUP($F1143,'Arr 2020'!$A:$N,5,0),0)</f>
        <v>911.45</v>
      </c>
      <c r="K1143" s="44">
        <f>IFERROR(VLOOKUP($F1143,'Arr 2020'!$A:$N,6,0),0)</f>
        <v>111.43</v>
      </c>
      <c r="L1143" s="44">
        <f>IFERROR(VLOOKUP($F1143,'Arr 2020'!$A:$N,7,0),0)</f>
        <v>417.77999999999992</v>
      </c>
      <c r="M1143" s="44">
        <f>IFERROR(VLOOKUP($F1143,'Arr 2020'!$A:$N,8,0),0)</f>
        <v>428.93</v>
      </c>
      <c r="N1143" s="44">
        <f>IFERROR(VLOOKUP($F1143,'Arr 2020'!$A:$N,9,0),0)</f>
        <v>91.35</v>
      </c>
      <c r="O1143" s="44">
        <f>IFERROR(VLOOKUP($F1143,'Arr 2020'!$A:$N,10,0),0)</f>
        <v>46.43</v>
      </c>
      <c r="P1143" s="44">
        <f>IFERROR(VLOOKUP($F1143,'Arr 2020'!$A:$N,11,0),0)</f>
        <v>1050.27</v>
      </c>
      <c r="Q1143" s="44">
        <f>IFERROR(VLOOKUP($F1143,'Arr 2020'!$A:$N,12,0),0)</f>
        <v>1147.07</v>
      </c>
      <c r="R1143" s="44">
        <f>IFERROR(VLOOKUP($F1143,'Arr 2020'!$A:$N,13,0),0)</f>
        <v>441.09</v>
      </c>
      <c r="S1143" s="44">
        <f>IFERROR(VLOOKUP($F1143,'Arr 2020'!$A:$N,14,0),0)</f>
        <v>1709.09</v>
      </c>
    </row>
    <row r="1144" spans="2:19" ht="30" customHeight="1" x14ac:dyDescent="0.2">
      <c r="B1144" s="64"/>
      <c r="C1144" s="37"/>
      <c r="D1144" s="37" t="s">
        <v>1979</v>
      </c>
      <c r="E1144" s="37"/>
      <c r="F1144" s="37"/>
      <c r="G1144" s="51" t="s">
        <v>4272</v>
      </c>
      <c r="H1144" s="38">
        <f>IFERROR(VLOOKUP($F1144,'Arr 2020'!$A$1:$C$1331,3,0),0)</f>
        <v>0</v>
      </c>
      <c r="I1144" s="38">
        <f>IFERROR(VLOOKUP($F1144,'Arr 2020'!$A:$N,4,0),0)</f>
        <v>0</v>
      </c>
      <c r="J1144" s="38">
        <f>IFERROR(VLOOKUP($F1144,'Arr 2020'!$A:$N,5,0),0)</f>
        <v>0</v>
      </c>
      <c r="K1144" s="38">
        <f>IFERROR(VLOOKUP($F1144,'Arr 2020'!$A:$N,6,0),0)</f>
        <v>0</v>
      </c>
      <c r="L1144" s="38">
        <f>IFERROR(VLOOKUP($F1144,'Arr 2020'!$A:$N,7,0),0)</f>
        <v>0</v>
      </c>
      <c r="M1144" s="38">
        <f>IFERROR(VLOOKUP($F1144,'Arr 2020'!$A:$N,8,0),0)</f>
        <v>0</v>
      </c>
      <c r="N1144" s="38">
        <f>IFERROR(VLOOKUP($F1144,'Arr 2020'!$A:$N,9,0),0)</f>
        <v>0</v>
      </c>
      <c r="O1144" s="38">
        <f>IFERROR(VLOOKUP($F1144,'Arr 2020'!$A:$N,10,0),0)</f>
        <v>0</v>
      </c>
      <c r="P1144" s="38">
        <f>IFERROR(VLOOKUP($F1144,'Arr 2020'!$A:$N,11,0),0)</f>
        <v>0</v>
      </c>
      <c r="Q1144" s="38">
        <f>IFERROR(VLOOKUP($F1144,'Arr 2020'!$A:$N,12,0),0)</f>
        <v>0</v>
      </c>
      <c r="R1144" s="38">
        <f>IFERROR(VLOOKUP($F1144,'Arr 2020'!$A:$N,13,0),0)</f>
        <v>0</v>
      </c>
      <c r="S1144" s="38">
        <f>IFERROR(VLOOKUP($F1144,'Arr 2020'!$A:$N,14,0),0)</f>
        <v>0</v>
      </c>
    </row>
    <row r="1145" spans="2:19" ht="15" customHeight="1" x14ac:dyDescent="0.2">
      <c r="B1145" s="23"/>
      <c r="C1145" s="22"/>
      <c r="D1145" s="22"/>
      <c r="E1145" s="22" t="s">
        <v>1980</v>
      </c>
      <c r="F1145" s="22"/>
      <c r="G1145" s="55" t="s">
        <v>1981</v>
      </c>
      <c r="H1145" s="24">
        <f>IFERROR(VLOOKUP($F1145,'Arr 2020'!$A$1:$C$1331,3,0),0)</f>
        <v>0</v>
      </c>
      <c r="I1145" s="24">
        <f>IFERROR(VLOOKUP($F1145,'Arr 2020'!$A:$N,4,0),0)</f>
        <v>0</v>
      </c>
      <c r="J1145" s="24">
        <f>IFERROR(VLOOKUP($F1145,'Arr 2020'!$A:$N,5,0),0)</f>
        <v>0</v>
      </c>
      <c r="K1145" s="24">
        <f>IFERROR(VLOOKUP($F1145,'Arr 2020'!$A:$N,6,0),0)</f>
        <v>0</v>
      </c>
      <c r="L1145" s="24">
        <f>IFERROR(VLOOKUP($F1145,'Arr 2020'!$A:$N,7,0),0)</f>
        <v>0</v>
      </c>
      <c r="M1145" s="24">
        <f>IFERROR(VLOOKUP($F1145,'Arr 2020'!$A:$N,8,0),0)</f>
        <v>0</v>
      </c>
      <c r="N1145" s="24">
        <f>IFERROR(VLOOKUP($F1145,'Arr 2020'!$A:$N,9,0),0)</f>
        <v>0</v>
      </c>
      <c r="O1145" s="24">
        <f>IFERROR(VLOOKUP($F1145,'Arr 2020'!$A:$N,10,0),0)</f>
        <v>0</v>
      </c>
      <c r="P1145" s="24">
        <f>IFERROR(VLOOKUP($F1145,'Arr 2020'!$A:$N,11,0),0)</f>
        <v>0</v>
      </c>
      <c r="Q1145" s="24">
        <f>IFERROR(VLOOKUP($F1145,'Arr 2020'!$A:$N,12,0),0)</f>
        <v>0</v>
      </c>
      <c r="R1145" s="24">
        <f>IFERROR(VLOOKUP($F1145,'Arr 2020'!$A:$N,13,0),0)</f>
        <v>0</v>
      </c>
      <c r="S1145" s="24">
        <f>IFERROR(VLOOKUP($F1145,'Arr 2020'!$A:$N,14,0),0)</f>
        <v>0</v>
      </c>
    </row>
    <row r="1146" spans="2:19" ht="15" customHeight="1" x14ac:dyDescent="0.2">
      <c r="B1146" s="60"/>
      <c r="C1146" s="61"/>
      <c r="D1146" s="61"/>
      <c r="E1146" s="61"/>
      <c r="F1146" s="43" t="s">
        <v>1982</v>
      </c>
      <c r="G1146" s="53" t="s">
        <v>1983</v>
      </c>
      <c r="H1146" s="44">
        <f>IFERROR(VLOOKUP($F1146,'Arr 2020'!$A$1:$C$1331,3,0),0)</f>
        <v>0</v>
      </c>
      <c r="I1146" s="44">
        <f>IFERROR(VLOOKUP($F1146,'Arr 2020'!$A:$N,4,0),0)</f>
        <v>0</v>
      </c>
      <c r="J1146" s="44">
        <f>IFERROR(VLOOKUP($F1146,'Arr 2020'!$A:$N,5,0),0)</f>
        <v>0</v>
      </c>
      <c r="K1146" s="44">
        <f>IFERROR(VLOOKUP($F1146,'Arr 2020'!$A:$N,6,0),0)</f>
        <v>0</v>
      </c>
      <c r="L1146" s="44">
        <f>IFERROR(VLOOKUP($F1146,'Arr 2020'!$A:$N,7,0),0)</f>
        <v>0</v>
      </c>
      <c r="M1146" s="44">
        <f>IFERROR(VLOOKUP($F1146,'Arr 2020'!$A:$N,8,0),0)</f>
        <v>0</v>
      </c>
      <c r="N1146" s="44">
        <f>IFERROR(VLOOKUP($F1146,'Arr 2020'!$A:$N,9,0),0)</f>
        <v>0</v>
      </c>
      <c r="O1146" s="44">
        <f>IFERROR(VLOOKUP($F1146,'Arr 2020'!$A:$N,10,0),0)</f>
        <v>0</v>
      </c>
      <c r="P1146" s="44">
        <f>IFERROR(VLOOKUP($F1146,'Arr 2020'!$A:$N,11,0),0)</f>
        <v>0</v>
      </c>
      <c r="Q1146" s="44">
        <f>IFERROR(VLOOKUP($F1146,'Arr 2020'!$A:$N,12,0),0)</f>
        <v>0</v>
      </c>
      <c r="R1146" s="44">
        <f>IFERROR(VLOOKUP($F1146,'Arr 2020'!$A:$N,13,0),0)</f>
        <v>0</v>
      </c>
      <c r="S1146" s="44">
        <f>IFERROR(VLOOKUP($F1146,'Arr 2020'!$A:$N,14,0),0)</f>
        <v>0</v>
      </c>
    </row>
    <row r="1147" spans="2:19" ht="15" customHeight="1" x14ac:dyDescent="0.2">
      <c r="B1147" s="60"/>
      <c r="C1147" s="61"/>
      <c r="D1147" s="61"/>
      <c r="E1147" s="61"/>
      <c r="F1147" s="43" t="s">
        <v>1984</v>
      </c>
      <c r="G1147" s="53" t="s">
        <v>1985</v>
      </c>
      <c r="H1147" s="44">
        <f>IFERROR(VLOOKUP($F1147,'Arr 2020'!$A$1:$C$1331,3,0),0)</f>
        <v>3850.32</v>
      </c>
      <c r="I1147" s="44">
        <f>IFERROR(VLOOKUP($F1147,'Arr 2020'!$A:$N,4,0),0)</f>
        <v>8425.48</v>
      </c>
      <c r="J1147" s="44">
        <f>IFERROR(VLOOKUP($F1147,'Arr 2020'!$A:$N,5,0),0)</f>
        <v>8107.81</v>
      </c>
      <c r="K1147" s="44">
        <f>IFERROR(VLOOKUP($F1147,'Arr 2020'!$A:$N,6,0),0)</f>
        <v>10163.830000000002</v>
      </c>
      <c r="L1147" s="44">
        <f>IFERROR(VLOOKUP($F1147,'Arr 2020'!$A:$N,7,0),0)</f>
        <v>14161.58</v>
      </c>
      <c r="M1147" s="44">
        <f>IFERROR(VLOOKUP($F1147,'Arr 2020'!$A:$N,8,0),0)</f>
        <v>2924.74</v>
      </c>
      <c r="N1147" s="44">
        <f>IFERROR(VLOOKUP($F1147,'Arr 2020'!$A:$N,9,0),0)</f>
        <v>4591.72</v>
      </c>
      <c r="O1147" s="44">
        <f>IFERROR(VLOOKUP($F1147,'Arr 2020'!$A:$N,10,0),0)</f>
        <v>8590.19</v>
      </c>
      <c r="P1147" s="44">
        <f>IFERROR(VLOOKUP($F1147,'Arr 2020'!$A:$N,11,0),0)</f>
        <v>2746.45</v>
      </c>
      <c r="Q1147" s="44">
        <f>IFERROR(VLOOKUP($F1147,'Arr 2020'!$A:$N,12,0),0)</f>
        <v>5713.87</v>
      </c>
      <c r="R1147" s="44">
        <f>IFERROR(VLOOKUP($F1147,'Arr 2020'!$A:$N,13,0),0)</f>
        <v>9874.33</v>
      </c>
      <c r="S1147" s="44">
        <f>IFERROR(VLOOKUP($F1147,'Arr 2020'!$A:$N,14,0),0)</f>
        <v>1520.82</v>
      </c>
    </row>
    <row r="1148" spans="2:19" ht="15" customHeight="1" x14ac:dyDescent="0.2">
      <c r="B1148" s="60"/>
      <c r="C1148" s="61"/>
      <c r="D1148" s="61"/>
      <c r="E1148" s="61"/>
      <c r="F1148" s="43" t="s">
        <v>1986</v>
      </c>
      <c r="G1148" s="53" t="s">
        <v>1987</v>
      </c>
      <c r="H1148" s="44">
        <f>IFERROR(VLOOKUP($F1148,'Arr 2020'!$A$1:$C$1331,3,0),0)</f>
        <v>12.6</v>
      </c>
      <c r="I1148" s="44">
        <f>IFERROR(VLOOKUP($F1148,'Arr 2020'!$A:$N,4,0),0)</f>
        <v>0</v>
      </c>
      <c r="J1148" s="44">
        <f>IFERROR(VLOOKUP($F1148,'Arr 2020'!$A:$N,5,0),0)</f>
        <v>0</v>
      </c>
      <c r="K1148" s="44">
        <f>IFERROR(VLOOKUP($F1148,'Arr 2020'!$A:$N,6,0),0)</f>
        <v>0</v>
      </c>
      <c r="L1148" s="44">
        <f>IFERROR(VLOOKUP($F1148,'Arr 2020'!$A:$N,7,0),0)</f>
        <v>0</v>
      </c>
      <c r="M1148" s="44">
        <f>IFERROR(VLOOKUP($F1148,'Arr 2020'!$A:$N,8,0),0)</f>
        <v>0</v>
      </c>
      <c r="N1148" s="44">
        <f>IFERROR(VLOOKUP($F1148,'Arr 2020'!$A:$N,9,0),0)</f>
        <v>0</v>
      </c>
      <c r="O1148" s="44">
        <f>IFERROR(VLOOKUP($F1148,'Arr 2020'!$A:$N,10,0),0)</f>
        <v>0</v>
      </c>
      <c r="P1148" s="44">
        <f>IFERROR(VLOOKUP($F1148,'Arr 2020'!$A:$N,11,0),0)</f>
        <v>35.9</v>
      </c>
      <c r="Q1148" s="44">
        <f>IFERROR(VLOOKUP($F1148,'Arr 2020'!$A:$N,12,0),0)</f>
        <v>0</v>
      </c>
      <c r="R1148" s="44">
        <f>IFERROR(VLOOKUP($F1148,'Arr 2020'!$A:$N,13,0),0)</f>
        <v>0</v>
      </c>
      <c r="S1148" s="44">
        <f>IFERROR(VLOOKUP($F1148,'Arr 2020'!$A:$N,14,0),0)</f>
        <v>0</v>
      </c>
    </row>
    <row r="1149" spans="2:19" ht="15" customHeight="1" x14ac:dyDescent="0.2">
      <c r="B1149" s="60"/>
      <c r="C1149" s="61"/>
      <c r="D1149" s="61"/>
      <c r="E1149" s="61"/>
      <c r="F1149" s="43" t="s">
        <v>1988</v>
      </c>
      <c r="G1149" s="53" t="s">
        <v>1989</v>
      </c>
      <c r="H1149" s="44">
        <f>IFERROR(VLOOKUP($F1149,'Arr 2020'!$A$1:$C$1331,3,0),0)</f>
        <v>66378.869999999981</v>
      </c>
      <c r="I1149" s="44">
        <f>IFERROR(VLOOKUP($F1149,'Arr 2020'!$A:$N,4,0),0)</f>
        <v>148455.23000000001</v>
      </c>
      <c r="J1149" s="44">
        <f>IFERROR(VLOOKUP($F1149,'Arr 2020'!$A:$N,5,0),0)</f>
        <v>49160.650000000009</v>
      </c>
      <c r="K1149" s="44">
        <f>IFERROR(VLOOKUP($F1149,'Arr 2020'!$A:$N,6,0),0)</f>
        <v>35519.97</v>
      </c>
      <c r="L1149" s="44">
        <f>IFERROR(VLOOKUP($F1149,'Arr 2020'!$A:$N,7,0),0)</f>
        <v>56573.779999999992</v>
      </c>
      <c r="M1149" s="44">
        <f>IFERROR(VLOOKUP($F1149,'Arr 2020'!$A:$N,8,0),0)</f>
        <v>12602.709999999997</v>
      </c>
      <c r="N1149" s="44">
        <f>IFERROR(VLOOKUP($F1149,'Arr 2020'!$A:$N,9,0),0)</f>
        <v>9074.8700000000008</v>
      </c>
      <c r="O1149" s="44">
        <f>IFERROR(VLOOKUP($F1149,'Arr 2020'!$A:$N,10,0),0)</f>
        <v>17311.57</v>
      </c>
      <c r="P1149" s="44">
        <f>IFERROR(VLOOKUP($F1149,'Arr 2020'!$A:$N,11,0),0)</f>
        <v>3091.81</v>
      </c>
      <c r="Q1149" s="44">
        <f>IFERROR(VLOOKUP($F1149,'Arr 2020'!$A:$N,12,0),0)</f>
        <v>3531.36</v>
      </c>
      <c r="R1149" s="44">
        <f>IFERROR(VLOOKUP($F1149,'Arr 2020'!$A:$N,13,0),0)</f>
        <v>2309.14</v>
      </c>
      <c r="S1149" s="44">
        <f>IFERROR(VLOOKUP($F1149,'Arr 2020'!$A:$N,14,0),0)</f>
        <v>18064.87</v>
      </c>
    </row>
    <row r="1150" spans="2:19" ht="15" customHeight="1" x14ac:dyDescent="0.2">
      <c r="B1150" s="60"/>
      <c r="C1150" s="61"/>
      <c r="D1150" s="61"/>
      <c r="E1150" s="61"/>
      <c r="F1150" s="43" t="s">
        <v>1990</v>
      </c>
      <c r="G1150" s="53" t="s">
        <v>1991</v>
      </c>
      <c r="H1150" s="44">
        <f>IFERROR(VLOOKUP($F1150,'Arr 2020'!$A$1:$C$1331,3,0),0)</f>
        <v>3055.6</v>
      </c>
      <c r="I1150" s="44">
        <f>IFERROR(VLOOKUP($F1150,'Arr 2020'!$A:$N,4,0),0)</f>
        <v>20897.54</v>
      </c>
      <c r="J1150" s="44">
        <f>IFERROR(VLOOKUP($F1150,'Arr 2020'!$A:$N,5,0),0)</f>
        <v>20623.64</v>
      </c>
      <c r="K1150" s="44">
        <f>IFERROR(VLOOKUP($F1150,'Arr 2020'!$A:$N,6,0),0)</f>
        <v>26719.919999999998</v>
      </c>
      <c r="L1150" s="44">
        <f>IFERROR(VLOOKUP($F1150,'Arr 2020'!$A:$N,7,0),0)</f>
        <v>37552.74</v>
      </c>
      <c r="M1150" s="44">
        <f>IFERROR(VLOOKUP($F1150,'Arr 2020'!$A:$N,8,0),0)</f>
        <v>56097.93</v>
      </c>
      <c r="N1150" s="44">
        <f>IFERROR(VLOOKUP($F1150,'Arr 2020'!$A:$N,9,0),0)</f>
        <v>39666.76</v>
      </c>
      <c r="O1150" s="44">
        <f>IFERROR(VLOOKUP($F1150,'Arr 2020'!$A:$N,10,0),0)</f>
        <v>53717.87</v>
      </c>
      <c r="P1150" s="44">
        <f>IFERROR(VLOOKUP($F1150,'Arr 2020'!$A:$N,11,0),0)</f>
        <v>6231.47</v>
      </c>
      <c r="Q1150" s="44">
        <f>IFERROR(VLOOKUP($F1150,'Arr 2020'!$A:$N,12,0),0)</f>
        <v>21944.750000000004</v>
      </c>
      <c r="R1150" s="44">
        <f>IFERROR(VLOOKUP($F1150,'Arr 2020'!$A:$N,13,0),0)</f>
        <v>41234.74</v>
      </c>
      <c r="S1150" s="44">
        <f>IFERROR(VLOOKUP($F1150,'Arr 2020'!$A:$N,14,0),0)</f>
        <v>10358.74</v>
      </c>
    </row>
    <row r="1151" spans="2:19" ht="12.75" x14ac:dyDescent="0.2">
      <c r="B1151" s="23"/>
      <c r="C1151" s="22"/>
      <c r="D1151" s="22"/>
      <c r="E1151" s="22" t="s">
        <v>1992</v>
      </c>
      <c r="F1151" s="22"/>
      <c r="G1151" s="55" t="s">
        <v>1993</v>
      </c>
      <c r="H1151" s="24">
        <f>IFERROR(VLOOKUP($F1151,'Arr 2020'!$A$1:$C$1331,3,0),0)</f>
        <v>0</v>
      </c>
      <c r="I1151" s="24">
        <f>IFERROR(VLOOKUP($F1151,'Arr 2020'!$A:$N,4,0),0)</f>
        <v>0</v>
      </c>
      <c r="J1151" s="24">
        <f>IFERROR(VLOOKUP($F1151,'Arr 2020'!$A:$N,5,0),0)</f>
        <v>0</v>
      </c>
      <c r="K1151" s="24">
        <f>IFERROR(VLOOKUP($F1151,'Arr 2020'!$A:$N,6,0),0)</f>
        <v>0</v>
      </c>
      <c r="L1151" s="24">
        <f>IFERROR(VLOOKUP($F1151,'Arr 2020'!$A:$N,7,0),0)</f>
        <v>0</v>
      </c>
      <c r="M1151" s="24">
        <f>IFERROR(VLOOKUP($F1151,'Arr 2020'!$A:$N,8,0),0)</f>
        <v>0</v>
      </c>
      <c r="N1151" s="24">
        <f>IFERROR(VLOOKUP($F1151,'Arr 2020'!$A:$N,9,0),0)</f>
        <v>0</v>
      </c>
      <c r="O1151" s="24">
        <f>IFERROR(VLOOKUP($F1151,'Arr 2020'!$A:$N,10,0),0)</f>
        <v>0</v>
      </c>
      <c r="P1151" s="24">
        <f>IFERROR(VLOOKUP($F1151,'Arr 2020'!$A:$N,11,0),0)</f>
        <v>0</v>
      </c>
      <c r="Q1151" s="24">
        <f>IFERROR(VLOOKUP($F1151,'Arr 2020'!$A:$N,12,0),0)</f>
        <v>0</v>
      </c>
      <c r="R1151" s="24">
        <f>IFERROR(VLOOKUP($F1151,'Arr 2020'!$A:$N,13,0),0)</f>
        <v>0</v>
      </c>
      <c r="S1151" s="24">
        <f>IFERROR(VLOOKUP($F1151,'Arr 2020'!$A:$N,14,0),0)</f>
        <v>0</v>
      </c>
    </row>
    <row r="1152" spans="2:19" ht="25.5" x14ac:dyDescent="0.2">
      <c r="B1152" s="60"/>
      <c r="C1152" s="61"/>
      <c r="D1152" s="61"/>
      <c r="E1152" s="61"/>
      <c r="F1152" s="43" t="s">
        <v>1994</v>
      </c>
      <c r="G1152" s="53" t="s">
        <v>1995</v>
      </c>
      <c r="H1152" s="44">
        <f>IFERROR(VLOOKUP($F1152,'Arr 2020'!$A$1:$C$1331,3,0),0)</f>
        <v>90.76</v>
      </c>
      <c r="I1152" s="44">
        <f>IFERROR(VLOOKUP($F1152,'Arr 2020'!$A:$N,4,0),0)</f>
        <v>165.59</v>
      </c>
      <c r="J1152" s="44">
        <f>IFERROR(VLOOKUP($F1152,'Arr 2020'!$A:$N,5,0),0)</f>
        <v>0</v>
      </c>
      <c r="K1152" s="44">
        <f>IFERROR(VLOOKUP($F1152,'Arr 2020'!$A:$N,6,0),0)</f>
        <v>261.43999999999994</v>
      </c>
      <c r="L1152" s="44">
        <f>IFERROR(VLOOKUP($F1152,'Arr 2020'!$A:$N,7,0),0)</f>
        <v>3224.59</v>
      </c>
      <c r="M1152" s="44">
        <f>IFERROR(VLOOKUP($F1152,'Arr 2020'!$A:$N,8,0),0)</f>
        <v>1705.46</v>
      </c>
      <c r="N1152" s="44">
        <f>IFERROR(VLOOKUP($F1152,'Arr 2020'!$A:$N,9,0),0)</f>
        <v>3950.72</v>
      </c>
      <c r="O1152" s="44">
        <f>IFERROR(VLOOKUP($F1152,'Arr 2020'!$A:$N,10,0),0)</f>
        <v>4599.75</v>
      </c>
      <c r="P1152" s="44">
        <f>IFERROR(VLOOKUP($F1152,'Arr 2020'!$A:$N,11,0),0)</f>
        <v>10009.780000000001</v>
      </c>
      <c r="Q1152" s="44">
        <f>IFERROR(VLOOKUP($F1152,'Arr 2020'!$A:$N,12,0),0)</f>
        <v>188.12</v>
      </c>
      <c r="R1152" s="44">
        <f>IFERROR(VLOOKUP($F1152,'Arr 2020'!$A:$N,13,0),0)</f>
        <v>14323.88</v>
      </c>
      <c r="S1152" s="44">
        <f>IFERROR(VLOOKUP($F1152,'Arr 2020'!$A:$N,14,0),0)</f>
        <v>17468.03</v>
      </c>
    </row>
    <row r="1153" spans="2:19" ht="15" customHeight="1" x14ac:dyDescent="0.2">
      <c r="B1153" s="60"/>
      <c r="C1153" s="61"/>
      <c r="D1153" s="61"/>
      <c r="E1153" s="61"/>
      <c r="F1153" s="43" t="s">
        <v>1996</v>
      </c>
      <c r="G1153" s="53" t="s">
        <v>1997</v>
      </c>
      <c r="H1153" s="44">
        <f>IFERROR(VLOOKUP($F1153,'Arr 2020'!$A$1:$C$1331,3,0),0)</f>
        <v>0</v>
      </c>
      <c r="I1153" s="44">
        <f>IFERROR(VLOOKUP($F1153,'Arr 2020'!$A:$N,4,0),0)</f>
        <v>7.41</v>
      </c>
      <c r="J1153" s="44">
        <f>IFERROR(VLOOKUP($F1153,'Arr 2020'!$A:$N,5,0),0)</f>
        <v>50.05</v>
      </c>
      <c r="K1153" s="44">
        <f>IFERROR(VLOOKUP($F1153,'Arr 2020'!$A:$N,6,0),0)</f>
        <v>435.63</v>
      </c>
      <c r="L1153" s="44">
        <f>IFERROR(VLOOKUP($F1153,'Arr 2020'!$A:$N,7,0),0)</f>
        <v>0.94</v>
      </c>
      <c r="M1153" s="44">
        <f>IFERROR(VLOOKUP($F1153,'Arr 2020'!$A:$N,8,0),0)</f>
        <v>17.62</v>
      </c>
      <c r="N1153" s="44">
        <f>IFERROR(VLOOKUP($F1153,'Arr 2020'!$A:$N,9,0),0)</f>
        <v>332.33</v>
      </c>
      <c r="O1153" s="44">
        <f>IFERROR(VLOOKUP($F1153,'Arr 2020'!$A:$N,10,0),0)</f>
        <v>242.65</v>
      </c>
      <c r="P1153" s="44">
        <f>IFERROR(VLOOKUP($F1153,'Arr 2020'!$A:$N,11,0),0)</f>
        <v>449.02999999999992</v>
      </c>
      <c r="Q1153" s="44">
        <f>IFERROR(VLOOKUP($F1153,'Arr 2020'!$A:$N,12,0),0)</f>
        <v>0</v>
      </c>
      <c r="R1153" s="44">
        <f>IFERROR(VLOOKUP($F1153,'Arr 2020'!$A:$N,13,0),0)</f>
        <v>430.91</v>
      </c>
      <c r="S1153" s="44">
        <f>IFERROR(VLOOKUP($F1153,'Arr 2020'!$A:$N,14,0),0)</f>
        <v>450.15</v>
      </c>
    </row>
    <row r="1154" spans="2:19" ht="15" customHeight="1" x14ac:dyDescent="0.2">
      <c r="B1154" s="23"/>
      <c r="C1154" s="22"/>
      <c r="D1154" s="22"/>
      <c r="E1154" s="22" t="s">
        <v>1998</v>
      </c>
      <c r="F1154" s="22"/>
      <c r="G1154" s="55" t="s">
        <v>1999</v>
      </c>
      <c r="H1154" s="24">
        <f>IFERROR(VLOOKUP($F1154,'Arr 2020'!$A$1:$C$1331,3,0),0)</f>
        <v>0</v>
      </c>
      <c r="I1154" s="24">
        <f>IFERROR(VLOOKUP($F1154,'Arr 2020'!$A:$N,4,0),0)</f>
        <v>0</v>
      </c>
      <c r="J1154" s="24">
        <f>IFERROR(VLOOKUP($F1154,'Arr 2020'!$A:$N,5,0),0)</f>
        <v>0</v>
      </c>
      <c r="K1154" s="24">
        <f>IFERROR(VLOOKUP($F1154,'Arr 2020'!$A:$N,6,0),0)</f>
        <v>0</v>
      </c>
      <c r="L1154" s="24">
        <f>IFERROR(VLOOKUP($F1154,'Arr 2020'!$A:$N,7,0),0)</f>
        <v>0</v>
      </c>
      <c r="M1154" s="24">
        <f>IFERROR(VLOOKUP($F1154,'Arr 2020'!$A:$N,8,0),0)</f>
        <v>0</v>
      </c>
      <c r="N1154" s="24">
        <f>IFERROR(VLOOKUP($F1154,'Arr 2020'!$A:$N,9,0),0)</f>
        <v>0</v>
      </c>
      <c r="O1154" s="24">
        <f>IFERROR(VLOOKUP($F1154,'Arr 2020'!$A:$N,10,0),0)</f>
        <v>0</v>
      </c>
      <c r="P1154" s="24">
        <f>IFERROR(VLOOKUP($F1154,'Arr 2020'!$A:$N,11,0),0)</f>
        <v>0</v>
      </c>
      <c r="Q1154" s="24">
        <f>IFERROR(VLOOKUP($F1154,'Arr 2020'!$A:$N,12,0),0)</f>
        <v>0</v>
      </c>
      <c r="R1154" s="24">
        <f>IFERROR(VLOOKUP($F1154,'Arr 2020'!$A:$N,13,0),0)</f>
        <v>0</v>
      </c>
      <c r="S1154" s="24">
        <f>IFERROR(VLOOKUP($F1154,'Arr 2020'!$A:$N,14,0),0)</f>
        <v>0</v>
      </c>
    </row>
    <row r="1155" spans="2:19" ht="15" customHeight="1" x14ac:dyDescent="0.2">
      <c r="B1155" s="60"/>
      <c r="C1155" s="61"/>
      <c r="D1155" s="61"/>
      <c r="E1155" s="61"/>
      <c r="F1155" s="43" t="s">
        <v>2000</v>
      </c>
      <c r="G1155" s="53" t="s">
        <v>1999</v>
      </c>
      <c r="H1155" s="44">
        <f>IFERROR(VLOOKUP($F1155,'Arr 2020'!$A$1:$C$1331,3,0),0)</f>
        <v>493.52</v>
      </c>
      <c r="I1155" s="44">
        <f>IFERROR(VLOOKUP($F1155,'Arr 2020'!$A:$N,4,0),0)</f>
        <v>452.2</v>
      </c>
      <c r="J1155" s="44">
        <f>IFERROR(VLOOKUP($F1155,'Arr 2020'!$A:$N,5,0),0)</f>
        <v>1760.33</v>
      </c>
      <c r="K1155" s="44">
        <f>IFERROR(VLOOKUP($F1155,'Arr 2020'!$A:$N,6,0),0)</f>
        <v>478.54</v>
      </c>
      <c r="L1155" s="44">
        <f>IFERROR(VLOOKUP($F1155,'Arr 2020'!$A:$N,7,0),0)</f>
        <v>1750</v>
      </c>
      <c r="M1155" s="44">
        <f>IFERROR(VLOOKUP($F1155,'Arr 2020'!$A:$N,8,0),0)</f>
        <v>185.12</v>
      </c>
      <c r="N1155" s="44">
        <f>IFERROR(VLOOKUP($F1155,'Arr 2020'!$A:$N,9,0),0)</f>
        <v>4875.26</v>
      </c>
      <c r="O1155" s="44">
        <f>IFERROR(VLOOKUP($F1155,'Arr 2020'!$A:$N,10,0),0)</f>
        <v>0</v>
      </c>
      <c r="P1155" s="44">
        <f>IFERROR(VLOOKUP($F1155,'Arr 2020'!$A:$N,11,0),0)</f>
        <v>8851.83</v>
      </c>
      <c r="Q1155" s="44">
        <f>IFERROR(VLOOKUP($F1155,'Arr 2020'!$A:$N,12,0),0)</f>
        <v>151.36000000000001</v>
      </c>
      <c r="R1155" s="44">
        <f>IFERROR(VLOOKUP($F1155,'Arr 2020'!$A:$N,13,0),0)</f>
        <v>0</v>
      </c>
      <c r="S1155" s="44">
        <f>IFERROR(VLOOKUP($F1155,'Arr 2020'!$A:$N,14,0),0)</f>
        <v>0</v>
      </c>
    </row>
    <row r="1156" spans="2:19" ht="15" customHeight="1" x14ac:dyDescent="0.2">
      <c r="B1156" s="64"/>
      <c r="C1156" s="37"/>
      <c r="D1156" s="37" t="s">
        <v>2001</v>
      </c>
      <c r="E1156" s="37"/>
      <c r="F1156" s="37"/>
      <c r="G1156" s="51" t="s">
        <v>4273</v>
      </c>
      <c r="H1156" s="38">
        <f>IFERROR(VLOOKUP($F1156,'Arr 2020'!$A$1:$C$1331,3,0),0)</f>
        <v>0</v>
      </c>
      <c r="I1156" s="38">
        <f>IFERROR(VLOOKUP($F1156,'Arr 2020'!$A:$N,4,0),0)</f>
        <v>0</v>
      </c>
      <c r="J1156" s="38">
        <f>IFERROR(VLOOKUP($F1156,'Arr 2020'!$A:$N,5,0),0)</f>
        <v>0</v>
      </c>
      <c r="K1156" s="38">
        <f>IFERROR(VLOOKUP($F1156,'Arr 2020'!$A:$N,6,0),0)</f>
        <v>0</v>
      </c>
      <c r="L1156" s="38">
        <f>IFERROR(VLOOKUP($F1156,'Arr 2020'!$A:$N,7,0),0)</f>
        <v>0</v>
      </c>
      <c r="M1156" s="38">
        <f>IFERROR(VLOOKUP($F1156,'Arr 2020'!$A:$N,8,0),0)</f>
        <v>0</v>
      </c>
      <c r="N1156" s="38">
        <f>IFERROR(VLOOKUP($F1156,'Arr 2020'!$A:$N,9,0),0)</f>
        <v>0</v>
      </c>
      <c r="O1156" s="38">
        <f>IFERROR(VLOOKUP($F1156,'Arr 2020'!$A:$N,10,0),0)</f>
        <v>0</v>
      </c>
      <c r="P1156" s="38">
        <f>IFERROR(VLOOKUP($F1156,'Arr 2020'!$A:$N,11,0),0)</f>
        <v>0</v>
      </c>
      <c r="Q1156" s="38">
        <f>IFERROR(VLOOKUP($F1156,'Arr 2020'!$A:$N,12,0),0)</f>
        <v>0</v>
      </c>
      <c r="R1156" s="38">
        <f>IFERROR(VLOOKUP($F1156,'Arr 2020'!$A:$N,13,0),0)</f>
        <v>0</v>
      </c>
      <c r="S1156" s="38">
        <f>IFERROR(VLOOKUP($F1156,'Arr 2020'!$A:$N,14,0),0)</f>
        <v>0</v>
      </c>
    </row>
    <row r="1157" spans="2:19" ht="15" customHeight="1" x14ac:dyDescent="0.2">
      <c r="B1157" s="23"/>
      <c r="C1157" s="22"/>
      <c r="D1157" s="22"/>
      <c r="E1157" s="22" t="s">
        <v>2002</v>
      </c>
      <c r="F1157" s="22"/>
      <c r="G1157" s="55" t="s">
        <v>2003</v>
      </c>
      <c r="H1157" s="24">
        <f>IFERROR(VLOOKUP($F1157,'Arr 2020'!$A$1:$C$1331,3,0),0)</f>
        <v>0</v>
      </c>
      <c r="I1157" s="24">
        <f>IFERROR(VLOOKUP($F1157,'Arr 2020'!$A:$N,4,0),0)</f>
        <v>0</v>
      </c>
      <c r="J1157" s="24">
        <f>IFERROR(VLOOKUP($F1157,'Arr 2020'!$A:$N,5,0),0)</f>
        <v>0</v>
      </c>
      <c r="K1157" s="24">
        <f>IFERROR(VLOOKUP($F1157,'Arr 2020'!$A:$N,6,0),0)</f>
        <v>0</v>
      </c>
      <c r="L1157" s="24">
        <f>IFERROR(VLOOKUP($F1157,'Arr 2020'!$A:$N,7,0),0)</f>
        <v>0</v>
      </c>
      <c r="M1157" s="24">
        <f>IFERROR(VLOOKUP($F1157,'Arr 2020'!$A:$N,8,0),0)</f>
        <v>0</v>
      </c>
      <c r="N1157" s="24">
        <f>IFERROR(VLOOKUP($F1157,'Arr 2020'!$A:$N,9,0),0)</f>
        <v>0</v>
      </c>
      <c r="O1157" s="24">
        <f>IFERROR(VLOOKUP($F1157,'Arr 2020'!$A:$N,10,0),0)</f>
        <v>0</v>
      </c>
      <c r="P1157" s="24">
        <f>IFERROR(VLOOKUP($F1157,'Arr 2020'!$A:$N,11,0),0)</f>
        <v>0</v>
      </c>
      <c r="Q1157" s="24">
        <f>IFERROR(VLOOKUP($F1157,'Arr 2020'!$A:$N,12,0),0)</f>
        <v>0</v>
      </c>
      <c r="R1157" s="24">
        <f>IFERROR(VLOOKUP($F1157,'Arr 2020'!$A:$N,13,0),0)</f>
        <v>0</v>
      </c>
      <c r="S1157" s="24">
        <f>IFERROR(VLOOKUP($F1157,'Arr 2020'!$A:$N,14,0),0)</f>
        <v>0</v>
      </c>
    </row>
    <row r="1158" spans="2:19" ht="15" customHeight="1" x14ac:dyDescent="0.2">
      <c r="B1158" s="60"/>
      <c r="C1158" s="61"/>
      <c r="D1158" s="61"/>
      <c r="E1158" s="61"/>
      <c r="F1158" s="43" t="s">
        <v>2004</v>
      </c>
      <c r="G1158" s="53" t="s">
        <v>2003</v>
      </c>
      <c r="H1158" s="44">
        <f>IFERROR(VLOOKUP($F1158,'Arr 2020'!$A$1:$C$1331,3,0),0)</f>
        <v>29580.080000000002</v>
      </c>
      <c r="I1158" s="44">
        <f>IFERROR(VLOOKUP($F1158,'Arr 2020'!$A:$N,4,0),0)</f>
        <v>4273.5900000000011</v>
      </c>
      <c r="J1158" s="44">
        <f>IFERROR(VLOOKUP($F1158,'Arr 2020'!$A:$N,5,0),0)</f>
        <v>15563.63</v>
      </c>
      <c r="K1158" s="44">
        <f>IFERROR(VLOOKUP($F1158,'Arr 2020'!$A:$N,6,0),0)</f>
        <v>60430.68</v>
      </c>
      <c r="L1158" s="44">
        <f>IFERROR(VLOOKUP($F1158,'Arr 2020'!$A:$N,7,0),0)</f>
        <v>33175.120000000003</v>
      </c>
      <c r="M1158" s="44">
        <f>IFERROR(VLOOKUP($F1158,'Arr 2020'!$A:$N,8,0),0)</f>
        <v>9507.1600000000017</v>
      </c>
      <c r="N1158" s="44">
        <f>IFERROR(VLOOKUP($F1158,'Arr 2020'!$A:$N,9,0),0)</f>
        <v>18315.349999999999</v>
      </c>
      <c r="O1158" s="44">
        <f>IFERROR(VLOOKUP($F1158,'Arr 2020'!$A:$N,10,0),0)</f>
        <v>28462.720000000001</v>
      </c>
      <c r="P1158" s="44">
        <f>IFERROR(VLOOKUP($F1158,'Arr 2020'!$A:$N,11,0),0)</f>
        <v>4269.66</v>
      </c>
      <c r="Q1158" s="44">
        <f>IFERROR(VLOOKUP($F1158,'Arr 2020'!$A:$N,12,0),0)</f>
        <v>11498.87</v>
      </c>
      <c r="R1158" s="44">
        <f>IFERROR(VLOOKUP($F1158,'Arr 2020'!$A:$N,13,0),0)</f>
        <v>10550.68</v>
      </c>
      <c r="S1158" s="44">
        <f>IFERROR(VLOOKUP($F1158,'Arr 2020'!$A:$N,14,0),0)</f>
        <v>907.01</v>
      </c>
    </row>
    <row r="1159" spans="2:19" ht="15" customHeight="1" x14ac:dyDescent="0.2">
      <c r="B1159" s="23"/>
      <c r="C1159" s="22"/>
      <c r="D1159" s="22"/>
      <c r="E1159" s="22" t="s">
        <v>2005</v>
      </c>
      <c r="F1159" s="22"/>
      <c r="G1159" s="55" t="s">
        <v>2006</v>
      </c>
      <c r="H1159" s="24">
        <f>IFERROR(VLOOKUP($F1159,'Arr 2020'!$A$1:$C$1331,3,0),0)</f>
        <v>0</v>
      </c>
      <c r="I1159" s="24">
        <f>IFERROR(VLOOKUP($F1159,'Arr 2020'!$A:$N,4,0),0)</f>
        <v>0</v>
      </c>
      <c r="J1159" s="24">
        <f>IFERROR(VLOOKUP($F1159,'Arr 2020'!$A:$N,5,0),0)</f>
        <v>0</v>
      </c>
      <c r="K1159" s="24">
        <f>IFERROR(VLOOKUP($F1159,'Arr 2020'!$A:$N,6,0),0)</f>
        <v>0</v>
      </c>
      <c r="L1159" s="24">
        <f>IFERROR(VLOOKUP($F1159,'Arr 2020'!$A:$N,7,0),0)</f>
        <v>0</v>
      </c>
      <c r="M1159" s="24">
        <f>IFERROR(VLOOKUP($F1159,'Arr 2020'!$A:$N,8,0),0)</f>
        <v>0</v>
      </c>
      <c r="N1159" s="24">
        <f>IFERROR(VLOOKUP($F1159,'Arr 2020'!$A:$N,9,0),0)</f>
        <v>0</v>
      </c>
      <c r="O1159" s="24">
        <f>IFERROR(VLOOKUP($F1159,'Arr 2020'!$A:$N,10,0),0)</f>
        <v>0</v>
      </c>
      <c r="P1159" s="24">
        <f>IFERROR(VLOOKUP($F1159,'Arr 2020'!$A:$N,11,0),0)</f>
        <v>0</v>
      </c>
      <c r="Q1159" s="24">
        <f>IFERROR(VLOOKUP($F1159,'Arr 2020'!$A:$N,12,0),0)</f>
        <v>0</v>
      </c>
      <c r="R1159" s="24">
        <f>IFERROR(VLOOKUP($F1159,'Arr 2020'!$A:$N,13,0),0)</f>
        <v>0</v>
      </c>
      <c r="S1159" s="24">
        <f>IFERROR(VLOOKUP($F1159,'Arr 2020'!$A:$N,14,0),0)</f>
        <v>0</v>
      </c>
    </row>
    <row r="1160" spans="2:19" ht="15" customHeight="1" x14ac:dyDescent="0.2">
      <c r="B1160" s="60"/>
      <c r="C1160" s="61"/>
      <c r="D1160" s="61"/>
      <c r="E1160" s="61"/>
      <c r="F1160" s="43" t="s">
        <v>2007</v>
      </c>
      <c r="G1160" s="53" t="s">
        <v>2008</v>
      </c>
      <c r="H1160" s="44">
        <f>IFERROR(VLOOKUP($F1160,'Arr 2020'!$A$1:$C$1331,3,0),0)</f>
        <v>51988.85</v>
      </c>
      <c r="I1160" s="44">
        <f>IFERROR(VLOOKUP($F1160,'Arr 2020'!$A:$N,4,0),0)</f>
        <v>54128.83</v>
      </c>
      <c r="J1160" s="44">
        <f>IFERROR(VLOOKUP($F1160,'Arr 2020'!$A:$N,5,0),0)</f>
        <v>48898.599999999991</v>
      </c>
      <c r="K1160" s="44">
        <f>IFERROR(VLOOKUP($F1160,'Arr 2020'!$A:$N,6,0),0)</f>
        <v>51458.02</v>
      </c>
      <c r="L1160" s="44">
        <f>IFERROR(VLOOKUP($F1160,'Arr 2020'!$A:$N,7,0),0)</f>
        <v>43294.21</v>
      </c>
      <c r="M1160" s="44">
        <f>IFERROR(VLOOKUP($F1160,'Arr 2020'!$A:$N,8,0),0)</f>
        <v>64936.29</v>
      </c>
      <c r="N1160" s="44">
        <f>IFERROR(VLOOKUP($F1160,'Arr 2020'!$A:$N,9,0),0)</f>
        <v>75349.660000000018</v>
      </c>
      <c r="O1160" s="44">
        <f>IFERROR(VLOOKUP($F1160,'Arr 2020'!$A:$N,10,0),0)</f>
        <v>109871.59</v>
      </c>
      <c r="P1160" s="44">
        <f>IFERROR(VLOOKUP($F1160,'Arr 2020'!$A:$N,11,0),0)</f>
        <v>88804.76</v>
      </c>
      <c r="Q1160" s="44">
        <f>IFERROR(VLOOKUP($F1160,'Arr 2020'!$A:$N,12,0),0)</f>
        <v>104140.27000000002</v>
      </c>
      <c r="R1160" s="44">
        <f>IFERROR(VLOOKUP($F1160,'Arr 2020'!$A:$N,13,0),0)</f>
        <v>15856.62</v>
      </c>
      <c r="S1160" s="44">
        <f>IFERROR(VLOOKUP($F1160,'Arr 2020'!$A:$N,14,0),0)</f>
        <v>1679.21</v>
      </c>
    </row>
    <row r="1161" spans="2:19" ht="15" customHeight="1" x14ac:dyDescent="0.2">
      <c r="B1161" s="60"/>
      <c r="C1161" s="61"/>
      <c r="D1161" s="61"/>
      <c r="E1161" s="61"/>
      <c r="F1161" s="43" t="s">
        <v>2009</v>
      </c>
      <c r="G1161" s="53" t="s">
        <v>2010</v>
      </c>
      <c r="H1161" s="44">
        <f>IFERROR(VLOOKUP($F1161,'Arr 2020'!$A$1:$C$1331,3,0),0)</f>
        <v>104852.29</v>
      </c>
      <c r="I1161" s="44">
        <f>IFERROR(VLOOKUP($F1161,'Arr 2020'!$A:$N,4,0),0)</f>
        <v>113121.03</v>
      </c>
      <c r="J1161" s="44">
        <f>IFERROR(VLOOKUP($F1161,'Arr 2020'!$A:$N,5,0),0)</f>
        <v>145597.47</v>
      </c>
      <c r="K1161" s="44">
        <f>IFERROR(VLOOKUP($F1161,'Arr 2020'!$A:$N,6,0),0)</f>
        <v>115195.57</v>
      </c>
      <c r="L1161" s="44">
        <f>IFERROR(VLOOKUP($F1161,'Arr 2020'!$A:$N,7,0),0)</f>
        <v>49767.09</v>
      </c>
      <c r="M1161" s="44">
        <f>IFERROR(VLOOKUP($F1161,'Arr 2020'!$A:$N,8,0),0)</f>
        <v>102036.83</v>
      </c>
      <c r="N1161" s="44">
        <f>IFERROR(VLOOKUP($F1161,'Arr 2020'!$A:$N,9,0),0)</f>
        <v>76217.33</v>
      </c>
      <c r="O1161" s="44">
        <f>IFERROR(VLOOKUP($F1161,'Arr 2020'!$A:$N,10,0),0)</f>
        <v>63658.37</v>
      </c>
      <c r="P1161" s="44">
        <f>IFERROR(VLOOKUP($F1161,'Arr 2020'!$A:$N,11,0),0)</f>
        <v>65110.86</v>
      </c>
      <c r="Q1161" s="44">
        <f>IFERROR(VLOOKUP($F1161,'Arr 2020'!$A:$N,12,0),0)</f>
        <v>40995.050000000003</v>
      </c>
      <c r="R1161" s="44">
        <f>IFERROR(VLOOKUP($F1161,'Arr 2020'!$A:$N,13,0),0)</f>
        <v>101459.19</v>
      </c>
      <c r="S1161" s="44">
        <f>IFERROR(VLOOKUP($F1161,'Arr 2020'!$A:$N,14,0),0)</f>
        <v>115261.36</v>
      </c>
    </row>
    <row r="1162" spans="2:19" ht="15" customHeight="1" x14ac:dyDescent="0.2">
      <c r="B1162" s="23"/>
      <c r="C1162" s="22"/>
      <c r="D1162" s="22"/>
      <c r="E1162" s="22" t="s">
        <v>2011</v>
      </c>
      <c r="F1162" s="22"/>
      <c r="G1162" s="55" t="s">
        <v>2012</v>
      </c>
      <c r="H1162" s="24">
        <f>IFERROR(VLOOKUP($F1162,'Arr 2020'!$A$1:$C$1331,3,0),0)</f>
        <v>0</v>
      </c>
      <c r="I1162" s="24">
        <f>IFERROR(VLOOKUP($F1162,'Arr 2020'!$A:$N,4,0),0)</f>
        <v>0</v>
      </c>
      <c r="J1162" s="24">
        <f>IFERROR(VLOOKUP($F1162,'Arr 2020'!$A:$N,5,0),0)</f>
        <v>0</v>
      </c>
      <c r="K1162" s="24">
        <f>IFERROR(VLOOKUP($F1162,'Arr 2020'!$A:$N,6,0),0)</f>
        <v>0</v>
      </c>
      <c r="L1162" s="24">
        <f>IFERROR(VLOOKUP($F1162,'Arr 2020'!$A:$N,7,0),0)</f>
        <v>0</v>
      </c>
      <c r="M1162" s="24">
        <f>IFERROR(VLOOKUP($F1162,'Arr 2020'!$A:$N,8,0),0)</f>
        <v>0</v>
      </c>
      <c r="N1162" s="24">
        <f>IFERROR(VLOOKUP($F1162,'Arr 2020'!$A:$N,9,0),0)</f>
        <v>0</v>
      </c>
      <c r="O1162" s="24">
        <f>IFERROR(VLOOKUP($F1162,'Arr 2020'!$A:$N,10,0),0)</f>
        <v>0</v>
      </c>
      <c r="P1162" s="24">
        <f>IFERROR(VLOOKUP($F1162,'Arr 2020'!$A:$N,11,0),0)</f>
        <v>0</v>
      </c>
      <c r="Q1162" s="24">
        <f>IFERROR(VLOOKUP($F1162,'Arr 2020'!$A:$N,12,0),0)</f>
        <v>0</v>
      </c>
      <c r="R1162" s="24">
        <f>IFERROR(VLOOKUP($F1162,'Arr 2020'!$A:$N,13,0),0)</f>
        <v>0</v>
      </c>
      <c r="S1162" s="24">
        <f>IFERROR(VLOOKUP($F1162,'Arr 2020'!$A:$N,14,0),0)</f>
        <v>0</v>
      </c>
    </row>
    <row r="1163" spans="2:19" ht="15" customHeight="1" x14ac:dyDescent="0.2">
      <c r="B1163" s="60"/>
      <c r="C1163" s="61"/>
      <c r="D1163" s="61"/>
      <c r="E1163" s="61"/>
      <c r="F1163" s="43" t="s">
        <v>2013</v>
      </c>
      <c r="G1163" s="53" t="s">
        <v>2014</v>
      </c>
      <c r="H1163" s="44">
        <f>IFERROR(VLOOKUP($F1163,'Arr 2020'!$A$1:$C$1331,3,0),0)</f>
        <v>0</v>
      </c>
      <c r="I1163" s="44">
        <f>IFERROR(VLOOKUP($F1163,'Arr 2020'!$A:$N,4,0),0)</f>
        <v>0</v>
      </c>
      <c r="J1163" s="44">
        <f>IFERROR(VLOOKUP($F1163,'Arr 2020'!$A:$N,5,0),0)</f>
        <v>0</v>
      </c>
      <c r="K1163" s="44">
        <f>IFERROR(VLOOKUP($F1163,'Arr 2020'!$A:$N,6,0),0)</f>
        <v>0</v>
      </c>
      <c r="L1163" s="44">
        <f>IFERROR(VLOOKUP($F1163,'Arr 2020'!$A:$N,7,0),0)</f>
        <v>0</v>
      </c>
      <c r="M1163" s="44">
        <f>IFERROR(VLOOKUP($F1163,'Arr 2020'!$A:$N,8,0),0)</f>
        <v>0</v>
      </c>
      <c r="N1163" s="44">
        <f>IFERROR(VLOOKUP($F1163,'Arr 2020'!$A:$N,9,0),0)</f>
        <v>0</v>
      </c>
      <c r="O1163" s="44">
        <f>IFERROR(VLOOKUP($F1163,'Arr 2020'!$A:$N,10,0),0)</f>
        <v>0</v>
      </c>
      <c r="P1163" s="44">
        <f>IFERROR(VLOOKUP($F1163,'Arr 2020'!$A:$N,11,0),0)</f>
        <v>0</v>
      </c>
      <c r="Q1163" s="44">
        <f>IFERROR(VLOOKUP($F1163,'Arr 2020'!$A:$N,12,0),0)</f>
        <v>0</v>
      </c>
      <c r="R1163" s="44">
        <f>IFERROR(VLOOKUP($F1163,'Arr 2020'!$A:$N,13,0),0)</f>
        <v>0</v>
      </c>
      <c r="S1163" s="44">
        <f>IFERROR(VLOOKUP($F1163,'Arr 2020'!$A:$N,14,0),0)</f>
        <v>0</v>
      </c>
    </row>
    <row r="1164" spans="2:19" ht="15" customHeight="1" x14ac:dyDescent="0.2">
      <c r="B1164" s="60"/>
      <c r="C1164" s="61"/>
      <c r="D1164" s="61"/>
      <c r="E1164" s="61"/>
      <c r="F1164" s="43" t="s">
        <v>2015</v>
      </c>
      <c r="G1164" s="53" t="s">
        <v>2016</v>
      </c>
      <c r="H1164" s="44">
        <f>IFERROR(VLOOKUP($F1164,'Arr 2020'!$A$1:$C$1331,3,0),0)</f>
        <v>40275.860000000008</v>
      </c>
      <c r="I1164" s="44">
        <f>IFERROR(VLOOKUP($F1164,'Arr 2020'!$A:$N,4,0),0)</f>
        <v>73431.199999999997</v>
      </c>
      <c r="J1164" s="44">
        <f>IFERROR(VLOOKUP($F1164,'Arr 2020'!$A:$N,5,0),0)</f>
        <v>67527.649999999994</v>
      </c>
      <c r="K1164" s="44">
        <f>IFERROR(VLOOKUP($F1164,'Arr 2020'!$A:$N,6,0),0)</f>
        <v>27875.46</v>
      </c>
      <c r="L1164" s="44">
        <f>IFERROR(VLOOKUP($F1164,'Arr 2020'!$A:$N,7,0),0)</f>
        <v>18232.41</v>
      </c>
      <c r="M1164" s="44">
        <f>IFERROR(VLOOKUP($F1164,'Arr 2020'!$A:$N,8,0),0)</f>
        <v>55654.97</v>
      </c>
      <c r="N1164" s="44">
        <f>IFERROR(VLOOKUP($F1164,'Arr 2020'!$A:$N,9,0),0)</f>
        <v>35169.67</v>
      </c>
      <c r="O1164" s="44">
        <f>IFERROR(VLOOKUP($F1164,'Arr 2020'!$A:$N,10,0),0)</f>
        <v>24287.43</v>
      </c>
      <c r="P1164" s="44">
        <f>IFERROR(VLOOKUP($F1164,'Arr 2020'!$A:$N,11,0),0)</f>
        <v>99992.49000000002</v>
      </c>
      <c r="Q1164" s="44">
        <f>IFERROR(VLOOKUP($F1164,'Arr 2020'!$A:$N,12,0),0)</f>
        <v>23190.240000000002</v>
      </c>
      <c r="R1164" s="44">
        <f>IFERROR(VLOOKUP($F1164,'Arr 2020'!$A:$N,13,0),0)</f>
        <v>24488.66</v>
      </c>
      <c r="S1164" s="44">
        <f>IFERROR(VLOOKUP($F1164,'Arr 2020'!$A:$N,14,0),0)</f>
        <v>14776.12</v>
      </c>
    </row>
    <row r="1165" spans="2:19" ht="15" customHeight="1" x14ac:dyDescent="0.2">
      <c r="B1165" s="32"/>
      <c r="C1165" s="33">
        <v>43</v>
      </c>
      <c r="D1165" s="33"/>
      <c r="E1165" s="33"/>
      <c r="F1165" s="33"/>
      <c r="G1165" s="50" t="s">
        <v>2017</v>
      </c>
      <c r="H1165" s="65">
        <f>IFERROR(VLOOKUP($F1165,'Arr 2020'!$A$1:$C$1331,3,0),0)</f>
        <v>0</v>
      </c>
      <c r="I1165" s="65">
        <f>IFERROR(VLOOKUP($F1165,'Arr 2020'!$A:$N,4,0),0)</f>
        <v>0</v>
      </c>
      <c r="J1165" s="65">
        <f>IFERROR(VLOOKUP($F1165,'Arr 2020'!$A:$N,5,0),0)</f>
        <v>0</v>
      </c>
      <c r="K1165" s="65">
        <f>IFERROR(VLOOKUP($F1165,'Arr 2020'!$A:$N,6,0),0)</f>
        <v>0</v>
      </c>
      <c r="L1165" s="65">
        <f>IFERROR(VLOOKUP($F1165,'Arr 2020'!$A:$N,7,0),0)</f>
        <v>0</v>
      </c>
      <c r="M1165" s="65">
        <f>IFERROR(VLOOKUP($F1165,'Arr 2020'!$A:$N,8,0),0)</f>
        <v>0</v>
      </c>
      <c r="N1165" s="65">
        <f>IFERROR(VLOOKUP($F1165,'Arr 2020'!$A:$N,9,0),0)</f>
        <v>0</v>
      </c>
      <c r="O1165" s="65">
        <f>IFERROR(VLOOKUP($F1165,'Arr 2020'!$A:$N,10,0),0)</f>
        <v>0</v>
      </c>
      <c r="P1165" s="65">
        <f>IFERROR(VLOOKUP($F1165,'Arr 2020'!$A:$N,11,0),0)</f>
        <v>0</v>
      </c>
      <c r="Q1165" s="65">
        <f>IFERROR(VLOOKUP($F1165,'Arr 2020'!$A:$N,12,0),0)</f>
        <v>0</v>
      </c>
      <c r="R1165" s="65">
        <f>IFERROR(VLOOKUP($F1165,'Arr 2020'!$A:$N,13,0),0)</f>
        <v>0</v>
      </c>
      <c r="S1165" s="65">
        <f>IFERROR(VLOOKUP($F1165,'Arr 2020'!$A:$N,14,0),0)</f>
        <v>0</v>
      </c>
    </row>
    <row r="1166" spans="2:19" ht="15" customHeight="1" x14ac:dyDescent="0.2">
      <c r="B1166" s="64"/>
      <c r="C1166" s="37"/>
      <c r="D1166" s="37" t="s">
        <v>2018</v>
      </c>
      <c r="E1166" s="37"/>
      <c r="F1166" s="37"/>
      <c r="G1166" s="51" t="s">
        <v>2019</v>
      </c>
      <c r="H1166" s="38">
        <f>IFERROR(VLOOKUP($F1166,'Arr 2020'!$A$1:$C$1331,3,0),0)</f>
        <v>0</v>
      </c>
      <c r="I1166" s="38">
        <f>IFERROR(VLOOKUP($F1166,'Arr 2020'!$A:$N,4,0),0)</f>
        <v>0</v>
      </c>
      <c r="J1166" s="38">
        <f>IFERROR(VLOOKUP($F1166,'Arr 2020'!$A:$N,5,0),0)</f>
        <v>0</v>
      </c>
      <c r="K1166" s="38">
        <f>IFERROR(VLOOKUP($F1166,'Arr 2020'!$A:$N,6,0),0)</f>
        <v>0</v>
      </c>
      <c r="L1166" s="38">
        <f>IFERROR(VLOOKUP($F1166,'Arr 2020'!$A:$N,7,0),0)</f>
        <v>0</v>
      </c>
      <c r="M1166" s="38">
        <f>IFERROR(VLOOKUP($F1166,'Arr 2020'!$A:$N,8,0),0)</f>
        <v>0</v>
      </c>
      <c r="N1166" s="38">
        <f>IFERROR(VLOOKUP($F1166,'Arr 2020'!$A:$N,9,0),0)</f>
        <v>0</v>
      </c>
      <c r="O1166" s="38">
        <f>IFERROR(VLOOKUP($F1166,'Arr 2020'!$A:$N,10,0),0)</f>
        <v>0</v>
      </c>
      <c r="P1166" s="38">
        <f>IFERROR(VLOOKUP($F1166,'Arr 2020'!$A:$N,11,0),0)</f>
        <v>0</v>
      </c>
      <c r="Q1166" s="38">
        <f>IFERROR(VLOOKUP($F1166,'Arr 2020'!$A:$N,12,0),0)</f>
        <v>0</v>
      </c>
      <c r="R1166" s="38">
        <f>IFERROR(VLOOKUP($F1166,'Arr 2020'!$A:$N,13,0),0)</f>
        <v>0</v>
      </c>
      <c r="S1166" s="38">
        <f>IFERROR(VLOOKUP($F1166,'Arr 2020'!$A:$N,14,0),0)</f>
        <v>0</v>
      </c>
    </row>
    <row r="1167" spans="2:19" ht="15" customHeight="1" x14ac:dyDescent="0.2">
      <c r="B1167" s="23"/>
      <c r="C1167" s="22"/>
      <c r="D1167" s="22"/>
      <c r="E1167" s="22" t="s">
        <v>2020</v>
      </c>
      <c r="F1167" s="22"/>
      <c r="G1167" s="55" t="s">
        <v>2021</v>
      </c>
      <c r="H1167" s="24">
        <f>IFERROR(VLOOKUP($F1167,'Arr 2020'!$A$1:$C$1331,3,0),0)</f>
        <v>0</v>
      </c>
      <c r="I1167" s="24">
        <f>IFERROR(VLOOKUP($F1167,'Arr 2020'!$A:$N,4,0),0)</f>
        <v>0</v>
      </c>
      <c r="J1167" s="24">
        <f>IFERROR(VLOOKUP($F1167,'Arr 2020'!$A:$N,5,0),0)</f>
        <v>0</v>
      </c>
      <c r="K1167" s="24">
        <f>IFERROR(VLOOKUP($F1167,'Arr 2020'!$A:$N,6,0),0)</f>
        <v>0</v>
      </c>
      <c r="L1167" s="24">
        <f>IFERROR(VLOOKUP($F1167,'Arr 2020'!$A:$N,7,0),0)</f>
        <v>0</v>
      </c>
      <c r="M1167" s="24">
        <f>IFERROR(VLOOKUP($F1167,'Arr 2020'!$A:$N,8,0),0)</f>
        <v>0</v>
      </c>
      <c r="N1167" s="24">
        <f>IFERROR(VLOOKUP($F1167,'Arr 2020'!$A:$N,9,0),0)</f>
        <v>0</v>
      </c>
      <c r="O1167" s="24">
        <f>IFERROR(VLOOKUP($F1167,'Arr 2020'!$A:$N,10,0),0)</f>
        <v>0</v>
      </c>
      <c r="P1167" s="24">
        <f>IFERROR(VLOOKUP($F1167,'Arr 2020'!$A:$N,11,0),0)</f>
        <v>0</v>
      </c>
      <c r="Q1167" s="24">
        <f>IFERROR(VLOOKUP($F1167,'Arr 2020'!$A:$N,12,0),0)</f>
        <v>0</v>
      </c>
      <c r="R1167" s="24">
        <f>IFERROR(VLOOKUP($F1167,'Arr 2020'!$A:$N,13,0),0)</f>
        <v>0</v>
      </c>
      <c r="S1167" s="24">
        <f>IFERROR(VLOOKUP($F1167,'Arr 2020'!$A:$N,14,0),0)</f>
        <v>0</v>
      </c>
    </row>
    <row r="1168" spans="2:19" ht="15" customHeight="1" x14ac:dyDescent="0.2">
      <c r="B1168" s="60"/>
      <c r="C1168" s="61"/>
      <c r="D1168" s="61"/>
      <c r="E1168" s="61"/>
      <c r="F1168" s="43" t="s">
        <v>2022</v>
      </c>
      <c r="G1168" s="53" t="s">
        <v>2023</v>
      </c>
      <c r="H1168" s="44">
        <f>IFERROR(VLOOKUP($F1168,'Arr 2020'!$A$1:$C$1331,3,0),0)</f>
        <v>143.37</v>
      </c>
      <c r="I1168" s="44">
        <f>IFERROR(VLOOKUP($F1168,'Arr 2020'!$A:$N,4,0),0)</f>
        <v>8.31</v>
      </c>
      <c r="J1168" s="44">
        <f>IFERROR(VLOOKUP($F1168,'Arr 2020'!$A:$N,5,0),0)</f>
        <v>183.37</v>
      </c>
      <c r="K1168" s="44">
        <f>IFERROR(VLOOKUP($F1168,'Arr 2020'!$A:$N,6,0),0)</f>
        <v>423.73</v>
      </c>
      <c r="L1168" s="44">
        <f>IFERROR(VLOOKUP($F1168,'Arr 2020'!$A:$N,7,0),0)</f>
        <v>47.48</v>
      </c>
      <c r="M1168" s="44">
        <f>IFERROR(VLOOKUP($F1168,'Arr 2020'!$A:$N,8,0),0)</f>
        <v>270.00000000000006</v>
      </c>
      <c r="N1168" s="44">
        <f>IFERROR(VLOOKUP($F1168,'Arr 2020'!$A:$N,9,0),0)</f>
        <v>250</v>
      </c>
      <c r="O1168" s="44">
        <f>IFERROR(VLOOKUP($F1168,'Arr 2020'!$A:$N,10,0),0)</f>
        <v>37.520000000000003</v>
      </c>
      <c r="P1168" s="44">
        <f>IFERROR(VLOOKUP($F1168,'Arr 2020'!$A:$N,11,0),0)</f>
        <v>151.25</v>
      </c>
      <c r="Q1168" s="44">
        <f>IFERROR(VLOOKUP($F1168,'Arr 2020'!$A:$N,12,0),0)</f>
        <v>195</v>
      </c>
      <c r="R1168" s="44">
        <f>IFERROR(VLOOKUP($F1168,'Arr 2020'!$A:$N,13,0),0)</f>
        <v>51.69</v>
      </c>
      <c r="S1168" s="44">
        <f>IFERROR(VLOOKUP($F1168,'Arr 2020'!$A:$N,14,0),0)</f>
        <v>32.39</v>
      </c>
    </row>
    <row r="1169" spans="2:19" ht="15" customHeight="1" x14ac:dyDescent="0.2">
      <c r="B1169" s="60"/>
      <c r="C1169" s="61"/>
      <c r="D1169" s="61"/>
      <c r="E1169" s="61"/>
      <c r="F1169" s="43" t="s">
        <v>2024</v>
      </c>
      <c r="G1169" s="53" t="s">
        <v>2025</v>
      </c>
      <c r="H1169" s="44">
        <f>IFERROR(VLOOKUP($F1169,'Arr 2020'!$A$1:$C$1331,3,0),0)</f>
        <v>167.69999999999996</v>
      </c>
      <c r="I1169" s="44">
        <f>IFERROR(VLOOKUP($F1169,'Arr 2020'!$A:$N,4,0),0)</f>
        <v>890.28999999999985</v>
      </c>
      <c r="J1169" s="44">
        <f>IFERROR(VLOOKUP($F1169,'Arr 2020'!$A:$N,5,0),0)</f>
        <v>76.11</v>
      </c>
      <c r="K1169" s="44">
        <f>IFERROR(VLOOKUP($F1169,'Arr 2020'!$A:$N,6,0),0)</f>
        <v>66.92</v>
      </c>
      <c r="L1169" s="44">
        <f>IFERROR(VLOOKUP($F1169,'Arr 2020'!$A:$N,7,0),0)</f>
        <v>27.5</v>
      </c>
      <c r="M1169" s="44">
        <f>IFERROR(VLOOKUP($F1169,'Arr 2020'!$A:$N,8,0),0)</f>
        <v>1208.18</v>
      </c>
      <c r="N1169" s="44">
        <f>IFERROR(VLOOKUP($F1169,'Arr 2020'!$A:$N,9,0),0)</f>
        <v>3088.42</v>
      </c>
      <c r="O1169" s="44">
        <f>IFERROR(VLOOKUP($F1169,'Arr 2020'!$A:$N,10,0),0)</f>
        <v>1629.25</v>
      </c>
      <c r="P1169" s="44">
        <f>IFERROR(VLOOKUP($F1169,'Arr 2020'!$A:$N,11,0),0)</f>
        <v>554.67999999999995</v>
      </c>
      <c r="Q1169" s="44">
        <f>IFERROR(VLOOKUP($F1169,'Arr 2020'!$A:$N,12,0),0)</f>
        <v>811.70000000000016</v>
      </c>
      <c r="R1169" s="44">
        <f>IFERROR(VLOOKUP($F1169,'Arr 2020'!$A:$N,13,0),0)</f>
        <v>8496.1299999999992</v>
      </c>
      <c r="S1169" s="44">
        <f>IFERROR(VLOOKUP($F1169,'Arr 2020'!$A:$N,14,0),0)</f>
        <v>777.5</v>
      </c>
    </row>
    <row r="1170" spans="2:19" ht="15" customHeight="1" x14ac:dyDescent="0.2">
      <c r="B1170" s="23"/>
      <c r="C1170" s="22"/>
      <c r="D1170" s="22"/>
      <c r="E1170" s="22" t="s">
        <v>2026</v>
      </c>
      <c r="F1170" s="22"/>
      <c r="G1170" s="55" t="s">
        <v>2027</v>
      </c>
      <c r="H1170" s="24">
        <f>IFERROR(VLOOKUP($F1170,'Arr 2020'!$A$1:$C$1331,3,0),0)</f>
        <v>0</v>
      </c>
      <c r="I1170" s="24">
        <f>IFERROR(VLOOKUP($F1170,'Arr 2020'!$A:$N,4,0),0)</f>
        <v>0</v>
      </c>
      <c r="J1170" s="24">
        <f>IFERROR(VLOOKUP($F1170,'Arr 2020'!$A:$N,5,0),0)</f>
        <v>0</v>
      </c>
      <c r="K1170" s="24">
        <f>IFERROR(VLOOKUP($F1170,'Arr 2020'!$A:$N,6,0),0)</f>
        <v>0</v>
      </c>
      <c r="L1170" s="24">
        <f>IFERROR(VLOOKUP($F1170,'Arr 2020'!$A:$N,7,0),0)</f>
        <v>0</v>
      </c>
      <c r="M1170" s="24">
        <f>IFERROR(VLOOKUP($F1170,'Arr 2020'!$A:$N,8,0),0)</f>
        <v>0</v>
      </c>
      <c r="N1170" s="24">
        <f>IFERROR(VLOOKUP($F1170,'Arr 2020'!$A:$N,9,0),0)</f>
        <v>0</v>
      </c>
      <c r="O1170" s="24">
        <f>IFERROR(VLOOKUP($F1170,'Arr 2020'!$A:$N,10,0),0)</f>
        <v>0</v>
      </c>
      <c r="P1170" s="24">
        <f>IFERROR(VLOOKUP($F1170,'Arr 2020'!$A:$N,11,0),0)</f>
        <v>0</v>
      </c>
      <c r="Q1170" s="24">
        <f>IFERROR(VLOOKUP($F1170,'Arr 2020'!$A:$N,12,0),0)</f>
        <v>0</v>
      </c>
      <c r="R1170" s="24">
        <f>IFERROR(VLOOKUP($F1170,'Arr 2020'!$A:$N,13,0),0)</f>
        <v>0</v>
      </c>
      <c r="S1170" s="24">
        <f>IFERROR(VLOOKUP($F1170,'Arr 2020'!$A:$N,14,0),0)</f>
        <v>0</v>
      </c>
    </row>
    <row r="1171" spans="2:19" ht="15" customHeight="1" x14ac:dyDescent="0.2">
      <c r="B1171" s="60"/>
      <c r="C1171" s="61"/>
      <c r="D1171" s="61"/>
      <c r="E1171" s="61"/>
      <c r="F1171" s="43" t="s">
        <v>2028</v>
      </c>
      <c r="G1171" s="53" t="s">
        <v>2027</v>
      </c>
      <c r="H1171" s="44">
        <f>IFERROR(VLOOKUP($F1171,'Arr 2020'!$A$1:$C$1331,3,0),0)</f>
        <v>397.49</v>
      </c>
      <c r="I1171" s="44">
        <f>IFERROR(VLOOKUP($F1171,'Arr 2020'!$A:$N,4,0),0)</f>
        <v>5.59</v>
      </c>
      <c r="J1171" s="44">
        <f>IFERROR(VLOOKUP($F1171,'Arr 2020'!$A:$N,5,0),0)</f>
        <v>163.46</v>
      </c>
      <c r="K1171" s="44">
        <f>IFERROR(VLOOKUP($F1171,'Arr 2020'!$A:$N,6,0),0)</f>
        <v>311.44</v>
      </c>
      <c r="L1171" s="44">
        <f>IFERROR(VLOOKUP($F1171,'Arr 2020'!$A:$N,7,0),0)</f>
        <v>247.26</v>
      </c>
      <c r="M1171" s="44">
        <f>IFERROR(VLOOKUP($F1171,'Arr 2020'!$A:$N,8,0),0)</f>
        <v>40431.669999999991</v>
      </c>
      <c r="N1171" s="44">
        <f>IFERROR(VLOOKUP($F1171,'Arr 2020'!$A:$N,9,0),0)</f>
        <v>2529.9200000000005</v>
      </c>
      <c r="O1171" s="44">
        <f>IFERROR(VLOOKUP($F1171,'Arr 2020'!$A:$N,10,0),0)</f>
        <v>723.60000000000014</v>
      </c>
      <c r="P1171" s="44">
        <f>IFERROR(VLOOKUP($F1171,'Arr 2020'!$A:$N,11,0),0)</f>
        <v>341.07</v>
      </c>
      <c r="Q1171" s="44">
        <f>IFERROR(VLOOKUP($F1171,'Arr 2020'!$A:$N,12,0),0)</f>
        <v>3265.08</v>
      </c>
      <c r="R1171" s="44">
        <f>IFERROR(VLOOKUP($F1171,'Arr 2020'!$A:$N,13,0),0)</f>
        <v>2367.4899999999998</v>
      </c>
      <c r="S1171" s="44">
        <f>IFERROR(VLOOKUP($F1171,'Arr 2020'!$A:$N,14,0),0)</f>
        <v>435.55</v>
      </c>
    </row>
    <row r="1172" spans="2:19" ht="15" customHeight="1" x14ac:dyDescent="0.2">
      <c r="B1172" s="23"/>
      <c r="C1172" s="22"/>
      <c r="D1172" s="22"/>
      <c r="E1172" s="22" t="s">
        <v>2029</v>
      </c>
      <c r="F1172" s="22"/>
      <c r="G1172" s="55" t="s">
        <v>2030</v>
      </c>
      <c r="H1172" s="24">
        <f>IFERROR(VLOOKUP($F1172,'Arr 2020'!$A$1:$C$1331,3,0),0)</f>
        <v>0</v>
      </c>
      <c r="I1172" s="24">
        <f>IFERROR(VLOOKUP($F1172,'Arr 2020'!$A:$N,4,0),0)</f>
        <v>0</v>
      </c>
      <c r="J1172" s="24">
        <f>IFERROR(VLOOKUP($F1172,'Arr 2020'!$A:$N,5,0),0)</f>
        <v>0</v>
      </c>
      <c r="K1172" s="24">
        <f>IFERROR(VLOOKUP($F1172,'Arr 2020'!$A:$N,6,0),0)</f>
        <v>0</v>
      </c>
      <c r="L1172" s="24">
        <f>IFERROR(VLOOKUP($F1172,'Arr 2020'!$A:$N,7,0),0)</f>
        <v>0</v>
      </c>
      <c r="M1172" s="24">
        <f>IFERROR(VLOOKUP($F1172,'Arr 2020'!$A:$N,8,0),0)</f>
        <v>0</v>
      </c>
      <c r="N1172" s="24">
        <f>IFERROR(VLOOKUP($F1172,'Arr 2020'!$A:$N,9,0),0)</f>
        <v>0</v>
      </c>
      <c r="O1172" s="24">
        <f>IFERROR(VLOOKUP($F1172,'Arr 2020'!$A:$N,10,0),0)</f>
        <v>0</v>
      </c>
      <c r="P1172" s="24">
        <f>IFERROR(VLOOKUP($F1172,'Arr 2020'!$A:$N,11,0),0)</f>
        <v>0</v>
      </c>
      <c r="Q1172" s="24">
        <f>IFERROR(VLOOKUP($F1172,'Arr 2020'!$A:$N,12,0),0)</f>
        <v>0</v>
      </c>
      <c r="R1172" s="24">
        <f>IFERROR(VLOOKUP($F1172,'Arr 2020'!$A:$N,13,0),0)</f>
        <v>0</v>
      </c>
      <c r="S1172" s="24">
        <f>IFERROR(VLOOKUP($F1172,'Arr 2020'!$A:$N,14,0),0)</f>
        <v>0</v>
      </c>
    </row>
    <row r="1173" spans="2:19" ht="15" customHeight="1" x14ac:dyDescent="0.2">
      <c r="B1173" s="60"/>
      <c r="C1173" s="61"/>
      <c r="D1173" s="61"/>
      <c r="E1173" s="61"/>
      <c r="F1173" s="43" t="s">
        <v>2031</v>
      </c>
      <c r="G1173" s="53" t="s">
        <v>2030</v>
      </c>
      <c r="H1173" s="44">
        <f>IFERROR(VLOOKUP($F1173,'Arr 2020'!$A$1:$C$1331,3,0),0)</f>
        <v>2499.6999999999998</v>
      </c>
      <c r="I1173" s="44">
        <f>IFERROR(VLOOKUP($F1173,'Arr 2020'!$A:$N,4,0),0)</f>
        <v>3818.63</v>
      </c>
      <c r="J1173" s="44">
        <f>IFERROR(VLOOKUP($F1173,'Arr 2020'!$A:$N,5,0),0)</f>
        <v>12896.3</v>
      </c>
      <c r="K1173" s="44">
        <f>IFERROR(VLOOKUP($F1173,'Arr 2020'!$A:$N,6,0),0)</f>
        <v>10009.829999999998</v>
      </c>
      <c r="L1173" s="44">
        <f>IFERROR(VLOOKUP($F1173,'Arr 2020'!$A:$N,7,0),0)</f>
        <v>10385.11</v>
      </c>
      <c r="M1173" s="44">
        <f>IFERROR(VLOOKUP($F1173,'Arr 2020'!$A:$N,8,0),0)</f>
        <v>2673.0200000000004</v>
      </c>
      <c r="N1173" s="44">
        <f>IFERROR(VLOOKUP($F1173,'Arr 2020'!$A:$N,9,0),0)</f>
        <v>5978.32</v>
      </c>
      <c r="O1173" s="44">
        <f>IFERROR(VLOOKUP($F1173,'Arr 2020'!$A:$N,10,0),0)</f>
        <v>12455.59</v>
      </c>
      <c r="P1173" s="44">
        <f>IFERROR(VLOOKUP($F1173,'Arr 2020'!$A:$N,11,0),0)</f>
        <v>12716.14</v>
      </c>
      <c r="Q1173" s="44">
        <f>IFERROR(VLOOKUP($F1173,'Arr 2020'!$A:$N,12,0),0)</f>
        <v>38922.28</v>
      </c>
      <c r="R1173" s="44">
        <f>IFERROR(VLOOKUP($F1173,'Arr 2020'!$A:$N,13,0),0)</f>
        <v>10719.84</v>
      </c>
      <c r="S1173" s="44">
        <f>IFERROR(VLOOKUP($F1173,'Arr 2020'!$A:$N,14,0),0)</f>
        <v>6112.59</v>
      </c>
    </row>
    <row r="1174" spans="2:19" ht="15" customHeight="1" x14ac:dyDescent="0.2">
      <c r="B1174" s="23"/>
      <c r="C1174" s="22"/>
      <c r="D1174" s="22"/>
      <c r="E1174" s="22" t="s">
        <v>2032</v>
      </c>
      <c r="F1174" s="22"/>
      <c r="G1174" s="55" t="s">
        <v>2033</v>
      </c>
      <c r="H1174" s="24">
        <f>IFERROR(VLOOKUP($F1174,'Arr 2020'!$A$1:$C$1331,3,0),0)</f>
        <v>0</v>
      </c>
      <c r="I1174" s="24">
        <f>IFERROR(VLOOKUP($F1174,'Arr 2020'!$A:$N,4,0),0)</f>
        <v>0</v>
      </c>
      <c r="J1174" s="24">
        <f>IFERROR(VLOOKUP($F1174,'Arr 2020'!$A:$N,5,0),0)</f>
        <v>0</v>
      </c>
      <c r="K1174" s="24">
        <f>IFERROR(VLOOKUP($F1174,'Arr 2020'!$A:$N,6,0),0)</f>
        <v>0</v>
      </c>
      <c r="L1174" s="24">
        <f>IFERROR(VLOOKUP($F1174,'Arr 2020'!$A:$N,7,0),0)</f>
        <v>0</v>
      </c>
      <c r="M1174" s="24">
        <f>IFERROR(VLOOKUP($F1174,'Arr 2020'!$A:$N,8,0),0)</f>
        <v>0</v>
      </c>
      <c r="N1174" s="24">
        <f>IFERROR(VLOOKUP($F1174,'Arr 2020'!$A:$N,9,0),0)</f>
        <v>0</v>
      </c>
      <c r="O1174" s="24">
        <f>IFERROR(VLOOKUP($F1174,'Arr 2020'!$A:$N,10,0),0)</f>
        <v>0</v>
      </c>
      <c r="P1174" s="24">
        <f>IFERROR(VLOOKUP($F1174,'Arr 2020'!$A:$N,11,0),0)</f>
        <v>0</v>
      </c>
      <c r="Q1174" s="24">
        <f>IFERROR(VLOOKUP($F1174,'Arr 2020'!$A:$N,12,0),0)</f>
        <v>0</v>
      </c>
      <c r="R1174" s="24">
        <f>IFERROR(VLOOKUP($F1174,'Arr 2020'!$A:$N,13,0),0)</f>
        <v>0</v>
      </c>
      <c r="S1174" s="24">
        <f>IFERROR(VLOOKUP($F1174,'Arr 2020'!$A:$N,14,0),0)</f>
        <v>0</v>
      </c>
    </row>
    <row r="1175" spans="2:19" ht="15" customHeight="1" x14ac:dyDescent="0.2">
      <c r="B1175" s="60"/>
      <c r="C1175" s="61"/>
      <c r="D1175" s="61"/>
      <c r="E1175" s="61"/>
      <c r="F1175" s="43" t="s">
        <v>2034</v>
      </c>
      <c r="G1175" s="53" t="s">
        <v>2033</v>
      </c>
      <c r="H1175" s="44">
        <f>IFERROR(VLOOKUP($F1175,'Arr 2020'!$A$1:$C$1331,3,0),0)</f>
        <v>0</v>
      </c>
      <c r="I1175" s="44">
        <f>IFERROR(VLOOKUP($F1175,'Arr 2020'!$A:$N,4,0),0)</f>
        <v>0</v>
      </c>
      <c r="J1175" s="44">
        <f>IFERROR(VLOOKUP($F1175,'Arr 2020'!$A:$N,5,0),0)</f>
        <v>0</v>
      </c>
      <c r="K1175" s="44">
        <f>IFERROR(VLOOKUP($F1175,'Arr 2020'!$A:$N,6,0),0)</f>
        <v>0</v>
      </c>
      <c r="L1175" s="44">
        <f>IFERROR(VLOOKUP($F1175,'Arr 2020'!$A:$N,7,0),0)</f>
        <v>0</v>
      </c>
      <c r="M1175" s="44">
        <f>IFERROR(VLOOKUP($F1175,'Arr 2020'!$A:$N,8,0),0)</f>
        <v>0</v>
      </c>
      <c r="N1175" s="44">
        <f>IFERROR(VLOOKUP($F1175,'Arr 2020'!$A:$N,9,0),0)</f>
        <v>0</v>
      </c>
      <c r="O1175" s="44">
        <f>IFERROR(VLOOKUP($F1175,'Arr 2020'!$A:$N,10,0),0)</f>
        <v>0</v>
      </c>
      <c r="P1175" s="44">
        <f>IFERROR(VLOOKUP($F1175,'Arr 2020'!$A:$N,11,0),0)</f>
        <v>0</v>
      </c>
      <c r="Q1175" s="44">
        <f>IFERROR(VLOOKUP($F1175,'Arr 2020'!$A:$N,12,0),0)</f>
        <v>0</v>
      </c>
      <c r="R1175" s="44">
        <f>IFERROR(VLOOKUP($F1175,'Arr 2020'!$A:$N,13,0),0)</f>
        <v>0</v>
      </c>
      <c r="S1175" s="44">
        <f>IFERROR(VLOOKUP($F1175,'Arr 2020'!$A:$N,14,0),0)</f>
        <v>0</v>
      </c>
    </row>
    <row r="1176" spans="2:19" ht="15" customHeight="1" x14ac:dyDescent="0.2">
      <c r="B1176" s="64"/>
      <c r="C1176" s="37"/>
      <c r="D1176" s="37" t="s">
        <v>2035</v>
      </c>
      <c r="E1176" s="37"/>
      <c r="F1176" s="37"/>
      <c r="G1176" s="51" t="s">
        <v>2036</v>
      </c>
      <c r="H1176" s="38">
        <f>IFERROR(VLOOKUP($F1176,'Arr 2020'!$A$1:$C$1331,3,0),0)</f>
        <v>0</v>
      </c>
      <c r="I1176" s="38">
        <f>IFERROR(VLOOKUP($F1176,'Arr 2020'!$A:$N,4,0),0)</f>
        <v>0</v>
      </c>
      <c r="J1176" s="38">
        <f>IFERROR(VLOOKUP($F1176,'Arr 2020'!$A:$N,5,0),0)</f>
        <v>0</v>
      </c>
      <c r="K1176" s="38">
        <f>IFERROR(VLOOKUP($F1176,'Arr 2020'!$A:$N,6,0),0)</f>
        <v>0</v>
      </c>
      <c r="L1176" s="38">
        <f>IFERROR(VLOOKUP($F1176,'Arr 2020'!$A:$N,7,0),0)</f>
        <v>0</v>
      </c>
      <c r="M1176" s="38">
        <f>IFERROR(VLOOKUP($F1176,'Arr 2020'!$A:$N,8,0),0)</f>
        <v>0</v>
      </c>
      <c r="N1176" s="38">
        <f>IFERROR(VLOOKUP($F1176,'Arr 2020'!$A:$N,9,0),0)</f>
        <v>0</v>
      </c>
      <c r="O1176" s="38">
        <f>IFERROR(VLOOKUP($F1176,'Arr 2020'!$A:$N,10,0),0)</f>
        <v>0</v>
      </c>
      <c r="P1176" s="38">
        <f>IFERROR(VLOOKUP($F1176,'Arr 2020'!$A:$N,11,0),0)</f>
        <v>0</v>
      </c>
      <c r="Q1176" s="38">
        <f>IFERROR(VLOOKUP($F1176,'Arr 2020'!$A:$N,12,0),0)</f>
        <v>0</v>
      </c>
      <c r="R1176" s="38">
        <f>IFERROR(VLOOKUP($F1176,'Arr 2020'!$A:$N,13,0),0)</f>
        <v>0</v>
      </c>
      <c r="S1176" s="38">
        <f>IFERROR(VLOOKUP($F1176,'Arr 2020'!$A:$N,14,0),0)</f>
        <v>0</v>
      </c>
    </row>
    <row r="1177" spans="2:19" ht="15" customHeight="1" x14ac:dyDescent="0.2">
      <c r="B1177" s="23"/>
      <c r="C1177" s="22"/>
      <c r="D1177" s="22"/>
      <c r="E1177" s="22" t="s">
        <v>2037</v>
      </c>
      <c r="F1177" s="22"/>
      <c r="G1177" s="55" t="s">
        <v>2038</v>
      </c>
      <c r="H1177" s="24">
        <f>IFERROR(VLOOKUP($F1177,'Arr 2020'!$A$1:$C$1331,3,0),0)</f>
        <v>0</v>
      </c>
      <c r="I1177" s="24">
        <f>IFERROR(VLOOKUP($F1177,'Arr 2020'!$A:$N,4,0),0)</f>
        <v>0</v>
      </c>
      <c r="J1177" s="24">
        <f>IFERROR(VLOOKUP($F1177,'Arr 2020'!$A:$N,5,0),0)</f>
        <v>0</v>
      </c>
      <c r="K1177" s="24">
        <f>IFERROR(VLOOKUP($F1177,'Arr 2020'!$A:$N,6,0),0)</f>
        <v>0</v>
      </c>
      <c r="L1177" s="24">
        <f>IFERROR(VLOOKUP($F1177,'Arr 2020'!$A:$N,7,0),0)</f>
        <v>0</v>
      </c>
      <c r="M1177" s="24">
        <f>IFERROR(VLOOKUP($F1177,'Arr 2020'!$A:$N,8,0),0)</f>
        <v>0</v>
      </c>
      <c r="N1177" s="24">
        <f>IFERROR(VLOOKUP($F1177,'Arr 2020'!$A:$N,9,0),0)</f>
        <v>0</v>
      </c>
      <c r="O1177" s="24">
        <f>IFERROR(VLOOKUP($F1177,'Arr 2020'!$A:$N,10,0),0)</f>
        <v>0</v>
      </c>
      <c r="P1177" s="24">
        <f>IFERROR(VLOOKUP($F1177,'Arr 2020'!$A:$N,11,0),0)</f>
        <v>0</v>
      </c>
      <c r="Q1177" s="24">
        <f>IFERROR(VLOOKUP($F1177,'Arr 2020'!$A:$N,12,0),0)</f>
        <v>0</v>
      </c>
      <c r="R1177" s="24">
        <f>IFERROR(VLOOKUP($F1177,'Arr 2020'!$A:$N,13,0),0)</f>
        <v>0</v>
      </c>
      <c r="S1177" s="24">
        <f>IFERROR(VLOOKUP($F1177,'Arr 2020'!$A:$N,14,0),0)</f>
        <v>0</v>
      </c>
    </row>
    <row r="1178" spans="2:19" ht="15" customHeight="1" x14ac:dyDescent="0.2">
      <c r="B1178" s="60"/>
      <c r="C1178" s="61"/>
      <c r="D1178" s="61"/>
      <c r="E1178" s="61"/>
      <c r="F1178" s="43" t="s">
        <v>2039</v>
      </c>
      <c r="G1178" s="53" t="s">
        <v>2040</v>
      </c>
      <c r="H1178" s="44">
        <f>IFERROR(VLOOKUP($F1178,'Arr 2020'!$A$1:$C$1331,3,0),0)</f>
        <v>24191.27</v>
      </c>
      <c r="I1178" s="44">
        <f>IFERROR(VLOOKUP($F1178,'Arr 2020'!$A:$N,4,0),0)</f>
        <v>16874.900000000001</v>
      </c>
      <c r="J1178" s="44">
        <f>IFERROR(VLOOKUP($F1178,'Arr 2020'!$A:$N,5,0),0)</f>
        <v>22413.62</v>
      </c>
      <c r="K1178" s="44">
        <f>IFERROR(VLOOKUP($F1178,'Arr 2020'!$A:$N,6,0),0)</f>
        <v>17408.330000000002</v>
      </c>
      <c r="L1178" s="44">
        <f>IFERROR(VLOOKUP($F1178,'Arr 2020'!$A:$N,7,0),0)</f>
        <v>13920.07</v>
      </c>
      <c r="M1178" s="44">
        <f>IFERROR(VLOOKUP($F1178,'Arr 2020'!$A:$N,8,0),0)</f>
        <v>23790.99</v>
      </c>
      <c r="N1178" s="44">
        <f>IFERROR(VLOOKUP($F1178,'Arr 2020'!$A:$N,9,0),0)</f>
        <v>11910.67</v>
      </c>
      <c r="O1178" s="44">
        <f>IFERROR(VLOOKUP($F1178,'Arr 2020'!$A:$N,10,0),0)</f>
        <v>14582.8</v>
      </c>
      <c r="P1178" s="44">
        <f>IFERROR(VLOOKUP($F1178,'Arr 2020'!$A:$N,11,0),0)</f>
        <v>20784.27</v>
      </c>
      <c r="Q1178" s="44">
        <f>IFERROR(VLOOKUP($F1178,'Arr 2020'!$A:$N,12,0),0)</f>
        <v>33490.43</v>
      </c>
      <c r="R1178" s="44">
        <f>IFERROR(VLOOKUP($F1178,'Arr 2020'!$A:$N,13,0),0)</f>
        <v>26520.38</v>
      </c>
      <c r="S1178" s="44">
        <f>IFERROR(VLOOKUP($F1178,'Arr 2020'!$A:$N,14,0),0)</f>
        <v>18597.32</v>
      </c>
    </row>
    <row r="1179" spans="2:19" ht="15" customHeight="1" x14ac:dyDescent="0.2">
      <c r="B1179" s="23"/>
      <c r="C1179" s="22"/>
      <c r="D1179" s="22"/>
      <c r="E1179" s="22" t="s">
        <v>2041</v>
      </c>
      <c r="F1179" s="22"/>
      <c r="G1179" s="55" t="s">
        <v>2042</v>
      </c>
      <c r="H1179" s="24">
        <f>IFERROR(VLOOKUP($F1179,'Arr 2020'!$A$1:$C$1331,3,0),0)</f>
        <v>0</v>
      </c>
      <c r="I1179" s="24">
        <f>IFERROR(VLOOKUP($F1179,'Arr 2020'!$A:$N,4,0),0)</f>
        <v>0</v>
      </c>
      <c r="J1179" s="24">
        <f>IFERROR(VLOOKUP($F1179,'Arr 2020'!$A:$N,5,0),0)</f>
        <v>0</v>
      </c>
      <c r="K1179" s="24">
        <f>IFERROR(VLOOKUP($F1179,'Arr 2020'!$A:$N,6,0),0)</f>
        <v>0</v>
      </c>
      <c r="L1179" s="24">
        <f>IFERROR(VLOOKUP($F1179,'Arr 2020'!$A:$N,7,0),0)</f>
        <v>0</v>
      </c>
      <c r="M1179" s="24">
        <f>IFERROR(VLOOKUP($F1179,'Arr 2020'!$A:$N,8,0),0)</f>
        <v>0</v>
      </c>
      <c r="N1179" s="24">
        <f>IFERROR(VLOOKUP($F1179,'Arr 2020'!$A:$N,9,0),0)</f>
        <v>0</v>
      </c>
      <c r="O1179" s="24">
        <f>IFERROR(VLOOKUP($F1179,'Arr 2020'!$A:$N,10,0),0)</f>
        <v>0</v>
      </c>
      <c r="P1179" s="24">
        <f>IFERROR(VLOOKUP($F1179,'Arr 2020'!$A:$N,11,0),0)</f>
        <v>0</v>
      </c>
      <c r="Q1179" s="24">
        <f>IFERROR(VLOOKUP($F1179,'Arr 2020'!$A:$N,12,0),0)</f>
        <v>0</v>
      </c>
      <c r="R1179" s="24">
        <f>IFERROR(VLOOKUP($F1179,'Arr 2020'!$A:$N,13,0),0)</f>
        <v>0</v>
      </c>
      <c r="S1179" s="24">
        <f>IFERROR(VLOOKUP($F1179,'Arr 2020'!$A:$N,14,0),0)</f>
        <v>0</v>
      </c>
    </row>
    <row r="1180" spans="2:19" ht="15" customHeight="1" x14ac:dyDescent="0.2">
      <c r="B1180" s="60"/>
      <c r="C1180" s="61"/>
      <c r="D1180" s="61"/>
      <c r="E1180" s="61"/>
      <c r="F1180" s="43" t="s">
        <v>2043</v>
      </c>
      <c r="G1180" s="53" t="s">
        <v>2044</v>
      </c>
      <c r="H1180" s="44">
        <f>IFERROR(VLOOKUP($F1180,'Arr 2020'!$A$1:$C$1331,3,0),0)</f>
        <v>14198.5</v>
      </c>
      <c r="I1180" s="44">
        <f>IFERROR(VLOOKUP($F1180,'Arr 2020'!$A:$N,4,0),0)</f>
        <v>11101.600000000002</v>
      </c>
      <c r="J1180" s="44">
        <f>IFERROR(VLOOKUP($F1180,'Arr 2020'!$A:$N,5,0),0)</f>
        <v>8779.27</v>
      </c>
      <c r="K1180" s="44">
        <f>IFERROR(VLOOKUP($F1180,'Arr 2020'!$A:$N,6,0),0)</f>
        <v>8444.1800000000021</v>
      </c>
      <c r="L1180" s="44">
        <f>IFERROR(VLOOKUP($F1180,'Arr 2020'!$A:$N,7,0),0)</f>
        <v>9197.4699999999993</v>
      </c>
      <c r="M1180" s="44">
        <f>IFERROR(VLOOKUP($F1180,'Arr 2020'!$A:$N,8,0),0)</f>
        <v>8020.5</v>
      </c>
      <c r="N1180" s="44">
        <f>IFERROR(VLOOKUP($F1180,'Arr 2020'!$A:$N,9,0),0)</f>
        <v>14647.41</v>
      </c>
      <c r="O1180" s="44">
        <f>IFERROR(VLOOKUP($F1180,'Arr 2020'!$A:$N,10,0),0)</f>
        <v>14523.03</v>
      </c>
      <c r="P1180" s="44">
        <f>IFERROR(VLOOKUP($F1180,'Arr 2020'!$A:$N,11,0),0)</f>
        <v>17331.009999999998</v>
      </c>
      <c r="Q1180" s="44">
        <f>IFERROR(VLOOKUP($F1180,'Arr 2020'!$A:$N,12,0),0)</f>
        <v>21394.87</v>
      </c>
      <c r="R1180" s="44">
        <f>IFERROR(VLOOKUP($F1180,'Arr 2020'!$A:$N,13,0),0)</f>
        <v>12589.96</v>
      </c>
      <c r="S1180" s="44">
        <f>IFERROR(VLOOKUP($F1180,'Arr 2020'!$A:$N,14,0),0)</f>
        <v>24249.919999999998</v>
      </c>
    </row>
    <row r="1181" spans="2:19" ht="30" customHeight="1" x14ac:dyDescent="0.2">
      <c r="B1181" s="60"/>
      <c r="C1181" s="61"/>
      <c r="D1181" s="61"/>
      <c r="E1181" s="61"/>
      <c r="F1181" s="43" t="s">
        <v>2045</v>
      </c>
      <c r="G1181" s="53" t="s">
        <v>2046</v>
      </c>
      <c r="H1181" s="44">
        <f>IFERROR(VLOOKUP($F1181,'Arr 2020'!$A$1:$C$1331,3,0),0)</f>
        <v>5500.1999999999989</v>
      </c>
      <c r="I1181" s="44">
        <f>IFERROR(VLOOKUP($F1181,'Arr 2020'!$A:$N,4,0),0)</f>
        <v>7843.38</v>
      </c>
      <c r="J1181" s="44">
        <f>IFERROR(VLOOKUP($F1181,'Arr 2020'!$A:$N,5,0),0)</f>
        <v>7105.42</v>
      </c>
      <c r="K1181" s="44">
        <f>IFERROR(VLOOKUP($F1181,'Arr 2020'!$A:$N,6,0),0)</f>
        <v>4356.72</v>
      </c>
      <c r="L1181" s="44">
        <f>IFERROR(VLOOKUP($F1181,'Arr 2020'!$A:$N,7,0),0)</f>
        <v>3402.5</v>
      </c>
      <c r="M1181" s="44">
        <f>IFERROR(VLOOKUP($F1181,'Arr 2020'!$A:$N,8,0),0)</f>
        <v>4172.09</v>
      </c>
      <c r="N1181" s="44">
        <f>IFERROR(VLOOKUP($F1181,'Arr 2020'!$A:$N,9,0),0)</f>
        <v>6439.33</v>
      </c>
      <c r="O1181" s="44">
        <f>IFERROR(VLOOKUP($F1181,'Arr 2020'!$A:$N,10,0),0)</f>
        <v>4046.31</v>
      </c>
      <c r="P1181" s="44">
        <f>IFERROR(VLOOKUP($F1181,'Arr 2020'!$A:$N,11,0),0)</f>
        <v>7192.68</v>
      </c>
      <c r="Q1181" s="44">
        <f>IFERROR(VLOOKUP($F1181,'Arr 2020'!$A:$N,12,0),0)</f>
        <v>3036.0500000000006</v>
      </c>
      <c r="R1181" s="44">
        <f>IFERROR(VLOOKUP($F1181,'Arr 2020'!$A:$N,13,0),0)</f>
        <v>5220.6400000000003</v>
      </c>
      <c r="S1181" s="44">
        <f>IFERROR(VLOOKUP($F1181,'Arr 2020'!$A:$N,14,0),0)</f>
        <v>11135.22</v>
      </c>
    </row>
    <row r="1182" spans="2:19" ht="15" customHeight="1" x14ac:dyDescent="0.2">
      <c r="B1182" s="60"/>
      <c r="C1182" s="61"/>
      <c r="D1182" s="61"/>
      <c r="E1182" s="61"/>
      <c r="F1182" s="43" t="s">
        <v>2047</v>
      </c>
      <c r="G1182" s="53" t="s">
        <v>2048</v>
      </c>
      <c r="H1182" s="44">
        <f>IFERROR(VLOOKUP($F1182,'Arr 2020'!$A$1:$C$1331,3,0),0)</f>
        <v>3471.87</v>
      </c>
      <c r="I1182" s="44">
        <f>IFERROR(VLOOKUP($F1182,'Arr 2020'!$A:$N,4,0),0)</f>
        <v>4458.1899999999996</v>
      </c>
      <c r="J1182" s="44">
        <f>IFERROR(VLOOKUP($F1182,'Arr 2020'!$A:$N,5,0),0)</f>
        <v>3478.88</v>
      </c>
      <c r="K1182" s="44">
        <f>IFERROR(VLOOKUP($F1182,'Arr 2020'!$A:$N,6,0),0)</f>
        <v>3379.43</v>
      </c>
      <c r="L1182" s="44">
        <f>IFERROR(VLOOKUP($F1182,'Arr 2020'!$A:$N,7,0),0)</f>
        <v>940.65</v>
      </c>
      <c r="M1182" s="44">
        <f>IFERROR(VLOOKUP($F1182,'Arr 2020'!$A:$N,8,0),0)</f>
        <v>1984.54</v>
      </c>
      <c r="N1182" s="44">
        <f>IFERROR(VLOOKUP($F1182,'Arr 2020'!$A:$N,9,0),0)</f>
        <v>4379.9799999999996</v>
      </c>
      <c r="O1182" s="44">
        <f>IFERROR(VLOOKUP($F1182,'Arr 2020'!$A:$N,10,0),0)</f>
        <v>10940.71</v>
      </c>
      <c r="P1182" s="44">
        <f>IFERROR(VLOOKUP($F1182,'Arr 2020'!$A:$N,11,0),0)</f>
        <v>3211.46</v>
      </c>
      <c r="Q1182" s="44">
        <f>IFERROR(VLOOKUP($F1182,'Arr 2020'!$A:$N,12,0),0)</f>
        <v>3542.64</v>
      </c>
      <c r="R1182" s="44">
        <f>IFERROR(VLOOKUP($F1182,'Arr 2020'!$A:$N,13,0),0)</f>
        <v>9402.5300000000007</v>
      </c>
      <c r="S1182" s="44">
        <f>IFERROR(VLOOKUP($F1182,'Arr 2020'!$A:$N,14,0),0)</f>
        <v>6061.49</v>
      </c>
    </row>
    <row r="1183" spans="2:19" ht="15" customHeight="1" x14ac:dyDescent="0.2">
      <c r="B1183" s="23"/>
      <c r="C1183" s="22"/>
      <c r="D1183" s="22"/>
      <c r="E1183" s="22" t="s">
        <v>2049</v>
      </c>
      <c r="F1183" s="22"/>
      <c r="G1183" s="55" t="s">
        <v>2050</v>
      </c>
      <c r="H1183" s="24">
        <f>IFERROR(VLOOKUP($F1183,'Arr 2020'!$A$1:$C$1331,3,0),0)</f>
        <v>0</v>
      </c>
      <c r="I1183" s="24">
        <f>IFERROR(VLOOKUP($F1183,'Arr 2020'!$A:$N,4,0),0)</f>
        <v>0</v>
      </c>
      <c r="J1183" s="24">
        <f>IFERROR(VLOOKUP($F1183,'Arr 2020'!$A:$N,5,0),0)</f>
        <v>0</v>
      </c>
      <c r="K1183" s="24">
        <f>IFERROR(VLOOKUP($F1183,'Arr 2020'!$A:$N,6,0),0)</f>
        <v>0</v>
      </c>
      <c r="L1183" s="24">
        <f>IFERROR(VLOOKUP($F1183,'Arr 2020'!$A:$N,7,0),0)</f>
        <v>0</v>
      </c>
      <c r="M1183" s="24">
        <f>IFERROR(VLOOKUP($F1183,'Arr 2020'!$A:$N,8,0),0)</f>
        <v>0</v>
      </c>
      <c r="N1183" s="24">
        <f>IFERROR(VLOOKUP($F1183,'Arr 2020'!$A:$N,9,0),0)</f>
        <v>0</v>
      </c>
      <c r="O1183" s="24">
        <f>IFERROR(VLOOKUP($F1183,'Arr 2020'!$A:$N,10,0),0)</f>
        <v>0</v>
      </c>
      <c r="P1183" s="24">
        <f>IFERROR(VLOOKUP($F1183,'Arr 2020'!$A:$N,11,0),0)</f>
        <v>0</v>
      </c>
      <c r="Q1183" s="24">
        <f>IFERROR(VLOOKUP($F1183,'Arr 2020'!$A:$N,12,0),0)</f>
        <v>0</v>
      </c>
      <c r="R1183" s="24">
        <f>IFERROR(VLOOKUP($F1183,'Arr 2020'!$A:$N,13,0),0)</f>
        <v>0</v>
      </c>
      <c r="S1183" s="24">
        <f>IFERROR(VLOOKUP($F1183,'Arr 2020'!$A:$N,14,0),0)</f>
        <v>0</v>
      </c>
    </row>
    <row r="1184" spans="2:19" ht="15" customHeight="1" x14ac:dyDescent="0.2">
      <c r="B1184" s="60"/>
      <c r="C1184" s="61"/>
      <c r="D1184" s="61"/>
      <c r="E1184" s="61"/>
      <c r="F1184" s="43" t="s">
        <v>2051</v>
      </c>
      <c r="G1184" s="53" t="s">
        <v>2052</v>
      </c>
      <c r="H1184" s="44">
        <f>IFERROR(VLOOKUP($F1184,'Arr 2020'!$A$1:$C$1331,3,0),0)</f>
        <v>0</v>
      </c>
      <c r="I1184" s="44">
        <f>IFERROR(VLOOKUP($F1184,'Arr 2020'!$A:$N,4,0),0)</f>
        <v>0</v>
      </c>
      <c r="J1184" s="44">
        <f>IFERROR(VLOOKUP($F1184,'Arr 2020'!$A:$N,5,0),0)</f>
        <v>0</v>
      </c>
      <c r="K1184" s="44">
        <f>IFERROR(VLOOKUP($F1184,'Arr 2020'!$A:$N,6,0),0)</f>
        <v>0</v>
      </c>
      <c r="L1184" s="44">
        <f>IFERROR(VLOOKUP($F1184,'Arr 2020'!$A:$N,7,0),0)</f>
        <v>0</v>
      </c>
      <c r="M1184" s="44">
        <f>IFERROR(VLOOKUP($F1184,'Arr 2020'!$A:$N,8,0),0)</f>
        <v>0</v>
      </c>
      <c r="N1184" s="44">
        <f>IFERROR(VLOOKUP($F1184,'Arr 2020'!$A:$N,9,0),0)</f>
        <v>0</v>
      </c>
      <c r="O1184" s="44">
        <f>IFERROR(VLOOKUP($F1184,'Arr 2020'!$A:$N,10,0),0)</f>
        <v>0</v>
      </c>
      <c r="P1184" s="44">
        <f>IFERROR(VLOOKUP($F1184,'Arr 2020'!$A:$N,11,0),0)</f>
        <v>0</v>
      </c>
      <c r="Q1184" s="44">
        <f>IFERROR(VLOOKUP($F1184,'Arr 2020'!$A:$N,12,0),0)</f>
        <v>0</v>
      </c>
      <c r="R1184" s="44">
        <f>IFERROR(VLOOKUP($F1184,'Arr 2020'!$A:$N,13,0),0)</f>
        <v>0</v>
      </c>
      <c r="S1184" s="44">
        <f>IFERROR(VLOOKUP($F1184,'Arr 2020'!$A:$N,14,0),0)</f>
        <v>0</v>
      </c>
    </row>
    <row r="1185" spans="2:19" ht="15" customHeight="1" x14ac:dyDescent="0.2">
      <c r="B1185" s="60"/>
      <c r="C1185" s="61"/>
      <c r="D1185" s="61"/>
      <c r="E1185" s="61"/>
      <c r="F1185" s="43" t="s">
        <v>2053</v>
      </c>
      <c r="G1185" s="53" t="s">
        <v>2054</v>
      </c>
      <c r="H1185" s="44">
        <f>IFERROR(VLOOKUP($F1185,'Arr 2020'!$A$1:$C$1331,3,0),0)</f>
        <v>1828.56</v>
      </c>
      <c r="I1185" s="44">
        <f>IFERROR(VLOOKUP($F1185,'Arr 2020'!$A:$N,4,0),0)</f>
        <v>1236.7600000000002</v>
      </c>
      <c r="J1185" s="44">
        <f>IFERROR(VLOOKUP($F1185,'Arr 2020'!$A:$N,5,0),0)</f>
        <v>367.89</v>
      </c>
      <c r="K1185" s="44">
        <f>IFERROR(VLOOKUP($F1185,'Arr 2020'!$A:$N,6,0),0)</f>
        <v>896.17</v>
      </c>
      <c r="L1185" s="44">
        <f>IFERROR(VLOOKUP($F1185,'Arr 2020'!$A:$N,7,0),0)</f>
        <v>28.730000000000004</v>
      </c>
      <c r="M1185" s="44">
        <f>IFERROR(VLOOKUP($F1185,'Arr 2020'!$A:$N,8,0),0)</f>
        <v>9.9700000000000006</v>
      </c>
      <c r="N1185" s="44">
        <f>IFERROR(VLOOKUP($F1185,'Arr 2020'!$A:$N,9,0),0)</f>
        <v>1622.04</v>
      </c>
      <c r="O1185" s="44">
        <f>IFERROR(VLOOKUP($F1185,'Arr 2020'!$A:$N,10,0),0)</f>
        <v>668.35</v>
      </c>
      <c r="P1185" s="44">
        <f>IFERROR(VLOOKUP($F1185,'Arr 2020'!$A:$N,11,0),0)</f>
        <v>1781.93</v>
      </c>
      <c r="Q1185" s="44">
        <f>IFERROR(VLOOKUP($F1185,'Arr 2020'!$A:$N,12,0),0)</f>
        <v>556.98</v>
      </c>
      <c r="R1185" s="44">
        <f>IFERROR(VLOOKUP($F1185,'Arr 2020'!$A:$N,13,0),0)</f>
        <v>7786.82</v>
      </c>
      <c r="S1185" s="44">
        <f>IFERROR(VLOOKUP($F1185,'Arr 2020'!$A:$N,14,0),0)</f>
        <v>3036.6</v>
      </c>
    </row>
    <row r="1186" spans="2:19" ht="15" customHeight="1" x14ac:dyDescent="0.2">
      <c r="B1186" s="60"/>
      <c r="C1186" s="61"/>
      <c r="D1186" s="61"/>
      <c r="E1186" s="61"/>
      <c r="F1186" s="43" t="s">
        <v>2055</v>
      </c>
      <c r="G1186" s="53" t="s">
        <v>2056</v>
      </c>
      <c r="H1186" s="44">
        <f>IFERROR(VLOOKUP($F1186,'Arr 2020'!$A$1:$C$1331,3,0),0)</f>
        <v>47220.49</v>
      </c>
      <c r="I1186" s="44">
        <f>IFERROR(VLOOKUP($F1186,'Arr 2020'!$A:$N,4,0),0)</f>
        <v>47596.35</v>
      </c>
      <c r="J1186" s="44">
        <f>IFERROR(VLOOKUP($F1186,'Arr 2020'!$A:$N,5,0),0)</f>
        <v>49959.9</v>
      </c>
      <c r="K1186" s="44">
        <f>IFERROR(VLOOKUP($F1186,'Arr 2020'!$A:$N,6,0),0)</f>
        <v>45032.07</v>
      </c>
      <c r="L1186" s="44">
        <f>IFERROR(VLOOKUP($F1186,'Arr 2020'!$A:$N,7,0),0)</f>
        <v>33940.21</v>
      </c>
      <c r="M1186" s="44">
        <f>IFERROR(VLOOKUP($F1186,'Arr 2020'!$A:$N,8,0),0)</f>
        <v>31242.76</v>
      </c>
      <c r="N1186" s="44">
        <f>IFERROR(VLOOKUP($F1186,'Arr 2020'!$A:$N,9,0),0)</f>
        <v>31708.68</v>
      </c>
      <c r="O1186" s="44">
        <f>IFERROR(VLOOKUP($F1186,'Arr 2020'!$A:$N,10,0),0)</f>
        <v>43916.87</v>
      </c>
      <c r="P1186" s="44">
        <f>IFERROR(VLOOKUP($F1186,'Arr 2020'!$A:$N,11,0),0)</f>
        <v>42090.61</v>
      </c>
      <c r="Q1186" s="44">
        <f>IFERROR(VLOOKUP($F1186,'Arr 2020'!$A:$N,12,0),0)</f>
        <v>43568.6</v>
      </c>
      <c r="R1186" s="44">
        <f>IFERROR(VLOOKUP($F1186,'Arr 2020'!$A:$N,13,0),0)</f>
        <v>50108.5</v>
      </c>
      <c r="S1186" s="44">
        <f>IFERROR(VLOOKUP($F1186,'Arr 2020'!$A:$N,14,0),0)</f>
        <v>49575.99</v>
      </c>
    </row>
    <row r="1187" spans="2:19" ht="30" customHeight="1" x14ac:dyDescent="0.2">
      <c r="B1187" s="60"/>
      <c r="C1187" s="61"/>
      <c r="D1187" s="61"/>
      <c r="E1187" s="61"/>
      <c r="F1187" s="43" t="s">
        <v>2057</v>
      </c>
      <c r="G1187" s="53" t="s">
        <v>2058</v>
      </c>
      <c r="H1187" s="44">
        <f>IFERROR(VLOOKUP($F1187,'Arr 2020'!$A$1:$C$1331,3,0),0)</f>
        <v>625.6</v>
      </c>
      <c r="I1187" s="44">
        <f>IFERROR(VLOOKUP($F1187,'Arr 2020'!$A:$N,4,0),0)</f>
        <v>120.33</v>
      </c>
      <c r="J1187" s="44">
        <f>IFERROR(VLOOKUP($F1187,'Arr 2020'!$A:$N,5,0),0)</f>
        <v>4390.21</v>
      </c>
      <c r="K1187" s="44">
        <f>IFERROR(VLOOKUP($F1187,'Arr 2020'!$A:$N,6,0),0)</f>
        <v>565.92999999999995</v>
      </c>
      <c r="L1187" s="44">
        <f>IFERROR(VLOOKUP($F1187,'Arr 2020'!$A:$N,7,0),0)</f>
        <v>4792.18</v>
      </c>
      <c r="M1187" s="44">
        <f>IFERROR(VLOOKUP($F1187,'Arr 2020'!$A:$N,8,0),0)</f>
        <v>3055.67</v>
      </c>
      <c r="N1187" s="44">
        <f>IFERROR(VLOOKUP($F1187,'Arr 2020'!$A:$N,9,0),0)</f>
        <v>4120.1400000000003</v>
      </c>
      <c r="O1187" s="44">
        <f>IFERROR(VLOOKUP($F1187,'Arr 2020'!$A:$N,10,0),0)</f>
        <v>788.58</v>
      </c>
      <c r="P1187" s="44">
        <f>IFERROR(VLOOKUP($F1187,'Arr 2020'!$A:$N,11,0),0)</f>
        <v>1564.96</v>
      </c>
      <c r="Q1187" s="44">
        <f>IFERROR(VLOOKUP($F1187,'Arr 2020'!$A:$N,12,0),0)</f>
        <v>368.07999999999993</v>
      </c>
      <c r="R1187" s="44">
        <f>IFERROR(VLOOKUP($F1187,'Arr 2020'!$A:$N,13,0),0)</f>
        <v>625.79999999999995</v>
      </c>
      <c r="S1187" s="44">
        <f>IFERROR(VLOOKUP($F1187,'Arr 2020'!$A:$N,14,0),0)</f>
        <v>1104.42</v>
      </c>
    </row>
    <row r="1188" spans="2:19" ht="15" customHeight="1" x14ac:dyDescent="0.2">
      <c r="B1188" s="60"/>
      <c r="C1188" s="61"/>
      <c r="D1188" s="61"/>
      <c r="E1188" s="61"/>
      <c r="F1188" s="43" t="s">
        <v>2059</v>
      </c>
      <c r="G1188" s="53" t="s">
        <v>2060</v>
      </c>
      <c r="H1188" s="44">
        <f>IFERROR(VLOOKUP($F1188,'Arr 2020'!$A$1:$C$1331,3,0),0)</f>
        <v>4927.9799999999996</v>
      </c>
      <c r="I1188" s="44">
        <f>IFERROR(VLOOKUP($F1188,'Arr 2020'!$A:$N,4,0),0)</f>
        <v>71.430000000000007</v>
      </c>
      <c r="J1188" s="44">
        <f>IFERROR(VLOOKUP($F1188,'Arr 2020'!$A:$N,5,0),0)</f>
        <v>124.86</v>
      </c>
      <c r="K1188" s="44">
        <f>IFERROR(VLOOKUP($F1188,'Arr 2020'!$A:$N,6,0),0)</f>
        <v>53.66</v>
      </c>
      <c r="L1188" s="44">
        <f>IFERROR(VLOOKUP($F1188,'Arr 2020'!$A:$N,7,0),0)</f>
        <v>5.65</v>
      </c>
      <c r="M1188" s="44">
        <f>IFERROR(VLOOKUP($F1188,'Arr 2020'!$A:$N,8,0),0)</f>
        <v>39.26</v>
      </c>
      <c r="N1188" s="44">
        <f>IFERROR(VLOOKUP($F1188,'Arr 2020'!$A:$N,9,0),0)</f>
        <v>34.75</v>
      </c>
      <c r="O1188" s="44">
        <f>IFERROR(VLOOKUP($F1188,'Arr 2020'!$A:$N,10,0),0)</f>
        <v>17.87</v>
      </c>
      <c r="P1188" s="44">
        <f>IFERROR(VLOOKUP($F1188,'Arr 2020'!$A:$N,11,0),0)</f>
        <v>83.060000000000016</v>
      </c>
      <c r="Q1188" s="44">
        <f>IFERROR(VLOOKUP($F1188,'Arr 2020'!$A:$N,12,0),0)</f>
        <v>507.19</v>
      </c>
      <c r="R1188" s="44">
        <f>IFERROR(VLOOKUP($F1188,'Arr 2020'!$A:$N,13,0),0)</f>
        <v>679.44</v>
      </c>
      <c r="S1188" s="44">
        <f>IFERROR(VLOOKUP($F1188,'Arr 2020'!$A:$N,14,0),0)</f>
        <v>331.14</v>
      </c>
    </row>
    <row r="1189" spans="2:19" ht="15" customHeight="1" x14ac:dyDescent="0.2">
      <c r="B1189" s="60"/>
      <c r="C1189" s="61"/>
      <c r="D1189" s="61"/>
      <c r="E1189" s="61"/>
      <c r="F1189" s="43" t="s">
        <v>2061</v>
      </c>
      <c r="G1189" s="53" t="s">
        <v>2062</v>
      </c>
      <c r="H1189" s="44">
        <f>IFERROR(VLOOKUP($F1189,'Arr 2020'!$A$1:$C$1331,3,0),0)</f>
        <v>984.13</v>
      </c>
      <c r="I1189" s="44">
        <f>IFERROR(VLOOKUP($F1189,'Arr 2020'!$A:$N,4,0),0)</f>
        <v>1258.7300000000002</v>
      </c>
      <c r="J1189" s="44">
        <f>IFERROR(VLOOKUP($F1189,'Arr 2020'!$A:$N,5,0),0)</f>
        <v>917.24</v>
      </c>
      <c r="K1189" s="44">
        <f>IFERROR(VLOOKUP($F1189,'Arr 2020'!$A:$N,6,0),0)</f>
        <v>5599.29</v>
      </c>
      <c r="L1189" s="44">
        <f>IFERROR(VLOOKUP($F1189,'Arr 2020'!$A:$N,7,0),0)</f>
        <v>742.83</v>
      </c>
      <c r="M1189" s="44">
        <f>IFERROR(VLOOKUP($F1189,'Arr 2020'!$A:$N,8,0),0)</f>
        <v>0</v>
      </c>
      <c r="N1189" s="44">
        <f>IFERROR(VLOOKUP($F1189,'Arr 2020'!$A:$N,9,0),0)</f>
        <v>3127.23</v>
      </c>
      <c r="O1189" s="44">
        <f>IFERROR(VLOOKUP($F1189,'Arr 2020'!$A:$N,10,0),0)</f>
        <v>4366.8100000000004</v>
      </c>
      <c r="P1189" s="44">
        <f>IFERROR(VLOOKUP($F1189,'Arr 2020'!$A:$N,11,0),0)</f>
        <v>3725.07</v>
      </c>
      <c r="Q1189" s="44">
        <f>IFERROR(VLOOKUP($F1189,'Arr 2020'!$A:$N,12,0),0)</f>
        <v>5547.89</v>
      </c>
      <c r="R1189" s="44">
        <f>IFERROR(VLOOKUP($F1189,'Arr 2020'!$A:$N,13,0),0)</f>
        <v>3365.68</v>
      </c>
      <c r="S1189" s="44">
        <f>IFERROR(VLOOKUP($F1189,'Arr 2020'!$A:$N,14,0),0)</f>
        <v>1215.04</v>
      </c>
    </row>
    <row r="1190" spans="2:19" ht="15" customHeight="1" x14ac:dyDescent="0.2">
      <c r="B1190" s="64"/>
      <c r="C1190" s="37"/>
      <c r="D1190" s="37" t="s">
        <v>2063</v>
      </c>
      <c r="E1190" s="37"/>
      <c r="F1190" s="37"/>
      <c r="G1190" s="51" t="s">
        <v>2064</v>
      </c>
      <c r="H1190" s="38">
        <f>IFERROR(VLOOKUP($F1190,'Arr 2020'!$A$1:$C$1331,3,0),0)</f>
        <v>0</v>
      </c>
      <c r="I1190" s="38">
        <f>IFERROR(VLOOKUP($F1190,'Arr 2020'!$A:$N,4,0),0)</f>
        <v>0</v>
      </c>
      <c r="J1190" s="38">
        <f>IFERROR(VLOOKUP($F1190,'Arr 2020'!$A:$N,5,0),0)</f>
        <v>0</v>
      </c>
      <c r="K1190" s="38">
        <f>IFERROR(VLOOKUP($F1190,'Arr 2020'!$A:$N,6,0),0)</f>
        <v>0</v>
      </c>
      <c r="L1190" s="38">
        <f>IFERROR(VLOOKUP($F1190,'Arr 2020'!$A:$N,7,0),0)</f>
        <v>0</v>
      </c>
      <c r="M1190" s="38">
        <f>IFERROR(VLOOKUP($F1190,'Arr 2020'!$A:$N,8,0),0)</f>
        <v>0</v>
      </c>
      <c r="N1190" s="38">
        <f>IFERROR(VLOOKUP($F1190,'Arr 2020'!$A:$N,9,0),0)</f>
        <v>0</v>
      </c>
      <c r="O1190" s="38">
        <f>IFERROR(VLOOKUP($F1190,'Arr 2020'!$A:$N,10,0),0)</f>
        <v>0</v>
      </c>
      <c r="P1190" s="38">
        <f>IFERROR(VLOOKUP($F1190,'Arr 2020'!$A:$N,11,0),0)</f>
        <v>0</v>
      </c>
      <c r="Q1190" s="38">
        <f>IFERROR(VLOOKUP($F1190,'Arr 2020'!$A:$N,12,0),0)</f>
        <v>0</v>
      </c>
      <c r="R1190" s="38">
        <f>IFERROR(VLOOKUP($F1190,'Arr 2020'!$A:$N,13,0),0)</f>
        <v>0</v>
      </c>
      <c r="S1190" s="38">
        <f>IFERROR(VLOOKUP($F1190,'Arr 2020'!$A:$N,14,0),0)</f>
        <v>0</v>
      </c>
    </row>
    <row r="1191" spans="2:19" ht="15" customHeight="1" x14ac:dyDescent="0.2">
      <c r="B1191" s="23"/>
      <c r="C1191" s="22"/>
      <c r="D1191" s="22"/>
      <c r="E1191" s="22" t="s">
        <v>2065</v>
      </c>
      <c r="F1191" s="22"/>
      <c r="G1191" s="55" t="s">
        <v>2064</v>
      </c>
      <c r="H1191" s="24">
        <f>IFERROR(VLOOKUP($F1191,'Arr 2020'!$A$1:$C$1331,3,0),0)</f>
        <v>0</v>
      </c>
      <c r="I1191" s="24">
        <f>IFERROR(VLOOKUP($F1191,'Arr 2020'!$A:$N,4,0),0)</f>
        <v>0</v>
      </c>
      <c r="J1191" s="24">
        <f>IFERROR(VLOOKUP($F1191,'Arr 2020'!$A:$N,5,0),0)</f>
        <v>0</v>
      </c>
      <c r="K1191" s="24">
        <f>IFERROR(VLOOKUP($F1191,'Arr 2020'!$A:$N,6,0),0)</f>
        <v>0</v>
      </c>
      <c r="L1191" s="24">
        <f>IFERROR(VLOOKUP($F1191,'Arr 2020'!$A:$N,7,0),0)</f>
        <v>0</v>
      </c>
      <c r="M1191" s="24">
        <f>IFERROR(VLOOKUP($F1191,'Arr 2020'!$A:$N,8,0),0)</f>
        <v>0</v>
      </c>
      <c r="N1191" s="24">
        <f>IFERROR(VLOOKUP($F1191,'Arr 2020'!$A:$N,9,0),0)</f>
        <v>0</v>
      </c>
      <c r="O1191" s="24">
        <f>IFERROR(VLOOKUP($F1191,'Arr 2020'!$A:$N,10,0),0)</f>
        <v>0</v>
      </c>
      <c r="P1191" s="24">
        <f>IFERROR(VLOOKUP($F1191,'Arr 2020'!$A:$N,11,0),0)</f>
        <v>0</v>
      </c>
      <c r="Q1191" s="24">
        <f>IFERROR(VLOOKUP($F1191,'Arr 2020'!$A:$N,12,0),0)</f>
        <v>0</v>
      </c>
      <c r="R1191" s="24">
        <f>IFERROR(VLOOKUP($F1191,'Arr 2020'!$A:$N,13,0),0)</f>
        <v>0</v>
      </c>
      <c r="S1191" s="24">
        <f>IFERROR(VLOOKUP($F1191,'Arr 2020'!$A:$N,14,0),0)</f>
        <v>0</v>
      </c>
    </row>
    <row r="1192" spans="2:19" ht="15" customHeight="1" x14ac:dyDescent="0.2">
      <c r="B1192" s="60"/>
      <c r="C1192" s="61"/>
      <c r="D1192" s="61"/>
      <c r="E1192" s="61"/>
      <c r="F1192" s="43" t="s">
        <v>2066</v>
      </c>
      <c r="G1192" s="53" t="s">
        <v>2067</v>
      </c>
      <c r="H1192" s="44">
        <f>IFERROR(VLOOKUP($F1192,'Arr 2020'!$A$1:$C$1331,3,0),0)</f>
        <v>160.44999999999996</v>
      </c>
      <c r="I1192" s="44">
        <f>IFERROR(VLOOKUP($F1192,'Arr 2020'!$A:$N,4,0),0)</f>
        <v>0</v>
      </c>
      <c r="J1192" s="44">
        <f>IFERROR(VLOOKUP($F1192,'Arr 2020'!$A:$N,5,0),0)</f>
        <v>0</v>
      </c>
      <c r="K1192" s="44">
        <f>IFERROR(VLOOKUP($F1192,'Arr 2020'!$A:$N,6,0),0)</f>
        <v>0</v>
      </c>
      <c r="L1192" s="44">
        <f>IFERROR(VLOOKUP($F1192,'Arr 2020'!$A:$N,7,0),0)</f>
        <v>0</v>
      </c>
      <c r="M1192" s="44">
        <f>IFERROR(VLOOKUP($F1192,'Arr 2020'!$A:$N,8,0),0)</f>
        <v>0</v>
      </c>
      <c r="N1192" s="44">
        <f>IFERROR(VLOOKUP($F1192,'Arr 2020'!$A:$N,9,0),0)</f>
        <v>0</v>
      </c>
      <c r="O1192" s="44">
        <f>IFERROR(VLOOKUP($F1192,'Arr 2020'!$A:$N,10,0),0)</f>
        <v>0</v>
      </c>
      <c r="P1192" s="44">
        <f>IFERROR(VLOOKUP($F1192,'Arr 2020'!$A:$N,11,0),0)</f>
        <v>0</v>
      </c>
      <c r="Q1192" s="44">
        <f>IFERROR(VLOOKUP($F1192,'Arr 2020'!$A:$N,12,0),0)</f>
        <v>0</v>
      </c>
      <c r="R1192" s="44">
        <f>IFERROR(VLOOKUP($F1192,'Arr 2020'!$A:$N,13,0),0)</f>
        <v>0</v>
      </c>
      <c r="S1192" s="44">
        <f>IFERROR(VLOOKUP($F1192,'Arr 2020'!$A:$N,14,0),0)</f>
        <v>0</v>
      </c>
    </row>
    <row r="1193" spans="2:19" ht="15" customHeight="1" x14ac:dyDescent="0.2">
      <c r="B1193" s="60"/>
      <c r="C1193" s="61"/>
      <c r="D1193" s="61"/>
      <c r="E1193" s="61"/>
      <c r="F1193" s="43" t="s">
        <v>2068</v>
      </c>
      <c r="G1193" s="53" t="s">
        <v>2069</v>
      </c>
      <c r="H1193" s="44">
        <f>IFERROR(VLOOKUP($F1193,'Arr 2020'!$A$1:$C$1331,3,0),0)</f>
        <v>1075.81</v>
      </c>
      <c r="I1193" s="44">
        <f>IFERROR(VLOOKUP($F1193,'Arr 2020'!$A:$N,4,0),0)</f>
        <v>252.51</v>
      </c>
      <c r="J1193" s="44">
        <f>IFERROR(VLOOKUP($F1193,'Arr 2020'!$A:$N,5,0),0)</f>
        <v>279.73</v>
      </c>
      <c r="K1193" s="44">
        <f>IFERROR(VLOOKUP($F1193,'Arr 2020'!$A:$N,6,0),0)</f>
        <v>197.88</v>
      </c>
      <c r="L1193" s="44">
        <f>IFERROR(VLOOKUP($F1193,'Arr 2020'!$A:$N,7,0),0)</f>
        <v>81.56</v>
      </c>
      <c r="M1193" s="44">
        <f>IFERROR(VLOOKUP($F1193,'Arr 2020'!$A:$N,8,0),0)</f>
        <v>212.68000000000004</v>
      </c>
      <c r="N1193" s="44">
        <f>IFERROR(VLOOKUP($F1193,'Arr 2020'!$A:$N,9,0),0)</f>
        <v>24.15</v>
      </c>
      <c r="O1193" s="44">
        <f>IFERROR(VLOOKUP($F1193,'Arr 2020'!$A:$N,10,0),0)</f>
        <v>376.65</v>
      </c>
      <c r="P1193" s="44">
        <f>IFERROR(VLOOKUP($F1193,'Arr 2020'!$A:$N,11,0),0)</f>
        <v>0</v>
      </c>
      <c r="Q1193" s="44">
        <f>IFERROR(VLOOKUP($F1193,'Arr 2020'!$A:$N,12,0),0)</f>
        <v>0</v>
      </c>
      <c r="R1193" s="44">
        <f>IFERROR(VLOOKUP($F1193,'Arr 2020'!$A:$N,13,0),0)</f>
        <v>0</v>
      </c>
      <c r="S1193" s="44">
        <f>IFERROR(VLOOKUP($F1193,'Arr 2020'!$A:$N,14,0),0)</f>
        <v>3.69</v>
      </c>
    </row>
    <row r="1194" spans="2:19" ht="15" customHeight="1" x14ac:dyDescent="0.2">
      <c r="B1194" s="60"/>
      <c r="C1194" s="61"/>
      <c r="D1194" s="61"/>
      <c r="E1194" s="61"/>
      <c r="F1194" s="43" t="s">
        <v>2070</v>
      </c>
      <c r="G1194" s="53" t="s">
        <v>2071</v>
      </c>
      <c r="H1194" s="44">
        <f>IFERROR(VLOOKUP($F1194,'Arr 2020'!$A$1:$C$1331,3,0),0)</f>
        <v>20.100000000000005</v>
      </c>
      <c r="I1194" s="44">
        <f>IFERROR(VLOOKUP($F1194,'Arr 2020'!$A:$N,4,0),0)</f>
        <v>0</v>
      </c>
      <c r="J1194" s="44">
        <f>IFERROR(VLOOKUP($F1194,'Arr 2020'!$A:$N,5,0),0)</f>
        <v>0</v>
      </c>
      <c r="K1194" s="44">
        <f>IFERROR(VLOOKUP($F1194,'Arr 2020'!$A:$N,6,0),0)</f>
        <v>0</v>
      </c>
      <c r="L1194" s="44">
        <f>IFERROR(VLOOKUP($F1194,'Arr 2020'!$A:$N,7,0),0)</f>
        <v>0</v>
      </c>
      <c r="M1194" s="44">
        <f>IFERROR(VLOOKUP($F1194,'Arr 2020'!$A:$N,8,0),0)</f>
        <v>4</v>
      </c>
      <c r="N1194" s="44">
        <f>IFERROR(VLOOKUP($F1194,'Arr 2020'!$A:$N,9,0),0)</f>
        <v>0</v>
      </c>
      <c r="O1194" s="44">
        <f>IFERROR(VLOOKUP($F1194,'Arr 2020'!$A:$N,10,0),0)</f>
        <v>0</v>
      </c>
      <c r="P1194" s="44">
        <f>IFERROR(VLOOKUP($F1194,'Arr 2020'!$A:$N,11,0),0)</f>
        <v>0</v>
      </c>
      <c r="Q1194" s="44">
        <f>IFERROR(VLOOKUP($F1194,'Arr 2020'!$A:$N,12,0),0)</f>
        <v>0</v>
      </c>
      <c r="R1194" s="44">
        <f>IFERROR(VLOOKUP($F1194,'Arr 2020'!$A:$N,13,0),0)</f>
        <v>0</v>
      </c>
      <c r="S1194" s="44">
        <f>IFERROR(VLOOKUP($F1194,'Arr 2020'!$A:$N,14,0),0)</f>
        <v>0</v>
      </c>
    </row>
    <row r="1195" spans="2:19" ht="15" customHeight="1" x14ac:dyDescent="0.2">
      <c r="B1195" s="60"/>
      <c r="C1195" s="61"/>
      <c r="D1195" s="61"/>
      <c r="E1195" s="61"/>
      <c r="F1195" s="43" t="s">
        <v>2072</v>
      </c>
      <c r="G1195" s="53" t="s">
        <v>2073</v>
      </c>
      <c r="H1195" s="44">
        <f>IFERROR(VLOOKUP($F1195,'Arr 2020'!$A$1:$C$1331,3,0),0)</f>
        <v>8654.909999999998</v>
      </c>
      <c r="I1195" s="44">
        <f>IFERROR(VLOOKUP($F1195,'Arr 2020'!$A:$N,4,0),0)</f>
        <v>14888.98</v>
      </c>
      <c r="J1195" s="44">
        <f>IFERROR(VLOOKUP($F1195,'Arr 2020'!$A:$N,5,0),0)</f>
        <v>12080.43</v>
      </c>
      <c r="K1195" s="44">
        <f>IFERROR(VLOOKUP($F1195,'Arr 2020'!$A:$N,6,0),0)</f>
        <v>14252.86</v>
      </c>
      <c r="L1195" s="44">
        <f>IFERROR(VLOOKUP($F1195,'Arr 2020'!$A:$N,7,0),0)</f>
        <v>6840.01</v>
      </c>
      <c r="M1195" s="44">
        <f>IFERROR(VLOOKUP($F1195,'Arr 2020'!$A:$N,8,0),0)</f>
        <v>4473.57</v>
      </c>
      <c r="N1195" s="44">
        <f>IFERROR(VLOOKUP($F1195,'Arr 2020'!$A:$N,9,0),0)</f>
        <v>3039.39</v>
      </c>
      <c r="O1195" s="44">
        <f>IFERROR(VLOOKUP($F1195,'Arr 2020'!$A:$N,10,0),0)</f>
        <v>3930.17</v>
      </c>
      <c r="P1195" s="44">
        <f>IFERROR(VLOOKUP($F1195,'Arr 2020'!$A:$N,11,0),0)</f>
        <v>8044.29</v>
      </c>
      <c r="Q1195" s="44">
        <f>IFERROR(VLOOKUP($F1195,'Arr 2020'!$A:$N,12,0),0)</f>
        <v>5994.43</v>
      </c>
      <c r="R1195" s="44">
        <f>IFERROR(VLOOKUP($F1195,'Arr 2020'!$A:$N,13,0),0)</f>
        <v>3663.26</v>
      </c>
      <c r="S1195" s="44">
        <f>IFERROR(VLOOKUP($F1195,'Arr 2020'!$A:$N,14,0),0)</f>
        <v>12234.9</v>
      </c>
    </row>
    <row r="1196" spans="2:19" ht="15" customHeight="1" x14ac:dyDescent="0.2">
      <c r="B1196" s="60"/>
      <c r="C1196" s="61"/>
      <c r="D1196" s="61"/>
      <c r="E1196" s="61"/>
      <c r="F1196" s="43" t="s">
        <v>2074</v>
      </c>
      <c r="G1196" s="53" t="s">
        <v>2075</v>
      </c>
      <c r="H1196" s="44">
        <f>IFERROR(VLOOKUP($F1196,'Arr 2020'!$A$1:$C$1331,3,0),0)</f>
        <v>0</v>
      </c>
      <c r="I1196" s="44">
        <f>IFERROR(VLOOKUP($F1196,'Arr 2020'!$A:$N,4,0),0)</f>
        <v>0</v>
      </c>
      <c r="J1196" s="44">
        <f>IFERROR(VLOOKUP($F1196,'Arr 2020'!$A:$N,5,0),0)</f>
        <v>0.69</v>
      </c>
      <c r="K1196" s="44">
        <f>IFERROR(VLOOKUP($F1196,'Arr 2020'!$A:$N,6,0),0)</f>
        <v>24.28</v>
      </c>
      <c r="L1196" s="44">
        <f>IFERROR(VLOOKUP($F1196,'Arr 2020'!$A:$N,7,0),0)</f>
        <v>0</v>
      </c>
      <c r="M1196" s="44">
        <f>IFERROR(VLOOKUP($F1196,'Arr 2020'!$A:$N,8,0),0)</f>
        <v>0</v>
      </c>
      <c r="N1196" s="44">
        <f>IFERROR(VLOOKUP($F1196,'Arr 2020'!$A:$N,9,0),0)</f>
        <v>16.88</v>
      </c>
      <c r="O1196" s="44">
        <f>IFERROR(VLOOKUP($F1196,'Arr 2020'!$A:$N,10,0),0)</f>
        <v>0</v>
      </c>
      <c r="P1196" s="44">
        <f>IFERROR(VLOOKUP($F1196,'Arr 2020'!$A:$N,11,0),0)</f>
        <v>0</v>
      </c>
      <c r="Q1196" s="44">
        <f>IFERROR(VLOOKUP($F1196,'Arr 2020'!$A:$N,12,0),0)</f>
        <v>0</v>
      </c>
      <c r="R1196" s="44">
        <f>IFERROR(VLOOKUP($F1196,'Arr 2020'!$A:$N,13,0),0)</f>
        <v>0</v>
      </c>
      <c r="S1196" s="44">
        <f>IFERROR(VLOOKUP($F1196,'Arr 2020'!$A:$N,14,0),0)</f>
        <v>13.13</v>
      </c>
    </row>
    <row r="1197" spans="2:19" ht="15" customHeight="1" x14ac:dyDescent="0.2">
      <c r="B1197" s="60"/>
      <c r="C1197" s="61"/>
      <c r="D1197" s="61"/>
      <c r="E1197" s="61"/>
      <c r="F1197" s="43" t="s">
        <v>2076</v>
      </c>
      <c r="G1197" s="53" t="s">
        <v>2077</v>
      </c>
      <c r="H1197" s="44">
        <f>IFERROR(VLOOKUP($F1197,'Arr 2020'!$A$1:$C$1331,3,0),0)</f>
        <v>4898.42</v>
      </c>
      <c r="I1197" s="44">
        <f>IFERROR(VLOOKUP($F1197,'Arr 2020'!$A:$N,4,0),0)</f>
        <v>106.01000000000002</v>
      </c>
      <c r="J1197" s="44">
        <f>IFERROR(VLOOKUP($F1197,'Arr 2020'!$A:$N,5,0),0)</f>
        <v>1241.01</v>
      </c>
      <c r="K1197" s="44">
        <f>IFERROR(VLOOKUP($F1197,'Arr 2020'!$A:$N,6,0),0)</f>
        <v>4.93</v>
      </c>
      <c r="L1197" s="44">
        <f>IFERROR(VLOOKUP($F1197,'Arr 2020'!$A:$N,7,0),0)</f>
        <v>29.63</v>
      </c>
      <c r="M1197" s="44">
        <f>IFERROR(VLOOKUP($F1197,'Arr 2020'!$A:$N,8,0),0)</f>
        <v>208.81</v>
      </c>
      <c r="N1197" s="44">
        <f>IFERROR(VLOOKUP($F1197,'Arr 2020'!$A:$N,9,0),0)</f>
        <v>0</v>
      </c>
      <c r="O1197" s="44">
        <f>IFERROR(VLOOKUP($F1197,'Arr 2020'!$A:$N,10,0),0)</f>
        <v>24.26</v>
      </c>
      <c r="P1197" s="44">
        <f>IFERROR(VLOOKUP($F1197,'Arr 2020'!$A:$N,11,0),0)</f>
        <v>285.14999999999998</v>
      </c>
      <c r="Q1197" s="44">
        <f>IFERROR(VLOOKUP($F1197,'Arr 2020'!$A:$N,12,0),0)</f>
        <v>1113.99</v>
      </c>
      <c r="R1197" s="44">
        <f>IFERROR(VLOOKUP($F1197,'Arr 2020'!$A:$N,13,0),0)</f>
        <v>36.76</v>
      </c>
      <c r="S1197" s="44">
        <f>IFERROR(VLOOKUP($F1197,'Arr 2020'!$A:$N,14,0),0)</f>
        <v>82.88</v>
      </c>
    </row>
    <row r="1198" spans="2:19" ht="15" customHeight="1" x14ac:dyDescent="0.2">
      <c r="B1198" s="64"/>
      <c r="C1198" s="37"/>
      <c r="D1198" s="37" t="s">
        <v>2078</v>
      </c>
      <c r="E1198" s="37"/>
      <c r="F1198" s="37"/>
      <c r="G1198" s="51" t="s">
        <v>2079</v>
      </c>
      <c r="H1198" s="38">
        <f>IFERROR(VLOOKUP($F1198,'Arr 2020'!$A$1:$C$1331,3,0),0)</f>
        <v>0</v>
      </c>
      <c r="I1198" s="38">
        <f>IFERROR(VLOOKUP($F1198,'Arr 2020'!$A:$N,4,0),0)</f>
        <v>0</v>
      </c>
      <c r="J1198" s="38">
        <f>IFERROR(VLOOKUP($F1198,'Arr 2020'!$A:$N,5,0),0)</f>
        <v>0</v>
      </c>
      <c r="K1198" s="38">
        <f>IFERROR(VLOOKUP($F1198,'Arr 2020'!$A:$N,6,0),0)</f>
        <v>0</v>
      </c>
      <c r="L1198" s="38">
        <f>IFERROR(VLOOKUP($F1198,'Arr 2020'!$A:$N,7,0),0)</f>
        <v>0</v>
      </c>
      <c r="M1198" s="38">
        <f>IFERROR(VLOOKUP($F1198,'Arr 2020'!$A:$N,8,0),0)</f>
        <v>0</v>
      </c>
      <c r="N1198" s="38">
        <f>IFERROR(VLOOKUP($F1198,'Arr 2020'!$A:$N,9,0),0)</f>
        <v>0</v>
      </c>
      <c r="O1198" s="38">
        <f>IFERROR(VLOOKUP($F1198,'Arr 2020'!$A:$N,10,0),0)</f>
        <v>0</v>
      </c>
      <c r="P1198" s="38">
        <f>IFERROR(VLOOKUP($F1198,'Arr 2020'!$A:$N,11,0),0)</f>
        <v>0</v>
      </c>
      <c r="Q1198" s="38">
        <f>IFERROR(VLOOKUP($F1198,'Arr 2020'!$A:$N,12,0),0)</f>
        <v>0</v>
      </c>
      <c r="R1198" s="38">
        <f>IFERROR(VLOOKUP($F1198,'Arr 2020'!$A:$N,13,0),0)</f>
        <v>0</v>
      </c>
      <c r="S1198" s="38">
        <f>IFERROR(VLOOKUP($F1198,'Arr 2020'!$A:$N,14,0),0)</f>
        <v>0</v>
      </c>
    </row>
    <row r="1199" spans="2:19" ht="15" customHeight="1" x14ac:dyDescent="0.2">
      <c r="B1199" s="23"/>
      <c r="C1199" s="22"/>
      <c r="D1199" s="22"/>
      <c r="E1199" s="22" t="s">
        <v>2080</v>
      </c>
      <c r="F1199" s="22"/>
      <c r="G1199" s="55" t="s">
        <v>2081</v>
      </c>
      <c r="H1199" s="24">
        <f>IFERROR(VLOOKUP($F1199,'Arr 2020'!$A$1:$C$1331,3,0),0)</f>
        <v>0</v>
      </c>
      <c r="I1199" s="24">
        <f>IFERROR(VLOOKUP($F1199,'Arr 2020'!$A:$N,4,0),0)</f>
        <v>0</v>
      </c>
      <c r="J1199" s="24">
        <f>IFERROR(VLOOKUP($F1199,'Arr 2020'!$A:$N,5,0),0)</f>
        <v>0</v>
      </c>
      <c r="K1199" s="24">
        <f>IFERROR(VLOOKUP($F1199,'Arr 2020'!$A:$N,6,0),0)</f>
        <v>0</v>
      </c>
      <c r="L1199" s="24">
        <f>IFERROR(VLOOKUP($F1199,'Arr 2020'!$A:$N,7,0),0)</f>
        <v>0</v>
      </c>
      <c r="M1199" s="24">
        <f>IFERROR(VLOOKUP($F1199,'Arr 2020'!$A:$N,8,0),0)</f>
        <v>0</v>
      </c>
      <c r="N1199" s="24">
        <f>IFERROR(VLOOKUP($F1199,'Arr 2020'!$A:$N,9,0),0)</f>
        <v>0</v>
      </c>
      <c r="O1199" s="24">
        <f>IFERROR(VLOOKUP($F1199,'Arr 2020'!$A:$N,10,0),0)</f>
        <v>0</v>
      </c>
      <c r="P1199" s="24">
        <f>IFERROR(VLOOKUP($F1199,'Arr 2020'!$A:$N,11,0),0)</f>
        <v>0</v>
      </c>
      <c r="Q1199" s="24">
        <f>IFERROR(VLOOKUP($F1199,'Arr 2020'!$A:$N,12,0),0)</f>
        <v>0</v>
      </c>
      <c r="R1199" s="24">
        <f>IFERROR(VLOOKUP($F1199,'Arr 2020'!$A:$N,13,0),0)</f>
        <v>0</v>
      </c>
      <c r="S1199" s="24">
        <f>IFERROR(VLOOKUP($F1199,'Arr 2020'!$A:$N,14,0),0)</f>
        <v>0</v>
      </c>
    </row>
    <row r="1200" spans="2:19" ht="15" customHeight="1" x14ac:dyDescent="0.2">
      <c r="B1200" s="60"/>
      <c r="C1200" s="61"/>
      <c r="D1200" s="61"/>
      <c r="E1200" s="61"/>
      <c r="F1200" s="43" t="s">
        <v>2082</v>
      </c>
      <c r="G1200" s="53" t="s">
        <v>2081</v>
      </c>
      <c r="H1200" s="44">
        <f>IFERROR(VLOOKUP($F1200,'Arr 2020'!$A$1:$C$1331,3,0),0)</f>
        <v>171.49</v>
      </c>
      <c r="I1200" s="44">
        <f>IFERROR(VLOOKUP($F1200,'Arr 2020'!$A:$N,4,0),0)</f>
        <v>672.49</v>
      </c>
      <c r="J1200" s="44">
        <f>IFERROR(VLOOKUP($F1200,'Arr 2020'!$A:$N,5,0),0)</f>
        <v>1709.71</v>
      </c>
      <c r="K1200" s="44">
        <f>IFERROR(VLOOKUP($F1200,'Arr 2020'!$A:$N,6,0),0)</f>
        <v>1388.15</v>
      </c>
      <c r="L1200" s="44">
        <f>IFERROR(VLOOKUP($F1200,'Arr 2020'!$A:$N,7,0),0)</f>
        <v>1131.8800000000001</v>
      </c>
      <c r="M1200" s="44">
        <f>IFERROR(VLOOKUP($F1200,'Arr 2020'!$A:$N,8,0),0)</f>
        <v>1156.9000000000001</v>
      </c>
      <c r="N1200" s="44">
        <f>IFERROR(VLOOKUP($F1200,'Arr 2020'!$A:$N,9,0),0)</f>
        <v>1391.94</v>
      </c>
      <c r="O1200" s="44">
        <f>IFERROR(VLOOKUP($F1200,'Arr 2020'!$A:$N,10,0),0)</f>
        <v>13781.19</v>
      </c>
      <c r="P1200" s="44">
        <f>IFERROR(VLOOKUP($F1200,'Arr 2020'!$A:$N,11,0),0)</f>
        <v>4803.93</v>
      </c>
      <c r="Q1200" s="44">
        <f>IFERROR(VLOOKUP($F1200,'Arr 2020'!$A:$N,12,0),0)</f>
        <v>3122.13</v>
      </c>
      <c r="R1200" s="44">
        <f>IFERROR(VLOOKUP($F1200,'Arr 2020'!$A:$N,13,0),0)</f>
        <v>243.96</v>
      </c>
      <c r="S1200" s="44">
        <f>IFERROR(VLOOKUP($F1200,'Arr 2020'!$A:$N,14,0),0)</f>
        <v>56.68</v>
      </c>
    </row>
    <row r="1201" spans="2:19" ht="15" customHeight="1" x14ac:dyDescent="0.2">
      <c r="B1201" s="23"/>
      <c r="C1201" s="22"/>
      <c r="D1201" s="22"/>
      <c r="E1201" s="22" t="s">
        <v>2083</v>
      </c>
      <c r="F1201" s="22"/>
      <c r="G1201" s="55" t="s">
        <v>2084</v>
      </c>
      <c r="H1201" s="24">
        <f>IFERROR(VLOOKUP($F1201,'Arr 2020'!$A$1:$C$1331,3,0),0)</f>
        <v>0</v>
      </c>
      <c r="I1201" s="24">
        <f>IFERROR(VLOOKUP($F1201,'Arr 2020'!$A:$N,4,0),0)</f>
        <v>0</v>
      </c>
      <c r="J1201" s="24">
        <f>IFERROR(VLOOKUP($F1201,'Arr 2020'!$A:$N,5,0),0)</f>
        <v>0</v>
      </c>
      <c r="K1201" s="24">
        <f>IFERROR(VLOOKUP($F1201,'Arr 2020'!$A:$N,6,0),0)</f>
        <v>0</v>
      </c>
      <c r="L1201" s="24">
        <f>IFERROR(VLOOKUP($F1201,'Arr 2020'!$A:$N,7,0),0)</f>
        <v>0</v>
      </c>
      <c r="M1201" s="24">
        <f>IFERROR(VLOOKUP($F1201,'Arr 2020'!$A:$N,8,0),0)</f>
        <v>0</v>
      </c>
      <c r="N1201" s="24">
        <f>IFERROR(VLOOKUP($F1201,'Arr 2020'!$A:$N,9,0),0)</f>
        <v>0</v>
      </c>
      <c r="O1201" s="24">
        <f>IFERROR(VLOOKUP($F1201,'Arr 2020'!$A:$N,10,0),0)</f>
        <v>0</v>
      </c>
      <c r="P1201" s="24">
        <f>IFERROR(VLOOKUP($F1201,'Arr 2020'!$A:$N,11,0),0)</f>
        <v>0</v>
      </c>
      <c r="Q1201" s="24">
        <f>IFERROR(VLOOKUP($F1201,'Arr 2020'!$A:$N,12,0),0)</f>
        <v>0</v>
      </c>
      <c r="R1201" s="24">
        <f>IFERROR(VLOOKUP($F1201,'Arr 2020'!$A:$N,13,0),0)</f>
        <v>0</v>
      </c>
      <c r="S1201" s="24">
        <f>IFERROR(VLOOKUP($F1201,'Arr 2020'!$A:$N,14,0),0)</f>
        <v>0</v>
      </c>
    </row>
    <row r="1202" spans="2:19" ht="15" customHeight="1" x14ac:dyDescent="0.2">
      <c r="B1202" s="60"/>
      <c r="C1202" s="61"/>
      <c r="D1202" s="61"/>
      <c r="E1202" s="61"/>
      <c r="F1202" s="43" t="s">
        <v>2085</v>
      </c>
      <c r="G1202" s="53" t="s">
        <v>2086</v>
      </c>
      <c r="H1202" s="44">
        <f>IFERROR(VLOOKUP($F1202,'Arr 2020'!$A$1:$C$1331,3,0),0)</f>
        <v>7229.02</v>
      </c>
      <c r="I1202" s="44">
        <f>IFERROR(VLOOKUP($F1202,'Arr 2020'!$A:$N,4,0),0)</f>
        <v>7063.4799999999987</v>
      </c>
      <c r="J1202" s="44">
        <f>IFERROR(VLOOKUP($F1202,'Arr 2020'!$A:$N,5,0),0)</f>
        <v>15838.74</v>
      </c>
      <c r="K1202" s="44">
        <f>IFERROR(VLOOKUP($F1202,'Arr 2020'!$A:$N,6,0),0)</f>
        <v>28355.83</v>
      </c>
      <c r="L1202" s="44">
        <f>IFERROR(VLOOKUP($F1202,'Arr 2020'!$A:$N,7,0),0)</f>
        <v>2092.86</v>
      </c>
      <c r="M1202" s="44">
        <f>IFERROR(VLOOKUP($F1202,'Arr 2020'!$A:$N,8,0),0)</f>
        <v>496.04</v>
      </c>
      <c r="N1202" s="44">
        <f>IFERROR(VLOOKUP($F1202,'Arr 2020'!$A:$N,9,0),0)</f>
        <v>15215.86</v>
      </c>
      <c r="O1202" s="44">
        <f>IFERROR(VLOOKUP($F1202,'Arr 2020'!$A:$N,10,0),0)</f>
        <v>7905.9399999999987</v>
      </c>
      <c r="P1202" s="44">
        <f>IFERROR(VLOOKUP($F1202,'Arr 2020'!$A:$N,11,0),0)</f>
        <v>14063.59</v>
      </c>
      <c r="Q1202" s="44">
        <f>IFERROR(VLOOKUP($F1202,'Arr 2020'!$A:$N,12,0),0)</f>
        <v>30700.25</v>
      </c>
      <c r="R1202" s="44">
        <f>IFERROR(VLOOKUP($F1202,'Arr 2020'!$A:$N,13,0),0)</f>
        <v>94351.48</v>
      </c>
      <c r="S1202" s="44">
        <f>IFERROR(VLOOKUP($F1202,'Arr 2020'!$A:$N,14,0),0)</f>
        <v>29946.05</v>
      </c>
    </row>
    <row r="1203" spans="2:19" ht="15" customHeight="1" x14ac:dyDescent="0.2">
      <c r="B1203" s="60"/>
      <c r="C1203" s="61"/>
      <c r="D1203" s="61"/>
      <c r="E1203" s="61"/>
      <c r="F1203" s="43" t="s">
        <v>2087</v>
      </c>
      <c r="G1203" s="53" t="s">
        <v>2088</v>
      </c>
      <c r="H1203" s="44">
        <f>IFERROR(VLOOKUP($F1203,'Arr 2020'!$A$1:$C$1331,3,0),0)</f>
        <v>3815.19</v>
      </c>
      <c r="I1203" s="44">
        <f>IFERROR(VLOOKUP($F1203,'Arr 2020'!$A:$N,4,0),0)</f>
        <v>8275.8299999999981</v>
      </c>
      <c r="J1203" s="44">
        <f>IFERROR(VLOOKUP($F1203,'Arr 2020'!$A:$N,5,0),0)</f>
        <v>8008.59</v>
      </c>
      <c r="K1203" s="44">
        <f>IFERROR(VLOOKUP($F1203,'Arr 2020'!$A:$N,6,0),0)</f>
        <v>1182.52</v>
      </c>
      <c r="L1203" s="44">
        <f>IFERROR(VLOOKUP($F1203,'Arr 2020'!$A:$N,7,0),0)</f>
        <v>98.57</v>
      </c>
      <c r="M1203" s="44">
        <f>IFERROR(VLOOKUP($F1203,'Arr 2020'!$A:$N,8,0),0)</f>
        <v>39.270000000000003</v>
      </c>
      <c r="N1203" s="44">
        <f>IFERROR(VLOOKUP($F1203,'Arr 2020'!$A:$N,9,0),0)</f>
        <v>261.88</v>
      </c>
      <c r="O1203" s="44">
        <f>IFERROR(VLOOKUP($F1203,'Arr 2020'!$A:$N,10,0),0)</f>
        <v>5445.95</v>
      </c>
      <c r="P1203" s="44">
        <f>IFERROR(VLOOKUP($F1203,'Arr 2020'!$A:$N,11,0),0)</f>
        <v>2713.9799999999996</v>
      </c>
      <c r="Q1203" s="44">
        <f>IFERROR(VLOOKUP($F1203,'Arr 2020'!$A:$N,12,0),0)</f>
        <v>337.95</v>
      </c>
      <c r="R1203" s="44">
        <f>IFERROR(VLOOKUP($F1203,'Arr 2020'!$A:$N,13,0),0)</f>
        <v>12898.52</v>
      </c>
      <c r="S1203" s="44">
        <f>IFERROR(VLOOKUP($F1203,'Arr 2020'!$A:$N,14,0),0)</f>
        <v>15234.01</v>
      </c>
    </row>
    <row r="1204" spans="2:19" ht="15" customHeight="1" x14ac:dyDescent="0.2">
      <c r="B1204" s="60"/>
      <c r="C1204" s="61"/>
      <c r="D1204" s="61"/>
      <c r="E1204" s="61"/>
      <c r="F1204" s="43" t="s">
        <v>2089</v>
      </c>
      <c r="G1204" s="53" t="s">
        <v>2090</v>
      </c>
      <c r="H1204" s="44">
        <f>IFERROR(VLOOKUP($F1204,'Arr 2020'!$A$1:$C$1331,3,0),0)</f>
        <v>599.6</v>
      </c>
      <c r="I1204" s="44">
        <f>IFERROR(VLOOKUP($F1204,'Arr 2020'!$A:$N,4,0),0)</f>
        <v>112.19</v>
      </c>
      <c r="J1204" s="44">
        <f>IFERROR(VLOOKUP($F1204,'Arr 2020'!$A:$N,5,0),0)</f>
        <v>2237.89</v>
      </c>
      <c r="K1204" s="44">
        <f>IFERROR(VLOOKUP($F1204,'Arr 2020'!$A:$N,6,0),0)</f>
        <v>299</v>
      </c>
      <c r="L1204" s="44">
        <f>IFERROR(VLOOKUP($F1204,'Arr 2020'!$A:$N,7,0),0)</f>
        <v>977.99</v>
      </c>
      <c r="M1204" s="44">
        <f>IFERROR(VLOOKUP($F1204,'Arr 2020'!$A:$N,8,0),0)</f>
        <v>1220.1199999999999</v>
      </c>
      <c r="N1204" s="44">
        <f>IFERROR(VLOOKUP($F1204,'Arr 2020'!$A:$N,9,0),0)</f>
        <v>1688.8599999999997</v>
      </c>
      <c r="O1204" s="44">
        <f>IFERROR(VLOOKUP($F1204,'Arr 2020'!$A:$N,10,0),0)</f>
        <v>2043.6900000000003</v>
      </c>
      <c r="P1204" s="44">
        <f>IFERROR(VLOOKUP($F1204,'Arr 2020'!$A:$N,11,0),0)</f>
        <v>1212.33</v>
      </c>
      <c r="Q1204" s="44">
        <f>IFERROR(VLOOKUP($F1204,'Arr 2020'!$A:$N,12,0),0)</f>
        <v>2711.72</v>
      </c>
      <c r="R1204" s="44">
        <f>IFERROR(VLOOKUP($F1204,'Arr 2020'!$A:$N,13,0),0)</f>
        <v>1802.6</v>
      </c>
      <c r="S1204" s="44">
        <f>IFERROR(VLOOKUP($F1204,'Arr 2020'!$A:$N,14,0),0)</f>
        <v>42.89</v>
      </c>
    </row>
    <row r="1205" spans="2:19" ht="30" customHeight="1" x14ac:dyDescent="0.2">
      <c r="B1205" s="60"/>
      <c r="C1205" s="61"/>
      <c r="D1205" s="61"/>
      <c r="E1205" s="61"/>
      <c r="F1205" s="43" t="s">
        <v>2091</v>
      </c>
      <c r="G1205" s="53" t="s">
        <v>2092</v>
      </c>
      <c r="H1205" s="44">
        <f>IFERROR(VLOOKUP($F1205,'Arr 2020'!$A$1:$C$1331,3,0),0)</f>
        <v>3117.74</v>
      </c>
      <c r="I1205" s="44">
        <f>IFERROR(VLOOKUP($F1205,'Arr 2020'!$A:$N,4,0),0)</f>
        <v>485.16000000000008</v>
      </c>
      <c r="J1205" s="44">
        <f>IFERROR(VLOOKUP($F1205,'Arr 2020'!$A:$N,5,0),0)</f>
        <v>9262.52</v>
      </c>
      <c r="K1205" s="44">
        <f>IFERROR(VLOOKUP($F1205,'Arr 2020'!$A:$N,6,0),0)</f>
        <v>145.25</v>
      </c>
      <c r="L1205" s="44">
        <f>IFERROR(VLOOKUP($F1205,'Arr 2020'!$A:$N,7,0),0)</f>
        <v>5270.99</v>
      </c>
      <c r="M1205" s="44">
        <f>IFERROR(VLOOKUP($F1205,'Arr 2020'!$A:$N,8,0),0)</f>
        <v>6553.32</v>
      </c>
      <c r="N1205" s="44">
        <f>IFERROR(VLOOKUP($F1205,'Arr 2020'!$A:$N,9,0),0)</f>
        <v>3889.71</v>
      </c>
      <c r="O1205" s="44">
        <f>IFERROR(VLOOKUP($F1205,'Arr 2020'!$A:$N,10,0),0)</f>
        <v>1954.07</v>
      </c>
      <c r="P1205" s="44">
        <f>IFERROR(VLOOKUP($F1205,'Arr 2020'!$A:$N,11,0),0)</f>
        <v>4986.08</v>
      </c>
      <c r="Q1205" s="44">
        <f>IFERROR(VLOOKUP($F1205,'Arr 2020'!$A:$N,12,0),0)</f>
        <v>1217.83</v>
      </c>
      <c r="R1205" s="44">
        <f>IFERROR(VLOOKUP($F1205,'Arr 2020'!$A:$N,13,0),0)</f>
        <v>567.19000000000005</v>
      </c>
      <c r="S1205" s="44">
        <f>IFERROR(VLOOKUP($F1205,'Arr 2020'!$A:$N,14,0),0)</f>
        <v>1139.46</v>
      </c>
    </row>
    <row r="1206" spans="2:19" ht="15" customHeight="1" x14ac:dyDescent="0.2">
      <c r="B1206" s="60"/>
      <c r="C1206" s="61"/>
      <c r="D1206" s="61"/>
      <c r="E1206" s="61"/>
      <c r="F1206" s="43" t="s">
        <v>2093</v>
      </c>
      <c r="G1206" s="53" t="s">
        <v>2094</v>
      </c>
      <c r="H1206" s="44">
        <f>IFERROR(VLOOKUP($F1206,'Arr 2020'!$A$1:$C$1331,3,0),0)</f>
        <v>0</v>
      </c>
      <c r="I1206" s="44">
        <f>IFERROR(VLOOKUP($F1206,'Arr 2020'!$A:$N,4,0),0)</f>
        <v>0</v>
      </c>
      <c r="J1206" s="44">
        <f>IFERROR(VLOOKUP($F1206,'Arr 2020'!$A:$N,5,0),0)</f>
        <v>0</v>
      </c>
      <c r="K1206" s="44">
        <f>IFERROR(VLOOKUP($F1206,'Arr 2020'!$A:$N,6,0),0)</f>
        <v>0</v>
      </c>
      <c r="L1206" s="44">
        <f>IFERROR(VLOOKUP($F1206,'Arr 2020'!$A:$N,7,0),0)</f>
        <v>0</v>
      </c>
      <c r="M1206" s="44">
        <f>IFERROR(VLOOKUP($F1206,'Arr 2020'!$A:$N,8,0),0)</f>
        <v>0</v>
      </c>
      <c r="N1206" s="44">
        <f>IFERROR(VLOOKUP($F1206,'Arr 2020'!$A:$N,9,0),0)</f>
        <v>0</v>
      </c>
      <c r="O1206" s="44">
        <f>IFERROR(VLOOKUP($F1206,'Arr 2020'!$A:$N,10,0),0)</f>
        <v>0</v>
      </c>
      <c r="P1206" s="44">
        <f>IFERROR(VLOOKUP($F1206,'Arr 2020'!$A:$N,11,0),0)</f>
        <v>40</v>
      </c>
      <c r="Q1206" s="44">
        <f>IFERROR(VLOOKUP($F1206,'Arr 2020'!$A:$N,12,0),0)</f>
        <v>20.659999999999997</v>
      </c>
      <c r="R1206" s="44">
        <f>IFERROR(VLOOKUP($F1206,'Arr 2020'!$A:$N,13,0),0)</f>
        <v>80.47</v>
      </c>
      <c r="S1206" s="44">
        <f>IFERROR(VLOOKUP($F1206,'Arr 2020'!$A:$N,14,0),0)</f>
        <v>0</v>
      </c>
    </row>
    <row r="1207" spans="2:19" ht="15" customHeight="1" x14ac:dyDescent="0.2">
      <c r="B1207" s="60"/>
      <c r="C1207" s="61"/>
      <c r="D1207" s="61"/>
      <c r="E1207" s="61"/>
      <c r="F1207" s="43" t="s">
        <v>2095</v>
      </c>
      <c r="G1207" s="53" t="s">
        <v>2084</v>
      </c>
      <c r="H1207" s="44">
        <f>IFERROR(VLOOKUP($F1207,'Arr 2020'!$A$1:$C$1331,3,0),0)</f>
        <v>14373.629999999997</v>
      </c>
      <c r="I1207" s="44">
        <f>IFERROR(VLOOKUP($F1207,'Arr 2020'!$A:$N,4,0),0)</f>
        <v>23792.99</v>
      </c>
      <c r="J1207" s="44">
        <f>IFERROR(VLOOKUP($F1207,'Arr 2020'!$A:$N,5,0),0)</f>
        <v>11896.53</v>
      </c>
      <c r="K1207" s="44">
        <f>IFERROR(VLOOKUP($F1207,'Arr 2020'!$A:$N,6,0),0)</f>
        <v>30061.759999999998</v>
      </c>
      <c r="L1207" s="44">
        <f>IFERROR(VLOOKUP($F1207,'Arr 2020'!$A:$N,7,0),0)</f>
        <v>7048.84</v>
      </c>
      <c r="M1207" s="44">
        <f>IFERROR(VLOOKUP($F1207,'Arr 2020'!$A:$N,8,0),0)</f>
        <v>9973.6200000000008</v>
      </c>
      <c r="N1207" s="44">
        <f>IFERROR(VLOOKUP($F1207,'Arr 2020'!$A:$N,9,0),0)</f>
        <v>6987.12</v>
      </c>
      <c r="O1207" s="44">
        <f>IFERROR(VLOOKUP($F1207,'Arr 2020'!$A:$N,10,0),0)</f>
        <v>41916.12999999999</v>
      </c>
      <c r="P1207" s="44">
        <f>IFERROR(VLOOKUP($F1207,'Arr 2020'!$A:$N,11,0),0)</f>
        <v>2489.7600000000002</v>
      </c>
      <c r="Q1207" s="44">
        <f>IFERROR(VLOOKUP($F1207,'Arr 2020'!$A:$N,12,0),0)</f>
        <v>38199.339999999997</v>
      </c>
      <c r="R1207" s="44">
        <f>IFERROR(VLOOKUP($F1207,'Arr 2020'!$A:$N,13,0),0)</f>
        <v>11709.31</v>
      </c>
      <c r="S1207" s="44">
        <f>IFERROR(VLOOKUP($F1207,'Arr 2020'!$A:$N,14,0),0)</f>
        <v>21961.24</v>
      </c>
    </row>
    <row r="1208" spans="2:19" ht="15" customHeight="1" thickBot="1" x14ac:dyDescent="0.25">
      <c r="B1208" s="66"/>
      <c r="C1208" s="67"/>
      <c r="D1208" s="67"/>
      <c r="E1208" s="67"/>
      <c r="F1208" s="67"/>
      <c r="G1208" s="68"/>
      <c r="H1208" s="21">
        <f>IFERROR(VLOOKUP($F1208,'Arr 2020'!$A$1:$C$1331,3,0),0)</f>
        <v>0</v>
      </c>
      <c r="I1208" s="21">
        <f>IFERROR(VLOOKUP($F1208,'Arr 2020'!$A:$N,4,0),0)</f>
        <v>0</v>
      </c>
      <c r="J1208" s="21">
        <f>IFERROR(VLOOKUP($F1208,'Arr 2020'!$A:$N,5,0),0)</f>
        <v>0</v>
      </c>
      <c r="K1208" s="21">
        <f>IFERROR(VLOOKUP($F1208,'Arr 2020'!$A:$N,6,0),0)</f>
        <v>0</v>
      </c>
      <c r="L1208" s="21">
        <f>IFERROR(VLOOKUP($F1208,'Arr 2020'!$A:$N,7,0),0)</f>
        <v>0</v>
      </c>
      <c r="M1208" s="21">
        <f>IFERROR(VLOOKUP($F1208,'Arr 2020'!$A:$N,8,0),0)</f>
        <v>0</v>
      </c>
      <c r="N1208" s="21">
        <f>IFERROR(VLOOKUP($F1208,'Arr 2020'!$A:$N,9,0),0)</f>
        <v>0</v>
      </c>
      <c r="O1208" s="21">
        <f>IFERROR(VLOOKUP($F1208,'Arr 2020'!$A:$N,10,0),0)</f>
        <v>0</v>
      </c>
      <c r="P1208" s="21">
        <f>IFERROR(VLOOKUP($F1208,'Arr 2020'!$A:$N,11,0),0)</f>
        <v>0</v>
      </c>
      <c r="Q1208" s="21">
        <f>IFERROR(VLOOKUP($F1208,'Arr 2020'!$A:$N,12,0),0)</f>
        <v>0</v>
      </c>
      <c r="R1208" s="21">
        <f>IFERROR(VLOOKUP($F1208,'Arr 2020'!$A:$N,13,0),0)</f>
        <v>0</v>
      </c>
      <c r="S1208" s="21">
        <f>IFERROR(VLOOKUP($F1208,'Arr 2020'!$A:$N,14,0),0)</f>
        <v>0</v>
      </c>
    </row>
    <row r="1209" spans="2:19" ht="30" customHeight="1" thickBot="1" x14ac:dyDescent="0.25">
      <c r="B1209" s="48" t="s">
        <v>12</v>
      </c>
      <c r="C1209" s="25"/>
      <c r="D1209" s="26"/>
      <c r="E1209" s="25"/>
      <c r="F1209" s="27"/>
      <c r="G1209" s="49" t="s">
        <v>2096</v>
      </c>
      <c r="H1209" s="93">
        <f>IFERROR(VLOOKUP($F1209,'Arr 2020'!$A$1:$C$1331,3,0),0)</f>
        <v>0</v>
      </c>
      <c r="I1209" s="93">
        <f>IFERROR(VLOOKUP($F1209,'Arr 2020'!$A:$N,4,0),0)</f>
        <v>0</v>
      </c>
      <c r="J1209" s="93">
        <f>IFERROR(VLOOKUP($F1209,'Arr 2020'!$A:$N,5,0),0)</f>
        <v>0</v>
      </c>
      <c r="K1209" s="93">
        <f>IFERROR(VLOOKUP($F1209,'Arr 2020'!$A:$N,6,0),0)</f>
        <v>0</v>
      </c>
      <c r="L1209" s="93">
        <f>IFERROR(VLOOKUP($F1209,'Arr 2020'!$A:$N,7,0),0)</f>
        <v>0</v>
      </c>
      <c r="M1209" s="93">
        <f>IFERROR(VLOOKUP($F1209,'Arr 2020'!$A:$N,8,0),0)</f>
        <v>0</v>
      </c>
      <c r="N1209" s="93">
        <f>IFERROR(VLOOKUP($F1209,'Arr 2020'!$A:$N,9,0),0)</f>
        <v>0</v>
      </c>
      <c r="O1209" s="93">
        <f>IFERROR(VLOOKUP($F1209,'Arr 2020'!$A:$N,10,0),0)</f>
        <v>0</v>
      </c>
      <c r="P1209" s="93">
        <f>IFERROR(VLOOKUP($F1209,'Arr 2020'!$A:$N,11,0),0)</f>
        <v>0</v>
      </c>
      <c r="Q1209" s="93">
        <f>IFERROR(VLOOKUP($F1209,'Arr 2020'!$A:$N,12,0),0)</f>
        <v>0</v>
      </c>
      <c r="R1209" s="93">
        <f>IFERROR(VLOOKUP($F1209,'Arr 2020'!$A:$N,13,0),0)</f>
        <v>0</v>
      </c>
      <c r="S1209" s="93">
        <f>IFERROR(VLOOKUP($F1209,'Arr 2020'!$A:$N,14,0),0)</f>
        <v>0</v>
      </c>
    </row>
    <row r="1210" spans="2:19" ht="15" customHeight="1" x14ac:dyDescent="0.2">
      <c r="B1210" s="32"/>
      <c r="C1210" s="33">
        <v>45</v>
      </c>
      <c r="D1210" s="33"/>
      <c r="E1210" s="33"/>
      <c r="F1210" s="33"/>
      <c r="G1210" s="50" t="s">
        <v>2097</v>
      </c>
      <c r="H1210" s="34">
        <f>IFERROR(VLOOKUP($F1210,'Arr 2020'!$A$1:$C$1331,3,0),0)</f>
        <v>0</v>
      </c>
      <c r="I1210" s="34">
        <f>IFERROR(VLOOKUP($F1210,'Arr 2020'!$A:$N,4,0),0)</f>
        <v>0</v>
      </c>
      <c r="J1210" s="34">
        <f>IFERROR(VLOOKUP($F1210,'Arr 2020'!$A:$N,5,0),0)</f>
        <v>0</v>
      </c>
      <c r="K1210" s="34">
        <f>IFERROR(VLOOKUP($F1210,'Arr 2020'!$A:$N,6,0),0)</f>
        <v>0</v>
      </c>
      <c r="L1210" s="34">
        <f>IFERROR(VLOOKUP($F1210,'Arr 2020'!$A:$N,7,0),0)</f>
        <v>0</v>
      </c>
      <c r="M1210" s="34">
        <f>IFERROR(VLOOKUP($F1210,'Arr 2020'!$A:$N,8,0),0)</f>
        <v>0</v>
      </c>
      <c r="N1210" s="34">
        <f>IFERROR(VLOOKUP($F1210,'Arr 2020'!$A:$N,9,0),0)</f>
        <v>0</v>
      </c>
      <c r="O1210" s="34">
        <f>IFERROR(VLOOKUP($F1210,'Arr 2020'!$A:$N,10,0),0)</f>
        <v>0</v>
      </c>
      <c r="P1210" s="34">
        <f>IFERROR(VLOOKUP($F1210,'Arr 2020'!$A:$N,11,0),0)</f>
        <v>0</v>
      </c>
      <c r="Q1210" s="34">
        <f>IFERROR(VLOOKUP($F1210,'Arr 2020'!$A:$N,12,0),0)</f>
        <v>0</v>
      </c>
      <c r="R1210" s="34">
        <f>IFERROR(VLOOKUP($F1210,'Arr 2020'!$A:$N,13,0),0)</f>
        <v>0</v>
      </c>
      <c r="S1210" s="34">
        <f>IFERROR(VLOOKUP($F1210,'Arr 2020'!$A:$N,14,0),0)</f>
        <v>0</v>
      </c>
    </row>
    <row r="1211" spans="2:19" ht="15" customHeight="1" x14ac:dyDescent="0.2">
      <c r="B1211" s="64"/>
      <c r="C1211" s="37"/>
      <c r="D1211" s="37" t="s">
        <v>2098</v>
      </c>
      <c r="E1211" s="37"/>
      <c r="F1211" s="37"/>
      <c r="G1211" s="51" t="s">
        <v>2099</v>
      </c>
      <c r="H1211" s="38">
        <f>IFERROR(VLOOKUP($F1211,'Arr 2020'!$A$1:$C$1331,3,0),0)</f>
        <v>0</v>
      </c>
      <c r="I1211" s="38">
        <f>IFERROR(VLOOKUP($F1211,'Arr 2020'!$A:$N,4,0),0)</f>
        <v>0</v>
      </c>
      <c r="J1211" s="38">
        <f>IFERROR(VLOOKUP($F1211,'Arr 2020'!$A:$N,5,0),0)</f>
        <v>0</v>
      </c>
      <c r="K1211" s="38">
        <f>IFERROR(VLOOKUP($F1211,'Arr 2020'!$A:$N,6,0),0)</f>
        <v>0</v>
      </c>
      <c r="L1211" s="38">
        <f>IFERROR(VLOOKUP($F1211,'Arr 2020'!$A:$N,7,0),0)</f>
        <v>0</v>
      </c>
      <c r="M1211" s="38">
        <f>IFERROR(VLOOKUP($F1211,'Arr 2020'!$A:$N,8,0),0)</f>
        <v>0</v>
      </c>
      <c r="N1211" s="38">
        <f>IFERROR(VLOOKUP($F1211,'Arr 2020'!$A:$N,9,0),0)</f>
        <v>0</v>
      </c>
      <c r="O1211" s="38">
        <f>IFERROR(VLOOKUP($F1211,'Arr 2020'!$A:$N,10,0),0)</f>
        <v>0</v>
      </c>
      <c r="P1211" s="38">
        <f>IFERROR(VLOOKUP($F1211,'Arr 2020'!$A:$N,11,0),0)</f>
        <v>0</v>
      </c>
      <c r="Q1211" s="38">
        <f>IFERROR(VLOOKUP($F1211,'Arr 2020'!$A:$N,12,0),0)</f>
        <v>0</v>
      </c>
      <c r="R1211" s="38">
        <f>IFERROR(VLOOKUP($F1211,'Arr 2020'!$A:$N,13,0),0)</f>
        <v>0</v>
      </c>
      <c r="S1211" s="38">
        <f>IFERROR(VLOOKUP($F1211,'Arr 2020'!$A:$N,14,0),0)</f>
        <v>0</v>
      </c>
    </row>
    <row r="1212" spans="2:19" ht="15" customHeight="1" x14ac:dyDescent="0.2">
      <c r="B1212" s="23"/>
      <c r="C1212" s="22"/>
      <c r="D1212" s="22"/>
      <c r="E1212" s="22" t="s">
        <v>2100</v>
      </c>
      <c r="F1212" s="22"/>
      <c r="G1212" s="55" t="s">
        <v>2101</v>
      </c>
      <c r="H1212" s="24">
        <f>IFERROR(VLOOKUP($F1212,'Arr 2020'!$A$1:$C$1331,3,0),0)</f>
        <v>0</v>
      </c>
      <c r="I1212" s="24">
        <f>IFERROR(VLOOKUP($F1212,'Arr 2020'!$A:$N,4,0),0)</f>
        <v>0</v>
      </c>
      <c r="J1212" s="24">
        <f>IFERROR(VLOOKUP($F1212,'Arr 2020'!$A:$N,5,0),0)</f>
        <v>0</v>
      </c>
      <c r="K1212" s="24">
        <f>IFERROR(VLOOKUP($F1212,'Arr 2020'!$A:$N,6,0),0)</f>
        <v>0</v>
      </c>
      <c r="L1212" s="24">
        <f>IFERROR(VLOOKUP($F1212,'Arr 2020'!$A:$N,7,0),0)</f>
        <v>0</v>
      </c>
      <c r="M1212" s="24">
        <f>IFERROR(VLOOKUP($F1212,'Arr 2020'!$A:$N,8,0),0)</f>
        <v>0</v>
      </c>
      <c r="N1212" s="24">
        <f>IFERROR(VLOOKUP($F1212,'Arr 2020'!$A:$N,9,0),0)</f>
        <v>0</v>
      </c>
      <c r="O1212" s="24">
        <f>IFERROR(VLOOKUP($F1212,'Arr 2020'!$A:$N,10,0),0)</f>
        <v>0</v>
      </c>
      <c r="P1212" s="24">
        <f>IFERROR(VLOOKUP($F1212,'Arr 2020'!$A:$N,11,0),0)</f>
        <v>0</v>
      </c>
      <c r="Q1212" s="24">
        <f>IFERROR(VLOOKUP($F1212,'Arr 2020'!$A:$N,12,0),0)</f>
        <v>0</v>
      </c>
      <c r="R1212" s="24">
        <f>IFERROR(VLOOKUP($F1212,'Arr 2020'!$A:$N,13,0),0)</f>
        <v>0</v>
      </c>
      <c r="S1212" s="24">
        <f>IFERROR(VLOOKUP($F1212,'Arr 2020'!$A:$N,14,0),0)</f>
        <v>0</v>
      </c>
    </row>
    <row r="1213" spans="2:19" ht="15" customHeight="1" x14ac:dyDescent="0.2">
      <c r="B1213" s="60"/>
      <c r="C1213" s="61"/>
      <c r="D1213" s="61"/>
      <c r="E1213" s="61"/>
      <c r="F1213" s="43" t="s">
        <v>2102</v>
      </c>
      <c r="G1213" s="53" t="s">
        <v>2103</v>
      </c>
      <c r="H1213" s="44">
        <f>IFERROR(VLOOKUP($F1213,'Arr 2020'!$A$1:$C$1331,3,0),0)</f>
        <v>305196.24</v>
      </c>
      <c r="I1213" s="44">
        <f>IFERROR(VLOOKUP($F1213,'Arr 2020'!$A:$N,4,0),0)</f>
        <v>359511.21</v>
      </c>
      <c r="J1213" s="44">
        <f>IFERROR(VLOOKUP($F1213,'Arr 2020'!$A:$N,5,0),0)</f>
        <v>272355.74</v>
      </c>
      <c r="K1213" s="44">
        <f>IFERROR(VLOOKUP($F1213,'Arr 2020'!$A:$N,6,0),0)</f>
        <v>133211.98000000001</v>
      </c>
      <c r="L1213" s="44">
        <f>IFERROR(VLOOKUP($F1213,'Arr 2020'!$A:$N,7,0),0)</f>
        <v>91374.35</v>
      </c>
      <c r="M1213" s="44">
        <f>IFERROR(VLOOKUP($F1213,'Arr 2020'!$A:$N,8,0),0)</f>
        <v>150554.23000000001</v>
      </c>
      <c r="N1213" s="44">
        <f>IFERROR(VLOOKUP($F1213,'Arr 2020'!$A:$N,9,0),0)</f>
        <v>216739.93</v>
      </c>
      <c r="O1213" s="44">
        <f>IFERROR(VLOOKUP($F1213,'Arr 2020'!$A:$N,10,0),0)</f>
        <v>279410.84999999998</v>
      </c>
      <c r="P1213" s="44">
        <f>IFERROR(VLOOKUP($F1213,'Arr 2020'!$A:$N,11,0),0)</f>
        <v>302845.74</v>
      </c>
      <c r="Q1213" s="44">
        <f>IFERROR(VLOOKUP($F1213,'Arr 2020'!$A:$N,12,0),0)</f>
        <v>334400.26</v>
      </c>
      <c r="R1213" s="44">
        <f>IFERROR(VLOOKUP($F1213,'Arr 2020'!$A:$N,13,0),0)</f>
        <v>332196.21999999997</v>
      </c>
      <c r="S1213" s="44">
        <f>IFERROR(VLOOKUP($F1213,'Arr 2020'!$A:$N,14,0),0)</f>
        <v>338044.24</v>
      </c>
    </row>
    <row r="1214" spans="2:19" ht="15" customHeight="1" x14ac:dyDescent="0.2">
      <c r="B1214" s="60"/>
      <c r="C1214" s="61"/>
      <c r="D1214" s="61"/>
      <c r="E1214" s="61"/>
      <c r="F1214" s="43" t="s">
        <v>2104</v>
      </c>
      <c r="G1214" s="53" t="s">
        <v>2105</v>
      </c>
      <c r="H1214" s="44">
        <f>IFERROR(VLOOKUP($F1214,'Arr 2020'!$A$1:$C$1331,3,0),0)</f>
        <v>79739.14</v>
      </c>
      <c r="I1214" s="44">
        <f>IFERROR(VLOOKUP($F1214,'Arr 2020'!$A:$N,4,0),0)</f>
        <v>135999.39000000001</v>
      </c>
      <c r="J1214" s="44">
        <f>IFERROR(VLOOKUP($F1214,'Arr 2020'!$A:$N,5,0),0)</f>
        <v>64135.5</v>
      </c>
      <c r="K1214" s="44">
        <f>IFERROR(VLOOKUP($F1214,'Arr 2020'!$A:$N,6,0),0)</f>
        <v>33257.519999999997</v>
      </c>
      <c r="L1214" s="44">
        <f>IFERROR(VLOOKUP($F1214,'Arr 2020'!$A:$N,7,0),0)</f>
        <v>14353.76</v>
      </c>
      <c r="M1214" s="44">
        <f>IFERROR(VLOOKUP($F1214,'Arr 2020'!$A:$N,8,0),0)</f>
        <v>27015.68</v>
      </c>
      <c r="N1214" s="44">
        <f>IFERROR(VLOOKUP($F1214,'Arr 2020'!$A:$N,9,0),0)</f>
        <v>58508.77</v>
      </c>
      <c r="O1214" s="44">
        <f>IFERROR(VLOOKUP($F1214,'Arr 2020'!$A:$N,10,0),0)</f>
        <v>74180.99000000002</v>
      </c>
      <c r="P1214" s="44">
        <f>IFERROR(VLOOKUP($F1214,'Arr 2020'!$A:$N,11,0),0)</f>
        <v>81534.559999999998</v>
      </c>
      <c r="Q1214" s="44">
        <f>IFERROR(VLOOKUP($F1214,'Arr 2020'!$A:$N,12,0),0)</f>
        <v>77451.97</v>
      </c>
      <c r="R1214" s="44">
        <f>IFERROR(VLOOKUP($F1214,'Arr 2020'!$A:$N,13,0),0)</f>
        <v>86007.38</v>
      </c>
      <c r="S1214" s="44">
        <f>IFERROR(VLOOKUP($F1214,'Arr 2020'!$A:$N,14,0),0)</f>
        <v>81118.13</v>
      </c>
    </row>
    <row r="1215" spans="2:19" ht="15" customHeight="1" x14ac:dyDescent="0.2">
      <c r="B1215" s="60"/>
      <c r="C1215" s="61"/>
      <c r="D1215" s="61"/>
      <c r="E1215" s="61"/>
      <c r="F1215" s="43" t="s">
        <v>2106</v>
      </c>
      <c r="G1215" s="53" t="s">
        <v>2107</v>
      </c>
      <c r="H1215" s="44">
        <f>IFERROR(VLOOKUP($F1215,'Arr 2020'!$A$1:$C$1331,3,0),0)</f>
        <v>85850.1</v>
      </c>
      <c r="I1215" s="44">
        <f>IFERROR(VLOOKUP($F1215,'Arr 2020'!$A:$N,4,0),0)</f>
        <v>92563.54</v>
      </c>
      <c r="J1215" s="44">
        <f>IFERROR(VLOOKUP($F1215,'Arr 2020'!$A:$N,5,0),0)</f>
        <v>52972.529999999992</v>
      </c>
      <c r="K1215" s="44">
        <f>IFERROR(VLOOKUP($F1215,'Arr 2020'!$A:$N,6,0),0)</f>
        <v>58976.74</v>
      </c>
      <c r="L1215" s="44">
        <f>IFERROR(VLOOKUP($F1215,'Arr 2020'!$A:$N,7,0),0)</f>
        <v>4244.1400000000003</v>
      </c>
      <c r="M1215" s="44">
        <f>IFERROR(VLOOKUP($F1215,'Arr 2020'!$A:$N,8,0),0)</f>
        <v>14517.64</v>
      </c>
      <c r="N1215" s="44">
        <f>IFERROR(VLOOKUP($F1215,'Arr 2020'!$A:$N,9,0),0)</f>
        <v>58885.9</v>
      </c>
      <c r="O1215" s="44">
        <f>IFERROR(VLOOKUP($F1215,'Arr 2020'!$A:$N,10,0),0)</f>
        <v>89572.22</v>
      </c>
      <c r="P1215" s="44">
        <f>IFERROR(VLOOKUP($F1215,'Arr 2020'!$A:$N,11,0),0)</f>
        <v>106694.78</v>
      </c>
      <c r="Q1215" s="44">
        <f>IFERROR(VLOOKUP($F1215,'Arr 2020'!$A:$N,12,0),0)</f>
        <v>154317.43</v>
      </c>
      <c r="R1215" s="44">
        <f>IFERROR(VLOOKUP($F1215,'Arr 2020'!$A:$N,13,0),0)</f>
        <v>84626.54</v>
      </c>
      <c r="S1215" s="44">
        <f>IFERROR(VLOOKUP($F1215,'Arr 2020'!$A:$N,14,0),0)</f>
        <v>88114.09</v>
      </c>
    </row>
    <row r="1216" spans="2:19" ht="15" customHeight="1" x14ac:dyDescent="0.2">
      <c r="B1216" s="60"/>
      <c r="C1216" s="61"/>
      <c r="D1216" s="61"/>
      <c r="E1216" s="61"/>
      <c r="F1216" s="43" t="s">
        <v>2108</v>
      </c>
      <c r="G1216" s="53" t="s">
        <v>2109</v>
      </c>
      <c r="H1216" s="44">
        <f>IFERROR(VLOOKUP($F1216,'Arr 2020'!$A$1:$C$1331,3,0),0)</f>
        <v>11424.49</v>
      </c>
      <c r="I1216" s="44">
        <f>IFERROR(VLOOKUP($F1216,'Arr 2020'!$A:$N,4,0),0)</f>
        <v>6603.0200000000013</v>
      </c>
      <c r="J1216" s="44">
        <f>IFERROR(VLOOKUP($F1216,'Arr 2020'!$A:$N,5,0),0)</f>
        <v>6512.09</v>
      </c>
      <c r="K1216" s="44">
        <f>IFERROR(VLOOKUP($F1216,'Arr 2020'!$A:$N,6,0),0)</f>
        <v>7002.44</v>
      </c>
      <c r="L1216" s="44">
        <f>IFERROR(VLOOKUP($F1216,'Arr 2020'!$A:$N,7,0),0)</f>
        <v>9372.6800000000021</v>
      </c>
      <c r="M1216" s="44">
        <f>IFERROR(VLOOKUP($F1216,'Arr 2020'!$A:$N,8,0),0)</f>
        <v>5636.95</v>
      </c>
      <c r="N1216" s="44">
        <f>IFERROR(VLOOKUP($F1216,'Arr 2020'!$A:$N,9,0),0)</f>
        <v>9246.5499999999993</v>
      </c>
      <c r="O1216" s="44">
        <f>IFERROR(VLOOKUP($F1216,'Arr 2020'!$A:$N,10,0),0)</f>
        <v>5434.09</v>
      </c>
      <c r="P1216" s="44">
        <f>IFERROR(VLOOKUP($F1216,'Arr 2020'!$A:$N,11,0),0)</f>
        <v>12829.99</v>
      </c>
      <c r="Q1216" s="44">
        <f>IFERROR(VLOOKUP($F1216,'Arr 2020'!$A:$N,12,0),0)</f>
        <v>9298.84</v>
      </c>
      <c r="R1216" s="44">
        <f>IFERROR(VLOOKUP($F1216,'Arr 2020'!$A:$N,13,0),0)</f>
        <v>10788.86</v>
      </c>
      <c r="S1216" s="44">
        <f>IFERROR(VLOOKUP($F1216,'Arr 2020'!$A:$N,14,0),0)</f>
        <v>8435.84</v>
      </c>
    </row>
    <row r="1217" spans="2:19" ht="15" customHeight="1" x14ac:dyDescent="0.2">
      <c r="B1217" s="60"/>
      <c r="C1217" s="61"/>
      <c r="D1217" s="61"/>
      <c r="E1217" s="61"/>
      <c r="F1217" s="43" t="s">
        <v>2110</v>
      </c>
      <c r="G1217" s="53" t="s">
        <v>4274</v>
      </c>
      <c r="H1217" s="44">
        <f>IFERROR(VLOOKUP($F1217,'Arr 2020'!$A$1:$C$1331,3,0),0)</f>
        <v>439.13</v>
      </c>
      <c r="I1217" s="44">
        <f>IFERROR(VLOOKUP($F1217,'Arr 2020'!$A:$N,4,0),0)</f>
        <v>318</v>
      </c>
      <c r="J1217" s="44">
        <f>IFERROR(VLOOKUP($F1217,'Arr 2020'!$A:$N,5,0),0)</f>
        <v>404</v>
      </c>
      <c r="K1217" s="44">
        <f>IFERROR(VLOOKUP($F1217,'Arr 2020'!$A:$N,6,0),0)</f>
        <v>27.18</v>
      </c>
      <c r="L1217" s="44">
        <f>IFERROR(VLOOKUP($F1217,'Arr 2020'!$A:$N,7,0),0)</f>
        <v>324.39999999999998</v>
      </c>
      <c r="M1217" s="44">
        <f>IFERROR(VLOOKUP($F1217,'Arr 2020'!$A:$N,8,0),0)</f>
        <v>119.14</v>
      </c>
      <c r="N1217" s="44">
        <f>IFERROR(VLOOKUP($F1217,'Arr 2020'!$A:$N,9,0),0)</f>
        <v>74.989999999999995</v>
      </c>
      <c r="O1217" s="44">
        <f>IFERROR(VLOOKUP($F1217,'Arr 2020'!$A:$N,10,0),0)</f>
        <v>298.24</v>
      </c>
      <c r="P1217" s="44">
        <f>IFERROR(VLOOKUP($F1217,'Arr 2020'!$A:$N,11,0),0)</f>
        <v>336.5</v>
      </c>
      <c r="Q1217" s="44">
        <f>IFERROR(VLOOKUP($F1217,'Arr 2020'!$A:$N,12,0),0)</f>
        <v>493.63</v>
      </c>
      <c r="R1217" s="44">
        <f>IFERROR(VLOOKUP($F1217,'Arr 2020'!$A:$N,13,0),0)</f>
        <v>1261.2</v>
      </c>
      <c r="S1217" s="44">
        <f>IFERROR(VLOOKUP($F1217,'Arr 2020'!$A:$N,14,0),0)</f>
        <v>815.5</v>
      </c>
    </row>
    <row r="1218" spans="2:19" ht="15" customHeight="1" x14ac:dyDescent="0.2">
      <c r="B1218" s="60"/>
      <c r="C1218" s="61"/>
      <c r="D1218" s="61"/>
      <c r="E1218" s="61"/>
      <c r="F1218" s="43" t="s">
        <v>2112</v>
      </c>
      <c r="G1218" s="53" t="s">
        <v>2113</v>
      </c>
      <c r="H1218" s="44">
        <f>IFERROR(VLOOKUP($F1218,'Arr 2020'!$A$1:$C$1331,3,0),0)</f>
        <v>0</v>
      </c>
      <c r="I1218" s="44">
        <f>IFERROR(VLOOKUP($F1218,'Arr 2020'!$A:$N,4,0),0)</f>
        <v>0</v>
      </c>
      <c r="J1218" s="44">
        <f>IFERROR(VLOOKUP($F1218,'Arr 2020'!$A:$N,5,0),0)</f>
        <v>0</v>
      </c>
      <c r="K1218" s="44">
        <f>IFERROR(VLOOKUP($F1218,'Arr 2020'!$A:$N,6,0),0)</f>
        <v>0</v>
      </c>
      <c r="L1218" s="44">
        <f>IFERROR(VLOOKUP($F1218,'Arr 2020'!$A:$N,7,0),0)</f>
        <v>0</v>
      </c>
      <c r="M1218" s="44">
        <f>IFERROR(VLOOKUP($F1218,'Arr 2020'!$A:$N,8,0),0)</f>
        <v>0</v>
      </c>
      <c r="N1218" s="44">
        <f>IFERROR(VLOOKUP($F1218,'Arr 2020'!$A:$N,9,0),0)</f>
        <v>0</v>
      </c>
      <c r="O1218" s="44">
        <f>IFERROR(VLOOKUP($F1218,'Arr 2020'!$A:$N,10,0),0)</f>
        <v>225</v>
      </c>
      <c r="P1218" s="44">
        <f>IFERROR(VLOOKUP($F1218,'Arr 2020'!$A:$N,11,0),0)</f>
        <v>114</v>
      </c>
      <c r="Q1218" s="44">
        <f>IFERROR(VLOOKUP($F1218,'Arr 2020'!$A:$N,12,0),0)</f>
        <v>209</v>
      </c>
      <c r="R1218" s="44">
        <f>IFERROR(VLOOKUP($F1218,'Arr 2020'!$A:$N,13,0),0)</f>
        <v>0</v>
      </c>
      <c r="S1218" s="44">
        <f>IFERROR(VLOOKUP($F1218,'Arr 2020'!$A:$N,14,0),0)</f>
        <v>0</v>
      </c>
    </row>
    <row r="1219" spans="2:19" ht="15" customHeight="1" x14ac:dyDescent="0.2">
      <c r="B1219" s="23"/>
      <c r="C1219" s="22"/>
      <c r="D1219" s="22"/>
      <c r="E1219" s="22" t="s">
        <v>2114</v>
      </c>
      <c r="F1219" s="22"/>
      <c r="G1219" s="55" t="s">
        <v>2115</v>
      </c>
      <c r="H1219" s="24">
        <f>IFERROR(VLOOKUP($F1219,'Arr 2020'!$A$1:$C$1331,3,0),0)</f>
        <v>0</v>
      </c>
      <c r="I1219" s="24">
        <f>IFERROR(VLOOKUP($F1219,'Arr 2020'!$A:$N,4,0),0)</f>
        <v>0</v>
      </c>
      <c r="J1219" s="24">
        <f>IFERROR(VLOOKUP($F1219,'Arr 2020'!$A:$N,5,0),0)</f>
        <v>0</v>
      </c>
      <c r="K1219" s="24">
        <f>IFERROR(VLOOKUP($F1219,'Arr 2020'!$A:$N,6,0),0)</f>
        <v>0</v>
      </c>
      <c r="L1219" s="24">
        <f>IFERROR(VLOOKUP($F1219,'Arr 2020'!$A:$N,7,0),0)</f>
        <v>0</v>
      </c>
      <c r="M1219" s="24">
        <f>IFERROR(VLOOKUP($F1219,'Arr 2020'!$A:$N,8,0),0)</f>
        <v>0</v>
      </c>
      <c r="N1219" s="24">
        <f>IFERROR(VLOOKUP($F1219,'Arr 2020'!$A:$N,9,0),0)</f>
        <v>0</v>
      </c>
      <c r="O1219" s="24">
        <f>IFERROR(VLOOKUP($F1219,'Arr 2020'!$A:$N,10,0),0)</f>
        <v>0</v>
      </c>
      <c r="P1219" s="24">
        <f>IFERROR(VLOOKUP($F1219,'Arr 2020'!$A:$N,11,0),0)</f>
        <v>0</v>
      </c>
      <c r="Q1219" s="24">
        <f>IFERROR(VLOOKUP($F1219,'Arr 2020'!$A:$N,12,0),0)</f>
        <v>0</v>
      </c>
      <c r="R1219" s="24">
        <f>IFERROR(VLOOKUP($F1219,'Arr 2020'!$A:$N,13,0),0)</f>
        <v>0</v>
      </c>
      <c r="S1219" s="24">
        <f>IFERROR(VLOOKUP($F1219,'Arr 2020'!$A:$N,14,0),0)</f>
        <v>0</v>
      </c>
    </row>
    <row r="1220" spans="2:19" ht="15" customHeight="1" x14ac:dyDescent="0.2">
      <c r="B1220" s="60"/>
      <c r="C1220" s="61"/>
      <c r="D1220" s="61"/>
      <c r="E1220" s="61"/>
      <c r="F1220" s="43" t="s">
        <v>2116</v>
      </c>
      <c r="G1220" s="53" t="s">
        <v>2115</v>
      </c>
      <c r="H1220" s="44">
        <f>IFERROR(VLOOKUP($F1220,'Arr 2020'!$A$1:$C$1331,3,0),0)</f>
        <v>1083.2899999999997</v>
      </c>
      <c r="I1220" s="44">
        <f>IFERROR(VLOOKUP($F1220,'Arr 2020'!$A:$N,4,0),0)</f>
        <v>748.78</v>
      </c>
      <c r="J1220" s="44">
        <f>IFERROR(VLOOKUP($F1220,'Arr 2020'!$A:$N,5,0),0)</f>
        <v>0</v>
      </c>
      <c r="K1220" s="44">
        <f>IFERROR(VLOOKUP($F1220,'Arr 2020'!$A:$N,6,0),0)</f>
        <v>223.31</v>
      </c>
      <c r="L1220" s="44">
        <f>IFERROR(VLOOKUP($F1220,'Arr 2020'!$A:$N,7,0),0)</f>
        <v>761.10000000000014</v>
      </c>
      <c r="M1220" s="44">
        <f>IFERROR(VLOOKUP($F1220,'Arr 2020'!$A:$N,8,0),0)</f>
        <v>841.39</v>
      </c>
      <c r="N1220" s="44">
        <f>IFERROR(VLOOKUP($F1220,'Arr 2020'!$A:$N,9,0),0)</f>
        <v>418.95999999999992</v>
      </c>
      <c r="O1220" s="44">
        <f>IFERROR(VLOOKUP($F1220,'Arr 2020'!$A:$N,10,0),0)</f>
        <v>656.39</v>
      </c>
      <c r="P1220" s="44">
        <f>IFERROR(VLOOKUP($F1220,'Arr 2020'!$A:$N,11,0),0)</f>
        <v>4083.1599999999994</v>
      </c>
      <c r="Q1220" s="44">
        <f>IFERROR(VLOOKUP($F1220,'Arr 2020'!$A:$N,12,0),0)</f>
        <v>3098.44</v>
      </c>
      <c r="R1220" s="44">
        <f>IFERROR(VLOOKUP($F1220,'Arr 2020'!$A:$N,13,0),0)</f>
        <v>3218.22</v>
      </c>
      <c r="S1220" s="44">
        <f>IFERROR(VLOOKUP($F1220,'Arr 2020'!$A:$N,14,0),0)</f>
        <v>590.33000000000004</v>
      </c>
    </row>
    <row r="1221" spans="2:19" ht="15" customHeight="1" x14ac:dyDescent="0.2">
      <c r="B1221" s="60"/>
      <c r="C1221" s="61"/>
      <c r="D1221" s="61"/>
      <c r="E1221" s="61"/>
      <c r="F1221" s="43" t="s">
        <v>2117</v>
      </c>
      <c r="G1221" s="53" t="s">
        <v>2118</v>
      </c>
      <c r="H1221" s="44">
        <f>IFERROR(VLOOKUP($F1221,'Arr 2020'!$A$1:$C$1331,3,0),0)</f>
        <v>274.58999999999997</v>
      </c>
      <c r="I1221" s="44">
        <f>IFERROR(VLOOKUP($F1221,'Arr 2020'!$A:$N,4,0),0)</f>
        <v>287.45999999999998</v>
      </c>
      <c r="J1221" s="44">
        <f>IFERROR(VLOOKUP($F1221,'Arr 2020'!$A:$N,5,0),0)</f>
        <v>177.81</v>
      </c>
      <c r="K1221" s="44">
        <f>IFERROR(VLOOKUP($F1221,'Arr 2020'!$A:$N,6,0),0)</f>
        <v>596.6</v>
      </c>
      <c r="L1221" s="44">
        <f>IFERROR(VLOOKUP($F1221,'Arr 2020'!$A:$N,7,0),0)</f>
        <v>130</v>
      </c>
      <c r="M1221" s="44">
        <f>IFERROR(VLOOKUP($F1221,'Arr 2020'!$A:$N,8,0),0)</f>
        <v>224.64</v>
      </c>
      <c r="N1221" s="44">
        <f>IFERROR(VLOOKUP($F1221,'Arr 2020'!$A:$N,9,0),0)</f>
        <v>227.99999999999997</v>
      </c>
      <c r="O1221" s="44">
        <f>IFERROR(VLOOKUP($F1221,'Arr 2020'!$A:$N,10,0),0)</f>
        <v>640.72</v>
      </c>
      <c r="P1221" s="44">
        <f>IFERROR(VLOOKUP($F1221,'Arr 2020'!$A:$N,11,0),0)</f>
        <v>207.3</v>
      </c>
      <c r="Q1221" s="44">
        <f>IFERROR(VLOOKUP($F1221,'Arr 2020'!$A:$N,12,0),0)</f>
        <v>201.1</v>
      </c>
      <c r="R1221" s="44">
        <f>IFERROR(VLOOKUP($F1221,'Arr 2020'!$A:$N,13,0),0)</f>
        <v>427.78</v>
      </c>
      <c r="S1221" s="44">
        <f>IFERROR(VLOOKUP($F1221,'Arr 2020'!$A:$N,14,0),0)</f>
        <v>491.87</v>
      </c>
    </row>
    <row r="1222" spans="2:19" ht="15" customHeight="1" x14ac:dyDescent="0.2">
      <c r="B1222" s="64"/>
      <c r="C1222" s="37"/>
      <c r="D1222" s="37" t="s">
        <v>2119</v>
      </c>
      <c r="E1222" s="37"/>
      <c r="F1222" s="37"/>
      <c r="G1222" s="51" t="s">
        <v>2120</v>
      </c>
      <c r="H1222" s="38">
        <f>IFERROR(VLOOKUP($F1222,'Arr 2020'!$A$1:$C$1331,3,0),0)</f>
        <v>0</v>
      </c>
      <c r="I1222" s="38">
        <f>IFERROR(VLOOKUP($F1222,'Arr 2020'!$A:$N,4,0),0)</f>
        <v>0</v>
      </c>
      <c r="J1222" s="38">
        <f>IFERROR(VLOOKUP($F1222,'Arr 2020'!$A:$N,5,0),0)</f>
        <v>0</v>
      </c>
      <c r="K1222" s="38">
        <f>IFERROR(VLOOKUP($F1222,'Arr 2020'!$A:$N,6,0),0)</f>
        <v>0</v>
      </c>
      <c r="L1222" s="38">
        <f>IFERROR(VLOOKUP($F1222,'Arr 2020'!$A:$N,7,0),0)</f>
        <v>0</v>
      </c>
      <c r="M1222" s="38">
        <f>IFERROR(VLOOKUP($F1222,'Arr 2020'!$A:$N,8,0),0)</f>
        <v>0</v>
      </c>
      <c r="N1222" s="38">
        <f>IFERROR(VLOOKUP($F1222,'Arr 2020'!$A:$N,9,0),0)</f>
        <v>0</v>
      </c>
      <c r="O1222" s="38">
        <f>IFERROR(VLOOKUP($F1222,'Arr 2020'!$A:$N,10,0),0)</f>
        <v>0</v>
      </c>
      <c r="P1222" s="38">
        <f>IFERROR(VLOOKUP($F1222,'Arr 2020'!$A:$N,11,0),0)</f>
        <v>0</v>
      </c>
      <c r="Q1222" s="38">
        <f>IFERROR(VLOOKUP($F1222,'Arr 2020'!$A:$N,12,0),0)</f>
        <v>0</v>
      </c>
      <c r="R1222" s="38">
        <f>IFERROR(VLOOKUP($F1222,'Arr 2020'!$A:$N,13,0),0)</f>
        <v>0</v>
      </c>
      <c r="S1222" s="38">
        <f>IFERROR(VLOOKUP($F1222,'Arr 2020'!$A:$N,14,0),0)</f>
        <v>0</v>
      </c>
    </row>
    <row r="1223" spans="2:19" ht="15" customHeight="1" x14ac:dyDescent="0.2">
      <c r="B1223" s="23"/>
      <c r="C1223" s="22"/>
      <c r="D1223" s="22"/>
      <c r="E1223" s="22" t="s">
        <v>2121</v>
      </c>
      <c r="F1223" s="22"/>
      <c r="G1223" s="55" t="s">
        <v>2120</v>
      </c>
      <c r="H1223" s="24">
        <f>IFERROR(VLOOKUP($F1223,'Arr 2020'!$A$1:$C$1331,3,0),0)</f>
        <v>0</v>
      </c>
      <c r="I1223" s="24">
        <f>IFERROR(VLOOKUP($F1223,'Arr 2020'!$A:$N,4,0),0)</f>
        <v>0</v>
      </c>
      <c r="J1223" s="24">
        <f>IFERROR(VLOOKUP($F1223,'Arr 2020'!$A:$N,5,0),0)</f>
        <v>0</v>
      </c>
      <c r="K1223" s="24">
        <f>IFERROR(VLOOKUP($F1223,'Arr 2020'!$A:$N,6,0),0)</f>
        <v>0</v>
      </c>
      <c r="L1223" s="24">
        <f>IFERROR(VLOOKUP($F1223,'Arr 2020'!$A:$N,7,0),0)</f>
        <v>0</v>
      </c>
      <c r="M1223" s="24">
        <f>IFERROR(VLOOKUP($F1223,'Arr 2020'!$A:$N,8,0),0)</f>
        <v>0</v>
      </c>
      <c r="N1223" s="24">
        <f>IFERROR(VLOOKUP($F1223,'Arr 2020'!$A:$N,9,0),0)</f>
        <v>0</v>
      </c>
      <c r="O1223" s="24">
        <f>IFERROR(VLOOKUP($F1223,'Arr 2020'!$A:$N,10,0),0)</f>
        <v>0</v>
      </c>
      <c r="P1223" s="24">
        <f>IFERROR(VLOOKUP($F1223,'Arr 2020'!$A:$N,11,0),0)</f>
        <v>0</v>
      </c>
      <c r="Q1223" s="24">
        <f>IFERROR(VLOOKUP($F1223,'Arr 2020'!$A:$N,12,0),0)</f>
        <v>0</v>
      </c>
      <c r="R1223" s="24">
        <f>IFERROR(VLOOKUP($F1223,'Arr 2020'!$A:$N,13,0),0)</f>
        <v>0</v>
      </c>
      <c r="S1223" s="24">
        <f>IFERROR(VLOOKUP($F1223,'Arr 2020'!$A:$N,14,0),0)</f>
        <v>0</v>
      </c>
    </row>
    <row r="1224" spans="2:19" ht="15" customHeight="1" x14ac:dyDescent="0.2">
      <c r="B1224" s="60"/>
      <c r="C1224" s="61"/>
      <c r="D1224" s="61"/>
      <c r="E1224" s="61"/>
      <c r="F1224" s="43" t="s">
        <v>2122</v>
      </c>
      <c r="G1224" s="53" t="s">
        <v>2123</v>
      </c>
      <c r="H1224" s="44">
        <f>IFERROR(VLOOKUP($F1224,'Arr 2020'!$A$1:$C$1331,3,0),0)</f>
        <v>7743.03</v>
      </c>
      <c r="I1224" s="44">
        <f>IFERROR(VLOOKUP($F1224,'Arr 2020'!$A:$N,4,0),0)</f>
        <v>5552.89</v>
      </c>
      <c r="J1224" s="44">
        <f>IFERROR(VLOOKUP($F1224,'Arr 2020'!$A:$N,5,0),0)</f>
        <v>6132.33</v>
      </c>
      <c r="K1224" s="44">
        <f>IFERROR(VLOOKUP($F1224,'Arr 2020'!$A:$N,6,0),0)</f>
        <v>5257.82</v>
      </c>
      <c r="L1224" s="44">
        <f>IFERROR(VLOOKUP($F1224,'Arr 2020'!$A:$N,7,0),0)</f>
        <v>2564.8000000000002</v>
      </c>
      <c r="M1224" s="44">
        <f>IFERROR(VLOOKUP($F1224,'Arr 2020'!$A:$N,8,0),0)</f>
        <v>2151.88</v>
      </c>
      <c r="N1224" s="44">
        <f>IFERROR(VLOOKUP($F1224,'Arr 2020'!$A:$N,9,0),0)</f>
        <v>2955.99</v>
      </c>
      <c r="O1224" s="44">
        <f>IFERROR(VLOOKUP($F1224,'Arr 2020'!$A:$N,10,0),0)</f>
        <v>7753.75</v>
      </c>
      <c r="P1224" s="44">
        <f>IFERROR(VLOOKUP($F1224,'Arr 2020'!$A:$N,11,0),0)</f>
        <v>2627.97</v>
      </c>
      <c r="Q1224" s="44">
        <f>IFERROR(VLOOKUP($F1224,'Arr 2020'!$A:$N,12,0),0)</f>
        <v>4261.28</v>
      </c>
      <c r="R1224" s="44">
        <f>IFERROR(VLOOKUP($F1224,'Arr 2020'!$A:$N,13,0),0)</f>
        <v>5543.94</v>
      </c>
      <c r="S1224" s="44">
        <f>IFERROR(VLOOKUP($F1224,'Arr 2020'!$A:$N,14,0),0)</f>
        <v>7641.81</v>
      </c>
    </row>
    <row r="1225" spans="2:19" ht="15" customHeight="1" x14ac:dyDescent="0.2">
      <c r="B1225" s="60"/>
      <c r="C1225" s="61"/>
      <c r="D1225" s="61"/>
      <c r="E1225" s="61"/>
      <c r="F1225" s="43" t="s">
        <v>2124</v>
      </c>
      <c r="G1225" s="53" t="s">
        <v>2125</v>
      </c>
      <c r="H1225" s="44">
        <f>IFERROR(VLOOKUP($F1225,'Arr 2020'!$A$1:$C$1331,3,0),0)</f>
        <v>1990.73</v>
      </c>
      <c r="I1225" s="44">
        <f>IFERROR(VLOOKUP($F1225,'Arr 2020'!$A:$N,4,0),0)</f>
        <v>1467.75</v>
      </c>
      <c r="J1225" s="44">
        <f>IFERROR(VLOOKUP($F1225,'Arr 2020'!$A:$N,5,0),0)</f>
        <v>1504.12</v>
      </c>
      <c r="K1225" s="44">
        <f>IFERROR(VLOOKUP($F1225,'Arr 2020'!$A:$N,6,0),0)</f>
        <v>1400.69</v>
      </c>
      <c r="L1225" s="44">
        <f>IFERROR(VLOOKUP($F1225,'Arr 2020'!$A:$N,7,0),0)</f>
        <v>664.57</v>
      </c>
      <c r="M1225" s="44">
        <f>IFERROR(VLOOKUP($F1225,'Arr 2020'!$A:$N,8,0),0)</f>
        <v>2064.84</v>
      </c>
      <c r="N1225" s="44">
        <f>IFERROR(VLOOKUP($F1225,'Arr 2020'!$A:$N,9,0),0)</f>
        <v>10250.909999999998</v>
      </c>
      <c r="O1225" s="44">
        <f>IFERROR(VLOOKUP($F1225,'Arr 2020'!$A:$N,10,0),0)</f>
        <v>9587.7099999999991</v>
      </c>
      <c r="P1225" s="44">
        <f>IFERROR(VLOOKUP($F1225,'Arr 2020'!$A:$N,11,0),0)</f>
        <v>9892.760000000002</v>
      </c>
      <c r="Q1225" s="44">
        <f>IFERROR(VLOOKUP($F1225,'Arr 2020'!$A:$N,12,0),0)</f>
        <v>8764.4599999999991</v>
      </c>
      <c r="R1225" s="44">
        <f>IFERROR(VLOOKUP($F1225,'Arr 2020'!$A:$N,13,0),0)</f>
        <v>6900.84</v>
      </c>
      <c r="S1225" s="44">
        <f>IFERROR(VLOOKUP($F1225,'Arr 2020'!$A:$N,14,0),0)</f>
        <v>6407.87</v>
      </c>
    </row>
    <row r="1226" spans="2:19" ht="15" customHeight="1" x14ac:dyDescent="0.2">
      <c r="B1226" s="60"/>
      <c r="C1226" s="61"/>
      <c r="D1226" s="61"/>
      <c r="E1226" s="61"/>
      <c r="F1226" s="43" t="s">
        <v>2126</v>
      </c>
      <c r="G1226" s="53" t="s">
        <v>2127</v>
      </c>
      <c r="H1226" s="44">
        <f>IFERROR(VLOOKUP($F1226,'Arr 2020'!$A$1:$C$1331,3,0),0)</f>
        <v>392.4</v>
      </c>
      <c r="I1226" s="44">
        <f>IFERROR(VLOOKUP($F1226,'Arr 2020'!$A:$N,4,0),0)</f>
        <v>0</v>
      </c>
      <c r="J1226" s="44">
        <f>IFERROR(VLOOKUP($F1226,'Arr 2020'!$A:$N,5,0),0)</f>
        <v>0</v>
      </c>
      <c r="K1226" s="44">
        <f>IFERROR(VLOOKUP($F1226,'Arr 2020'!$A:$N,6,0),0)</f>
        <v>0</v>
      </c>
      <c r="L1226" s="44">
        <f>IFERROR(VLOOKUP($F1226,'Arr 2020'!$A:$N,7,0),0)</f>
        <v>24.74</v>
      </c>
      <c r="M1226" s="44">
        <f>IFERROR(VLOOKUP($F1226,'Arr 2020'!$A:$N,8,0),0)</f>
        <v>35.71</v>
      </c>
      <c r="N1226" s="44">
        <f>IFERROR(VLOOKUP($F1226,'Arr 2020'!$A:$N,9,0),0)</f>
        <v>58.54</v>
      </c>
      <c r="O1226" s="44">
        <f>IFERROR(VLOOKUP($F1226,'Arr 2020'!$A:$N,10,0),0)</f>
        <v>114.91</v>
      </c>
      <c r="P1226" s="44">
        <f>IFERROR(VLOOKUP($F1226,'Arr 2020'!$A:$N,11,0),0)</f>
        <v>8.15</v>
      </c>
      <c r="Q1226" s="44">
        <f>IFERROR(VLOOKUP($F1226,'Arr 2020'!$A:$N,12,0),0)</f>
        <v>92.09</v>
      </c>
      <c r="R1226" s="44">
        <f>IFERROR(VLOOKUP($F1226,'Arr 2020'!$A:$N,13,0),0)</f>
        <v>234.28</v>
      </c>
      <c r="S1226" s="44">
        <f>IFERROR(VLOOKUP($F1226,'Arr 2020'!$A:$N,14,0),0)</f>
        <v>72.099999999999994</v>
      </c>
    </row>
    <row r="1227" spans="2:19" ht="15" customHeight="1" x14ac:dyDescent="0.2">
      <c r="B1227" s="60"/>
      <c r="C1227" s="61"/>
      <c r="D1227" s="61"/>
      <c r="E1227" s="61"/>
      <c r="F1227" s="43" t="s">
        <v>2128</v>
      </c>
      <c r="G1227" s="53" t="s">
        <v>2129</v>
      </c>
      <c r="H1227" s="44">
        <f>IFERROR(VLOOKUP($F1227,'Arr 2020'!$A$1:$C$1331,3,0),0)</f>
        <v>845.57</v>
      </c>
      <c r="I1227" s="44">
        <f>IFERROR(VLOOKUP($F1227,'Arr 2020'!$A:$N,4,0),0)</f>
        <v>1522.18</v>
      </c>
      <c r="J1227" s="44">
        <f>IFERROR(VLOOKUP($F1227,'Arr 2020'!$A:$N,5,0),0)</f>
        <v>2068.27</v>
      </c>
      <c r="K1227" s="44">
        <f>IFERROR(VLOOKUP($F1227,'Arr 2020'!$A:$N,6,0),0)</f>
        <v>85.620000000000019</v>
      </c>
      <c r="L1227" s="44">
        <f>IFERROR(VLOOKUP($F1227,'Arr 2020'!$A:$N,7,0),0)</f>
        <v>712.58000000000015</v>
      </c>
      <c r="M1227" s="44">
        <f>IFERROR(VLOOKUP($F1227,'Arr 2020'!$A:$N,8,0),0)</f>
        <v>1242.72</v>
      </c>
      <c r="N1227" s="44">
        <f>IFERROR(VLOOKUP($F1227,'Arr 2020'!$A:$N,9,0),0)</f>
        <v>864.27</v>
      </c>
      <c r="O1227" s="44">
        <f>IFERROR(VLOOKUP($F1227,'Arr 2020'!$A:$N,10,0),0)</f>
        <v>1137.51</v>
      </c>
      <c r="P1227" s="44">
        <f>IFERROR(VLOOKUP($F1227,'Arr 2020'!$A:$N,11,0),0)</f>
        <v>1305.49</v>
      </c>
      <c r="Q1227" s="44">
        <f>IFERROR(VLOOKUP($F1227,'Arr 2020'!$A:$N,12,0),0)</f>
        <v>936.71000000000015</v>
      </c>
      <c r="R1227" s="44">
        <f>IFERROR(VLOOKUP($F1227,'Arr 2020'!$A:$N,13,0),0)</f>
        <v>2262.7600000000002</v>
      </c>
      <c r="S1227" s="44">
        <f>IFERROR(VLOOKUP($F1227,'Arr 2020'!$A:$N,14,0),0)</f>
        <v>1572.3</v>
      </c>
    </row>
    <row r="1228" spans="2:19" ht="15" customHeight="1" x14ac:dyDescent="0.2">
      <c r="B1228" s="60"/>
      <c r="C1228" s="61"/>
      <c r="D1228" s="61"/>
      <c r="E1228" s="61"/>
      <c r="F1228" s="43" t="s">
        <v>2130</v>
      </c>
      <c r="G1228" s="53" t="s">
        <v>2131</v>
      </c>
      <c r="H1228" s="44">
        <f>IFERROR(VLOOKUP($F1228,'Arr 2020'!$A$1:$C$1331,3,0),0)</f>
        <v>36.67</v>
      </c>
      <c r="I1228" s="44">
        <f>IFERROR(VLOOKUP($F1228,'Arr 2020'!$A:$N,4,0),0)</f>
        <v>205.91</v>
      </c>
      <c r="J1228" s="44">
        <f>IFERROR(VLOOKUP($F1228,'Arr 2020'!$A:$N,5,0),0)</f>
        <v>165.02</v>
      </c>
      <c r="K1228" s="44">
        <f>IFERROR(VLOOKUP($F1228,'Arr 2020'!$A:$N,6,0),0)</f>
        <v>10.48</v>
      </c>
      <c r="L1228" s="44">
        <f>IFERROR(VLOOKUP($F1228,'Arr 2020'!$A:$N,7,0),0)</f>
        <v>2694.28</v>
      </c>
      <c r="M1228" s="44">
        <f>IFERROR(VLOOKUP($F1228,'Arr 2020'!$A:$N,8,0),0)</f>
        <v>8281.6299999999992</v>
      </c>
      <c r="N1228" s="44">
        <f>IFERROR(VLOOKUP($F1228,'Arr 2020'!$A:$N,9,0),0)</f>
        <v>15572.15</v>
      </c>
      <c r="O1228" s="44">
        <f>IFERROR(VLOOKUP($F1228,'Arr 2020'!$A:$N,10,0),0)</f>
        <v>3828.78</v>
      </c>
      <c r="P1228" s="44">
        <f>IFERROR(VLOOKUP($F1228,'Arr 2020'!$A:$N,11,0),0)</f>
        <v>4681.22</v>
      </c>
      <c r="Q1228" s="44">
        <f>IFERROR(VLOOKUP($F1228,'Arr 2020'!$A:$N,12,0),0)</f>
        <v>278.52</v>
      </c>
      <c r="R1228" s="44">
        <f>IFERROR(VLOOKUP($F1228,'Arr 2020'!$A:$N,13,0),0)</f>
        <v>418.64</v>
      </c>
      <c r="S1228" s="44">
        <f>IFERROR(VLOOKUP($F1228,'Arr 2020'!$A:$N,14,0),0)</f>
        <v>806.26</v>
      </c>
    </row>
    <row r="1229" spans="2:19" ht="15" customHeight="1" x14ac:dyDescent="0.2">
      <c r="B1229" s="60"/>
      <c r="C1229" s="61"/>
      <c r="D1229" s="61"/>
      <c r="E1229" s="61"/>
      <c r="F1229" s="43" t="s">
        <v>2132</v>
      </c>
      <c r="G1229" s="53" t="s">
        <v>2133</v>
      </c>
      <c r="H1229" s="44">
        <f>IFERROR(VLOOKUP($F1229,'Arr 2020'!$A$1:$C$1331,3,0),0)</f>
        <v>74.120000000000019</v>
      </c>
      <c r="I1229" s="44">
        <f>IFERROR(VLOOKUP($F1229,'Arr 2020'!$A:$N,4,0),0)</f>
        <v>105.39</v>
      </c>
      <c r="J1229" s="44">
        <f>IFERROR(VLOOKUP($F1229,'Arr 2020'!$A:$N,5,0),0)</f>
        <v>75.540000000000006</v>
      </c>
      <c r="K1229" s="44">
        <f>IFERROR(VLOOKUP($F1229,'Arr 2020'!$A:$N,6,0),0)</f>
        <v>146.53</v>
      </c>
      <c r="L1229" s="44">
        <f>IFERROR(VLOOKUP($F1229,'Arr 2020'!$A:$N,7,0),0)</f>
        <v>38.32</v>
      </c>
      <c r="M1229" s="44">
        <f>IFERROR(VLOOKUP($F1229,'Arr 2020'!$A:$N,8,0),0)</f>
        <v>653.01</v>
      </c>
      <c r="N1229" s="44">
        <f>IFERROR(VLOOKUP($F1229,'Arr 2020'!$A:$N,9,0),0)</f>
        <v>622.02</v>
      </c>
      <c r="O1229" s="44">
        <f>IFERROR(VLOOKUP($F1229,'Arr 2020'!$A:$N,10,0),0)</f>
        <v>759.28</v>
      </c>
      <c r="P1229" s="44">
        <f>IFERROR(VLOOKUP($F1229,'Arr 2020'!$A:$N,11,0),0)</f>
        <v>2925.33</v>
      </c>
      <c r="Q1229" s="44">
        <f>IFERROR(VLOOKUP($F1229,'Arr 2020'!$A:$N,12,0),0)</f>
        <v>2890.27</v>
      </c>
      <c r="R1229" s="44">
        <f>IFERROR(VLOOKUP($F1229,'Arr 2020'!$A:$N,13,0),0)</f>
        <v>5615.67</v>
      </c>
      <c r="S1229" s="44">
        <f>IFERROR(VLOOKUP($F1229,'Arr 2020'!$A:$N,14,0),0)</f>
        <v>826.67</v>
      </c>
    </row>
    <row r="1230" spans="2:19" ht="15" customHeight="1" x14ac:dyDescent="0.2">
      <c r="B1230" s="60"/>
      <c r="C1230" s="61"/>
      <c r="D1230" s="61"/>
      <c r="E1230" s="61"/>
      <c r="F1230" s="43" t="s">
        <v>2134</v>
      </c>
      <c r="G1230" s="53" t="s">
        <v>2135</v>
      </c>
      <c r="H1230" s="44">
        <f>IFERROR(VLOOKUP($F1230,'Arr 2020'!$A$1:$C$1331,3,0),0)</f>
        <v>8722.2800000000007</v>
      </c>
      <c r="I1230" s="44">
        <f>IFERROR(VLOOKUP($F1230,'Arr 2020'!$A:$N,4,0),0)</f>
        <v>8669.44</v>
      </c>
      <c r="J1230" s="44">
        <f>IFERROR(VLOOKUP($F1230,'Arr 2020'!$A:$N,5,0),0)</f>
        <v>13660.530000000002</v>
      </c>
      <c r="K1230" s="44">
        <f>IFERROR(VLOOKUP($F1230,'Arr 2020'!$A:$N,6,0),0)</f>
        <v>11695.21</v>
      </c>
      <c r="L1230" s="44">
        <f>IFERROR(VLOOKUP($F1230,'Arr 2020'!$A:$N,7,0),0)</f>
        <v>3956.27</v>
      </c>
      <c r="M1230" s="44">
        <f>IFERROR(VLOOKUP($F1230,'Arr 2020'!$A:$N,8,0),0)</f>
        <v>5109.880000000001</v>
      </c>
      <c r="N1230" s="44">
        <f>IFERROR(VLOOKUP($F1230,'Arr 2020'!$A:$N,9,0),0)</f>
        <v>7098.16</v>
      </c>
      <c r="O1230" s="44">
        <f>IFERROR(VLOOKUP($F1230,'Arr 2020'!$A:$N,10,0),0)</f>
        <v>7725.17</v>
      </c>
      <c r="P1230" s="44">
        <f>IFERROR(VLOOKUP($F1230,'Arr 2020'!$A:$N,11,0),0)</f>
        <v>10748.760000000002</v>
      </c>
      <c r="Q1230" s="44">
        <f>IFERROR(VLOOKUP($F1230,'Arr 2020'!$A:$N,12,0),0)</f>
        <v>15792.83</v>
      </c>
      <c r="R1230" s="44">
        <f>IFERROR(VLOOKUP($F1230,'Arr 2020'!$A:$N,13,0),0)</f>
        <v>15494.75</v>
      </c>
      <c r="S1230" s="44">
        <f>IFERROR(VLOOKUP($F1230,'Arr 2020'!$A:$N,14,0),0)</f>
        <v>12876.45</v>
      </c>
    </row>
    <row r="1231" spans="2:19" ht="15" customHeight="1" x14ac:dyDescent="0.2">
      <c r="B1231" s="60"/>
      <c r="C1231" s="61"/>
      <c r="D1231" s="61"/>
      <c r="E1231" s="61"/>
      <c r="F1231" s="43" t="s">
        <v>2136</v>
      </c>
      <c r="G1231" s="53" t="s">
        <v>2137</v>
      </c>
      <c r="H1231" s="44">
        <f>IFERROR(VLOOKUP($F1231,'Arr 2020'!$A$1:$C$1331,3,0),0)</f>
        <v>0</v>
      </c>
      <c r="I1231" s="44">
        <f>IFERROR(VLOOKUP($F1231,'Arr 2020'!$A:$N,4,0),0)</f>
        <v>0</v>
      </c>
      <c r="J1231" s="44">
        <f>IFERROR(VLOOKUP($F1231,'Arr 2020'!$A:$N,5,0),0)</f>
        <v>0</v>
      </c>
      <c r="K1231" s="44">
        <f>IFERROR(VLOOKUP($F1231,'Arr 2020'!$A:$N,6,0),0)</f>
        <v>0</v>
      </c>
      <c r="L1231" s="44">
        <f>IFERROR(VLOOKUP($F1231,'Arr 2020'!$A:$N,7,0),0)</f>
        <v>0</v>
      </c>
      <c r="M1231" s="44">
        <f>IFERROR(VLOOKUP($F1231,'Arr 2020'!$A:$N,8,0),0)</f>
        <v>0</v>
      </c>
      <c r="N1231" s="44">
        <f>IFERROR(VLOOKUP($F1231,'Arr 2020'!$A:$N,9,0),0)</f>
        <v>0</v>
      </c>
      <c r="O1231" s="44">
        <f>IFERROR(VLOOKUP($F1231,'Arr 2020'!$A:$N,10,0),0)</f>
        <v>0</v>
      </c>
      <c r="P1231" s="44">
        <f>IFERROR(VLOOKUP($F1231,'Arr 2020'!$A:$N,11,0),0)</f>
        <v>0</v>
      </c>
      <c r="Q1231" s="44">
        <f>IFERROR(VLOOKUP($F1231,'Arr 2020'!$A:$N,12,0),0)</f>
        <v>0</v>
      </c>
      <c r="R1231" s="44">
        <f>IFERROR(VLOOKUP($F1231,'Arr 2020'!$A:$N,13,0),0)</f>
        <v>0</v>
      </c>
      <c r="S1231" s="44">
        <f>IFERROR(VLOOKUP($F1231,'Arr 2020'!$A:$N,14,0),0)</f>
        <v>0</v>
      </c>
    </row>
    <row r="1232" spans="2:19" ht="15" customHeight="1" x14ac:dyDescent="0.2">
      <c r="B1232" s="64"/>
      <c r="C1232" s="37"/>
      <c r="D1232" s="37" t="s">
        <v>2138</v>
      </c>
      <c r="E1232" s="37"/>
      <c r="F1232" s="37"/>
      <c r="G1232" s="51" t="s">
        <v>2139</v>
      </c>
      <c r="H1232" s="38">
        <f>IFERROR(VLOOKUP($F1232,'Arr 2020'!$A$1:$C$1331,3,0),0)</f>
        <v>0</v>
      </c>
      <c r="I1232" s="38">
        <f>IFERROR(VLOOKUP($F1232,'Arr 2020'!$A:$N,4,0),0)</f>
        <v>0</v>
      </c>
      <c r="J1232" s="38">
        <f>IFERROR(VLOOKUP($F1232,'Arr 2020'!$A:$N,5,0),0)</f>
        <v>0</v>
      </c>
      <c r="K1232" s="38">
        <f>IFERROR(VLOOKUP($F1232,'Arr 2020'!$A:$N,6,0),0)</f>
        <v>0</v>
      </c>
      <c r="L1232" s="38">
        <f>IFERROR(VLOOKUP($F1232,'Arr 2020'!$A:$N,7,0),0)</f>
        <v>0</v>
      </c>
      <c r="M1232" s="38">
        <f>IFERROR(VLOOKUP($F1232,'Arr 2020'!$A:$N,8,0),0)</f>
        <v>0</v>
      </c>
      <c r="N1232" s="38">
        <f>IFERROR(VLOOKUP($F1232,'Arr 2020'!$A:$N,9,0),0)</f>
        <v>0</v>
      </c>
      <c r="O1232" s="38">
        <f>IFERROR(VLOOKUP($F1232,'Arr 2020'!$A:$N,10,0),0)</f>
        <v>0</v>
      </c>
      <c r="P1232" s="38">
        <f>IFERROR(VLOOKUP($F1232,'Arr 2020'!$A:$N,11,0),0)</f>
        <v>0</v>
      </c>
      <c r="Q1232" s="38">
        <f>IFERROR(VLOOKUP($F1232,'Arr 2020'!$A:$N,12,0),0)</f>
        <v>0</v>
      </c>
      <c r="R1232" s="38">
        <f>IFERROR(VLOOKUP($F1232,'Arr 2020'!$A:$N,13,0),0)</f>
        <v>0</v>
      </c>
      <c r="S1232" s="38">
        <f>IFERROR(VLOOKUP($F1232,'Arr 2020'!$A:$N,14,0),0)</f>
        <v>0</v>
      </c>
    </row>
    <row r="1233" spans="2:19" ht="15" customHeight="1" x14ac:dyDescent="0.2">
      <c r="B1233" s="23"/>
      <c r="C1233" s="22"/>
      <c r="D1233" s="22"/>
      <c r="E1233" s="22" t="s">
        <v>2140</v>
      </c>
      <c r="F1233" s="22"/>
      <c r="G1233" s="55" t="s">
        <v>2139</v>
      </c>
      <c r="H1233" s="24">
        <f>IFERROR(VLOOKUP($F1233,'Arr 2020'!$A$1:$C$1331,3,0),0)</f>
        <v>0</v>
      </c>
      <c r="I1233" s="24">
        <f>IFERROR(VLOOKUP($F1233,'Arr 2020'!$A:$N,4,0),0)</f>
        <v>0</v>
      </c>
      <c r="J1233" s="24">
        <f>IFERROR(VLOOKUP($F1233,'Arr 2020'!$A:$N,5,0),0)</f>
        <v>0</v>
      </c>
      <c r="K1233" s="24">
        <f>IFERROR(VLOOKUP($F1233,'Arr 2020'!$A:$N,6,0),0)</f>
        <v>0</v>
      </c>
      <c r="L1233" s="24">
        <f>IFERROR(VLOOKUP($F1233,'Arr 2020'!$A:$N,7,0),0)</f>
        <v>0</v>
      </c>
      <c r="M1233" s="24">
        <f>IFERROR(VLOOKUP($F1233,'Arr 2020'!$A:$N,8,0),0)</f>
        <v>0</v>
      </c>
      <c r="N1233" s="24">
        <f>IFERROR(VLOOKUP($F1233,'Arr 2020'!$A:$N,9,0),0)</f>
        <v>0</v>
      </c>
      <c r="O1233" s="24">
        <f>IFERROR(VLOOKUP($F1233,'Arr 2020'!$A:$N,10,0),0)</f>
        <v>0</v>
      </c>
      <c r="P1233" s="24">
        <f>IFERROR(VLOOKUP($F1233,'Arr 2020'!$A:$N,11,0),0)</f>
        <v>0</v>
      </c>
      <c r="Q1233" s="24">
        <f>IFERROR(VLOOKUP($F1233,'Arr 2020'!$A:$N,12,0),0)</f>
        <v>0</v>
      </c>
      <c r="R1233" s="24">
        <f>IFERROR(VLOOKUP($F1233,'Arr 2020'!$A:$N,13,0),0)</f>
        <v>0</v>
      </c>
      <c r="S1233" s="24">
        <f>IFERROR(VLOOKUP($F1233,'Arr 2020'!$A:$N,14,0),0)</f>
        <v>0</v>
      </c>
    </row>
    <row r="1234" spans="2:19" ht="15" customHeight="1" x14ac:dyDescent="0.2">
      <c r="B1234" s="60"/>
      <c r="C1234" s="61"/>
      <c r="D1234" s="61"/>
      <c r="E1234" s="61"/>
      <c r="F1234" s="43" t="s">
        <v>2141</v>
      </c>
      <c r="G1234" s="53" t="s">
        <v>2142</v>
      </c>
      <c r="H1234" s="44">
        <f>IFERROR(VLOOKUP($F1234,'Arr 2020'!$A$1:$C$1331,3,0),0)</f>
        <v>2600170.9300000002</v>
      </c>
      <c r="I1234" s="44">
        <f>IFERROR(VLOOKUP($F1234,'Arr 2020'!$A:$N,4,0),0)</f>
        <v>2634657.15</v>
      </c>
      <c r="J1234" s="44">
        <f>IFERROR(VLOOKUP($F1234,'Arr 2020'!$A:$N,5,0),0)</f>
        <v>2283422.89</v>
      </c>
      <c r="K1234" s="44">
        <f>IFERROR(VLOOKUP($F1234,'Arr 2020'!$A:$N,6,0),0)</f>
        <v>1814296.75</v>
      </c>
      <c r="L1234" s="44">
        <f>IFERROR(VLOOKUP($F1234,'Arr 2020'!$A:$N,7,0),0)</f>
        <v>951665.1</v>
      </c>
      <c r="M1234" s="44">
        <f>IFERROR(VLOOKUP($F1234,'Arr 2020'!$A:$N,8,0),0)</f>
        <v>1514021.56</v>
      </c>
      <c r="N1234" s="44">
        <f>IFERROR(VLOOKUP($F1234,'Arr 2020'!$A:$N,9,0),0)</f>
        <v>2339557.1800000002</v>
      </c>
      <c r="O1234" s="44">
        <f>IFERROR(VLOOKUP($F1234,'Arr 2020'!$A:$N,10,0),0)</f>
        <v>2439537.17</v>
      </c>
      <c r="P1234" s="44">
        <f>IFERROR(VLOOKUP($F1234,'Arr 2020'!$A:$N,11,0),0)</f>
        <v>2605795.41</v>
      </c>
      <c r="Q1234" s="44">
        <f>IFERROR(VLOOKUP($F1234,'Arr 2020'!$A:$N,12,0),0)</f>
        <v>2762707.22</v>
      </c>
      <c r="R1234" s="44">
        <f>IFERROR(VLOOKUP($F1234,'Arr 2020'!$A:$N,13,0),0)</f>
        <v>2782833.35</v>
      </c>
      <c r="S1234" s="44">
        <f>IFERROR(VLOOKUP($F1234,'Arr 2020'!$A:$N,14,0),0)</f>
        <v>3012296.34</v>
      </c>
    </row>
    <row r="1235" spans="2:19" ht="15" customHeight="1" x14ac:dyDescent="0.2">
      <c r="B1235" s="60"/>
      <c r="C1235" s="61"/>
      <c r="D1235" s="61"/>
      <c r="E1235" s="61"/>
      <c r="F1235" s="43" t="s">
        <v>2143</v>
      </c>
      <c r="G1235" s="53" t="s">
        <v>4275</v>
      </c>
      <c r="H1235" s="44">
        <f>IFERROR(VLOOKUP($F1235,'Arr 2020'!$A$1:$C$1331,3,0),0)</f>
        <v>689039.64</v>
      </c>
      <c r="I1235" s="44">
        <f>IFERROR(VLOOKUP($F1235,'Arr 2020'!$A:$N,4,0),0)</f>
        <v>623878.18999999983</v>
      </c>
      <c r="J1235" s="44">
        <f>IFERROR(VLOOKUP($F1235,'Arr 2020'!$A:$N,5,0),0)</f>
        <v>504094.59000000008</v>
      </c>
      <c r="K1235" s="44">
        <f>IFERROR(VLOOKUP($F1235,'Arr 2020'!$A:$N,6,0),0)</f>
        <v>571445.56000000006</v>
      </c>
      <c r="L1235" s="44">
        <f>IFERROR(VLOOKUP($F1235,'Arr 2020'!$A:$N,7,0),0)</f>
        <v>127097.82</v>
      </c>
      <c r="M1235" s="44">
        <f>IFERROR(VLOOKUP($F1235,'Arr 2020'!$A:$N,8,0),0)</f>
        <v>231167.99</v>
      </c>
      <c r="N1235" s="44">
        <f>IFERROR(VLOOKUP($F1235,'Arr 2020'!$A:$N,9,0),0)</f>
        <v>379328.44</v>
      </c>
      <c r="O1235" s="44">
        <f>IFERROR(VLOOKUP($F1235,'Arr 2020'!$A:$N,10,0),0)</f>
        <v>536541.05000000005</v>
      </c>
      <c r="P1235" s="44">
        <f>IFERROR(VLOOKUP($F1235,'Arr 2020'!$A:$N,11,0),0)</f>
        <v>640608.80000000005</v>
      </c>
      <c r="Q1235" s="44">
        <f>IFERROR(VLOOKUP($F1235,'Arr 2020'!$A:$N,12,0),0)</f>
        <v>691874.37</v>
      </c>
      <c r="R1235" s="44">
        <f>IFERROR(VLOOKUP($F1235,'Arr 2020'!$A:$N,13,0),0)</f>
        <v>557404.64</v>
      </c>
      <c r="S1235" s="44">
        <f>IFERROR(VLOOKUP($F1235,'Arr 2020'!$A:$N,14,0),0)</f>
        <v>601195.67000000004</v>
      </c>
    </row>
    <row r="1236" spans="2:19" ht="15" customHeight="1" x14ac:dyDescent="0.2">
      <c r="B1236" s="60"/>
      <c r="C1236" s="61"/>
      <c r="D1236" s="61"/>
      <c r="E1236" s="61"/>
      <c r="F1236" s="43" t="s">
        <v>2145</v>
      </c>
      <c r="G1236" s="53" t="s">
        <v>2146</v>
      </c>
      <c r="H1236" s="44">
        <f>IFERROR(VLOOKUP($F1236,'Arr 2020'!$A$1:$C$1331,3,0),0)</f>
        <v>463038.48</v>
      </c>
      <c r="I1236" s="44">
        <f>IFERROR(VLOOKUP($F1236,'Arr 2020'!$A:$N,4,0),0)</f>
        <v>388430.46999999991</v>
      </c>
      <c r="J1236" s="44">
        <f>IFERROR(VLOOKUP($F1236,'Arr 2020'!$A:$N,5,0),0)</f>
        <v>326268.31</v>
      </c>
      <c r="K1236" s="44">
        <f>IFERROR(VLOOKUP($F1236,'Arr 2020'!$A:$N,6,0),0)</f>
        <v>178358.52</v>
      </c>
      <c r="L1236" s="44">
        <f>IFERROR(VLOOKUP($F1236,'Arr 2020'!$A:$N,7,0),0)</f>
        <v>265984.27</v>
      </c>
      <c r="M1236" s="44">
        <f>IFERROR(VLOOKUP($F1236,'Arr 2020'!$A:$N,8,0),0)</f>
        <v>318400.73</v>
      </c>
      <c r="N1236" s="44">
        <f>IFERROR(VLOOKUP($F1236,'Arr 2020'!$A:$N,9,0),0)</f>
        <v>458136.51</v>
      </c>
      <c r="O1236" s="44">
        <f>IFERROR(VLOOKUP($F1236,'Arr 2020'!$A:$N,10,0),0)</f>
        <v>436913.88</v>
      </c>
      <c r="P1236" s="44">
        <f>IFERROR(VLOOKUP($F1236,'Arr 2020'!$A:$N,11,0),0)</f>
        <v>475985.4</v>
      </c>
      <c r="Q1236" s="44">
        <f>IFERROR(VLOOKUP($F1236,'Arr 2020'!$A:$N,12,0),0)</f>
        <v>475199.6</v>
      </c>
      <c r="R1236" s="44">
        <f>IFERROR(VLOOKUP($F1236,'Arr 2020'!$A:$N,13,0),0)</f>
        <v>499329.59</v>
      </c>
      <c r="S1236" s="44">
        <f>IFERROR(VLOOKUP($F1236,'Arr 2020'!$A:$N,14,0),0)</f>
        <v>539551.02</v>
      </c>
    </row>
    <row r="1237" spans="2:19" ht="15" customHeight="1" x14ac:dyDescent="0.2">
      <c r="B1237" s="60"/>
      <c r="C1237" s="61"/>
      <c r="D1237" s="61"/>
      <c r="E1237" s="61"/>
      <c r="F1237" s="43" t="s">
        <v>2147</v>
      </c>
      <c r="G1237" s="53" t="s">
        <v>2148</v>
      </c>
      <c r="H1237" s="44">
        <f>IFERROR(VLOOKUP($F1237,'Arr 2020'!$A$1:$C$1331,3,0),0)</f>
        <v>8418.7000000000007</v>
      </c>
      <c r="I1237" s="44">
        <f>IFERROR(VLOOKUP($F1237,'Arr 2020'!$A:$N,4,0),0)</f>
        <v>10537.13</v>
      </c>
      <c r="J1237" s="44">
        <f>IFERROR(VLOOKUP($F1237,'Arr 2020'!$A:$N,5,0),0)</f>
        <v>6661.4</v>
      </c>
      <c r="K1237" s="44">
        <f>IFERROR(VLOOKUP($F1237,'Arr 2020'!$A:$N,6,0),0)</f>
        <v>3082.85</v>
      </c>
      <c r="L1237" s="44">
        <f>IFERROR(VLOOKUP($F1237,'Arr 2020'!$A:$N,7,0),0)</f>
        <v>2738.75</v>
      </c>
      <c r="M1237" s="44">
        <f>IFERROR(VLOOKUP($F1237,'Arr 2020'!$A:$N,8,0),0)</f>
        <v>6252.53</v>
      </c>
      <c r="N1237" s="44">
        <f>IFERROR(VLOOKUP($F1237,'Arr 2020'!$A:$N,9,0),0)</f>
        <v>14602.08</v>
      </c>
      <c r="O1237" s="44">
        <f>IFERROR(VLOOKUP($F1237,'Arr 2020'!$A:$N,10,0),0)</f>
        <v>12539.82</v>
      </c>
      <c r="P1237" s="44">
        <f>IFERROR(VLOOKUP($F1237,'Arr 2020'!$A:$N,11,0),0)</f>
        <v>11288.24</v>
      </c>
      <c r="Q1237" s="44">
        <f>IFERROR(VLOOKUP($F1237,'Arr 2020'!$A:$N,12,0),0)</f>
        <v>13378.04</v>
      </c>
      <c r="R1237" s="44">
        <f>IFERROR(VLOOKUP($F1237,'Arr 2020'!$A:$N,13,0),0)</f>
        <v>16996.169999999998</v>
      </c>
      <c r="S1237" s="44">
        <f>IFERROR(VLOOKUP($F1237,'Arr 2020'!$A:$N,14,0),0)</f>
        <v>14170.16</v>
      </c>
    </row>
    <row r="1238" spans="2:19" ht="15" customHeight="1" x14ac:dyDescent="0.2">
      <c r="B1238" s="60"/>
      <c r="C1238" s="61"/>
      <c r="D1238" s="61"/>
      <c r="E1238" s="61"/>
      <c r="F1238" s="43" t="s">
        <v>2149</v>
      </c>
      <c r="G1238" s="53" t="s">
        <v>4276</v>
      </c>
      <c r="H1238" s="44">
        <f>IFERROR(VLOOKUP($F1238,'Arr 2020'!$A$1:$C$1331,3,0),0)</f>
        <v>43878.7</v>
      </c>
      <c r="I1238" s="44">
        <f>IFERROR(VLOOKUP($F1238,'Arr 2020'!$A:$N,4,0),0)</f>
        <v>34915.11</v>
      </c>
      <c r="J1238" s="44">
        <f>IFERROR(VLOOKUP($F1238,'Arr 2020'!$A:$N,5,0),0)</f>
        <v>29004.29</v>
      </c>
      <c r="K1238" s="44">
        <f>IFERROR(VLOOKUP($F1238,'Arr 2020'!$A:$N,6,0),0)</f>
        <v>23233.54</v>
      </c>
      <c r="L1238" s="44">
        <f>IFERROR(VLOOKUP($F1238,'Arr 2020'!$A:$N,7,0),0)</f>
        <v>16046.01</v>
      </c>
      <c r="M1238" s="44">
        <f>IFERROR(VLOOKUP($F1238,'Arr 2020'!$A:$N,8,0),0)</f>
        <v>22657.52</v>
      </c>
      <c r="N1238" s="44">
        <f>IFERROR(VLOOKUP($F1238,'Arr 2020'!$A:$N,9,0),0)</f>
        <v>29896.68</v>
      </c>
      <c r="O1238" s="44">
        <f>IFERROR(VLOOKUP($F1238,'Arr 2020'!$A:$N,10,0),0)</f>
        <v>35296.589999999997</v>
      </c>
      <c r="P1238" s="44">
        <f>IFERROR(VLOOKUP($F1238,'Arr 2020'!$A:$N,11,0),0)</f>
        <v>40675.71</v>
      </c>
      <c r="Q1238" s="44">
        <f>IFERROR(VLOOKUP($F1238,'Arr 2020'!$A:$N,12,0),0)</f>
        <v>54378.61</v>
      </c>
      <c r="R1238" s="44">
        <f>IFERROR(VLOOKUP($F1238,'Arr 2020'!$A:$N,13,0),0)</f>
        <v>47668.76</v>
      </c>
      <c r="S1238" s="44">
        <f>IFERROR(VLOOKUP($F1238,'Arr 2020'!$A:$N,14,0),0)</f>
        <v>63404.41</v>
      </c>
    </row>
    <row r="1239" spans="2:19" ht="30" customHeight="1" x14ac:dyDescent="0.2">
      <c r="B1239" s="60"/>
      <c r="C1239" s="61"/>
      <c r="D1239" s="61"/>
      <c r="E1239" s="61"/>
      <c r="F1239" s="43" t="s">
        <v>2151</v>
      </c>
      <c r="G1239" s="53" t="s">
        <v>2152</v>
      </c>
      <c r="H1239" s="44">
        <f>IFERROR(VLOOKUP($F1239,'Arr 2020'!$A$1:$C$1331,3,0),0)</f>
        <v>2467.9299999999998</v>
      </c>
      <c r="I1239" s="44">
        <f>IFERROR(VLOOKUP($F1239,'Arr 2020'!$A:$N,4,0),0)</f>
        <v>2521.13</v>
      </c>
      <c r="J1239" s="44">
        <f>IFERROR(VLOOKUP($F1239,'Arr 2020'!$A:$N,5,0),0)</f>
        <v>1580.06</v>
      </c>
      <c r="K1239" s="44">
        <f>IFERROR(VLOOKUP($F1239,'Arr 2020'!$A:$N,6,0),0)</f>
        <v>2010.18</v>
      </c>
      <c r="L1239" s="44">
        <f>IFERROR(VLOOKUP($F1239,'Arr 2020'!$A:$N,7,0),0)</f>
        <v>2708.97</v>
      </c>
      <c r="M1239" s="44">
        <f>IFERROR(VLOOKUP($F1239,'Arr 2020'!$A:$N,8,0),0)</f>
        <v>5930.2</v>
      </c>
      <c r="N1239" s="44">
        <f>IFERROR(VLOOKUP($F1239,'Arr 2020'!$A:$N,9,0),0)</f>
        <v>6716.12</v>
      </c>
      <c r="O1239" s="44">
        <f>IFERROR(VLOOKUP($F1239,'Arr 2020'!$A:$N,10,0),0)</f>
        <v>4767.0000000000009</v>
      </c>
      <c r="P1239" s="44">
        <f>IFERROR(VLOOKUP($F1239,'Arr 2020'!$A:$N,11,0),0)</f>
        <v>6028.94</v>
      </c>
      <c r="Q1239" s="44">
        <f>IFERROR(VLOOKUP($F1239,'Arr 2020'!$A:$N,12,0),0)</f>
        <v>4178.4399999999996</v>
      </c>
      <c r="R1239" s="44">
        <f>IFERROR(VLOOKUP($F1239,'Arr 2020'!$A:$N,13,0),0)</f>
        <v>7062.09</v>
      </c>
      <c r="S1239" s="44">
        <f>IFERROR(VLOOKUP($F1239,'Arr 2020'!$A:$N,14,0),0)</f>
        <v>5833.94</v>
      </c>
    </row>
    <row r="1240" spans="2:19" ht="15" customHeight="1" x14ac:dyDescent="0.2">
      <c r="B1240" s="64"/>
      <c r="C1240" s="37"/>
      <c r="D1240" s="37" t="s">
        <v>2153</v>
      </c>
      <c r="E1240" s="37"/>
      <c r="F1240" s="37"/>
      <c r="G1240" s="51" t="s">
        <v>2154</v>
      </c>
      <c r="H1240" s="38">
        <f>IFERROR(VLOOKUP($F1240,'Arr 2020'!$A$1:$C$1331,3,0),0)</f>
        <v>0</v>
      </c>
      <c r="I1240" s="38">
        <f>IFERROR(VLOOKUP($F1240,'Arr 2020'!$A:$N,4,0),0)</f>
        <v>0</v>
      </c>
      <c r="J1240" s="38">
        <f>IFERROR(VLOOKUP($F1240,'Arr 2020'!$A:$N,5,0),0)</f>
        <v>0</v>
      </c>
      <c r="K1240" s="38">
        <f>IFERROR(VLOOKUP($F1240,'Arr 2020'!$A:$N,6,0),0)</f>
        <v>0</v>
      </c>
      <c r="L1240" s="38">
        <f>IFERROR(VLOOKUP($F1240,'Arr 2020'!$A:$N,7,0),0)</f>
        <v>0</v>
      </c>
      <c r="M1240" s="38">
        <f>IFERROR(VLOOKUP($F1240,'Arr 2020'!$A:$N,8,0),0)</f>
        <v>0</v>
      </c>
      <c r="N1240" s="38">
        <f>IFERROR(VLOOKUP($F1240,'Arr 2020'!$A:$N,9,0),0)</f>
        <v>0</v>
      </c>
      <c r="O1240" s="38">
        <f>IFERROR(VLOOKUP($F1240,'Arr 2020'!$A:$N,10,0),0)</f>
        <v>0</v>
      </c>
      <c r="P1240" s="38">
        <f>IFERROR(VLOOKUP($F1240,'Arr 2020'!$A:$N,11,0),0)</f>
        <v>0</v>
      </c>
      <c r="Q1240" s="38">
        <f>IFERROR(VLOOKUP($F1240,'Arr 2020'!$A:$N,12,0),0)</f>
        <v>0</v>
      </c>
      <c r="R1240" s="38">
        <f>IFERROR(VLOOKUP($F1240,'Arr 2020'!$A:$N,13,0),0)</f>
        <v>0</v>
      </c>
      <c r="S1240" s="38">
        <f>IFERROR(VLOOKUP($F1240,'Arr 2020'!$A:$N,14,0),0)</f>
        <v>0</v>
      </c>
    </row>
    <row r="1241" spans="2:19" ht="15" customHeight="1" x14ac:dyDescent="0.2">
      <c r="B1241" s="23"/>
      <c r="C1241" s="22"/>
      <c r="D1241" s="22"/>
      <c r="E1241" s="22" t="s">
        <v>2155</v>
      </c>
      <c r="F1241" s="22"/>
      <c r="G1241" s="55" t="s">
        <v>2156</v>
      </c>
      <c r="H1241" s="24">
        <f>IFERROR(VLOOKUP($F1241,'Arr 2020'!$A$1:$C$1331,3,0),0)</f>
        <v>0</v>
      </c>
      <c r="I1241" s="24">
        <f>IFERROR(VLOOKUP($F1241,'Arr 2020'!$A:$N,4,0),0)</f>
        <v>0</v>
      </c>
      <c r="J1241" s="24">
        <f>IFERROR(VLOOKUP($F1241,'Arr 2020'!$A:$N,5,0),0)</f>
        <v>0</v>
      </c>
      <c r="K1241" s="24">
        <f>IFERROR(VLOOKUP($F1241,'Arr 2020'!$A:$N,6,0),0)</f>
        <v>0</v>
      </c>
      <c r="L1241" s="24">
        <f>IFERROR(VLOOKUP($F1241,'Arr 2020'!$A:$N,7,0),0)</f>
        <v>0</v>
      </c>
      <c r="M1241" s="24">
        <f>IFERROR(VLOOKUP($F1241,'Arr 2020'!$A:$N,8,0),0)</f>
        <v>0</v>
      </c>
      <c r="N1241" s="24">
        <f>IFERROR(VLOOKUP($F1241,'Arr 2020'!$A:$N,9,0),0)</f>
        <v>0</v>
      </c>
      <c r="O1241" s="24">
        <f>IFERROR(VLOOKUP($F1241,'Arr 2020'!$A:$N,10,0),0)</f>
        <v>0</v>
      </c>
      <c r="P1241" s="24">
        <f>IFERROR(VLOOKUP($F1241,'Arr 2020'!$A:$N,11,0),0)</f>
        <v>0</v>
      </c>
      <c r="Q1241" s="24">
        <f>IFERROR(VLOOKUP($F1241,'Arr 2020'!$A:$N,12,0),0)</f>
        <v>0</v>
      </c>
      <c r="R1241" s="24">
        <f>IFERROR(VLOOKUP($F1241,'Arr 2020'!$A:$N,13,0),0)</f>
        <v>0</v>
      </c>
      <c r="S1241" s="24">
        <f>IFERROR(VLOOKUP($F1241,'Arr 2020'!$A:$N,14,0),0)</f>
        <v>0</v>
      </c>
    </row>
    <row r="1242" spans="2:19" ht="15" customHeight="1" x14ac:dyDescent="0.2">
      <c r="B1242" s="60"/>
      <c r="C1242" s="61"/>
      <c r="D1242" s="61"/>
      <c r="E1242" s="61"/>
      <c r="F1242" s="43" t="s">
        <v>2157</v>
      </c>
      <c r="G1242" s="53" t="s">
        <v>2158</v>
      </c>
      <c r="H1242" s="44">
        <f>IFERROR(VLOOKUP($F1242,'Arr 2020'!$A$1:$C$1331,3,0),0)</f>
        <v>6292.96</v>
      </c>
      <c r="I1242" s="44">
        <f>IFERROR(VLOOKUP($F1242,'Arr 2020'!$A:$N,4,0),0)</f>
        <v>8813.44</v>
      </c>
      <c r="J1242" s="44">
        <f>IFERROR(VLOOKUP($F1242,'Arr 2020'!$A:$N,5,0),0)</f>
        <v>6449.15</v>
      </c>
      <c r="K1242" s="44">
        <f>IFERROR(VLOOKUP($F1242,'Arr 2020'!$A:$N,6,0),0)</f>
        <v>6286.83</v>
      </c>
      <c r="L1242" s="44">
        <f>IFERROR(VLOOKUP($F1242,'Arr 2020'!$A:$N,7,0),0)</f>
        <v>1957.32</v>
      </c>
      <c r="M1242" s="44">
        <f>IFERROR(VLOOKUP($F1242,'Arr 2020'!$A:$N,8,0),0)</f>
        <v>3214.19</v>
      </c>
      <c r="N1242" s="44">
        <f>IFERROR(VLOOKUP($F1242,'Arr 2020'!$A:$N,9,0),0)</f>
        <v>8091.88</v>
      </c>
      <c r="O1242" s="44">
        <f>IFERROR(VLOOKUP($F1242,'Arr 2020'!$A:$N,10,0),0)</f>
        <v>8559.5699999999979</v>
      </c>
      <c r="P1242" s="44">
        <f>IFERROR(VLOOKUP($F1242,'Arr 2020'!$A:$N,11,0),0)</f>
        <v>12576.98</v>
      </c>
      <c r="Q1242" s="44">
        <f>IFERROR(VLOOKUP($F1242,'Arr 2020'!$A:$N,12,0),0)</f>
        <v>12119.85</v>
      </c>
      <c r="R1242" s="44">
        <f>IFERROR(VLOOKUP($F1242,'Arr 2020'!$A:$N,13,0),0)</f>
        <v>9878.64</v>
      </c>
      <c r="S1242" s="44">
        <f>IFERROR(VLOOKUP($F1242,'Arr 2020'!$A:$N,14,0),0)</f>
        <v>13156.67</v>
      </c>
    </row>
    <row r="1243" spans="2:19" ht="15" customHeight="1" x14ac:dyDescent="0.2">
      <c r="B1243" s="60"/>
      <c r="C1243" s="61"/>
      <c r="D1243" s="61"/>
      <c r="E1243" s="61"/>
      <c r="F1243" s="43" t="s">
        <v>2159</v>
      </c>
      <c r="G1243" s="53" t="s">
        <v>2160</v>
      </c>
      <c r="H1243" s="44">
        <f>IFERROR(VLOOKUP($F1243,'Arr 2020'!$A$1:$C$1331,3,0),0)</f>
        <v>37407.769999999997</v>
      </c>
      <c r="I1243" s="44">
        <f>IFERROR(VLOOKUP($F1243,'Arr 2020'!$A:$N,4,0),0)</f>
        <v>46909.69</v>
      </c>
      <c r="J1243" s="44">
        <f>IFERROR(VLOOKUP($F1243,'Arr 2020'!$A:$N,5,0),0)</f>
        <v>39504.839999999997</v>
      </c>
      <c r="K1243" s="44">
        <f>IFERROR(VLOOKUP($F1243,'Arr 2020'!$A:$N,6,0),0)</f>
        <v>39626.57</v>
      </c>
      <c r="L1243" s="44">
        <f>IFERROR(VLOOKUP($F1243,'Arr 2020'!$A:$N,7,0),0)</f>
        <v>11381.95</v>
      </c>
      <c r="M1243" s="44">
        <f>IFERROR(VLOOKUP($F1243,'Arr 2020'!$A:$N,8,0),0)</f>
        <v>32154.29</v>
      </c>
      <c r="N1243" s="44">
        <f>IFERROR(VLOOKUP($F1243,'Arr 2020'!$A:$N,9,0),0)</f>
        <v>54975.48</v>
      </c>
      <c r="O1243" s="44">
        <f>IFERROR(VLOOKUP($F1243,'Arr 2020'!$A:$N,10,0),0)</f>
        <v>70585.809999999983</v>
      </c>
      <c r="P1243" s="44">
        <f>IFERROR(VLOOKUP($F1243,'Arr 2020'!$A:$N,11,0),0)</f>
        <v>80034.880000000019</v>
      </c>
      <c r="Q1243" s="44">
        <f>IFERROR(VLOOKUP($F1243,'Arr 2020'!$A:$N,12,0),0)</f>
        <v>64761.03</v>
      </c>
      <c r="R1243" s="44">
        <f>IFERROR(VLOOKUP($F1243,'Arr 2020'!$A:$N,13,0),0)</f>
        <v>79422.009999999995</v>
      </c>
      <c r="S1243" s="44">
        <f>IFERROR(VLOOKUP($F1243,'Arr 2020'!$A:$N,14,0),0)</f>
        <v>74545.05</v>
      </c>
    </row>
    <row r="1244" spans="2:19" ht="15" customHeight="1" x14ac:dyDescent="0.2">
      <c r="B1244" s="60"/>
      <c r="C1244" s="61"/>
      <c r="D1244" s="61"/>
      <c r="E1244" s="61"/>
      <c r="F1244" s="43" t="s">
        <v>2161</v>
      </c>
      <c r="G1244" s="53" t="s">
        <v>2162</v>
      </c>
      <c r="H1244" s="44">
        <f>IFERROR(VLOOKUP($F1244,'Arr 2020'!$A$1:$C$1331,3,0),0)</f>
        <v>22975.360000000001</v>
      </c>
      <c r="I1244" s="44">
        <f>IFERROR(VLOOKUP($F1244,'Arr 2020'!$A:$N,4,0),0)</f>
        <v>28953.73</v>
      </c>
      <c r="J1244" s="44">
        <f>IFERROR(VLOOKUP($F1244,'Arr 2020'!$A:$N,5,0),0)</f>
        <v>29571.21</v>
      </c>
      <c r="K1244" s="44">
        <f>IFERROR(VLOOKUP($F1244,'Arr 2020'!$A:$N,6,0),0)</f>
        <v>15116.91</v>
      </c>
      <c r="L1244" s="44">
        <f>IFERROR(VLOOKUP($F1244,'Arr 2020'!$A:$N,7,0),0)</f>
        <v>17174.97</v>
      </c>
      <c r="M1244" s="44">
        <f>IFERROR(VLOOKUP($F1244,'Arr 2020'!$A:$N,8,0),0)</f>
        <v>26336.14</v>
      </c>
      <c r="N1244" s="44">
        <f>IFERROR(VLOOKUP($F1244,'Arr 2020'!$A:$N,9,0),0)</f>
        <v>29878.21</v>
      </c>
      <c r="O1244" s="44">
        <f>IFERROR(VLOOKUP($F1244,'Arr 2020'!$A:$N,10,0),0)</f>
        <v>40127.37000000001</v>
      </c>
      <c r="P1244" s="44">
        <f>IFERROR(VLOOKUP($F1244,'Arr 2020'!$A:$N,11,0),0)</f>
        <v>39884.230000000003</v>
      </c>
      <c r="Q1244" s="44">
        <f>IFERROR(VLOOKUP($F1244,'Arr 2020'!$A:$N,12,0),0)</f>
        <v>27033.53</v>
      </c>
      <c r="R1244" s="44">
        <f>IFERROR(VLOOKUP($F1244,'Arr 2020'!$A:$N,13,0),0)</f>
        <v>33368.11</v>
      </c>
      <c r="S1244" s="44">
        <f>IFERROR(VLOOKUP($F1244,'Arr 2020'!$A:$N,14,0),0)</f>
        <v>49664.26</v>
      </c>
    </row>
    <row r="1245" spans="2:19" ht="15" customHeight="1" x14ac:dyDescent="0.2">
      <c r="B1245" s="60"/>
      <c r="C1245" s="61"/>
      <c r="D1245" s="61"/>
      <c r="E1245" s="61"/>
      <c r="F1245" s="43" t="s">
        <v>2163</v>
      </c>
      <c r="G1245" s="53" t="s">
        <v>2164</v>
      </c>
      <c r="H1245" s="44">
        <f>IFERROR(VLOOKUP($F1245,'Arr 2020'!$A$1:$C$1331,3,0),0)</f>
        <v>117.5</v>
      </c>
      <c r="I1245" s="44">
        <f>IFERROR(VLOOKUP($F1245,'Arr 2020'!$A:$N,4,0),0)</f>
        <v>77.33</v>
      </c>
      <c r="J1245" s="44">
        <f>IFERROR(VLOOKUP($F1245,'Arr 2020'!$A:$N,5,0),0)</f>
        <v>0</v>
      </c>
      <c r="K1245" s="44">
        <f>IFERROR(VLOOKUP($F1245,'Arr 2020'!$A:$N,6,0),0)</f>
        <v>38</v>
      </c>
      <c r="L1245" s="44">
        <f>IFERROR(VLOOKUP($F1245,'Arr 2020'!$A:$N,7,0),0)</f>
        <v>48.45000000000001</v>
      </c>
      <c r="M1245" s="44">
        <f>IFERROR(VLOOKUP($F1245,'Arr 2020'!$A:$N,8,0),0)</f>
        <v>777.65999999999985</v>
      </c>
      <c r="N1245" s="44">
        <f>IFERROR(VLOOKUP($F1245,'Arr 2020'!$A:$N,9,0),0)</f>
        <v>152.9</v>
      </c>
      <c r="O1245" s="44">
        <f>IFERROR(VLOOKUP($F1245,'Arr 2020'!$A:$N,10,0),0)</f>
        <v>12.08</v>
      </c>
      <c r="P1245" s="44">
        <f>IFERROR(VLOOKUP($F1245,'Arr 2020'!$A:$N,11,0),0)</f>
        <v>207.97</v>
      </c>
      <c r="Q1245" s="44">
        <f>IFERROR(VLOOKUP($F1245,'Arr 2020'!$A:$N,12,0),0)</f>
        <v>10.9</v>
      </c>
      <c r="R1245" s="44">
        <f>IFERROR(VLOOKUP($F1245,'Arr 2020'!$A:$N,13,0),0)</f>
        <v>0</v>
      </c>
      <c r="S1245" s="44">
        <f>IFERROR(VLOOKUP($F1245,'Arr 2020'!$A:$N,14,0),0)</f>
        <v>38</v>
      </c>
    </row>
    <row r="1246" spans="2:19" ht="15" customHeight="1" x14ac:dyDescent="0.2">
      <c r="B1246" s="60"/>
      <c r="C1246" s="61"/>
      <c r="D1246" s="61"/>
      <c r="E1246" s="61"/>
      <c r="F1246" s="43" t="s">
        <v>2165</v>
      </c>
      <c r="G1246" s="53" t="s">
        <v>2166</v>
      </c>
      <c r="H1246" s="44">
        <f>IFERROR(VLOOKUP($F1246,'Arr 2020'!$A$1:$C$1331,3,0),0)</f>
        <v>0</v>
      </c>
      <c r="I1246" s="44">
        <f>IFERROR(VLOOKUP($F1246,'Arr 2020'!$A:$N,4,0),0)</f>
        <v>0</v>
      </c>
      <c r="J1246" s="44">
        <f>IFERROR(VLOOKUP($F1246,'Arr 2020'!$A:$N,5,0),0)</f>
        <v>0</v>
      </c>
      <c r="K1246" s="44">
        <f>IFERROR(VLOOKUP($F1246,'Arr 2020'!$A:$N,6,0),0)</f>
        <v>0</v>
      </c>
      <c r="L1246" s="44">
        <f>IFERROR(VLOOKUP($F1246,'Arr 2020'!$A:$N,7,0),0)</f>
        <v>0</v>
      </c>
      <c r="M1246" s="44">
        <f>IFERROR(VLOOKUP($F1246,'Arr 2020'!$A:$N,8,0),0)</f>
        <v>0</v>
      </c>
      <c r="N1246" s="44">
        <f>IFERROR(VLOOKUP($F1246,'Arr 2020'!$A:$N,9,0),0)</f>
        <v>0</v>
      </c>
      <c r="O1246" s="44">
        <f>IFERROR(VLOOKUP($F1246,'Arr 2020'!$A:$N,10,0),0)</f>
        <v>0</v>
      </c>
      <c r="P1246" s="44">
        <f>IFERROR(VLOOKUP($F1246,'Arr 2020'!$A:$N,11,0),0)</f>
        <v>0</v>
      </c>
      <c r="Q1246" s="44">
        <f>IFERROR(VLOOKUP($F1246,'Arr 2020'!$A:$N,12,0),0)</f>
        <v>0</v>
      </c>
      <c r="R1246" s="44">
        <f>IFERROR(VLOOKUP($F1246,'Arr 2020'!$A:$N,13,0),0)</f>
        <v>0</v>
      </c>
      <c r="S1246" s="44">
        <f>IFERROR(VLOOKUP($F1246,'Arr 2020'!$A:$N,14,0),0)</f>
        <v>0</v>
      </c>
    </row>
    <row r="1247" spans="2:19" ht="15" customHeight="1" x14ac:dyDescent="0.2">
      <c r="B1247" s="23"/>
      <c r="C1247" s="22"/>
      <c r="D1247" s="22"/>
      <c r="E1247" s="22" t="s">
        <v>2167</v>
      </c>
      <c r="F1247" s="22"/>
      <c r="G1247" s="55" t="s">
        <v>2168</v>
      </c>
      <c r="H1247" s="24">
        <f>IFERROR(VLOOKUP($F1247,'Arr 2020'!$A$1:$C$1331,3,0),0)</f>
        <v>0</v>
      </c>
      <c r="I1247" s="24">
        <f>IFERROR(VLOOKUP($F1247,'Arr 2020'!$A:$N,4,0),0)</f>
        <v>0</v>
      </c>
      <c r="J1247" s="24">
        <f>IFERROR(VLOOKUP($F1247,'Arr 2020'!$A:$N,5,0),0)</f>
        <v>0</v>
      </c>
      <c r="K1247" s="24">
        <f>IFERROR(VLOOKUP($F1247,'Arr 2020'!$A:$N,6,0),0)</f>
        <v>0</v>
      </c>
      <c r="L1247" s="24">
        <f>IFERROR(VLOOKUP($F1247,'Arr 2020'!$A:$N,7,0),0)</f>
        <v>0</v>
      </c>
      <c r="M1247" s="24">
        <f>IFERROR(VLOOKUP($F1247,'Arr 2020'!$A:$N,8,0),0)</f>
        <v>0</v>
      </c>
      <c r="N1247" s="24">
        <f>IFERROR(VLOOKUP($F1247,'Arr 2020'!$A:$N,9,0),0)</f>
        <v>0</v>
      </c>
      <c r="O1247" s="24">
        <f>IFERROR(VLOOKUP($F1247,'Arr 2020'!$A:$N,10,0),0)</f>
        <v>0</v>
      </c>
      <c r="P1247" s="24">
        <f>IFERROR(VLOOKUP($F1247,'Arr 2020'!$A:$N,11,0),0)</f>
        <v>0</v>
      </c>
      <c r="Q1247" s="24">
        <f>IFERROR(VLOOKUP($F1247,'Arr 2020'!$A:$N,12,0),0)</f>
        <v>0</v>
      </c>
      <c r="R1247" s="24">
        <f>IFERROR(VLOOKUP($F1247,'Arr 2020'!$A:$N,13,0),0)</f>
        <v>0</v>
      </c>
      <c r="S1247" s="24">
        <f>IFERROR(VLOOKUP($F1247,'Arr 2020'!$A:$N,14,0),0)</f>
        <v>0</v>
      </c>
    </row>
    <row r="1248" spans="2:19" ht="30" customHeight="1" x14ac:dyDescent="0.2">
      <c r="B1248" s="60"/>
      <c r="C1248" s="61"/>
      <c r="D1248" s="61"/>
      <c r="E1248" s="61"/>
      <c r="F1248" s="43" t="s">
        <v>2169</v>
      </c>
      <c r="G1248" s="53" t="s">
        <v>2170</v>
      </c>
      <c r="H1248" s="44">
        <f>IFERROR(VLOOKUP($F1248,'Arr 2020'!$A$1:$C$1331,3,0),0)</f>
        <v>0</v>
      </c>
      <c r="I1248" s="44">
        <f>IFERROR(VLOOKUP($F1248,'Arr 2020'!$A:$N,4,0),0)</f>
        <v>0</v>
      </c>
      <c r="J1248" s="44">
        <f>IFERROR(VLOOKUP($F1248,'Arr 2020'!$A:$N,5,0),0)</f>
        <v>0</v>
      </c>
      <c r="K1248" s="44">
        <f>IFERROR(VLOOKUP($F1248,'Arr 2020'!$A:$N,6,0),0)</f>
        <v>0</v>
      </c>
      <c r="L1248" s="44">
        <f>IFERROR(VLOOKUP($F1248,'Arr 2020'!$A:$N,7,0),0)</f>
        <v>0</v>
      </c>
      <c r="M1248" s="44">
        <f>IFERROR(VLOOKUP($F1248,'Arr 2020'!$A:$N,8,0),0)</f>
        <v>0</v>
      </c>
      <c r="N1248" s="44">
        <f>IFERROR(VLOOKUP($F1248,'Arr 2020'!$A:$N,9,0),0)</f>
        <v>0</v>
      </c>
      <c r="O1248" s="44">
        <f>IFERROR(VLOOKUP($F1248,'Arr 2020'!$A:$N,10,0),0)</f>
        <v>0</v>
      </c>
      <c r="P1248" s="44">
        <f>IFERROR(VLOOKUP($F1248,'Arr 2020'!$A:$N,11,0),0)</f>
        <v>0</v>
      </c>
      <c r="Q1248" s="44">
        <f>IFERROR(VLOOKUP($F1248,'Arr 2020'!$A:$N,12,0),0)</f>
        <v>0</v>
      </c>
      <c r="R1248" s="44">
        <f>IFERROR(VLOOKUP($F1248,'Arr 2020'!$A:$N,13,0),0)</f>
        <v>0</v>
      </c>
      <c r="S1248" s="44">
        <f>IFERROR(VLOOKUP($F1248,'Arr 2020'!$A:$N,14,0),0)</f>
        <v>0</v>
      </c>
    </row>
    <row r="1249" spans="2:19" ht="15" customHeight="1" x14ac:dyDescent="0.2">
      <c r="B1249" s="60"/>
      <c r="C1249" s="61"/>
      <c r="D1249" s="61"/>
      <c r="E1249" s="61"/>
      <c r="F1249" s="43" t="s">
        <v>2171</v>
      </c>
      <c r="G1249" s="53" t="s">
        <v>2172</v>
      </c>
      <c r="H1249" s="44">
        <f>IFERROR(VLOOKUP($F1249,'Arr 2020'!$A$1:$C$1331,3,0),0)</f>
        <v>0</v>
      </c>
      <c r="I1249" s="44">
        <f>IFERROR(VLOOKUP($F1249,'Arr 2020'!$A:$N,4,0),0)</f>
        <v>0</v>
      </c>
      <c r="J1249" s="44">
        <f>IFERROR(VLOOKUP($F1249,'Arr 2020'!$A:$N,5,0),0)</f>
        <v>0</v>
      </c>
      <c r="K1249" s="44">
        <f>IFERROR(VLOOKUP($F1249,'Arr 2020'!$A:$N,6,0),0)</f>
        <v>0</v>
      </c>
      <c r="L1249" s="44">
        <f>IFERROR(VLOOKUP($F1249,'Arr 2020'!$A:$N,7,0),0)</f>
        <v>0</v>
      </c>
      <c r="M1249" s="44">
        <f>IFERROR(VLOOKUP($F1249,'Arr 2020'!$A:$N,8,0),0)</f>
        <v>0</v>
      </c>
      <c r="N1249" s="44">
        <f>IFERROR(VLOOKUP($F1249,'Arr 2020'!$A:$N,9,0),0)</f>
        <v>43.65</v>
      </c>
      <c r="O1249" s="44">
        <f>IFERROR(VLOOKUP($F1249,'Arr 2020'!$A:$N,10,0),0)</f>
        <v>97.6</v>
      </c>
      <c r="P1249" s="44">
        <f>IFERROR(VLOOKUP($F1249,'Arr 2020'!$A:$N,11,0),0)</f>
        <v>0</v>
      </c>
      <c r="Q1249" s="44">
        <f>IFERROR(VLOOKUP($F1249,'Arr 2020'!$A:$N,12,0),0)</f>
        <v>75.790000000000006</v>
      </c>
      <c r="R1249" s="44">
        <f>IFERROR(VLOOKUP($F1249,'Arr 2020'!$A:$N,13,0),0)</f>
        <v>0</v>
      </c>
      <c r="S1249" s="44">
        <f>IFERROR(VLOOKUP($F1249,'Arr 2020'!$A:$N,14,0),0)</f>
        <v>14.9</v>
      </c>
    </row>
    <row r="1250" spans="2:19" ht="15" customHeight="1" x14ac:dyDescent="0.2">
      <c r="B1250" s="23"/>
      <c r="C1250" s="22"/>
      <c r="D1250" s="22"/>
      <c r="E1250" s="22" t="s">
        <v>2173</v>
      </c>
      <c r="F1250" s="22"/>
      <c r="G1250" s="55" t="s">
        <v>2174</v>
      </c>
      <c r="H1250" s="24">
        <f>IFERROR(VLOOKUP($F1250,'Arr 2020'!$A$1:$C$1331,3,0),0)</f>
        <v>0</v>
      </c>
      <c r="I1250" s="24">
        <f>IFERROR(VLOOKUP($F1250,'Arr 2020'!$A:$N,4,0),0)</f>
        <v>0</v>
      </c>
      <c r="J1250" s="24">
        <f>IFERROR(VLOOKUP($F1250,'Arr 2020'!$A:$N,5,0),0)</f>
        <v>0</v>
      </c>
      <c r="K1250" s="24">
        <f>IFERROR(VLOOKUP($F1250,'Arr 2020'!$A:$N,6,0),0)</f>
        <v>0</v>
      </c>
      <c r="L1250" s="24">
        <f>IFERROR(VLOOKUP($F1250,'Arr 2020'!$A:$N,7,0),0)</f>
        <v>0</v>
      </c>
      <c r="M1250" s="24">
        <f>IFERROR(VLOOKUP($F1250,'Arr 2020'!$A:$N,8,0),0)</f>
        <v>0</v>
      </c>
      <c r="N1250" s="24">
        <f>IFERROR(VLOOKUP($F1250,'Arr 2020'!$A:$N,9,0),0)</f>
        <v>0</v>
      </c>
      <c r="O1250" s="24">
        <f>IFERROR(VLOOKUP($F1250,'Arr 2020'!$A:$N,10,0),0)</f>
        <v>0</v>
      </c>
      <c r="P1250" s="24">
        <f>IFERROR(VLOOKUP($F1250,'Arr 2020'!$A:$N,11,0),0)</f>
        <v>0</v>
      </c>
      <c r="Q1250" s="24">
        <f>IFERROR(VLOOKUP($F1250,'Arr 2020'!$A:$N,12,0),0)</f>
        <v>0</v>
      </c>
      <c r="R1250" s="24">
        <f>IFERROR(VLOOKUP($F1250,'Arr 2020'!$A:$N,13,0),0)</f>
        <v>0</v>
      </c>
      <c r="S1250" s="24">
        <f>IFERROR(VLOOKUP($F1250,'Arr 2020'!$A:$N,14,0),0)</f>
        <v>0</v>
      </c>
    </row>
    <row r="1251" spans="2:19" ht="15" customHeight="1" x14ac:dyDescent="0.2">
      <c r="B1251" s="60"/>
      <c r="C1251" s="61"/>
      <c r="D1251" s="61"/>
      <c r="E1251" s="61"/>
      <c r="F1251" s="43" t="s">
        <v>2175</v>
      </c>
      <c r="G1251" s="53" t="s">
        <v>2176</v>
      </c>
      <c r="H1251" s="57">
        <f>IFERROR(VLOOKUP($F1251,'Arr 2020'!$A$1:$C$1331,3,0),0)</f>
        <v>255.62</v>
      </c>
      <c r="I1251" s="57">
        <f>IFERROR(VLOOKUP($F1251,'Arr 2020'!$A:$N,4,0),0)</f>
        <v>0</v>
      </c>
      <c r="J1251" s="57">
        <f>IFERROR(VLOOKUP($F1251,'Arr 2020'!$A:$N,5,0),0)</f>
        <v>179.07</v>
      </c>
      <c r="K1251" s="57">
        <f>IFERROR(VLOOKUP($F1251,'Arr 2020'!$A:$N,6,0),0)</f>
        <v>161.69999999999999</v>
      </c>
      <c r="L1251" s="57">
        <f>IFERROR(VLOOKUP($F1251,'Arr 2020'!$A:$N,7,0),0)</f>
        <v>300.70999999999998</v>
      </c>
      <c r="M1251" s="57">
        <f>IFERROR(VLOOKUP($F1251,'Arr 2020'!$A:$N,8,0),0)</f>
        <v>0</v>
      </c>
      <c r="N1251" s="57">
        <f>IFERROR(VLOOKUP($F1251,'Arr 2020'!$A:$N,9,0),0)</f>
        <v>0</v>
      </c>
      <c r="O1251" s="57">
        <f>IFERROR(VLOOKUP($F1251,'Arr 2020'!$A:$N,10,0),0)</f>
        <v>299.38</v>
      </c>
      <c r="P1251" s="57">
        <f>IFERROR(VLOOKUP($F1251,'Arr 2020'!$A:$N,11,0),0)</f>
        <v>0</v>
      </c>
      <c r="Q1251" s="57">
        <f>IFERROR(VLOOKUP($F1251,'Arr 2020'!$A:$N,12,0),0)</f>
        <v>0</v>
      </c>
      <c r="R1251" s="57">
        <f>IFERROR(VLOOKUP($F1251,'Arr 2020'!$A:$N,13,0),0)</f>
        <v>0</v>
      </c>
      <c r="S1251" s="57">
        <f>IFERROR(VLOOKUP($F1251,'Arr 2020'!$A:$N,14,0),0)</f>
        <v>194.4</v>
      </c>
    </row>
    <row r="1252" spans="2:19" ht="12.75" x14ac:dyDescent="0.2">
      <c r="B1252" s="32"/>
      <c r="C1252" s="33" t="s">
        <v>2177</v>
      </c>
      <c r="D1252" s="33"/>
      <c r="E1252" s="33"/>
      <c r="F1252" s="33"/>
      <c r="G1252" s="50" t="s">
        <v>2178</v>
      </c>
      <c r="H1252" s="58">
        <f>IFERROR(VLOOKUP($F1252,'Arr 2020'!$A$1:$C$1331,3,0),0)</f>
        <v>0</v>
      </c>
      <c r="I1252" s="58">
        <f>IFERROR(VLOOKUP($F1252,'Arr 2020'!$A:$N,4,0),0)</f>
        <v>0</v>
      </c>
      <c r="J1252" s="58">
        <f>IFERROR(VLOOKUP($F1252,'Arr 2020'!$A:$N,5,0),0)</f>
        <v>0</v>
      </c>
      <c r="K1252" s="58">
        <f>IFERROR(VLOOKUP($F1252,'Arr 2020'!$A:$N,6,0),0)</f>
        <v>0</v>
      </c>
      <c r="L1252" s="58">
        <f>IFERROR(VLOOKUP($F1252,'Arr 2020'!$A:$N,7,0),0)</f>
        <v>0</v>
      </c>
      <c r="M1252" s="58">
        <f>IFERROR(VLOOKUP($F1252,'Arr 2020'!$A:$N,8,0),0)</f>
        <v>0</v>
      </c>
      <c r="N1252" s="58">
        <f>IFERROR(VLOOKUP($F1252,'Arr 2020'!$A:$N,9,0),0)</f>
        <v>0</v>
      </c>
      <c r="O1252" s="58">
        <f>IFERROR(VLOOKUP($F1252,'Arr 2020'!$A:$N,10,0),0)</f>
        <v>0</v>
      </c>
      <c r="P1252" s="58">
        <f>IFERROR(VLOOKUP($F1252,'Arr 2020'!$A:$N,11,0),0)</f>
        <v>0</v>
      </c>
      <c r="Q1252" s="58">
        <f>IFERROR(VLOOKUP($F1252,'Arr 2020'!$A:$N,12,0),0)</f>
        <v>0</v>
      </c>
      <c r="R1252" s="58">
        <f>IFERROR(VLOOKUP($F1252,'Arr 2020'!$A:$N,13,0),0)</f>
        <v>0</v>
      </c>
      <c r="S1252" s="58">
        <f>IFERROR(VLOOKUP($F1252,'Arr 2020'!$A:$N,14,0),0)</f>
        <v>0</v>
      </c>
    </row>
    <row r="1253" spans="2:19" ht="15" customHeight="1" x14ac:dyDescent="0.2">
      <c r="B1253" s="64"/>
      <c r="C1253" s="37"/>
      <c r="D1253" s="37" t="s">
        <v>2179</v>
      </c>
      <c r="E1253" s="37"/>
      <c r="F1253" s="37"/>
      <c r="G1253" s="51" t="s">
        <v>2180</v>
      </c>
      <c r="H1253" s="38">
        <f>IFERROR(VLOOKUP($F1253,'Arr 2020'!$A$1:$C$1331,3,0),0)</f>
        <v>0</v>
      </c>
      <c r="I1253" s="38">
        <f>IFERROR(VLOOKUP($F1253,'Arr 2020'!$A:$N,4,0),0)</f>
        <v>0</v>
      </c>
      <c r="J1253" s="38">
        <f>IFERROR(VLOOKUP($F1253,'Arr 2020'!$A:$N,5,0),0)</f>
        <v>0</v>
      </c>
      <c r="K1253" s="38">
        <f>IFERROR(VLOOKUP($F1253,'Arr 2020'!$A:$N,6,0),0)</f>
        <v>0</v>
      </c>
      <c r="L1253" s="38">
        <f>IFERROR(VLOOKUP($F1253,'Arr 2020'!$A:$N,7,0),0)</f>
        <v>0</v>
      </c>
      <c r="M1253" s="38">
        <f>IFERROR(VLOOKUP($F1253,'Arr 2020'!$A:$N,8,0),0)</f>
        <v>0</v>
      </c>
      <c r="N1253" s="38">
        <f>IFERROR(VLOOKUP($F1253,'Arr 2020'!$A:$N,9,0),0)</f>
        <v>0</v>
      </c>
      <c r="O1253" s="38">
        <f>IFERROR(VLOOKUP($F1253,'Arr 2020'!$A:$N,10,0),0)</f>
        <v>0</v>
      </c>
      <c r="P1253" s="38">
        <f>IFERROR(VLOOKUP($F1253,'Arr 2020'!$A:$N,11,0),0)</f>
        <v>0</v>
      </c>
      <c r="Q1253" s="38">
        <f>IFERROR(VLOOKUP($F1253,'Arr 2020'!$A:$N,12,0),0)</f>
        <v>0</v>
      </c>
      <c r="R1253" s="38">
        <f>IFERROR(VLOOKUP($F1253,'Arr 2020'!$A:$N,13,0),0)</f>
        <v>0</v>
      </c>
      <c r="S1253" s="38">
        <f>IFERROR(VLOOKUP($F1253,'Arr 2020'!$A:$N,14,0),0)</f>
        <v>0</v>
      </c>
    </row>
    <row r="1254" spans="2:19" ht="15" customHeight="1" x14ac:dyDescent="0.2">
      <c r="B1254" s="23"/>
      <c r="C1254" s="22"/>
      <c r="D1254" s="22"/>
      <c r="E1254" s="22" t="s">
        <v>2181</v>
      </c>
      <c r="F1254" s="22"/>
      <c r="G1254" s="55" t="s">
        <v>4277</v>
      </c>
      <c r="H1254" s="24">
        <f>IFERROR(VLOOKUP($F1254,'Arr 2020'!$A$1:$C$1331,3,0),0)</f>
        <v>0</v>
      </c>
      <c r="I1254" s="24">
        <f>IFERROR(VLOOKUP($F1254,'Arr 2020'!$A:$N,4,0),0)</f>
        <v>0</v>
      </c>
      <c r="J1254" s="24">
        <f>IFERROR(VLOOKUP($F1254,'Arr 2020'!$A:$N,5,0),0)</f>
        <v>0</v>
      </c>
      <c r="K1254" s="24">
        <f>IFERROR(VLOOKUP($F1254,'Arr 2020'!$A:$N,6,0),0)</f>
        <v>0</v>
      </c>
      <c r="L1254" s="24">
        <f>IFERROR(VLOOKUP($F1254,'Arr 2020'!$A:$N,7,0),0)</f>
        <v>0</v>
      </c>
      <c r="M1254" s="24">
        <f>IFERROR(VLOOKUP($F1254,'Arr 2020'!$A:$N,8,0),0)</f>
        <v>0</v>
      </c>
      <c r="N1254" s="24">
        <f>IFERROR(VLOOKUP($F1254,'Arr 2020'!$A:$N,9,0),0)</f>
        <v>0</v>
      </c>
      <c r="O1254" s="24">
        <f>IFERROR(VLOOKUP($F1254,'Arr 2020'!$A:$N,10,0),0)</f>
        <v>0</v>
      </c>
      <c r="P1254" s="24">
        <f>IFERROR(VLOOKUP($F1254,'Arr 2020'!$A:$N,11,0),0)</f>
        <v>0</v>
      </c>
      <c r="Q1254" s="24">
        <f>IFERROR(VLOOKUP($F1254,'Arr 2020'!$A:$N,12,0),0)</f>
        <v>0</v>
      </c>
      <c r="R1254" s="24">
        <f>IFERROR(VLOOKUP($F1254,'Arr 2020'!$A:$N,13,0),0)</f>
        <v>0</v>
      </c>
      <c r="S1254" s="24">
        <f>IFERROR(VLOOKUP($F1254,'Arr 2020'!$A:$N,14,0),0)</f>
        <v>0</v>
      </c>
    </row>
    <row r="1255" spans="2:19" ht="15" customHeight="1" x14ac:dyDescent="0.2">
      <c r="B1255" s="60"/>
      <c r="C1255" s="61"/>
      <c r="D1255" s="61"/>
      <c r="E1255" s="61"/>
      <c r="F1255" s="43" t="s">
        <v>2183</v>
      </c>
      <c r="G1255" s="53" t="s">
        <v>4277</v>
      </c>
      <c r="H1255" s="44">
        <f>IFERROR(VLOOKUP($F1255,'Arr 2020'!$A$1:$C$1331,3,0),0)</f>
        <v>0</v>
      </c>
      <c r="I1255" s="44">
        <f>IFERROR(VLOOKUP($F1255,'Arr 2020'!$A:$N,4,0),0)</f>
        <v>0</v>
      </c>
      <c r="J1255" s="44">
        <f>IFERROR(VLOOKUP($F1255,'Arr 2020'!$A:$N,5,0),0)</f>
        <v>0</v>
      </c>
      <c r="K1255" s="44">
        <f>IFERROR(VLOOKUP($F1255,'Arr 2020'!$A:$N,6,0),0)</f>
        <v>0</v>
      </c>
      <c r="L1255" s="44">
        <f>IFERROR(VLOOKUP($F1255,'Arr 2020'!$A:$N,7,0),0)</f>
        <v>0</v>
      </c>
      <c r="M1255" s="44">
        <f>IFERROR(VLOOKUP($F1255,'Arr 2020'!$A:$N,8,0),0)</f>
        <v>0</v>
      </c>
      <c r="N1255" s="44">
        <f>IFERROR(VLOOKUP($F1255,'Arr 2020'!$A:$N,9,0),0)</f>
        <v>0</v>
      </c>
      <c r="O1255" s="44">
        <f>IFERROR(VLOOKUP($F1255,'Arr 2020'!$A:$N,10,0),0)</f>
        <v>182.47</v>
      </c>
      <c r="P1255" s="44">
        <f>IFERROR(VLOOKUP($F1255,'Arr 2020'!$A:$N,11,0),0)</f>
        <v>0</v>
      </c>
      <c r="Q1255" s="44">
        <f>IFERROR(VLOOKUP($F1255,'Arr 2020'!$A:$N,12,0),0)</f>
        <v>0</v>
      </c>
      <c r="R1255" s="44">
        <f>IFERROR(VLOOKUP($F1255,'Arr 2020'!$A:$N,13,0),0)</f>
        <v>0</v>
      </c>
      <c r="S1255" s="44">
        <f>IFERROR(VLOOKUP($F1255,'Arr 2020'!$A:$N,14,0),0)</f>
        <v>0</v>
      </c>
    </row>
    <row r="1256" spans="2:19" ht="30" customHeight="1" x14ac:dyDescent="0.2">
      <c r="B1256" s="23"/>
      <c r="C1256" s="22"/>
      <c r="D1256" s="22"/>
      <c r="E1256" s="22" t="s">
        <v>2184</v>
      </c>
      <c r="F1256" s="22"/>
      <c r="G1256" s="55" t="s">
        <v>2185</v>
      </c>
      <c r="H1256" s="24">
        <f>IFERROR(VLOOKUP($F1256,'Arr 2020'!$A$1:$C$1331,3,0),0)</f>
        <v>0</v>
      </c>
      <c r="I1256" s="24">
        <f>IFERROR(VLOOKUP($F1256,'Arr 2020'!$A:$N,4,0),0)</f>
        <v>0</v>
      </c>
      <c r="J1256" s="24">
        <f>IFERROR(VLOOKUP($F1256,'Arr 2020'!$A:$N,5,0),0)</f>
        <v>0</v>
      </c>
      <c r="K1256" s="24">
        <f>IFERROR(VLOOKUP($F1256,'Arr 2020'!$A:$N,6,0),0)</f>
        <v>0</v>
      </c>
      <c r="L1256" s="24">
        <f>IFERROR(VLOOKUP($F1256,'Arr 2020'!$A:$N,7,0),0)</f>
        <v>0</v>
      </c>
      <c r="M1256" s="24">
        <f>IFERROR(VLOOKUP($F1256,'Arr 2020'!$A:$N,8,0),0)</f>
        <v>0</v>
      </c>
      <c r="N1256" s="24">
        <f>IFERROR(VLOOKUP($F1256,'Arr 2020'!$A:$N,9,0),0)</f>
        <v>0</v>
      </c>
      <c r="O1256" s="24">
        <f>IFERROR(VLOOKUP($F1256,'Arr 2020'!$A:$N,10,0),0)</f>
        <v>0</v>
      </c>
      <c r="P1256" s="24">
        <f>IFERROR(VLOOKUP($F1256,'Arr 2020'!$A:$N,11,0),0)</f>
        <v>0</v>
      </c>
      <c r="Q1256" s="24">
        <f>IFERROR(VLOOKUP($F1256,'Arr 2020'!$A:$N,12,0),0)</f>
        <v>0</v>
      </c>
      <c r="R1256" s="24">
        <f>IFERROR(VLOOKUP($F1256,'Arr 2020'!$A:$N,13,0),0)</f>
        <v>0</v>
      </c>
      <c r="S1256" s="24">
        <f>IFERROR(VLOOKUP($F1256,'Arr 2020'!$A:$N,14,0),0)</f>
        <v>0</v>
      </c>
    </row>
    <row r="1257" spans="2:19" ht="30" customHeight="1" x14ac:dyDescent="0.2">
      <c r="B1257" s="60"/>
      <c r="C1257" s="61"/>
      <c r="D1257" s="61"/>
      <c r="E1257" s="61"/>
      <c r="F1257" s="43" t="s">
        <v>2186</v>
      </c>
      <c r="G1257" s="53" t="s">
        <v>2185</v>
      </c>
      <c r="H1257" s="44">
        <f>IFERROR(VLOOKUP($F1257,'Arr 2020'!$A$1:$C$1331,3,0),0)</f>
        <v>13137.67</v>
      </c>
      <c r="I1257" s="44">
        <f>IFERROR(VLOOKUP($F1257,'Arr 2020'!$A:$N,4,0),0)</f>
        <v>15273.07</v>
      </c>
      <c r="J1257" s="44">
        <f>IFERROR(VLOOKUP($F1257,'Arr 2020'!$A:$N,5,0),0)</f>
        <v>12752.68</v>
      </c>
      <c r="K1257" s="44">
        <f>IFERROR(VLOOKUP($F1257,'Arr 2020'!$A:$N,6,0),0)</f>
        <v>3656.82</v>
      </c>
      <c r="L1257" s="44">
        <f>IFERROR(VLOOKUP($F1257,'Arr 2020'!$A:$N,7,0),0)</f>
        <v>2428.81</v>
      </c>
      <c r="M1257" s="44">
        <f>IFERROR(VLOOKUP($F1257,'Arr 2020'!$A:$N,8,0),0)</f>
        <v>8361.6200000000008</v>
      </c>
      <c r="N1257" s="44">
        <f>IFERROR(VLOOKUP($F1257,'Arr 2020'!$A:$N,9,0),0)</f>
        <v>13553.23</v>
      </c>
      <c r="O1257" s="44">
        <f>IFERROR(VLOOKUP($F1257,'Arr 2020'!$A:$N,10,0),0)</f>
        <v>8358.58</v>
      </c>
      <c r="P1257" s="44">
        <f>IFERROR(VLOOKUP($F1257,'Arr 2020'!$A:$N,11,0),0)</f>
        <v>4905.1400000000003</v>
      </c>
      <c r="Q1257" s="44">
        <f>IFERROR(VLOOKUP($F1257,'Arr 2020'!$A:$N,12,0),0)</f>
        <v>3774</v>
      </c>
      <c r="R1257" s="44">
        <f>IFERROR(VLOOKUP($F1257,'Arr 2020'!$A:$N,13,0),0)</f>
        <v>18487.73</v>
      </c>
      <c r="S1257" s="44">
        <f>IFERROR(VLOOKUP($F1257,'Arr 2020'!$A:$N,14,0),0)</f>
        <v>18986.46</v>
      </c>
    </row>
    <row r="1258" spans="2:19" ht="15" customHeight="1" x14ac:dyDescent="0.2">
      <c r="B1258" s="23"/>
      <c r="C1258" s="22"/>
      <c r="D1258" s="22"/>
      <c r="E1258" s="22" t="s">
        <v>2187</v>
      </c>
      <c r="F1258" s="22"/>
      <c r="G1258" s="55" t="s">
        <v>2188</v>
      </c>
      <c r="H1258" s="24">
        <f>IFERROR(VLOOKUP($F1258,'Arr 2020'!$A$1:$C$1331,3,0),0)</f>
        <v>0</v>
      </c>
      <c r="I1258" s="24">
        <f>IFERROR(VLOOKUP($F1258,'Arr 2020'!$A:$N,4,0),0)</f>
        <v>0</v>
      </c>
      <c r="J1258" s="24">
        <f>IFERROR(VLOOKUP($F1258,'Arr 2020'!$A:$N,5,0),0)</f>
        <v>0</v>
      </c>
      <c r="K1258" s="24">
        <f>IFERROR(VLOOKUP($F1258,'Arr 2020'!$A:$N,6,0),0)</f>
        <v>0</v>
      </c>
      <c r="L1258" s="24">
        <f>IFERROR(VLOOKUP($F1258,'Arr 2020'!$A:$N,7,0),0)</f>
        <v>0</v>
      </c>
      <c r="M1258" s="24">
        <f>IFERROR(VLOOKUP($F1258,'Arr 2020'!$A:$N,8,0),0)</f>
        <v>0</v>
      </c>
      <c r="N1258" s="24">
        <f>IFERROR(VLOOKUP($F1258,'Arr 2020'!$A:$N,9,0),0)</f>
        <v>0</v>
      </c>
      <c r="O1258" s="24">
        <f>IFERROR(VLOOKUP($F1258,'Arr 2020'!$A:$N,10,0),0)</f>
        <v>0</v>
      </c>
      <c r="P1258" s="24">
        <f>IFERROR(VLOOKUP($F1258,'Arr 2020'!$A:$N,11,0),0)</f>
        <v>0</v>
      </c>
      <c r="Q1258" s="24">
        <f>IFERROR(VLOOKUP($F1258,'Arr 2020'!$A:$N,12,0),0)</f>
        <v>0</v>
      </c>
      <c r="R1258" s="24">
        <f>IFERROR(VLOOKUP($F1258,'Arr 2020'!$A:$N,13,0),0)</f>
        <v>0</v>
      </c>
      <c r="S1258" s="24">
        <f>IFERROR(VLOOKUP($F1258,'Arr 2020'!$A:$N,14,0),0)</f>
        <v>0</v>
      </c>
    </row>
    <row r="1259" spans="2:19" ht="15" customHeight="1" x14ac:dyDescent="0.2">
      <c r="B1259" s="60"/>
      <c r="C1259" s="61"/>
      <c r="D1259" s="61"/>
      <c r="E1259" s="61"/>
      <c r="F1259" s="43" t="s">
        <v>2189</v>
      </c>
      <c r="G1259" s="53" t="s">
        <v>2188</v>
      </c>
      <c r="H1259" s="44">
        <f>IFERROR(VLOOKUP($F1259,'Arr 2020'!$A$1:$C$1331,3,0),0)</f>
        <v>1.01</v>
      </c>
      <c r="I1259" s="44">
        <f>IFERROR(VLOOKUP($F1259,'Arr 2020'!$A:$N,4,0),0)</f>
        <v>0.33</v>
      </c>
      <c r="J1259" s="44">
        <f>IFERROR(VLOOKUP($F1259,'Arr 2020'!$A:$N,5,0),0)</f>
        <v>0</v>
      </c>
      <c r="K1259" s="44">
        <f>IFERROR(VLOOKUP($F1259,'Arr 2020'!$A:$N,6,0),0)</f>
        <v>2.4</v>
      </c>
      <c r="L1259" s="44">
        <f>IFERROR(VLOOKUP($F1259,'Arr 2020'!$A:$N,7,0),0)</f>
        <v>30.35</v>
      </c>
      <c r="M1259" s="44">
        <f>IFERROR(VLOOKUP($F1259,'Arr 2020'!$A:$N,8,0),0)</f>
        <v>2.34</v>
      </c>
      <c r="N1259" s="44">
        <f>IFERROR(VLOOKUP($F1259,'Arr 2020'!$A:$N,9,0),0)</f>
        <v>0</v>
      </c>
      <c r="O1259" s="44">
        <f>IFERROR(VLOOKUP($F1259,'Arr 2020'!$A:$N,10,0),0)</f>
        <v>2760.85</v>
      </c>
      <c r="P1259" s="44">
        <f>IFERROR(VLOOKUP($F1259,'Arr 2020'!$A:$N,11,0),0)</f>
        <v>22.71</v>
      </c>
      <c r="Q1259" s="44">
        <f>IFERROR(VLOOKUP($F1259,'Arr 2020'!$A:$N,12,0),0)</f>
        <v>1.8</v>
      </c>
      <c r="R1259" s="44">
        <f>IFERROR(VLOOKUP($F1259,'Arr 2020'!$A:$N,13,0),0)</f>
        <v>0</v>
      </c>
      <c r="S1259" s="44">
        <f>IFERROR(VLOOKUP($F1259,'Arr 2020'!$A:$N,14,0),0)</f>
        <v>0</v>
      </c>
    </row>
    <row r="1260" spans="2:19" ht="30" customHeight="1" x14ac:dyDescent="0.2">
      <c r="B1260" s="23"/>
      <c r="C1260" s="22"/>
      <c r="D1260" s="22"/>
      <c r="E1260" s="22" t="s">
        <v>2190</v>
      </c>
      <c r="F1260" s="22"/>
      <c r="G1260" s="55" t="s">
        <v>2191</v>
      </c>
      <c r="H1260" s="24">
        <f>IFERROR(VLOOKUP($F1260,'Arr 2020'!$A$1:$C$1331,3,0),0)</f>
        <v>0</v>
      </c>
      <c r="I1260" s="24">
        <f>IFERROR(VLOOKUP($F1260,'Arr 2020'!$A:$N,4,0),0)</f>
        <v>0</v>
      </c>
      <c r="J1260" s="24">
        <f>IFERROR(VLOOKUP($F1260,'Arr 2020'!$A:$N,5,0),0)</f>
        <v>0</v>
      </c>
      <c r="K1260" s="24">
        <f>IFERROR(VLOOKUP($F1260,'Arr 2020'!$A:$N,6,0),0)</f>
        <v>0</v>
      </c>
      <c r="L1260" s="24">
        <f>IFERROR(VLOOKUP($F1260,'Arr 2020'!$A:$N,7,0),0)</f>
        <v>0</v>
      </c>
      <c r="M1260" s="24">
        <f>IFERROR(VLOOKUP($F1260,'Arr 2020'!$A:$N,8,0),0)</f>
        <v>0</v>
      </c>
      <c r="N1260" s="24">
        <f>IFERROR(VLOOKUP($F1260,'Arr 2020'!$A:$N,9,0),0)</f>
        <v>0</v>
      </c>
      <c r="O1260" s="24">
        <f>IFERROR(VLOOKUP($F1260,'Arr 2020'!$A:$N,10,0),0)</f>
        <v>0</v>
      </c>
      <c r="P1260" s="24">
        <f>IFERROR(VLOOKUP($F1260,'Arr 2020'!$A:$N,11,0),0)</f>
        <v>0</v>
      </c>
      <c r="Q1260" s="24">
        <f>IFERROR(VLOOKUP($F1260,'Arr 2020'!$A:$N,12,0),0)</f>
        <v>0</v>
      </c>
      <c r="R1260" s="24">
        <f>IFERROR(VLOOKUP($F1260,'Arr 2020'!$A:$N,13,0),0)</f>
        <v>0</v>
      </c>
      <c r="S1260" s="24">
        <f>IFERROR(VLOOKUP($F1260,'Arr 2020'!$A:$N,14,0),0)</f>
        <v>0</v>
      </c>
    </row>
    <row r="1261" spans="2:19" ht="30" customHeight="1" x14ac:dyDescent="0.2">
      <c r="B1261" s="60"/>
      <c r="C1261" s="61"/>
      <c r="D1261" s="61"/>
      <c r="E1261" s="61"/>
      <c r="F1261" s="43" t="s">
        <v>2192</v>
      </c>
      <c r="G1261" s="53" t="s">
        <v>2191</v>
      </c>
      <c r="H1261" s="44">
        <f>IFERROR(VLOOKUP($F1261,'Arr 2020'!$A$1:$C$1331,3,0),0)</f>
        <v>108388.71</v>
      </c>
      <c r="I1261" s="44">
        <f>IFERROR(VLOOKUP($F1261,'Arr 2020'!$A:$N,4,0),0)</f>
        <v>32106.51</v>
      </c>
      <c r="J1261" s="44">
        <f>IFERROR(VLOOKUP($F1261,'Arr 2020'!$A:$N,5,0),0)</f>
        <v>137151.57</v>
      </c>
      <c r="K1261" s="44">
        <f>IFERROR(VLOOKUP($F1261,'Arr 2020'!$A:$N,6,0),0)</f>
        <v>57794.06</v>
      </c>
      <c r="L1261" s="44">
        <f>IFERROR(VLOOKUP($F1261,'Arr 2020'!$A:$N,7,0),0)</f>
        <v>174516.02</v>
      </c>
      <c r="M1261" s="44">
        <f>IFERROR(VLOOKUP($F1261,'Arr 2020'!$A:$N,8,0),0)</f>
        <v>145371.45000000001</v>
      </c>
      <c r="N1261" s="44">
        <f>IFERROR(VLOOKUP($F1261,'Arr 2020'!$A:$N,9,0),0)</f>
        <v>180917.27</v>
      </c>
      <c r="O1261" s="44">
        <f>IFERROR(VLOOKUP($F1261,'Arr 2020'!$A:$N,10,0),0)</f>
        <v>534409.57999999996</v>
      </c>
      <c r="P1261" s="44">
        <f>IFERROR(VLOOKUP($F1261,'Arr 2020'!$A:$N,11,0),0)</f>
        <v>121155.33</v>
      </c>
      <c r="Q1261" s="44">
        <f>IFERROR(VLOOKUP($F1261,'Arr 2020'!$A:$N,12,0),0)</f>
        <v>25518.17</v>
      </c>
      <c r="R1261" s="44">
        <f>IFERROR(VLOOKUP($F1261,'Arr 2020'!$A:$N,13,0),0)</f>
        <v>80988.990000000005</v>
      </c>
      <c r="S1261" s="44">
        <f>IFERROR(VLOOKUP($F1261,'Arr 2020'!$A:$N,14,0),0)</f>
        <v>39311.35</v>
      </c>
    </row>
    <row r="1262" spans="2:19" ht="30" customHeight="1" x14ac:dyDescent="0.2">
      <c r="B1262" s="23"/>
      <c r="C1262" s="22"/>
      <c r="D1262" s="22"/>
      <c r="E1262" s="22" t="s">
        <v>2193</v>
      </c>
      <c r="F1262" s="22"/>
      <c r="G1262" s="55" t="s">
        <v>2194</v>
      </c>
      <c r="H1262" s="24">
        <f>IFERROR(VLOOKUP($F1262,'Arr 2020'!$A$1:$C$1331,3,0),0)</f>
        <v>0</v>
      </c>
      <c r="I1262" s="24">
        <f>IFERROR(VLOOKUP($F1262,'Arr 2020'!$A:$N,4,0),0)</f>
        <v>0</v>
      </c>
      <c r="J1262" s="24">
        <f>IFERROR(VLOOKUP($F1262,'Arr 2020'!$A:$N,5,0),0)</f>
        <v>0</v>
      </c>
      <c r="K1262" s="24">
        <f>IFERROR(VLOOKUP($F1262,'Arr 2020'!$A:$N,6,0),0)</f>
        <v>0</v>
      </c>
      <c r="L1262" s="24">
        <f>IFERROR(VLOOKUP($F1262,'Arr 2020'!$A:$N,7,0),0)</f>
        <v>0</v>
      </c>
      <c r="M1262" s="24">
        <f>IFERROR(VLOOKUP($F1262,'Arr 2020'!$A:$N,8,0),0)</f>
        <v>0</v>
      </c>
      <c r="N1262" s="24">
        <f>IFERROR(VLOOKUP($F1262,'Arr 2020'!$A:$N,9,0),0)</f>
        <v>0</v>
      </c>
      <c r="O1262" s="24">
        <f>IFERROR(VLOOKUP($F1262,'Arr 2020'!$A:$N,10,0),0)</f>
        <v>0</v>
      </c>
      <c r="P1262" s="24">
        <f>IFERROR(VLOOKUP($F1262,'Arr 2020'!$A:$N,11,0),0)</f>
        <v>0</v>
      </c>
      <c r="Q1262" s="24">
        <f>IFERROR(VLOOKUP($F1262,'Arr 2020'!$A:$N,12,0),0)</f>
        <v>0</v>
      </c>
      <c r="R1262" s="24">
        <f>IFERROR(VLOOKUP($F1262,'Arr 2020'!$A:$N,13,0),0)</f>
        <v>0</v>
      </c>
      <c r="S1262" s="24">
        <f>IFERROR(VLOOKUP($F1262,'Arr 2020'!$A:$N,14,0),0)</f>
        <v>0</v>
      </c>
    </row>
    <row r="1263" spans="2:19" ht="30" customHeight="1" x14ac:dyDescent="0.2">
      <c r="B1263" s="60"/>
      <c r="C1263" s="61"/>
      <c r="D1263" s="61"/>
      <c r="E1263" s="61"/>
      <c r="F1263" s="43" t="s">
        <v>2195</v>
      </c>
      <c r="G1263" s="53" t="s">
        <v>2194</v>
      </c>
      <c r="H1263" s="44">
        <f>IFERROR(VLOOKUP($F1263,'Arr 2020'!$A$1:$C$1331,3,0),0)</f>
        <v>41.41</v>
      </c>
      <c r="I1263" s="44">
        <f>IFERROR(VLOOKUP($F1263,'Arr 2020'!$A:$N,4,0),0)</f>
        <v>0</v>
      </c>
      <c r="J1263" s="44">
        <f>IFERROR(VLOOKUP($F1263,'Arr 2020'!$A:$N,5,0),0)</f>
        <v>0</v>
      </c>
      <c r="K1263" s="44">
        <f>IFERROR(VLOOKUP($F1263,'Arr 2020'!$A:$N,6,0),0)</f>
        <v>0</v>
      </c>
      <c r="L1263" s="44">
        <f>IFERROR(VLOOKUP($F1263,'Arr 2020'!$A:$N,7,0),0)</f>
        <v>0</v>
      </c>
      <c r="M1263" s="44">
        <f>IFERROR(VLOOKUP($F1263,'Arr 2020'!$A:$N,8,0),0)</f>
        <v>0</v>
      </c>
      <c r="N1263" s="44">
        <f>IFERROR(VLOOKUP($F1263,'Arr 2020'!$A:$N,9,0),0)</f>
        <v>0</v>
      </c>
      <c r="O1263" s="44">
        <f>IFERROR(VLOOKUP($F1263,'Arr 2020'!$A:$N,10,0),0)</f>
        <v>0</v>
      </c>
      <c r="P1263" s="44">
        <f>IFERROR(VLOOKUP($F1263,'Arr 2020'!$A:$N,11,0),0)</f>
        <v>0</v>
      </c>
      <c r="Q1263" s="44">
        <f>IFERROR(VLOOKUP($F1263,'Arr 2020'!$A:$N,12,0),0)</f>
        <v>0</v>
      </c>
      <c r="R1263" s="44">
        <f>IFERROR(VLOOKUP($F1263,'Arr 2020'!$A:$N,13,0),0)</f>
        <v>4170.3</v>
      </c>
      <c r="S1263" s="44">
        <f>IFERROR(VLOOKUP($F1263,'Arr 2020'!$A:$N,14,0),0)</f>
        <v>2548.65</v>
      </c>
    </row>
    <row r="1264" spans="2:19" ht="15" customHeight="1" x14ac:dyDescent="0.2">
      <c r="B1264" s="23"/>
      <c r="C1264" s="22"/>
      <c r="D1264" s="22"/>
      <c r="E1264" s="22" t="s">
        <v>2196</v>
      </c>
      <c r="F1264" s="22"/>
      <c r="G1264" s="55" t="s">
        <v>2197</v>
      </c>
      <c r="H1264" s="24">
        <f>IFERROR(VLOOKUP($F1264,'Arr 2020'!$A$1:$C$1331,3,0),0)</f>
        <v>0</v>
      </c>
      <c r="I1264" s="24">
        <f>IFERROR(VLOOKUP($F1264,'Arr 2020'!$A:$N,4,0),0)</f>
        <v>0</v>
      </c>
      <c r="J1264" s="24">
        <f>IFERROR(VLOOKUP($F1264,'Arr 2020'!$A:$N,5,0),0)</f>
        <v>0</v>
      </c>
      <c r="K1264" s="24">
        <f>IFERROR(VLOOKUP($F1264,'Arr 2020'!$A:$N,6,0),0)</f>
        <v>0</v>
      </c>
      <c r="L1264" s="24">
        <f>IFERROR(VLOOKUP($F1264,'Arr 2020'!$A:$N,7,0),0)</f>
        <v>0</v>
      </c>
      <c r="M1264" s="24">
        <f>IFERROR(VLOOKUP($F1264,'Arr 2020'!$A:$N,8,0),0)</f>
        <v>0</v>
      </c>
      <c r="N1264" s="24">
        <f>IFERROR(VLOOKUP($F1264,'Arr 2020'!$A:$N,9,0),0)</f>
        <v>0</v>
      </c>
      <c r="O1264" s="24">
        <f>IFERROR(VLOOKUP($F1264,'Arr 2020'!$A:$N,10,0),0)</f>
        <v>0</v>
      </c>
      <c r="P1264" s="24">
        <f>IFERROR(VLOOKUP($F1264,'Arr 2020'!$A:$N,11,0),0)</f>
        <v>0</v>
      </c>
      <c r="Q1264" s="24">
        <f>IFERROR(VLOOKUP($F1264,'Arr 2020'!$A:$N,12,0),0)</f>
        <v>0</v>
      </c>
      <c r="R1264" s="24">
        <f>IFERROR(VLOOKUP($F1264,'Arr 2020'!$A:$N,13,0),0)</f>
        <v>0</v>
      </c>
      <c r="S1264" s="24">
        <f>IFERROR(VLOOKUP($F1264,'Arr 2020'!$A:$N,14,0),0)</f>
        <v>0</v>
      </c>
    </row>
    <row r="1265" spans="2:19" ht="15" customHeight="1" x14ac:dyDescent="0.2">
      <c r="B1265" s="60"/>
      <c r="C1265" s="61"/>
      <c r="D1265" s="61"/>
      <c r="E1265" s="61"/>
      <c r="F1265" s="43" t="s">
        <v>2198</v>
      </c>
      <c r="G1265" s="53" t="s">
        <v>2197</v>
      </c>
      <c r="H1265" s="44">
        <f>IFERROR(VLOOKUP($F1265,'Arr 2020'!$A$1:$C$1331,3,0),0)</f>
        <v>34066.18</v>
      </c>
      <c r="I1265" s="44">
        <f>IFERROR(VLOOKUP($F1265,'Arr 2020'!$A:$N,4,0),0)</f>
        <v>25472.3</v>
      </c>
      <c r="J1265" s="44">
        <f>IFERROR(VLOOKUP($F1265,'Arr 2020'!$A:$N,5,0),0)</f>
        <v>18351.080000000002</v>
      </c>
      <c r="K1265" s="44">
        <f>IFERROR(VLOOKUP($F1265,'Arr 2020'!$A:$N,6,0),0)</f>
        <v>8962.8700000000008</v>
      </c>
      <c r="L1265" s="44">
        <f>IFERROR(VLOOKUP($F1265,'Arr 2020'!$A:$N,7,0),0)</f>
        <v>0</v>
      </c>
      <c r="M1265" s="44">
        <f>IFERROR(VLOOKUP($F1265,'Arr 2020'!$A:$N,8,0),0)</f>
        <v>96.25</v>
      </c>
      <c r="N1265" s="44">
        <f>IFERROR(VLOOKUP($F1265,'Arr 2020'!$A:$N,9,0),0)</f>
        <v>17407.05</v>
      </c>
      <c r="O1265" s="44">
        <f>IFERROR(VLOOKUP($F1265,'Arr 2020'!$A:$N,10,0),0)</f>
        <v>24115.1</v>
      </c>
      <c r="P1265" s="44">
        <f>IFERROR(VLOOKUP($F1265,'Arr 2020'!$A:$N,11,0),0)</f>
        <v>30400.04</v>
      </c>
      <c r="Q1265" s="44">
        <f>IFERROR(VLOOKUP($F1265,'Arr 2020'!$A:$N,12,0),0)</f>
        <v>25022.9</v>
      </c>
      <c r="R1265" s="44">
        <f>IFERROR(VLOOKUP($F1265,'Arr 2020'!$A:$N,13,0),0)</f>
        <v>26579.11</v>
      </c>
      <c r="S1265" s="44">
        <f>IFERROR(VLOOKUP($F1265,'Arr 2020'!$A:$N,14,0),0)</f>
        <v>37951.5</v>
      </c>
    </row>
    <row r="1266" spans="2:19" ht="15" customHeight="1" x14ac:dyDescent="0.2">
      <c r="B1266" s="23"/>
      <c r="C1266" s="22"/>
      <c r="D1266" s="22"/>
      <c r="E1266" s="22" t="s">
        <v>2199</v>
      </c>
      <c r="F1266" s="22"/>
      <c r="G1266" s="55" t="s">
        <v>2200</v>
      </c>
      <c r="H1266" s="24">
        <f>IFERROR(VLOOKUP($F1266,'Arr 2020'!$A$1:$C$1331,3,0),0)</f>
        <v>0</v>
      </c>
      <c r="I1266" s="24">
        <f>IFERROR(VLOOKUP($F1266,'Arr 2020'!$A:$N,4,0),0)</f>
        <v>0</v>
      </c>
      <c r="J1266" s="24">
        <f>IFERROR(VLOOKUP($F1266,'Arr 2020'!$A:$N,5,0),0)</f>
        <v>0</v>
      </c>
      <c r="K1266" s="24">
        <f>IFERROR(VLOOKUP($F1266,'Arr 2020'!$A:$N,6,0),0)</f>
        <v>0</v>
      </c>
      <c r="L1266" s="24">
        <f>IFERROR(VLOOKUP($F1266,'Arr 2020'!$A:$N,7,0),0)</f>
        <v>0</v>
      </c>
      <c r="M1266" s="24">
        <f>IFERROR(VLOOKUP($F1266,'Arr 2020'!$A:$N,8,0),0)</f>
        <v>0</v>
      </c>
      <c r="N1266" s="24">
        <f>IFERROR(VLOOKUP($F1266,'Arr 2020'!$A:$N,9,0),0)</f>
        <v>0</v>
      </c>
      <c r="O1266" s="24">
        <f>IFERROR(VLOOKUP($F1266,'Arr 2020'!$A:$N,10,0),0)</f>
        <v>0</v>
      </c>
      <c r="P1266" s="24">
        <f>IFERROR(VLOOKUP($F1266,'Arr 2020'!$A:$N,11,0),0)</f>
        <v>0</v>
      </c>
      <c r="Q1266" s="24">
        <f>IFERROR(VLOOKUP($F1266,'Arr 2020'!$A:$N,12,0),0)</f>
        <v>0</v>
      </c>
      <c r="R1266" s="24">
        <f>IFERROR(VLOOKUP($F1266,'Arr 2020'!$A:$N,13,0),0)</f>
        <v>0</v>
      </c>
      <c r="S1266" s="24">
        <f>IFERROR(VLOOKUP($F1266,'Arr 2020'!$A:$N,14,0),0)</f>
        <v>0</v>
      </c>
    </row>
    <row r="1267" spans="2:19" ht="15" customHeight="1" x14ac:dyDescent="0.2">
      <c r="B1267" s="60"/>
      <c r="C1267" s="61"/>
      <c r="D1267" s="61"/>
      <c r="E1267" s="61"/>
      <c r="F1267" s="43" t="s">
        <v>2201</v>
      </c>
      <c r="G1267" s="53" t="s">
        <v>2200</v>
      </c>
      <c r="H1267" s="44">
        <f>IFERROR(VLOOKUP($F1267,'Arr 2020'!$A$1:$C$1331,3,0),0)</f>
        <v>4585.7299999999996</v>
      </c>
      <c r="I1267" s="44">
        <f>IFERROR(VLOOKUP($F1267,'Arr 2020'!$A:$N,4,0),0)</f>
        <v>5056.619999999999</v>
      </c>
      <c r="J1267" s="44">
        <f>IFERROR(VLOOKUP($F1267,'Arr 2020'!$A:$N,5,0),0)</f>
        <v>4235.0600000000004</v>
      </c>
      <c r="K1267" s="44">
        <f>IFERROR(VLOOKUP($F1267,'Arr 2020'!$A:$N,6,0),0)</f>
        <v>3774.83</v>
      </c>
      <c r="L1267" s="44">
        <f>IFERROR(VLOOKUP($F1267,'Arr 2020'!$A:$N,7,0),0)</f>
        <v>6642.07</v>
      </c>
      <c r="M1267" s="44">
        <f>IFERROR(VLOOKUP($F1267,'Arr 2020'!$A:$N,8,0),0)</f>
        <v>6161.63</v>
      </c>
      <c r="N1267" s="44">
        <f>IFERROR(VLOOKUP($F1267,'Arr 2020'!$A:$N,9,0),0)</f>
        <v>5674.87</v>
      </c>
      <c r="O1267" s="44">
        <f>IFERROR(VLOOKUP($F1267,'Arr 2020'!$A:$N,10,0),0)</f>
        <v>5509.45</v>
      </c>
      <c r="P1267" s="44">
        <f>IFERROR(VLOOKUP($F1267,'Arr 2020'!$A:$N,11,0),0)</f>
        <v>1717.7</v>
      </c>
      <c r="Q1267" s="44">
        <f>IFERROR(VLOOKUP($F1267,'Arr 2020'!$A:$N,12,0),0)</f>
        <v>3333.91</v>
      </c>
      <c r="R1267" s="44">
        <f>IFERROR(VLOOKUP($F1267,'Arr 2020'!$A:$N,13,0),0)</f>
        <v>356.41</v>
      </c>
      <c r="S1267" s="44">
        <f>IFERROR(VLOOKUP($F1267,'Arr 2020'!$A:$N,14,0),0)</f>
        <v>701.41</v>
      </c>
    </row>
    <row r="1268" spans="2:19" ht="30" customHeight="1" x14ac:dyDescent="0.2">
      <c r="B1268" s="23"/>
      <c r="C1268" s="22"/>
      <c r="D1268" s="22"/>
      <c r="E1268" s="22" t="s">
        <v>2202</v>
      </c>
      <c r="F1268" s="22"/>
      <c r="G1268" s="55" t="s">
        <v>2203</v>
      </c>
      <c r="H1268" s="24">
        <f>IFERROR(VLOOKUP($F1268,'Arr 2020'!$A$1:$C$1331,3,0),0)</f>
        <v>0</v>
      </c>
      <c r="I1268" s="24">
        <f>IFERROR(VLOOKUP($F1268,'Arr 2020'!$A:$N,4,0),0)</f>
        <v>0</v>
      </c>
      <c r="J1268" s="24">
        <f>IFERROR(VLOOKUP($F1268,'Arr 2020'!$A:$N,5,0),0)</f>
        <v>0</v>
      </c>
      <c r="K1268" s="24">
        <f>IFERROR(VLOOKUP($F1268,'Arr 2020'!$A:$N,6,0),0)</f>
        <v>0</v>
      </c>
      <c r="L1268" s="24">
        <f>IFERROR(VLOOKUP($F1268,'Arr 2020'!$A:$N,7,0),0)</f>
        <v>0</v>
      </c>
      <c r="M1268" s="24">
        <f>IFERROR(VLOOKUP($F1268,'Arr 2020'!$A:$N,8,0),0)</f>
        <v>0</v>
      </c>
      <c r="N1268" s="24">
        <f>IFERROR(VLOOKUP($F1268,'Arr 2020'!$A:$N,9,0),0)</f>
        <v>0</v>
      </c>
      <c r="O1268" s="24">
        <f>IFERROR(VLOOKUP($F1268,'Arr 2020'!$A:$N,10,0),0)</f>
        <v>0</v>
      </c>
      <c r="P1268" s="24">
        <f>IFERROR(VLOOKUP($F1268,'Arr 2020'!$A:$N,11,0),0)</f>
        <v>0</v>
      </c>
      <c r="Q1268" s="24">
        <f>IFERROR(VLOOKUP($F1268,'Arr 2020'!$A:$N,12,0),0)</f>
        <v>0</v>
      </c>
      <c r="R1268" s="24">
        <f>IFERROR(VLOOKUP($F1268,'Arr 2020'!$A:$N,13,0),0)</f>
        <v>0</v>
      </c>
      <c r="S1268" s="24">
        <f>IFERROR(VLOOKUP($F1268,'Arr 2020'!$A:$N,14,0),0)</f>
        <v>0</v>
      </c>
    </row>
    <row r="1269" spans="2:19" ht="25.5" x14ac:dyDescent="0.2">
      <c r="B1269" s="60"/>
      <c r="C1269" s="61"/>
      <c r="D1269" s="61"/>
      <c r="E1269" s="61"/>
      <c r="F1269" s="43" t="s">
        <v>2204</v>
      </c>
      <c r="G1269" s="53" t="s">
        <v>2205</v>
      </c>
      <c r="H1269" s="44">
        <f>IFERROR(VLOOKUP($F1269,'Arr 2020'!$A$1:$C$1331,3,0),0)</f>
        <v>87.01</v>
      </c>
      <c r="I1269" s="44">
        <f>IFERROR(VLOOKUP($F1269,'Arr 2020'!$A:$N,4,0),0)</f>
        <v>120.61</v>
      </c>
      <c r="J1269" s="44">
        <f>IFERROR(VLOOKUP($F1269,'Arr 2020'!$A:$N,5,0),0)</f>
        <v>131.54</v>
      </c>
      <c r="K1269" s="44">
        <f>IFERROR(VLOOKUP($F1269,'Arr 2020'!$A:$N,6,0),0)</f>
        <v>97.360000000000014</v>
      </c>
      <c r="L1269" s="44">
        <f>IFERROR(VLOOKUP($F1269,'Arr 2020'!$A:$N,7,0),0)</f>
        <v>256.08999999999997</v>
      </c>
      <c r="M1269" s="44">
        <f>IFERROR(VLOOKUP($F1269,'Arr 2020'!$A:$N,8,0),0)</f>
        <v>160.34</v>
      </c>
      <c r="N1269" s="44">
        <f>IFERROR(VLOOKUP($F1269,'Arr 2020'!$A:$N,9,0),0)</f>
        <v>339.55</v>
      </c>
      <c r="O1269" s="44">
        <f>IFERROR(VLOOKUP($F1269,'Arr 2020'!$A:$N,10,0),0)</f>
        <v>210.68000000000004</v>
      </c>
      <c r="P1269" s="44">
        <f>IFERROR(VLOOKUP($F1269,'Arr 2020'!$A:$N,11,0),0)</f>
        <v>276.58999999999997</v>
      </c>
      <c r="Q1269" s="44">
        <f>IFERROR(VLOOKUP($F1269,'Arr 2020'!$A:$N,12,0),0)</f>
        <v>769.07</v>
      </c>
      <c r="R1269" s="44">
        <f>IFERROR(VLOOKUP($F1269,'Arr 2020'!$A:$N,13,0),0)</f>
        <v>208.12</v>
      </c>
      <c r="S1269" s="44">
        <f>IFERROR(VLOOKUP($F1269,'Arr 2020'!$A:$N,14,0),0)</f>
        <v>616.69000000000005</v>
      </c>
    </row>
    <row r="1270" spans="2:19" ht="25.5" x14ac:dyDescent="0.2">
      <c r="B1270" s="60"/>
      <c r="C1270" s="61"/>
      <c r="D1270" s="61"/>
      <c r="E1270" s="61"/>
      <c r="F1270" s="43" t="s">
        <v>2206</v>
      </c>
      <c r="G1270" s="53" t="s">
        <v>4278</v>
      </c>
      <c r="H1270" s="44">
        <f>IFERROR(VLOOKUP($F1270,'Arr 2020'!$A$1:$C$1331,3,0),0)</f>
        <v>22071.869999999995</v>
      </c>
      <c r="I1270" s="44">
        <f>IFERROR(VLOOKUP($F1270,'Arr 2020'!$A:$N,4,0),0)</f>
        <v>7602.05</v>
      </c>
      <c r="J1270" s="44">
        <f>IFERROR(VLOOKUP($F1270,'Arr 2020'!$A:$N,5,0),0)</f>
        <v>5710.94</v>
      </c>
      <c r="K1270" s="44">
        <f>IFERROR(VLOOKUP($F1270,'Arr 2020'!$A:$N,6,0),0)</f>
        <v>9565.33</v>
      </c>
      <c r="L1270" s="44">
        <f>IFERROR(VLOOKUP($F1270,'Arr 2020'!$A:$N,7,0),0)</f>
        <v>3026.56</v>
      </c>
      <c r="M1270" s="44">
        <f>IFERROR(VLOOKUP($F1270,'Arr 2020'!$A:$N,8,0),0)</f>
        <v>9823.3199999999979</v>
      </c>
      <c r="N1270" s="44">
        <f>IFERROR(VLOOKUP($F1270,'Arr 2020'!$A:$N,9,0),0)</f>
        <v>4724.83</v>
      </c>
      <c r="O1270" s="44">
        <f>IFERROR(VLOOKUP($F1270,'Arr 2020'!$A:$N,10,0),0)</f>
        <v>2367.02</v>
      </c>
      <c r="P1270" s="44">
        <f>IFERROR(VLOOKUP($F1270,'Arr 2020'!$A:$N,11,0),0)</f>
        <v>2870.46</v>
      </c>
      <c r="Q1270" s="44">
        <f>IFERROR(VLOOKUP($F1270,'Arr 2020'!$A:$N,12,0),0)</f>
        <v>3430.52</v>
      </c>
      <c r="R1270" s="44">
        <f>IFERROR(VLOOKUP($F1270,'Arr 2020'!$A:$N,13,0),0)</f>
        <v>2379.2600000000002</v>
      </c>
      <c r="S1270" s="44">
        <f>IFERROR(VLOOKUP($F1270,'Arr 2020'!$A:$N,14,0),0)</f>
        <v>4542.87</v>
      </c>
    </row>
    <row r="1271" spans="2:19" ht="15" customHeight="1" x14ac:dyDescent="0.2">
      <c r="B1271" s="60"/>
      <c r="C1271" s="61"/>
      <c r="D1271" s="61"/>
      <c r="E1271" s="61"/>
      <c r="F1271" s="43" t="s">
        <v>2208</v>
      </c>
      <c r="G1271" s="53" t="s">
        <v>2209</v>
      </c>
      <c r="H1271" s="44">
        <f>IFERROR(VLOOKUP($F1271,'Arr 2020'!$A$1:$C$1331,3,0),0)</f>
        <v>10.37</v>
      </c>
      <c r="I1271" s="44">
        <f>IFERROR(VLOOKUP($F1271,'Arr 2020'!$A:$N,4,0),0)</f>
        <v>10.47</v>
      </c>
      <c r="J1271" s="44">
        <f>IFERROR(VLOOKUP($F1271,'Arr 2020'!$A:$N,5,0),0)</f>
        <v>0</v>
      </c>
      <c r="K1271" s="44">
        <f>IFERROR(VLOOKUP($F1271,'Arr 2020'!$A:$N,6,0),0)</f>
        <v>0</v>
      </c>
      <c r="L1271" s="44">
        <f>IFERROR(VLOOKUP($F1271,'Arr 2020'!$A:$N,7,0),0)</f>
        <v>29.04</v>
      </c>
      <c r="M1271" s="44">
        <f>IFERROR(VLOOKUP($F1271,'Arr 2020'!$A:$N,8,0),0)</f>
        <v>0</v>
      </c>
      <c r="N1271" s="44">
        <f>IFERROR(VLOOKUP($F1271,'Arr 2020'!$A:$N,9,0),0)</f>
        <v>0</v>
      </c>
      <c r="O1271" s="44">
        <f>IFERROR(VLOOKUP($F1271,'Arr 2020'!$A:$N,10,0),0)</f>
        <v>0</v>
      </c>
      <c r="P1271" s="44">
        <f>IFERROR(VLOOKUP($F1271,'Arr 2020'!$A:$N,11,0),0)</f>
        <v>0</v>
      </c>
      <c r="Q1271" s="44">
        <f>IFERROR(VLOOKUP($F1271,'Arr 2020'!$A:$N,12,0),0)</f>
        <v>0</v>
      </c>
      <c r="R1271" s="44">
        <f>IFERROR(VLOOKUP($F1271,'Arr 2020'!$A:$N,13,0),0)</f>
        <v>54.52</v>
      </c>
      <c r="S1271" s="44">
        <f>IFERROR(VLOOKUP($F1271,'Arr 2020'!$A:$N,14,0),0)</f>
        <v>0</v>
      </c>
    </row>
    <row r="1272" spans="2:19" ht="25.5" x14ac:dyDescent="0.2">
      <c r="B1272" s="60"/>
      <c r="C1272" s="61"/>
      <c r="D1272" s="61"/>
      <c r="E1272" s="61"/>
      <c r="F1272" s="43" t="s">
        <v>2210</v>
      </c>
      <c r="G1272" s="53" t="s">
        <v>2211</v>
      </c>
      <c r="H1272" s="44">
        <f>IFERROR(VLOOKUP($F1272,'Arr 2020'!$A$1:$C$1331,3,0),0)</f>
        <v>34384.47</v>
      </c>
      <c r="I1272" s="44">
        <f>IFERROR(VLOOKUP($F1272,'Arr 2020'!$A:$N,4,0),0)</f>
        <v>472.41</v>
      </c>
      <c r="J1272" s="44">
        <f>IFERROR(VLOOKUP($F1272,'Arr 2020'!$A:$N,5,0),0)</f>
        <v>26080.49</v>
      </c>
      <c r="K1272" s="44">
        <f>IFERROR(VLOOKUP($F1272,'Arr 2020'!$A:$N,6,0),0)</f>
        <v>17722.509999999998</v>
      </c>
      <c r="L1272" s="44">
        <f>IFERROR(VLOOKUP($F1272,'Arr 2020'!$A:$N,7,0),0)</f>
        <v>68.510000000000019</v>
      </c>
      <c r="M1272" s="44">
        <f>IFERROR(VLOOKUP($F1272,'Arr 2020'!$A:$N,8,0),0)</f>
        <v>8220.0499999999993</v>
      </c>
      <c r="N1272" s="44">
        <f>IFERROR(VLOOKUP($F1272,'Arr 2020'!$A:$N,9,0),0)</f>
        <v>33.68</v>
      </c>
      <c r="O1272" s="44">
        <f>IFERROR(VLOOKUP($F1272,'Arr 2020'!$A:$N,10,0),0)</f>
        <v>82.98</v>
      </c>
      <c r="P1272" s="44">
        <f>IFERROR(VLOOKUP($F1272,'Arr 2020'!$A:$N,11,0),0)</f>
        <v>5126.82</v>
      </c>
      <c r="Q1272" s="44">
        <f>IFERROR(VLOOKUP($F1272,'Arr 2020'!$A:$N,12,0),0)</f>
        <v>17798.490000000002</v>
      </c>
      <c r="R1272" s="44">
        <f>IFERROR(VLOOKUP($F1272,'Arr 2020'!$A:$N,13,0),0)</f>
        <v>368.54</v>
      </c>
      <c r="S1272" s="44">
        <f>IFERROR(VLOOKUP($F1272,'Arr 2020'!$A:$N,14,0),0)</f>
        <v>139.63999999999999</v>
      </c>
    </row>
    <row r="1273" spans="2:19" ht="15" customHeight="1" x14ac:dyDescent="0.2">
      <c r="B1273" s="23"/>
      <c r="C1273" s="22"/>
      <c r="D1273" s="22"/>
      <c r="E1273" s="22" t="s">
        <v>2212</v>
      </c>
      <c r="F1273" s="22"/>
      <c r="G1273" s="55" t="s">
        <v>2213</v>
      </c>
      <c r="H1273" s="24">
        <f>IFERROR(VLOOKUP($F1273,'Arr 2020'!$A$1:$C$1331,3,0),0)</f>
        <v>0</v>
      </c>
      <c r="I1273" s="24">
        <f>IFERROR(VLOOKUP($F1273,'Arr 2020'!$A:$N,4,0),0)</f>
        <v>0</v>
      </c>
      <c r="J1273" s="24">
        <f>IFERROR(VLOOKUP($F1273,'Arr 2020'!$A:$N,5,0),0)</f>
        <v>0</v>
      </c>
      <c r="K1273" s="24">
        <f>IFERROR(VLOOKUP($F1273,'Arr 2020'!$A:$N,6,0),0)</f>
        <v>0</v>
      </c>
      <c r="L1273" s="24">
        <f>IFERROR(VLOOKUP($F1273,'Arr 2020'!$A:$N,7,0),0)</f>
        <v>0</v>
      </c>
      <c r="M1273" s="24">
        <f>IFERROR(VLOOKUP($F1273,'Arr 2020'!$A:$N,8,0),0)</f>
        <v>0</v>
      </c>
      <c r="N1273" s="24">
        <f>IFERROR(VLOOKUP($F1273,'Arr 2020'!$A:$N,9,0),0)</f>
        <v>0</v>
      </c>
      <c r="O1273" s="24">
        <f>IFERROR(VLOOKUP($F1273,'Arr 2020'!$A:$N,10,0),0)</f>
        <v>0</v>
      </c>
      <c r="P1273" s="24">
        <f>IFERROR(VLOOKUP($F1273,'Arr 2020'!$A:$N,11,0),0)</f>
        <v>0</v>
      </c>
      <c r="Q1273" s="24">
        <f>IFERROR(VLOOKUP($F1273,'Arr 2020'!$A:$N,12,0),0)</f>
        <v>0</v>
      </c>
      <c r="R1273" s="24">
        <f>IFERROR(VLOOKUP($F1273,'Arr 2020'!$A:$N,13,0),0)</f>
        <v>0</v>
      </c>
      <c r="S1273" s="24">
        <f>IFERROR(VLOOKUP($F1273,'Arr 2020'!$A:$N,14,0),0)</f>
        <v>0</v>
      </c>
    </row>
    <row r="1274" spans="2:19" ht="15" customHeight="1" x14ac:dyDescent="0.2">
      <c r="B1274" s="60"/>
      <c r="C1274" s="61"/>
      <c r="D1274" s="61"/>
      <c r="E1274" s="61"/>
      <c r="F1274" s="43" t="s">
        <v>2214</v>
      </c>
      <c r="G1274" s="53" t="s">
        <v>2213</v>
      </c>
      <c r="H1274" s="44">
        <f>IFERROR(VLOOKUP($F1274,'Arr 2020'!$A$1:$C$1331,3,0),0)</f>
        <v>459676.62999999995</v>
      </c>
      <c r="I1274" s="44">
        <f>IFERROR(VLOOKUP($F1274,'Arr 2020'!$A:$N,4,0),0)</f>
        <v>308021.33</v>
      </c>
      <c r="J1274" s="44">
        <f>IFERROR(VLOOKUP($F1274,'Arr 2020'!$A:$N,5,0),0)</f>
        <v>502867.32</v>
      </c>
      <c r="K1274" s="44">
        <f>IFERROR(VLOOKUP($F1274,'Arr 2020'!$A:$N,6,0),0)</f>
        <v>415451.07000000007</v>
      </c>
      <c r="L1274" s="44">
        <f>IFERROR(VLOOKUP($F1274,'Arr 2020'!$A:$N,7,0),0)</f>
        <v>191080.26</v>
      </c>
      <c r="M1274" s="44">
        <f>IFERROR(VLOOKUP($F1274,'Arr 2020'!$A:$N,8,0),0)</f>
        <v>331618.37</v>
      </c>
      <c r="N1274" s="44">
        <f>IFERROR(VLOOKUP($F1274,'Arr 2020'!$A:$N,9,0),0)</f>
        <v>665844.47999999998</v>
      </c>
      <c r="O1274" s="44">
        <f>IFERROR(VLOOKUP($F1274,'Arr 2020'!$A:$N,10,0),0)</f>
        <v>566794.31000000006</v>
      </c>
      <c r="P1274" s="44">
        <f>IFERROR(VLOOKUP($F1274,'Arr 2020'!$A:$N,11,0),0)</f>
        <v>689487.11</v>
      </c>
      <c r="Q1274" s="44">
        <f>IFERROR(VLOOKUP($F1274,'Arr 2020'!$A:$N,12,0),0)</f>
        <v>804237.12999999989</v>
      </c>
      <c r="R1274" s="44">
        <f>IFERROR(VLOOKUP($F1274,'Arr 2020'!$A:$N,13,0),0)</f>
        <v>1017110.75</v>
      </c>
      <c r="S1274" s="44">
        <f>IFERROR(VLOOKUP($F1274,'Arr 2020'!$A:$N,14,0),0)</f>
        <v>468310.33</v>
      </c>
    </row>
    <row r="1275" spans="2:19" ht="15" customHeight="1" x14ac:dyDescent="0.2">
      <c r="B1275" s="64"/>
      <c r="C1275" s="37"/>
      <c r="D1275" s="37" t="s">
        <v>2215</v>
      </c>
      <c r="E1275" s="37"/>
      <c r="F1275" s="37"/>
      <c r="G1275" s="51" t="s">
        <v>4279</v>
      </c>
      <c r="H1275" s="38">
        <f>IFERROR(VLOOKUP($F1275,'Arr 2020'!$A$1:$C$1331,3,0),0)</f>
        <v>0</v>
      </c>
      <c r="I1275" s="38">
        <f>IFERROR(VLOOKUP($F1275,'Arr 2020'!$A:$N,4,0),0)</f>
        <v>0</v>
      </c>
      <c r="J1275" s="38">
        <f>IFERROR(VLOOKUP($F1275,'Arr 2020'!$A:$N,5,0),0)</f>
        <v>0</v>
      </c>
      <c r="K1275" s="38">
        <f>IFERROR(VLOOKUP($F1275,'Arr 2020'!$A:$N,6,0),0)</f>
        <v>0</v>
      </c>
      <c r="L1275" s="38">
        <f>IFERROR(VLOOKUP($F1275,'Arr 2020'!$A:$N,7,0),0)</f>
        <v>0</v>
      </c>
      <c r="M1275" s="38">
        <f>IFERROR(VLOOKUP($F1275,'Arr 2020'!$A:$N,8,0),0)</f>
        <v>0</v>
      </c>
      <c r="N1275" s="38">
        <f>IFERROR(VLOOKUP($F1275,'Arr 2020'!$A:$N,9,0),0)</f>
        <v>0</v>
      </c>
      <c r="O1275" s="38">
        <f>IFERROR(VLOOKUP($F1275,'Arr 2020'!$A:$N,10,0),0)</f>
        <v>0</v>
      </c>
      <c r="P1275" s="38">
        <f>IFERROR(VLOOKUP($F1275,'Arr 2020'!$A:$N,11,0),0)</f>
        <v>0</v>
      </c>
      <c r="Q1275" s="38">
        <f>IFERROR(VLOOKUP($F1275,'Arr 2020'!$A:$N,12,0),0)</f>
        <v>0</v>
      </c>
      <c r="R1275" s="38">
        <f>IFERROR(VLOOKUP($F1275,'Arr 2020'!$A:$N,13,0),0)</f>
        <v>0</v>
      </c>
      <c r="S1275" s="38">
        <f>IFERROR(VLOOKUP($F1275,'Arr 2020'!$A:$N,14,0),0)</f>
        <v>0</v>
      </c>
    </row>
    <row r="1276" spans="2:19" ht="15" customHeight="1" x14ac:dyDescent="0.2">
      <c r="B1276" s="23"/>
      <c r="C1276" s="22"/>
      <c r="D1276" s="22"/>
      <c r="E1276" s="22" t="s">
        <v>2216</v>
      </c>
      <c r="F1276" s="22"/>
      <c r="G1276" s="55" t="s">
        <v>2217</v>
      </c>
      <c r="H1276" s="24">
        <f>IFERROR(VLOOKUP($F1276,'Arr 2020'!$A$1:$C$1331,3,0),0)</f>
        <v>0</v>
      </c>
      <c r="I1276" s="24">
        <f>IFERROR(VLOOKUP($F1276,'Arr 2020'!$A:$N,4,0),0)</f>
        <v>0</v>
      </c>
      <c r="J1276" s="24">
        <f>IFERROR(VLOOKUP($F1276,'Arr 2020'!$A:$N,5,0),0)</f>
        <v>0</v>
      </c>
      <c r="K1276" s="24">
        <f>IFERROR(VLOOKUP($F1276,'Arr 2020'!$A:$N,6,0),0)</f>
        <v>0</v>
      </c>
      <c r="L1276" s="24">
        <f>IFERROR(VLOOKUP($F1276,'Arr 2020'!$A:$N,7,0),0)</f>
        <v>0</v>
      </c>
      <c r="M1276" s="24">
        <f>IFERROR(VLOOKUP($F1276,'Arr 2020'!$A:$N,8,0),0)</f>
        <v>0</v>
      </c>
      <c r="N1276" s="24">
        <f>IFERROR(VLOOKUP($F1276,'Arr 2020'!$A:$N,9,0),0)</f>
        <v>0</v>
      </c>
      <c r="O1276" s="24">
        <f>IFERROR(VLOOKUP($F1276,'Arr 2020'!$A:$N,10,0),0)</f>
        <v>0</v>
      </c>
      <c r="P1276" s="24">
        <f>IFERROR(VLOOKUP($F1276,'Arr 2020'!$A:$N,11,0),0)</f>
        <v>0</v>
      </c>
      <c r="Q1276" s="24">
        <f>IFERROR(VLOOKUP($F1276,'Arr 2020'!$A:$N,12,0),0)</f>
        <v>0</v>
      </c>
      <c r="R1276" s="24">
        <f>IFERROR(VLOOKUP($F1276,'Arr 2020'!$A:$N,13,0),0)</f>
        <v>0</v>
      </c>
      <c r="S1276" s="24">
        <f>IFERROR(VLOOKUP($F1276,'Arr 2020'!$A:$N,14,0),0)</f>
        <v>0</v>
      </c>
    </row>
    <row r="1277" spans="2:19" ht="15" customHeight="1" x14ac:dyDescent="0.2">
      <c r="B1277" s="60"/>
      <c r="C1277" s="61"/>
      <c r="D1277" s="61"/>
      <c r="E1277" s="61"/>
      <c r="F1277" s="43" t="s">
        <v>2218</v>
      </c>
      <c r="G1277" s="53" t="s">
        <v>2217</v>
      </c>
      <c r="H1277" s="44">
        <f>IFERROR(VLOOKUP($F1277,'Arr 2020'!$A$1:$C$1331,3,0),0)</f>
        <v>23311.18</v>
      </c>
      <c r="I1277" s="44">
        <f>IFERROR(VLOOKUP($F1277,'Arr 2020'!$A:$N,4,0),0)</f>
        <v>35103.72</v>
      </c>
      <c r="J1277" s="44">
        <f>IFERROR(VLOOKUP($F1277,'Arr 2020'!$A:$N,5,0),0)</f>
        <v>29565.56</v>
      </c>
      <c r="K1277" s="44">
        <f>IFERROR(VLOOKUP($F1277,'Arr 2020'!$A:$N,6,0),0)</f>
        <v>39596.800000000003</v>
      </c>
      <c r="L1277" s="44">
        <f>IFERROR(VLOOKUP($F1277,'Arr 2020'!$A:$N,7,0),0)</f>
        <v>33424.74</v>
      </c>
      <c r="M1277" s="44">
        <f>IFERROR(VLOOKUP($F1277,'Arr 2020'!$A:$N,8,0),0)</f>
        <v>39690.15</v>
      </c>
      <c r="N1277" s="44">
        <f>IFERROR(VLOOKUP($F1277,'Arr 2020'!$A:$N,9,0),0)</f>
        <v>37482.53</v>
      </c>
      <c r="O1277" s="44">
        <f>IFERROR(VLOOKUP($F1277,'Arr 2020'!$A:$N,10,0),0)</f>
        <v>31937.919999999998</v>
      </c>
      <c r="P1277" s="44">
        <f>IFERROR(VLOOKUP($F1277,'Arr 2020'!$A:$N,11,0),0)</f>
        <v>51145.54</v>
      </c>
      <c r="Q1277" s="44">
        <f>IFERROR(VLOOKUP($F1277,'Arr 2020'!$A:$N,12,0),0)</f>
        <v>73487.039999999994</v>
      </c>
      <c r="R1277" s="44">
        <f>IFERROR(VLOOKUP($F1277,'Arr 2020'!$A:$N,13,0),0)</f>
        <v>42267.66</v>
      </c>
      <c r="S1277" s="44">
        <f>IFERROR(VLOOKUP($F1277,'Arr 2020'!$A:$N,14,0),0)</f>
        <v>29124.34</v>
      </c>
    </row>
    <row r="1278" spans="2:19" ht="15" customHeight="1" x14ac:dyDescent="0.2">
      <c r="B1278" s="23"/>
      <c r="C1278" s="22"/>
      <c r="D1278" s="22"/>
      <c r="E1278" s="22" t="s">
        <v>2219</v>
      </c>
      <c r="F1278" s="22"/>
      <c r="G1278" s="55" t="s">
        <v>2220</v>
      </c>
      <c r="H1278" s="24">
        <f>IFERROR(VLOOKUP($F1278,'Arr 2020'!$A$1:$C$1331,3,0),0)</f>
        <v>0</v>
      </c>
      <c r="I1278" s="24">
        <f>IFERROR(VLOOKUP($F1278,'Arr 2020'!$A:$N,4,0),0)</f>
        <v>0</v>
      </c>
      <c r="J1278" s="24">
        <f>IFERROR(VLOOKUP($F1278,'Arr 2020'!$A:$N,5,0),0)</f>
        <v>0</v>
      </c>
      <c r="K1278" s="24">
        <f>IFERROR(VLOOKUP($F1278,'Arr 2020'!$A:$N,6,0),0)</f>
        <v>0</v>
      </c>
      <c r="L1278" s="24">
        <f>IFERROR(VLOOKUP($F1278,'Arr 2020'!$A:$N,7,0),0)</f>
        <v>0</v>
      </c>
      <c r="M1278" s="24">
        <f>IFERROR(VLOOKUP($F1278,'Arr 2020'!$A:$N,8,0),0)</f>
        <v>0</v>
      </c>
      <c r="N1278" s="24">
        <f>IFERROR(VLOOKUP($F1278,'Arr 2020'!$A:$N,9,0),0)</f>
        <v>0</v>
      </c>
      <c r="O1278" s="24">
        <f>IFERROR(VLOOKUP($F1278,'Arr 2020'!$A:$N,10,0),0)</f>
        <v>0</v>
      </c>
      <c r="P1278" s="24">
        <f>IFERROR(VLOOKUP($F1278,'Arr 2020'!$A:$N,11,0),0)</f>
        <v>0</v>
      </c>
      <c r="Q1278" s="24">
        <f>IFERROR(VLOOKUP($F1278,'Arr 2020'!$A:$N,12,0),0)</f>
        <v>0</v>
      </c>
      <c r="R1278" s="24">
        <f>IFERROR(VLOOKUP($F1278,'Arr 2020'!$A:$N,13,0),0)</f>
        <v>0</v>
      </c>
      <c r="S1278" s="24">
        <f>IFERROR(VLOOKUP($F1278,'Arr 2020'!$A:$N,14,0),0)</f>
        <v>0</v>
      </c>
    </row>
    <row r="1279" spans="2:19" ht="15" customHeight="1" x14ac:dyDescent="0.2">
      <c r="B1279" s="60"/>
      <c r="C1279" s="61"/>
      <c r="D1279" s="61"/>
      <c r="E1279" s="61"/>
      <c r="F1279" s="43" t="s">
        <v>2221</v>
      </c>
      <c r="G1279" s="53" t="s">
        <v>2220</v>
      </c>
      <c r="H1279" s="44">
        <f>IFERROR(VLOOKUP($F1279,'Arr 2020'!$A$1:$C$1331,3,0),0)</f>
        <v>0</v>
      </c>
      <c r="I1279" s="44">
        <f>IFERROR(VLOOKUP($F1279,'Arr 2020'!$A:$N,4,0),0)</f>
        <v>0</v>
      </c>
      <c r="J1279" s="44">
        <f>IFERROR(VLOOKUP($F1279,'Arr 2020'!$A:$N,5,0),0)</f>
        <v>0</v>
      </c>
      <c r="K1279" s="44">
        <f>IFERROR(VLOOKUP($F1279,'Arr 2020'!$A:$N,6,0),0)</f>
        <v>0</v>
      </c>
      <c r="L1279" s="44">
        <f>IFERROR(VLOOKUP($F1279,'Arr 2020'!$A:$N,7,0),0)</f>
        <v>0</v>
      </c>
      <c r="M1279" s="44">
        <f>IFERROR(VLOOKUP($F1279,'Arr 2020'!$A:$N,8,0),0)</f>
        <v>0</v>
      </c>
      <c r="N1279" s="44">
        <f>IFERROR(VLOOKUP($F1279,'Arr 2020'!$A:$N,9,0),0)</f>
        <v>0</v>
      </c>
      <c r="O1279" s="44">
        <f>IFERROR(VLOOKUP($F1279,'Arr 2020'!$A:$N,10,0),0)</f>
        <v>0</v>
      </c>
      <c r="P1279" s="44">
        <f>IFERROR(VLOOKUP($F1279,'Arr 2020'!$A:$N,11,0),0)</f>
        <v>0</v>
      </c>
      <c r="Q1279" s="44">
        <f>IFERROR(VLOOKUP($F1279,'Arr 2020'!$A:$N,12,0),0)</f>
        <v>0</v>
      </c>
      <c r="R1279" s="44">
        <f>IFERROR(VLOOKUP($F1279,'Arr 2020'!$A:$N,13,0),0)</f>
        <v>0</v>
      </c>
      <c r="S1279" s="44">
        <f>IFERROR(VLOOKUP($F1279,'Arr 2020'!$A:$N,14,0),0)</f>
        <v>0</v>
      </c>
    </row>
    <row r="1280" spans="2:19" ht="30" customHeight="1" x14ac:dyDescent="0.2">
      <c r="B1280" s="23"/>
      <c r="C1280" s="22"/>
      <c r="D1280" s="22"/>
      <c r="E1280" s="22" t="s">
        <v>2222</v>
      </c>
      <c r="F1280" s="22"/>
      <c r="G1280" s="55" t="s">
        <v>4280</v>
      </c>
      <c r="H1280" s="24">
        <f>IFERROR(VLOOKUP($F1280,'Arr 2020'!$A$1:$C$1331,3,0),0)</f>
        <v>0</v>
      </c>
      <c r="I1280" s="24">
        <f>IFERROR(VLOOKUP($F1280,'Arr 2020'!$A:$N,4,0),0)</f>
        <v>0</v>
      </c>
      <c r="J1280" s="24">
        <f>IFERROR(VLOOKUP($F1280,'Arr 2020'!$A:$N,5,0),0)</f>
        <v>0</v>
      </c>
      <c r="K1280" s="24">
        <f>IFERROR(VLOOKUP($F1280,'Arr 2020'!$A:$N,6,0),0)</f>
        <v>0</v>
      </c>
      <c r="L1280" s="24">
        <f>IFERROR(VLOOKUP($F1280,'Arr 2020'!$A:$N,7,0),0)</f>
        <v>0</v>
      </c>
      <c r="M1280" s="24">
        <f>IFERROR(VLOOKUP($F1280,'Arr 2020'!$A:$N,8,0),0)</f>
        <v>0</v>
      </c>
      <c r="N1280" s="24">
        <f>IFERROR(VLOOKUP($F1280,'Arr 2020'!$A:$N,9,0),0)</f>
        <v>0</v>
      </c>
      <c r="O1280" s="24">
        <f>IFERROR(VLOOKUP($F1280,'Arr 2020'!$A:$N,10,0),0)</f>
        <v>0</v>
      </c>
      <c r="P1280" s="24">
        <f>IFERROR(VLOOKUP($F1280,'Arr 2020'!$A:$N,11,0),0)</f>
        <v>0</v>
      </c>
      <c r="Q1280" s="24">
        <f>IFERROR(VLOOKUP($F1280,'Arr 2020'!$A:$N,12,0),0)</f>
        <v>0</v>
      </c>
      <c r="R1280" s="24">
        <f>IFERROR(VLOOKUP($F1280,'Arr 2020'!$A:$N,13,0),0)</f>
        <v>0</v>
      </c>
      <c r="S1280" s="24">
        <f>IFERROR(VLOOKUP($F1280,'Arr 2020'!$A:$N,14,0),0)</f>
        <v>0</v>
      </c>
    </row>
    <row r="1281" spans="2:19" ht="15" customHeight="1" x14ac:dyDescent="0.2">
      <c r="B1281" s="60"/>
      <c r="C1281" s="61"/>
      <c r="D1281" s="61"/>
      <c r="E1281" s="61"/>
      <c r="F1281" s="43" t="s">
        <v>2223</v>
      </c>
      <c r="G1281" s="53" t="s">
        <v>2224</v>
      </c>
      <c r="H1281" s="44">
        <f>IFERROR(VLOOKUP($F1281,'Arr 2020'!$A$1:$C$1331,3,0),0)</f>
        <v>867.19000000000017</v>
      </c>
      <c r="I1281" s="44">
        <f>IFERROR(VLOOKUP($F1281,'Arr 2020'!$A:$N,4,0),0)</f>
        <v>1100.71</v>
      </c>
      <c r="J1281" s="44">
        <f>IFERROR(VLOOKUP($F1281,'Arr 2020'!$A:$N,5,0),0)</f>
        <v>383.61</v>
      </c>
      <c r="K1281" s="44">
        <f>IFERROR(VLOOKUP($F1281,'Arr 2020'!$A:$N,6,0),0)</f>
        <v>1169.3599999999999</v>
      </c>
      <c r="L1281" s="44">
        <f>IFERROR(VLOOKUP($F1281,'Arr 2020'!$A:$N,7,0),0)</f>
        <v>400.98</v>
      </c>
      <c r="M1281" s="44">
        <f>IFERROR(VLOOKUP($F1281,'Arr 2020'!$A:$N,8,0),0)</f>
        <v>1665.93</v>
      </c>
      <c r="N1281" s="44">
        <f>IFERROR(VLOOKUP($F1281,'Arr 2020'!$A:$N,9,0),0)</f>
        <v>1176.8800000000001</v>
      </c>
      <c r="O1281" s="44">
        <f>IFERROR(VLOOKUP($F1281,'Arr 2020'!$A:$N,10,0),0)</f>
        <v>680.96</v>
      </c>
      <c r="P1281" s="44">
        <f>IFERROR(VLOOKUP($F1281,'Arr 2020'!$A:$N,11,0),0)</f>
        <v>2493.98</v>
      </c>
      <c r="Q1281" s="44">
        <f>IFERROR(VLOOKUP($F1281,'Arr 2020'!$A:$N,12,0),0)</f>
        <v>1250.4900000000002</v>
      </c>
      <c r="R1281" s="44">
        <f>IFERROR(VLOOKUP($F1281,'Arr 2020'!$A:$N,13,0),0)</f>
        <v>1035.6600000000001</v>
      </c>
      <c r="S1281" s="44">
        <f>IFERROR(VLOOKUP($F1281,'Arr 2020'!$A:$N,14,0),0)</f>
        <v>1181.69</v>
      </c>
    </row>
    <row r="1282" spans="2:19" ht="15" customHeight="1" x14ac:dyDescent="0.2">
      <c r="B1282" s="60"/>
      <c r="C1282" s="61"/>
      <c r="D1282" s="61"/>
      <c r="E1282" s="61"/>
      <c r="F1282" s="43" t="s">
        <v>2225</v>
      </c>
      <c r="G1282" s="53" t="s">
        <v>4281</v>
      </c>
      <c r="H1282" s="44">
        <f>IFERROR(VLOOKUP($F1282,'Arr 2020'!$A$1:$C$1331,3,0),0)</f>
        <v>0</v>
      </c>
      <c r="I1282" s="44">
        <f>IFERROR(VLOOKUP($F1282,'Arr 2020'!$A:$N,4,0),0)</f>
        <v>0</v>
      </c>
      <c r="J1282" s="44">
        <f>IFERROR(VLOOKUP($F1282,'Arr 2020'!$A:$N,5,0),0)</f>
        <v>0</v>
      </c>
      <c r="K1282" s="44">
        <f>IFERROR(VLOOKUP($F1282,'Arr 2020'!$A:$N,6,0),0)</f>
        <v>0</v>
      </c>
      <c r="L1282" s="44">
        <f>IFERROR(VLOOKUP($F1282,'Arr 2020'!$A:$N,7,0),0)</f>
        <v>0</v>
      </c>
      <c r="M1282" s="44">
        <f>IFERROR(VLOOKUP($F1282,'Arr 2020'!$A:$N,8,0),0)</f>
        <v>0</v>
      </c>
      <c r="N1282" s="44">
        <f>IFERROR(VLOOKUP($F1282,'Arr 2020'!$A:$N,9,0),0)</f>
        <v>0</v>
      </c>
      <c r="O1282" s="44">
        <f>IFERROR(VLOOKUP($F1282,'Arr 2020'!$A:$N,10,0),0)</f>
        <v>2.8</v>
      </c>
      <c r="P1282" s="44">
        <f>IFERROR(VLOOKUP($F1282,'Arr 2020'!$A:$N,11,0),0)</f>
        <v>0</v>
      </c>
      <c r="Q1282" s="44">
        <f>IFERROR(VLOOKUP($F1282,'Arr 2020'!$A:$N,12,0),0)</f>
        <v>0</v>
      </c>
      <c r="R1282" s="44">
        <f>IFERROR(VLOOKUP($F1282,'Arr 2020'!$A:$N,13,0),0)</f>
        <v>0</v>
      </c>
      <c r="S1282" s="44">
        <f>IFERROR(VLOOKUP($F1282,'Arr 2020'!$A:$N,14,0),0)</f>
        <v>0</v>
      </c>
    </row>
    <row r="1283" spans="2:19" ht="15" customHeight="1" x14ac:dyDescent="0.2">
      <c r="B1283" s="60"/>
      <c r="C1283" s="61"/>
      <c r="D1283" s="61"/>
      <c r="E1283" s="61"/>
      <c r="F1283" s="43" t="s">
        <v>2227</v>
      </c>
      <c r="G1283" s="53" t="s">
        <v>2228</v>
      </c>
      <c r="H1283" s="44">
        <f>IFERROR(VLOOKUP($F1283,'Arr 2020'!$A$1:$C$1331,3,0),0)</f>
        <v>0</v>
      </c>
      <c r="I1283" s="44">
        <f>IFERROR(VLOOKUP($F1283,'Arr 2020'!$A:$N,4,0),0)</f>
        <v>0</v>
      </c>
      <c r="J1283" s="44">
        <f>IFERROR(VLOOKUP($F1283,'Arr 2020'!$A:$N,5,0),0)</f>
        <v>0</v>
      </c>
      <c r="K1283" s="44">
        <f>IFERROR(VLOOKUP($F1283,'Arr 2020'!$A:$N,6,0),0)</f>
        <v>0</v>
      </c>
      <c r="L1283" s="44">
        <f>IFERROR(VLOOKUP($F1283,'Arr 2020'!$A:$N,7,0),0)</f>
        <v>0</v>
      </c>
      <c r="M1283" s="44">
        <f>IFERROR(VLOOKUP($F1283,'Arr 2020'!$A:$N,8,0),0)</f>
        <v>0</v>
      </c>
      <c r="N1283" s="44">
        <f>IFERROR(VLOOKUP($F1283,'Arr 2020'!$A:$N,9,0),0)</f>
        <v>0</v>
      </c>
      <c r="O1283" s="44">
        <f>IFERROR(VLOOKUP($F1283,'Arr 2020'!$A:$N,10,0),0)</f>
        <v>0</v>
      </c>
      <c r="P1283" s="44">
        <f>IFERROR(VLOOKUP($F1283,'Arr 2020'!$A:$N,11,0),0)</f>
        <v>0</v>
      </c>
      <c r="Q1283" s="44">
        <f>IFERROR(VLOOKUP($F1283,'Arr 2020'!$A:$N,12,0),0)</f>
        <v>0</v>
      </c>
      <c r="R1283" s="44">
        <f>IFERROR(VLOOKUP($F1283,'Arr 2020'!$A:$N,13,0),0)</f>
        <v>0</v>
      </c>
      <c r="S1283" s="44">
        <f>IFERROR(VLOOKUP($F1283,'Arr 2020'!$A:$N,14,0),0)</f>
        <v>0</v>
      </c>
    </row>
    <row r="1284" spans="2:19" ht="15" customHeight="1" x14ac:dyDescent="0.2">
      <c r="B1284" s="60"/>
      <c r="C1284" s="61"/>
      <c r="D1284" s="61"/>
      <c r="E1284" s="61"/>
      <c r="F1284" s="43" t="s">
        <v>2229</v>
      </c>
      <c r="G1284" s="53" t="s">
        <v>2230</v>
      </c>
      <c r="H1284" s="44">
        <f>IFERROR(VLOOKUP($F1284,'Arr 2020'!$A$1:$C$1331,3,0),0)</f>
        <v>0</v>
      </c>
      <c r="I1284" s="44">
        <f>IFERROR(VLOOKUP($F1284,'Arr 2020'!$A:$N,4,0),0)</f>
        <v>0</v>
      </c>
      <c r="J1284" s="44">
        <f>IFERROR(VLOOKUP($F1284,'Arr 2020'!$A:$N,5,0),0)</f>
        <v>0</v>
      </c>
      <c r="K1284" s="44">
        <f>IFERROR(VLOOKUP($F1284,'Arr 2020'!$A:$N,6,0),0)</f>
        <v>0</v>
      </c>
      <c r="L1284" s="44">
        <f>IFERROR(VLOOKUP($F1284,'Arr 2020'!$A:$N,7,0),0)</f>
        <v>0</v>
      </c>
      <c r="M1284" s="44">
        <f>IFERROR(VLOOKUP($F1284,'Arr 2020'!$A:$N,8,0),0)</f>
        <v>0</v>
      </c>
      <c r="N1284" s="44">
        <f>IFERROR(VLOOKUP($F1284,'Arr 2020'!$A:$N,9,0),0)</f>
        <v>0</v>
      </c>
      <c r="O1284" s="44">
        <f>IFERROR(VLOOKUP($F1284,'Arr 2020'!$A:$N,10,0),0)</f>
        <v>0</v>
      </c>
      <c r="P1284" s="44">
        <f>IFERROR(VLOOKUP($F1284,'Arr 2020'!$A:$N,11,0),0)</f>
        <v>0</v>
      </c>
      <c r="Q1284" s="44">
        <f>IFERROR(VLOOKUP($F1284,'Arr 2020'!$A:$N,12,0),0)</f>
        <v>0</v>
      </c>
      <c r="R1284" s="44">
        <f>IFERROR(VLOOKUP($F1284,'Arr 2020'!$A:$N,13,0),0)</f>
        <v>0</v>
      </c>
      <c r="S1284" s="44">
        <f>IFERROR(VLOOKUP($F1284,'Arr 2020'!$A:$N,14,0),0)</f>
        <v>0</v>
      </c>
    </row>
    <row r="1285" spans="2:19" ht="15" customHeight="1" x14ac:dyDescent="0.2">
      <c r="B1285" s="60"/>
      <c r="C1285" s="61"/>
      <c r="D1285" s="61"/>
      <c r="E1285" s="61"/>
      <c r="F1285" s="43" t="s">
        <v>2231</v>
      </c>
      <c r="G1285" s="53" t="s">
        <v>2232</v>
      </c>
      <c r="H1285" s="44">
        <f>IFERROR(VLOOKUP($F1285,'Arr 2020'!$A$1:$C$1331,3,0),0)</f>
        <v>5229.83</v>
      </c>
      <c r="I1285" s="44">
        <f>IFERROR(VLOOKUP($F1285,'Arr 2020'!$A:$N,4,0),0)</f>
        <v>2176.27</v>
      </c>
      <c r="J1285" s="44">
        <f>IFERROR(VLOOKUP($F1285,'Arr 2020'!$A:$N,5,0),0)</f>
        <v>929.51</v>
      </c>
      <c r="K1285" s="44">
        <f>IFERROR(VLOOKUP($F1285,'Arr 2020'!$A:$N,6,0),0)</f>
        <v>2227.69</v>
      </c>
      <c r="L1285" s="44">
        <f>IFERROR(VLOOKUP($F1285,'Arr 2020'!$A:$N,7,0),0)</f>
        <v>1298.58</v>
      </c>
      <c r="M1285" s="44">
        <f>IFERROR(VLOOKUP($F1285,'Arr 2020'!$A:$N,8,0),0)</f>
        <v>0</v>
      </c>
      <c r="N1285" s="44">
        <f>IFERROR(VLOOKUP($F1285,'Arr 2020'!$A:$N,9,0),0)</f>
        <v>1278.3599999999999</v>
      </c>
      <c r="O1285" s="44">
        <f>IFERROR(VLOOKUP($F1285,'Arr 2020'!$A:$N,10,0),0)</f>
        <v>3118.3400000000006</v>
      </c>
      <c r="P1285" s="44">
        <f>IFERROR(VLOOKUP($F1285,'Arr 2020'!$A:$N,11,0),0)</f>
        <v>2109.14</v>
      </c>
      <c r="Q1285" s="44">
        <f>IFERROR(VLOOKUP($F1285,'Arr 2020'!$A:$N,12,0),0)</f>
        <v>2055.73</v>
      </c>
      <c r="R1285" s="44">
        <f>IFERROR(VLOOKUP($F1285,'Arr 2020'!$A:$N,13,0),0)</f>
        <v>4357.3500000000004</v>
      </c>
      <c r="S1285" s="44">
        <f>IFERROR(VLOOKUP($F1285,'Arr 2020'!$A:$N,14,0),0)</f>
        <v>4555.8999999999996</v>
      </c>
    </row>
    <row r="1286" spans="2:19" ht="15" customHeight="1" x14ac:dyDescent="0.2">
      <c r="B1286" s="60"/>
      <c r="C1286" s="61"/>
      <c r="D1286" s="61"/>
      <c r="E1286" s="61"/>
      <c r="F1286" s="43" t="s">
        <v>2233</v>
      </c>
      <c r="G1286" s="53" t="s">
        <v>2234</v>
      </c>
      <c r="H1286" s="44">
        <f>IFERROR(VLOOKUP($F1286,'Arr 2020'!$A$1:$C$1331,3,0),0)</f>
        <v>140.9</v>
      </c>
      <c r="I1286" s="44">
        <f>IFERROR(VLOOKUP($F1286,'Arr 2020'!$A:$N,4,0),0)</f>
        <v>1283.7</v>
      </c>
      <c r="J1286" s="44">
        <f>IFERROR(VLOOKUP($F1286,'Arr 2020'!$A:$N,5,0),0)</f>
        <v>26.149999999999995</v>
      </c>
      <c r="K1286" s="44">
        <f>IFERROR(VLOOKUP($F1286,'Arr 2020'!$A:$N,6,0),0)</f>
        <v>0</v>
      </c>
      <c r="L1286" s="44">
        <f>IFERROR(VLOOKUP($F1286,'Arr 2020'!$A:$N,7,0),0)</f>
        <v>45.280000000000008</v>
      </c>
      <c r="M1286" s="44">
        <f>IFERROR(VLOOKUP($F1286,'Arr 2020'!$A:$N,8,0),0)</f>
        <v>82.96</v>
      </c>
      <c r="N1286" s="44">
        <f>IFERROR(VLOOKUP($F1286,'Arr 2020'!$A:$N,9,0),0)</f>
        <v>41.39</v>
      </c>
      <c r="O1286" s="44">
        <f>IFERROR(VLOOKUP($F1286,'Arr 2020'!$A:$N,10,0),0)</f>
        <v>261.45999999999998</v>
      </c>
      <c r="P1286" s="44">
        <f>IFERROR(VLOOKUP($F1286,'Arr 2020'!$A:$N,11,0),0)</f>
        <v>690.15999999999985</v>
      </c>
      <c r="Q1286" s="44">
        <f>IFERROR(VLOOKUP($F1286,'Arr 2020'!$A:$N,12,0),0)</f>
        <v>442.95</v>
      </c>
      <c r="R1286" s="44">
        <f>IFERROR(VLOOKUP($F1286,'Arr 2020'!$A:$N,13,0),0)</f>
        <v>121.39</v>
      </c>
      <c r="S1286" s="44">
        <f>IFERROR(VLOOKUP($F1286,'Arr 2020'!$A:$N,14,0),0)</f>
        <v>1215.3800000000001</v>
      </c>
    </row>
    <row r="1287" spans="2:19" ht="15" customHeight="1" x14ac:dyDescent="0.2">
      <c r="B1287" s="60"/>
      <c r="C1287" s="61"/>
      <c r="D1287" s="61"/>
      <c r="E1287" s="61"/>
      <c r="F1287" s="43" t="s">
        <v>2235</v>
      </c>
      <c r="G1287" s="53" t="s">
        <v>2236</v>
      </c>
      <c r="H1287" s="44">
        <f>IFERROR(VLOOKUP($F1287,'Arr 2020'!$A$1:$C$1331,3,0),0)</f>
        <v>0</v>
      </c>
      <c r="I1287" s="44">
        <f>IFERROR(VLOOKUP($F1287,'Arr 2020'!$A:$N,4,0),0)</f>
        <v>0</v>
      </c>
      <c r="J1287" s="44">
        <f>IFERROR(VLOOKUP($F1287,'Arr 2020'!$A:$N,5,0),0)</f>
        <v>0</v>
      </c>
      <c r="K1287" s="44">
        <f>IFERROR(VLOOKUP($F1287,'Arr 2020'!$A:$N,6,0),0)</f>
        <v>0</v>
      </c>
      <c r="L1287" s="44">
        <f>IFERROR(VLOOKUP($F1287,'Arr 2020'!$A:$N,7,0),0)</f>
        <v>0</v>
      </c>
      <c r="M1287" s="44">
        <f>IFERROR(VLOOKUP($F1287,'Arr 2020'!$A:$N,8,0),0)</f>
        <v>0</v>
      </c>
      <c r="N1287" s="44">
        <f>IFERROR(VLOOKUP($F1287,'Arr 2020'!$A:$N,9,0),0)</f>
        <v>0</v>
      </c>
      <c r="O1287" s="44">
        <f>IFERROR(VLOOKUP($F1287,'Arr 2020'!$A:$N,10,0),0)</f>
        <v>0</v>
      </c>
      <c r="P1287" s="44">
        <f>IFERROR(VLOOKUP($F1287,'Arr 2020'!$A:$N,11,0),0)</f>
        <v>0</v>
      </c>
      <c r="Q1287" s="44">
        <f>IFERROR(VLOOKUP($F1287,'Arr 2020'!$A:$N,12,0),0)</f>
        <v>0</v>
      </c>
      <c r="R1287" s="44">
        <f>IFERROR(VLOOKUP($F1287,'Arr 2020'!$A:$N,13,0),0)</f>
        <v>0</v>
      </c>
      <c r="S1287" s="44">
        <f>IFERROR(VLOOKUP($F1287,'Arr 2020'!$A:$N,14,0),0)</f>
        <v>0</v>
      </c>
    </row>
    <row r="1288" spans="2:19" ht="30" customHeight="1" x14ac:dyDescent="0.2">
      <c r="B1288" s="60"/>
      <c r="C1288" s="61"/>
      <c r="D1288" s="61"/>
      <c r="E1288" s="61"/>
      <c r="F1288" s="43" t="s">
        <v>2237</v>
      </c>
      <c r="G1288" s="53" t="s">
        <v>4282</v>
      </c>
      <c r="H1288" s="44">
        <f>IFERROR(VLOOKUP($F1288,'Arr 2020'!$A$1:$C$1331,3,0),0)</f>
        <v>158.57</v>
      </c>
      <c r="I1288" s="44">
        <f>IFERROR(VLOOKUP($F1288,'Arr 2020'!$A:$N,4,0),0)</f>
        <v>0</v>
      </c>
      <c r="J1288" s="44">
        <f>IFERROR(VLOOKUP($F1288,'Arr 2020'!$A:$N,5,0),0)</f>
        <v>0</v>
      </c>
      <c r="K1288" s="44">
        <f>IFERROR(VLOOKUP($F1288,'Arr 2020'!$A:$N,6,0),0)</f>
        <v>0</v>
      </c>
      <c r="L1288" s="44">
        <f>IFERROR(VLOOKUP($F1288,'Arr 2020'!$A:$N,7,0),0)</f>
        <v>1759.96</v>
      </c>
      <c r="M1288" s="44">
        <f>IFERROR(VLOOKUP($F1288,'Arr 2020'!$A:$N,8,0),0)</f>
        <v>0</v>
      </c>
      <c r="N1288" s="44">
        <f>IFERROR(VLOOKUP($F1288,'Arr 2020'!$A:$N,9,0),0)</f>
        <v>0</v>
      </c>
      <c r="O1288" s="44">
        <f>IFERROR(VLOOKUP($F1288,'Arr 2020'!$A:$N,10,0),0)</f>
        <v>0</v>
      </c>
      <c r="P1288" s="44">
        <f>IFERROR(VLOOKUP($F1288,'Arr 2020'!$A:$N,11,0),0)</f>
        <v>1106.32</v>
      </c>
      <c r="Q1288" s="44">
        <f>IFERROR(VLOOKUP($F1288,'Arr 2020'!$A:$N,12,0),0)</f>
        <v>79.709999999999994</v>
      </c>
      <c r="R1288" s="44">
        <f>IFERROR(VLOOKUP($F1288,'Arr 2020'!$A:$N,13,0),0)</f>
        <v>1019.98</v>
      </c>
      <c r="S1288" s="44">
        <f>IFERROR(VLOOKUP($F1288,'Arr 2020'!$A:$N,14,0),0)</f>
        <v>0</v>
      </c>
    </row>
    <row r="1289" spans="2:19" ht="15" customHeight="1" x14ac:dyDescent="0.2">
      <c r="B1289" s="60"/>
      <c r="C1289" s="61"/>
      <c r="D1289" s="61"/>
      <c r="E1289" s="61"/>
      <c r="F1289" s="43" t="s">
        <v>2239</v>
      </c>
      <c r="G1289" s="53" t="s">
        <v>2240</v>
      </c>
      <c r="H1289" s="44">
        <f>IFERROR(VLOOKUP($F1289,'Arr 2020'!$A$1:$C$1331,3,0),0)</f>
        <v>1077756.1000000001</v>
      </c>
      <c r="I1289" s="44">
        <f>IFERROR(VLOOKUP($F1289,'Arr 2020'!$A:$N,4,0),0)</f>
        <v>920019.88000000012</v>
      </c>
      <c r="J1289" s="44">
        <f>IFERROR(VLOOKUP($F1289,'Arr 2020'!$A:$N,5,0),0)</f>
        <v>853095.52000000014</v>
      </c>
      <c r="K1289" s="44">
        <f>IFERROR(VLOOKUP($F1289,'Arr 2020'!$A:$N,6,0),0)</f>
        <v>1241466.3</v>
      </c>
      <c r="L1289" s="44">
        <f>IFERROR(VLOOKUP($F1289,'Arr 2020'!$A:$N,7,0),0)</f>
        <v>1029137.63</v>
      </c>
      <c r="M1289" s="44">
        <f>IFERROR(VLOOKUP($F1289,'Arr 2020'!$A:$N,8,0),0)</f>
        <v>1505699.04</v>
      </c>
      <c r="N1289" s="44">
        <f>IFERROR(VLOOKUP($F1289,'Arr 2020'!$A:$N,9,0),0)</f>
        <v>1286929.74</v>
      </c>
      <c r="O1289" s="44">
        <f>IFERROR(VLOOKUP($F1289,'Arr 2020'!$A:$N,10,0),0)</f>
        <v>1422494.7400000002</v>
      </c>
      <c r="P1289" s="44">
        <f>IFERROR(VLOOKUP($F1289,'Arr 2020'!$A:$N,11,0),0)</f>
        <v>1542284.94</v>
      </c>
      <c r="Q1289" s="44">
        <f>IFERROR(VLOOKUP($F1289,'Arr 2020'!$A:$N,12,0),0)</f>
        <v>1342276.12</v>
      </c>
      <c r="R1289" s="44">
        <f>IFERROR(VLOOKUP($F1289,'Arr 2020'!$A:$N,13,0),0)</f>
        <v>1277864.4099999999</v>
      </c>
      <c r="S1289" s="44">
        <f>IFERROR(VLOOKUP($F1289,'Arr 2020'!$A:$N,14,0),0)</f>
        <v>1421448.68</v>
      </c>
    </row>
    <row r="1290" spans="2:19" ht="15" customHeight="1" x14ac:dyDescent="0.2">
      <c r="B1290" s="60"/>
      <c r="C1290" s="61"/>
      <c r="D1290" s="61"/>
      <c r="E1290" s="61"/>
      <c r="F1290" s="43" t="s">
        <v>2241</v>
      </c>
      <c r="G1290" s="53" t="s">
        <v>4283</v>
      </c>
      <c r="H1290" s="44">
        <f>IFERROR(VLOOKUP($F1290,'Arr 2020'!$A$1:$C$1331,3,0),0)</f>
        <v>4029.14</v>
      </c>
      <c r="I1290" s="44">
        <f>IFERROR(VLOOKUP($F1290,'Arr 2020'!$A:$N,4,0),0)</f>
        <v>9367.2999999999993</v>
      </c>
      <c r="J1290" s="44">
        <f>IFERROR(VLOOKUP($F1290,'Arr 2020'!$A:$N,5,0),0)</f>
        <v>1440.16</v>
      </c>
      <c r="K1290" s="44">
        <f>IFERROR(VLOOKUP($F1290,'Arr 2020'!$A:$N,6,0),0)</f>
        <v>1359.4600000000003</v>
      </c>
      <c r="L1290" s="44">
        <f>IFERROR(VLOOKUP($F1290,'Arr 2020'!$A:$N,7,0),0)</f>
        <v>1363.81</v>
      </c>
      <c r="M1290" s="44">
        <f>IFERROR(VLOOKUP($F1290,'Arr 2020'!$A:$N,8,0),0)</f>
        <v>2352.7800000000002</v>
      </c>
      <c r="N1290" s="44">
        <f>IFERROR(VLOOKUP($F1290,'Arr 2020'!$A:$N,9,0),0)</f>
        <v>6170.16</v>
      </c>
      <c r="O1290" s="44">
        <f>IFERROR(VLOOKUP($F1290,'Arr 2020'!$A:$N,10,0),0)</f>
        <v>6572.7</v>
      </c>
      <c r="P1290" s="44">
        <f>IFERROR(VLOOKUP($F1290,'Arr 2020'!$A:$N,11,0),0)</f>
        <v>20877.659999999996</v>
      </c>
      <c r="Q1290" s="44">
        <f>IFERROR(VLOOKUP($F1290,'Arr 2020'!$A:$N,12,0),0)</f>
        <v>13829.74</v>
      </c>
      <c r="R1290" s="44">
        <f>IFERROR(VLOOKUP($F1290,'Arr 2020'!$A:$N,13,0),0)</f>
        <v>7039.24</v>
      </c>
      <c r="S1290" s="44">
        <f>IFERROR(VLOOKUP($F1290,'Arr 2020'!$A:$N,14,0),0)</f>
        <v>9524.26</v>
      </c>
    </row>
    <row r="1291" spans="2:19" ht="15" customHeight="1" x14ac:dyDescent="0.2">
      <c r="B1291" s="64"/>
      <c r="C1291" s="37"/>
      <c r="D1291" s="37" t="s">
        <v>2243</v>
      </c>
      <c r="E1291" s="37"/>
      <c r="F1291" s="37"/>
      <c r="G1291" s="51" t="s">
        <v>2244</v>
      </c>
      <c r="H1291" s="38">
        <f>IFERROR(VLOOKUP($F1291,'Arr 2020'!$A$1:$C$1331,3,0),0)</f>
        <v>0</v>
      </c>
      <c r="I1291" s="38">
        <f>IFERROR(VLOOKUP($F1291,'Arr 2020'!$A:$N,4,0),0)</f>
        <v>0</v>
      </c>
      <c r="J1291" s="38">
        <f>IFERROR(VLOOKUP($F1291,'Arr 2020'!$A:$N,5,0),0)</f>
        <v>0</v>
      </c>
      <c r="K1291" s="38">
        <f>IFERROR(VLOOKUP($F1291,'Arr 2020'!$A:$N,6,0),0)</f>
        <v>0</v>
      </c>
      <c r="L1291" s="38">
        <f>IFERROR(VLOOKUP($F1291,'Arr 2020'!$A:$N,7,0),0)</f>
        <v>0</v>
      </c>
      <c r="M1291" s="38">
        <f>IFERROR(VLOOKUP($F1291,'Arr 2020'!$A:$N,8,0),0)</f>
        <v>0</v>
      </c>
      <c r="N1291" s="38">
        <f>IFERROR(VLOOKUP($F1291,'Arr 2020'!$A:$N,9,0),0)</f>
        <v>0</v>
      </c>
      <c r="O1291" s="38">
        <f>IFERROR(VLOOKUP($F1291,'Arr 2020'!$A:$N,10,0),0)</f>
        <v>0</v>
      </c>
      <c r="P1291" s="38">
        <f>IFERROR(VLOOKUP($F1291,'Arr 2020'!$A:$N,11,0),0)</f>
        <v>0</v>
      </c>
      <c r="Q1291" s="38">
        <f>IFERROR(VLOOKUP($F1291,'Arr 2020'!$A:$N,12,0),0)</f>
        <v>0</v>
      </c>
      <c r="R1291" s="38">
        <f>IFERROR(VLOOKUP($F1291,'Arr 2020'!$A:$N,13,0),0)</f>
        <v>0</v>
      </c>
      <c r="S1291" s="38">
        <f>IFERROR(VLOOKUP($F1291,'Arr 2020'!$A:$N,14,0),0)</f>
        <v>0</v>
      </c>
    </row>
    <row r="1292" spans="2:19" ht="15" customHeight="1" x14ac:dyDescent="0.2">
      <c r="B1292" s="23"/>
      <c r="C1292" s="22"/>
      <c r="D1292" s="22"/>
      <c r="E1292" s="22" t="s">
        <v>2245</v>
      </c>
      <c r="F1292" s="22"/>
      <c r="G1292" s="55" t="s">
        <v>2246</v>
      </c>
      <c r="H1292" s="24">
        <f>IFERROR(VLOOKUP($F1292,'Arr 2020'!$A$1:$C$1331,3,0),0)</f>
        <v>0</v>
      </c>
      <c r="I1292" s="24">
        <f>IFERROR(VLOOKUP($F1292,'Arr 2020'!$A:$N,4,0),0)</f>
        <v>0</v>
      </c>
      <c r="J1292" s="24">
        <f>IFERROR(VLOOKUP($F1292,'Arr 2020'!$A:$N,5,0),0)</f>
        <v>0</v>
      </c>
      <c r="K1292" s="24">
        <f>IFERROR(VLOOKUP($F1292,'Arr 2020'!$A:$N,6,0),0)</f>
        <v>0</v>
      </c>
      <c r="L1292" s="24">
        <f>IFERROR(VLOOKUP($F1292,'Arr 2020'!$A:$N,7,0),0)</f>
        <v>0</v>
      </c>
      <c r="M1292" s="24">
        <f>IFERROR(VLOOKUP($F1292,'Arr 2020'!$A:$N,8,0),0)</f>
        <v>0</v>
      </c>
      <c r="N1292" s="24">
        <f>IFERROR(VLOOKUP($F1292,'Arr 2020'!$A:$N,9,0),0)</f>
        <v>0</v>
      </c>
      <c r="O1292" s="24">
        <f>IFERROR(VLOOKUP($F1292,'Arr 2020'!$A:$N,10,0),0)</f>
        <v>0</v>
      </c>
      <c r="P1292" s="24">
        <f>IFERROR(VLOOKUP($F1292,'Arr 2020'!$A:$N,11,0),0)</f>
        <v>0</v>
      </c>
      <c r="Q1292" s="24">
        <f>IFERROR(VLOOKUP($F1292,'Arr 2020'!$A:$N,12,0),0)</f>
        <v>0</v>
      </c>
      <c r="R1292" s="24">
        <f>IFERROR(VLOOKUP($F1292,'Arr 2020'!$A:$N,13,0),0)</f>
        <v>0</v>
      </c>
      <c r="S1292" s="24">
        <f>IFERROR(VLOOKUP($F1292,'Arr 2020'!$A:$N,14,0),0)</f>
        <v>0</v>
      </c>
    </row>
    <row r="1293" spans="2:19" ht="15" customHeight="1" x14ac:dyDescent="0.2">
      <c r="B1293" s="60"/>
      <c r="C1293" s="61"/>
      <c r="D1293" s="61"/>
      <c r="E1293" s="61"/>
      <c r="F1293" s="43" t="s">
        <v>2247</v>
      </c>
      <c r="G1293" s="53" t="s">
        <v>2246</v>
      </c>
      <c r="H1293" s="44">
        <f>IFERROR(VLOOKUP($F1293,'Arr 2020'!$A$1:$C$1331,3,0),0)</f>
        <v>2217266.14</v>
      </c>
      <c r="I1293" s="44">
        <f>IFERROR(VLOOKUP($F1293,'Arr 2020'!$A:$N,4,0),0)</f>
        <v>2362895.65</v>
      </c>
      <c r="J1293" s="44">
        <f>IFERROR(VLOOKUP($F1293,'Arr 2020'!$A:$N,5,0),0)</f>
        <v>2251905.14</v>
      </c>
      <c r="K1293" s="44">
        <f>IFERROR(VLOOKUP($F1293,'Arr 2020'!$A:$N,6,0),0)</f>
        <v>2819463.15</v>
      </c>
      <c r="L1293" s="44">
        <f>IFERROR(VLOOKUP($F1293,'Arr 2020'!$A:$N,7,0),0)</f>
        <v>2341278.09</v>
      </c>
      <c r="M1293" s="44">
        <f>IFERROR(VLOOKUP($F1293,'Arr 2020'!$A:$N,8,0),0)</f>
        <v>2757028.83</v>
      </c>
      <c r="N1293" s="44">
        <f>IFERROR(VLOOKUP($F1293,'Arr 2020'!$A:$N,9,0),0)</f>
        <v>2895846.89</v>
      </c>
      <c r="O1293" s="44">
        <f>IFERROR(VLOOKUP($F1293,'Arr 2020'!$A:$N,10,0),0)</f>
        <v>2631454.7599999998</v>
      </c>
      <c r="P1293" s="44">
        <f>IFERROR(VLOOKUP($F1293,'Arr 2020'!$A:$N,11,0),0)</f>
        <v>2856933.78</v>
      </c>
      <c r="Q1293" s="44">
        <f>IFERROR(VLOOKUP($F1293,'Arr 2020'!$A:$N,12,0),0)</f>
        <v>2734488.97</v>
      </c>
      <c r="R1293" s="44">
        <f>IFERROR(VLOOKUP($F1293,'Arr 2020'!$A:$N,13,0),0)</f>
        <v>3025477.59</v>
      </c>
      <c r="S1293" s="44">
        <f>IFERROR(VLOOKUP($F1293,'Arr 2020'!$A:$N,14,0),0)</f>
        <v>2943558</v>
      </c>
    </row>
    <row r="1294" spans="2:19" ht="15" customHeight="1" x14ac:dyDescent="0.2">
      <c r="B1294" s="23"/>
      <c r="C1294" s="22"/>
      <c r="D1294" s="22"/>
      <c r="E1294" s="22" t="s">
        <v>2248</v>
      </c>
      <c r="F1294" s="22"/>
      <c r="G1294" s="55" t="s">
        <v>2249</v>
      </c>
      <c r="H1294" s="24">
        <f>IFERROR(VLOOKUP($F1294,'Arr 2020'!$A$1:$C$1331,3,0),0)</f>
        <v>0</v>
      </c>
      <c r="I1294" s="24">
        <f>IFERROR(VLOOKUP($F1294,'Arr 2020'!$A:$N,4,0),0)</f>
        <v>0</v>
      </c>
      <c r="J1294" s="24">
        <f>IFERROR(VLOOKUP($F1294,'Arr 2020'!$A:$N,5,0),0)</f>
        <v>0</v>
      </c>
      <c r="K1294" s="24">
        <f>IFERROR(VLOOKUP($F1294,'Arr 2020'!$A:$N,6,0),0)</f>
        <v>0</v>
      </c>
      <c r="L1294" s="24">
        <f>IFERROR(VLOOKUP($F1294,'Arr 2020'!$A:$N,7,0),0)</f>
        <v>0</v>
      </c>
      <c r="M1294" s="24">
        <f>IFERROR(VLOOKUP($F1294,'Arr 2020'!$A:$N,8,0),0)</f>
        <v>0</v>
      </c>
      <c r="N1294" s="24">
        <f>IFERROR(VLOOKUP($F1294,'Arr 2020'!$A:$N,9,0),0)</f>
        <v>0</v>
      </c>
      <c r="O1294" s="24">
        <f>IFERROR(VLOOKUP($F1294,'Arr 2020'!$A:$N,10,0),0)</f>
        <v>0</v>
      </c>
      <c r="P1294" s="24">
        <f>IFERROR(VLOOKUP($F1294,'Arr 2020'!$A:$N,11,0),0)</f>
        <v>0</v>
      </c>
      <c r="Q1294" s="24">
        <f>IFERROR(VLOOKUP($F1294,'Arr 2020'!$A:$N,12,0),0)</f>
        <v>0</v>
      </c>
      <c r="R1294" s="24">
        <f>IFERROR(VLOOKUP($F1294,'Arr 2020'!$A:$N,13,0),0)</f>
        <v>0</v>
      </c>
      <c r="S1294" s="24">
        <f>IFERROR(VLOOKUP($F1294,'Arr 2020'!$A:$N,14,0),0)</f>
        <v>0</v>
      </c>
    </row>
    <row r="1295" spans="2:19" ht="15" customHeight="1" x14ac:dyDescent="0.2">
      <c r="B1295" s="60"/>
      <c r="C1295" s="61"/>
      <c r="D1295" s="61"/>
      <c r="E1295" s="61"/>
      <c r="F1295" s="43" t="s">
        <v>2250</v>
      </c>
      <c r="G1295" s="53" t="s">
        <v>2251</v>
      </c>
      <c r="H1295" s="44">
        <f>IFERROR(VLOOKUP($F1295,'Arr 2020'!$A$1:$C$1331,3,0),0)</f>
        <v>468761.05</v>
      </c>
      <c r="I1295" s="44">
        <f>IFERROR(VLOOKUP($F1295,'Arr 2020'!$A:$N,4,0),0)</f>
        <v>189942.41</v>
      </c>
      <c r="J1295" s="44">
        <f>IFERROR(VLOOKUP($F1295,'Arr 2020'!$A:$N,5,0),0)</f>
        <v>355096.03</v>
      </c>
      <c r="K1295" s="44">
        <f>IFERROR(VLOOKUP($F1295,'Arr 2020'!$A:$N,6,0),0)</f>
        <v>539881.94999999995</v>
      </c>
      <c r="L1295" s="44">
        <f>IFERROR(VLOOKUP($F1295,'Arr 2020'!$A:$N,7,0),0)</f>
        <v>472224.65</v>
      </c>
      <c r="M1295" s="44">
        <f>IFERROR(VLOOKUP($F1295,'Arr 2020'!$A:$N,8,0),0)</f>
        <v>270777.24</v>
      </c>
      <c r="N1295" s="44">
        <f>IFERROR(VLOOKUP($F1295,'Arr 2020'!$A:$N,9,0),0)</f>
        <v>370851.96</v>
      </c>
      <c r="O1295" s="44">
        <f>IFERROR(VLOOKUP($F1295,'Arr 2020'!$A:$N,10,0),0)</f>
        <v>313859.45</v>
      </c>
      <c r="P1295" s="44">
        <f>IFERROR(VLOOKUP($F1295,'Arr 2020'!$A:$N,11,0),0)</f>
        <v>442843.82000000007</v>
      </c>
      <c r="Q1295" s="44">
        <f>IFERROR(VLOOKUP($F1295,'Arr 2020'!$A:$N,12,0),0)</f>
        <v>459350.65999999992</v>
      </c>
      <c r="R1295" s="44">
        <f>IFERROR(VLOOKUP($F1295,'Arr 2020'!$A:$N,13,0),0)</f>
        <v>494889.01</v>
      </c>
      <c r="S1295" s="44">
        <f>IFERROR(VLOOKUP($F1295,'Arr 2020'!$A:$N,14,0),0)</f>
        <v>482132.18</v>
      </c>
    </row>
    <row r="1296" spans="2:19" ht="15" customHeight="1" x14ac:dyDescent="0.2">
      <c r="B1296" s="60"/>
      <c r="C1296" s="61"/>
      <c r="D1296" s="61"/>
      <c r="E1296" s="61"/>
      <c r="F1296" s="43" t="s">
        <v>2252</v>
      </c>
      <c r="G1296" s="53" t="s">
        <v>2253</v>
      </c>
      <c r="H1296" s="44">
        <f>IFERROR(VLOOKUP($F1296,'Arr 2020'!$A$1:$C$1331,3,0),0)</f>
        <v>242671.95999999996</v>
      </c>
      <c r="I1296" s="44">
        <f>IFERROR(VLOOKUP($F1296,'Arr 2020'!$A:$N,4,0),0)</f>
        <v>236708.47</v>
      </c>
      <c r="J1296" s="44">
        <f>IFERROR(VLOOKUP($F1296,'Arr 2020'!$A:$N,5,0),0)</f>
        <v>133480.09</v>
      </c>
      <c r="K1296" s="44">
        <f>IFERROR(VLOOKUP($F1296,'Arr 2020'!$A:$N,6,0),0)</f>
        <v>184336.21</v>
      </c>
      <c r="L1296" s="44">
        <f>IFERROR(VLOOKUP($F1296,'Arr 2020'!$A:$N,7,0),0)</f>
        <v>144282.60999999996</v>
      </c>
      <c r="M1296" s="44">
        <f>IFERROR(VLOOKUP($F1296,'Arr 2020'!$A:$N,8,0),0)</f>
        <v>184247.14000000004</v>
      </c>
      <c r="N1296" s="44">
        <f>IFERROR(VLOOKUP($F1296,'Arr 2020'!$A:$N,9,0),0)</f>
        <v>175481.78</v>
      </c>
      <c r="O1296" s="44">
        <f>IFERROR(VLOOKUP($F1296,'Arr 2020'!$A:$N,10,0),0)</f>
        <v>169050.17999999996</v>
      </c>
      <c r="P1296" s="44">
        <f>IFERROR(VLOOKUP($F1296,'Arr 2020'!$A:$N,11,0),0)</f>
        <v>172012.04</v>
      </c>
      <c r="Q1296" s="44">
        <f>IFERROR(VLOOKUP($F1296,'Arr 2020'!$A:$N,12,0),0)</f>
        <v>210716.66000000003</v>
      </c>
      <c r="R1296" s="44">
        <f>IFERROR(VLOOKUP($F1296,'Arr 2020'!$A:$N,13,0),0)</f>
        <v>223029.11</v>
      </c>
      <c r="S1296" s="44">
        <f>IFERROR(VLOOKUP($F1296,'Arr 2020'!$A:$N,14,0),0)</f>
        <v>212490.99</v>
      </c>
    </row>
    <row r="1297" spans="2:19" ht="30" customHeight="1" x14ac:dyDescent="0.2">
      <c r="B1297" s="60"/>
      <c r="C1297" s="61"/>
      <c r="D1297" s="61"/>
      <c r="E1297" s="61"/>
      <c r="F1297" s="43" t="s">
        <v>2254</v>
      </c>
      <c r="G1297" s="53" t="s">
        <v>2255</v>
      </c>
      <c r="H1297" s="44">
        <f>IFERROR(VLOOKUP($F1297,'Arr 2020'!$A$1:$C$1331,3,0),0)</f>
        <v>10444.91</v>
      </c>
      <c r="I1297" s="44">
        <f>IFERROR(VLOOKUP($F1297,'Arr 2020'!$A:$N,4,0),0)</f>
        <v>7727.7299999999987</v>
      </c>
      <c r="J1297" s="44">
        <f>IFERROR(VLOOKUP($F1297,'Arr 2020'!$A:$N,5,0),0)</f>
        <v>7191.3199999999988</v>
      </c>
      <c r="K1297" s="44">
        <f>IFERROR(VLOOKUP($F1297,'Arr 2020'!$A:$N,6,0),0)</f>
        <v>7769.6</v>
      </c>
      <c r="L1297" s="44">
        <f>IFERROR(VLOOKUP($F1297,'Arr 2020'!$A:$N,7,0),0)</f>
        <v>2132.61</v>
      </c>
      <c r="M1297" s="44">
        <f>IFERROR(VLOOKUP($F1297,'Arr 2020'!$A:$N,8,0),0)</f>
        <v>1585.57</v>
      </c>
      <c r="N1297" s="44">
        <f>IFERROR(VLOOKUP($F1297,'Arr 2020'!$A:$N,9,0),0)</f>
        <v>2671.57</v>
      </c>
      <c r="O1297" s="44">
        <f>IFERROR(VLOOKUP($F1297,'Arr 2020'!$A:$N,10,0),0)</f>
        <v>1436.11</v>
      </c>
      <c r="P1297" s="44">
        <f>IFERROR(VLOOKUP($F1297,'Arr 2020'!$A:$N,11,0),0)</f>
        <v>6054.92</v>
      </c>
      <c r="Q1297" s="44">
        <f>IFERROR(VLOOKUP($F1297,'Arr 2020'!$A:$N,12,0),0)</f>
        <v>5257.27</v>
      </c>
      <c r="R1297" s="44">
        <f>IFERROR(VLOOKUP($F1297,'Arr 2020'!$A:$N,13,0),0)</f>
        <v>10836.38</v>
      </c>
      <c r="S1297" s="44">
        <f>IFERROR(VLOOKUP($F1297,'Arr 2020'!$A:$N,14,0),0)</f>
        <v>9388.67</v>
      </c>
    </row>
    <row r="1298" spans="2:19" ht="15" customHeight="1" x14ac:dyDescent="0.2">
      <c r="B1298" s="23"/>
      <c r="C1298" s="22"/>
      <c r="D1298" s="22"/>
      <c r="E1298" s="22" t="s">
        <v>2256</v>
      </c>
      <c r="F1298" s="22"/>
      <c r="G1298" s="55" t="s">
        <v>2257</v>
      </c>
      <c r="H1298" s="24">
        <f>IFERROR(VLOOKUP($F1298,'Arr 2020'!$A$1:$C$1331,3,0),0)</f>
        <v>0</v>
      </c>
      <c r="I1298" s="24">
        <f>IFERROR(VLOOKUP($F1298,'Arr 2020'!$A:$N,4,0),0)</f>
        <v>0</v>
      </c>
      <c r="J1298" s="24">
        <f>IFERROR(VLOOKUP($F1298,'Arr 2020'!$A:$N,5,0),0)</f>
        <v>0</v>
      </c>
      <c r="K1298" s="24">
        <f>IFERROR(VLOOKUP($F1298,'Arr 2020'!$A:$N,6,0),0)</f>
        <v>0</v>
      </c>
      <c r="L1298" s="24">
        <f>IFERROR(VLOOKUP($F1298,'Arr 2020'!$A:$N,7,0),0)</f>
        <v>0</v>
      </c>
      <c r="M1298" s="24">
        <f>IFERROR(VLOOKUP($F1298,'Arr 2020'!$A:$N,8,0),0)</f>
        <v>0</v>
      </c>
      <c r="N1298" s="24">
        <f>IFERROR(VLOOKUP($F1298,'Arr 2020'!$A:$N,9,0),0)</f>
        <v>0</v>
      </c>
      <c r="O1298" s="24">
        <f>IFERROR(VLOOKUP($F1298,'Arr 2020'!$A:$N,10,0),0)</f>
        <v>0</v>
      </c>
      <c r="P1298" s="24">
        <f>IFERROR(VLOOKUP($F1298,'Arr 2020'!$A:$N,11,0),0)</f>
        <v>0</v>
      </c>
      <c r="Q1298" s="24">
        <f>IFERROR(VLOOKUP($F1298,'Arr 2020'!$A:$N,12,0),0)</f>
        <v>0</v>
      </c>
      <c r="R1298" s="24">
        <f>IFERROR(VLOOKUP($F1298,'Arr 2020'!$A:$N,13,0),0)</f>
        <v>0</v>
      </c>
      <c r="S1298" s="24">
        <f>IFERROR(VLOOKUP($F1298,'Arr 2020'!$A:$N,14,0),0)</f>
        <v>0</v>
      </c>
    </row>
    <row r="1299" spans="2:19" ht="15" customHeight="1" x14ac:dyDescent="0.2">
      <c r="B1299" s="60"/>
      <c r="C1299" s="61"/>
      <c r="D1299" s="61"/>
      <c r="E1299" s="61"/>
      <c r="F1299" s="43" t="s">
        <v>2258</v>
      </c>
      <c r="G1299" s="53" t="s">
        <v>2259</v>
      </c>
      <c r="H1299" s="44">
        <f>IFERROR(VLOOKUP($F1299,'Arr 2020'!$A$1:$C$1331,3,0),0)</f>
        <v>223378.67</v>
      </c>
      <c r="I1299" s="44">
        <f>IFERROR(VLOOKUP($F1299,'Arr 2020'!$A:$N,4,0),0)</f>
        <v>167077.29999999999</v>
      </c>
      <c r="J1299" s="44">
        <f>IFERROR(VLOOKUP($F1299,'Arr 2020'!$A:$N,5,0),0)</f>
        <v>287782.07</v>
      </c>
      <c r="K1299" s="44">
        <f>IFERROR(VLOOKUP($F1299,'Arr 2020'!$A:$N,6,0),0)</f>
        <v>324025.5</v>
      </c>
      <c r="L1299" s="44">
        <f>IFERROR(VLOOKUP($F1299,'Arr 2020'!$A:$N,7,0),0)</f>
        <v>300830.55</v>
      </c>
      <c r="M1299" s="44">
        <f>IFERROR(VLOOKUP($F1299,'Arr 2020'!$A:$N,8,0),0)</f>
        <v>328380.39</v>
      </c>
      <c r="N1299" s="44">
        <f>IFERROR(VLOOKUP($F1299,'Arr 2020'!$A:$N,9,0),0)</f>
        <v>343856.1</v>
      </c>
      <c r="O1299" s="44">
        <f>IFERROR(VLOOKUP($F1299,'Arr 2020'!$A:$N,10,0),0)</f>
        <v>248580.02</v>
      </c>
      <c r="P1299" s="44">
        <f>IFERROR(VLOOKUP($F1299,'Arr 2020'!$A:$N,11,0),0)</f>
        <v>221721.14</v>
      </c>
      <c r="Q1299" s="44">
        <f>IFERROR(VLOOKUP($F1299,'Arr 2020'!$A:$N,12,0),0)</f>
        <v>253133.71</v>
      </c>
      <c r="R1299" s="44">
        <f>IFERROR(VLOOKUP($F1299,'Arr 2020'!$A:$N,13,0),0)</f>
        <v>341277.71</v>
      </c>
      <c r="S1299" s="44">
        <f>IFERROR(VLOOKUP($F1299,'Arr 2020'!$A:$N,14,0),0)</f>
        <v>330081.07</v>
      </c>
    </row>
    <row r="1300" spans="2:19" ht="15" customHeight="1" x14ac:dyDescent="0.2">
      <c r="B1300" s="60"/>
      <c r="C1300" s="61"/>
      <c r="D1300" s="61"/>
      <c r="E1300" s="61"/>
      <c r="F1300" s="43" t="s">
        <v>2260</v>
      </c>
      <c r="G1300" s="53" t="s">
        <v>2261</v>
      </c>
      <c r="H1300" s="44">
        <f>IFERROR(VLOOKUP($F1300,'Arr 2020'!$A$1:$C$1331,3,0),0)</f>
        <v>83.92</v>
      </c>
      <c r="I1300" s="44">
        <f>IFERROR(VLOOKUP($F1300,'Arr 2020'!$A:$N,4,0),0)</f>
        <v>241.69999999999996</v>
      </c>
      <c r="J1300" s="44">
        <f>IFERROR(VLOOKUP($F1300,'Arr 2020'!$A:$N,5,0),0)</f>
        <v>252.83000000000004</v>
      </c>
      <c r="K1300" s="44">
        <f>IFERROR(VLOOKUP($F1300,'Arr 2020'!$A:$N,6,0),0)</f>
        <v>291.33999999999997</v>
      </c>
      <c r="L1300" s="44">
        <f>IFERROR(VLOOKUP($F1300,'Arr 2020'!$A:$N,7,0),0)</f>
        <v>461.24</v>
      </c>
      <c r="M1300" s="44">
        <f>IFERROR(VLOOKUP($F1300,'Arr 2020'!$A:$N,8,0),0)</f>
        <v>24.07</v>
      </c>
      <c r="N1300" s="44">
        <f>IFERROR(VLOOKUP($F1300,'Arr 2020'!$A:$N,9,0),0)</f>
        <v>582.99</v>
      </c>
      <c r="O1300" s="44">
        <f>IFERROR(VLOOKUP($F1300,'Arr 2020'!$A:$N,10,0),0)</f>
        <v>284.56</v>
      </c>
      <c r="P1300" s="44">
        <f>IFERROR(VLOOKUP($F1300,'Arr 2020'!$A:$N,11,0),0)</f>
        <v>465.63999999999993</v>
      </c>
      <c r="Q1300" s="44">
        <f>IFERROR(VLOOKUP($F1300,'Arr 2020'!$A:$N,12,0),0)</f>
        <v>410.33</v>
      </c>
      <c r="R1300" s="44">
        <f>IFERROR(VLOOKUP($F1300,'Arr 2020'!$A:$N,13,0),0)</f>
        <v>368.99</v>
      </c>
      <c r="S1300" s="44">
        <f>IFERROR(VLOOKUP($F1300,'Arr 2020'!$A:$N,14,0),0)</f>
        <v>891.75</v>
      </c>
    </row>
    <row r="1301" spans="2:19" ht="15" customHeight="1" x14ac:dyDescent="0.2">
      <c r="B1301" s="60"/>
      <c r="C1301" s="61"/>
      <c r="D1301" s="61"/>
      <c r="E1301" s="61"/>
      <c r="F1301" s="43" t="s">
        <v>2262</v>
      </c>
      <c r="G1301" s="53" t="s">
        <v>2263</v>
      </c>
      <c r="H1301" s="44">
        <f>IFERROR(VLOOKUP($F1301,'Arr 2020'!$A$1:$C$1331,3,0),0)</f>
        <v>0</v>
      </c>
      <c r="I1301" s="44">
        <f>IFERROR(VLOOKUP($F1301,'Arr 2020'!$A:$N,4,0),0)</f>
        <v>0</v>
      </c>
      <c r="J1301" s="44">
        <f>IFERROR(VLOOKUP($F1301,'Arr 2020'!$A:$N,5,0),0)</f>
        <v>0</v>
      </c>
      <c r="K1301" s="44">
        <f>IFERROR(VLOOKUP($F1301,'Arr 2020'!$A:$N,6,0),0)</f>
        <v>0</v>
      </c>
      <c r="L1301" s="44">
        <f>IFERROR(VLOOKUP($F1301,'Arr 2020'!$A:$N,7,0),0)</f>
        <v>0</v>
      </c>
      <c r="M1301" s="44">
        <f>IFERROR(VLOOKUP($F1301,'Arr 2020'!$A:$N,8,0),0)</f>
        <v>0</v>
      </c>
      <c r="N1301" s="44">
        <f>IFERROR(VLOOKUP($F1301,'Arr 2020'!$A:$N,9,0),0)</f>
        <v>0</v>
      </c>
      <c r="O1301" s="44">
        <f>IFERROR(VLOOKUP($F1301,'Arr 2020'!$A:$N,10,0),0)</f>
        <v>0</v>
      </c>
      <c r="P1301" s="44">
        <f>IFERROR(VLOOKUP($F1301,'Arr 2020'!$A:$N,11,0),0)</f>
        <v>0</v>
      </c>
      <c r="Q1301" s="44">
        <f>IFERROR(VLOOKUP($F1301,'Arr 2020'!$A:$N,12,0),0)</f>
        <v>0</v>
      </c>
      <c r="R1301" s="44">
        <f>IFERROR(VLOOKUP($F1301,'Arr 2020'!$A:$N,13,0),0)</f>
        <v>0</v>
      </c>
      <c r="S1301" s="44">
        <f>IFERROR(VLOOKUP($F1301,'Arr 2020'!$A:$N,14,0),0)</f>
        <v>0</v>
      </c>
    </row>
    <row r="1302" spans="2:19" ht="15" customHeight="1" x14ac:dyDescent="0.2">
      <c r="B1302" s="23"/>
      <c r="C1302" s="22"/>
      <c r="D1302" s="22"/>
      <c r="E1302" s="22" t="s">
        <v>2264</v>
      </c>
      <c r="F1302" s="22"/>
      <c r="G1302" s="55" t="s">
        <v>2265</v>
      </c>
      <c r="H1302" s="24">
        <f>IFERROR(VLOOKUP($F1302,'Arr 2020'!$A$1:$C$1331,3,0),0)</f>
        <v>0</v>
      </c>
      <c r="I1302" s="24">
        <f>IFERROR(VLOOKUP($F1302,'Arr 2020'!$A:$N,4,0),0)</f>
        <v>0</v>
      </c>
      <c r="J1302" s="24">
        <f>IFERROR(VLOOKUP($F1302,'Arr 2020'!$A:$N,5,0),0)</f>
        <v>0</v>
      </c>
      <c r="K1302" s="24">
        <f>IFERROR(VLOOKUP($F1302,'Arr 2020'!$A:$N,6,0),0)</f>
        <v>0</v>
      </c>
      <c r="L1302" s="24">
        <f>IFERROR(VLOOKUP($F1302,'Arr 2020'!$A:$N,7,0),0)</f>
        <v>0</v>
      </c>
      <c r="M1302" s="24">
        <f>IFERROR(VLOOKUP($F1302,'Arr 2020'!$A:$N,8,0),0)</f>
        <v>0</v>
      </c>
      <c r="N1302" s="24">
        <f>IFERROR(VLOOKUP($F1302,'Arr 2020'!$A:$N,9,0),0)</f>
        <v>0</v>
      </c>
      <c r="O1302" s="24">
        <f>IFERROR(VLOOKUP($F1302,'Arr 2020'!$A:$N,10,0),0)</f>
        <v>0</v>
      </c>
      <c r="P1302" s="24">
        <f>IFERROR(VLOOKUP($F1302,'Arr 2020'!$A:$N,11,0),0)</f>
        <v>0</v>
      </c>
      <c r="Q1302" s="24">
        <f>IFERROR(VLOOKUP($F1302,'Arr 2020'!$A:$N,12,0),0)</f>
        <v>0</v>
      </c>
      <c r="R1302" s="24">
        <f>IFERROR(VLOOKUP($F1302,'Arr 2020'!$A:$N,13,0),0)</f>
        <v>0</v>
      </c>
      <c r="S1302" s="24">
        <f>IFERROR(VLOOKUP($F1302,'Arr 2020'!$A:$N,14,0),0)</f>
        <v>0</v>
      </c>
    </row>
    <row r="1303" spans="2:19" ht="15" customHeight="1" x14ac:dyDescent="0.2">
      <c r="B1303" s="60"/>
      <c r="C1303" s="61"/>
      <c r="D1303" s="61"/>
      <c r="E1303" s="61"/>
      <c r="F1303" s="43" t="s">
        <v>2266</v>
      </c>
      <c r="G1303" s="53" t="s">
        <v>2267</v>
      </c>
      <c r="H1303" s="44">
        <f>IFERROR(VLOOKUP($F1303,'Arr 2020'!$A$1:$C$1331,3,0),0)</f>
        <v>1895058.97</v>
      </c>
      <c r="I1303" s="44">
        <f>IFERROR(VLOOKUP($F1303,'Arr 2020'!$A:$N,4,0),0)</f>
        <v>2035407.09</v>
      </c>
      <c r="J1303" s="44">
        <f>IFERROR(VLOOKUP($F1303,'Arr 2020'!$A:$N,5,0),0)</f>
        <v>1635307.33</v>
      </c>
      <c r="K1303" s="44">
        <f>IFERROR(VLOOKUP($F1303,'Arr 2020'!$A:$N,6,0),0)</f>
        <v>1512605.46</v>
      </c>
      <c r="L1303" s="44">
        <f>IFERROR(VLOOKUP($F1303,'Arr 2020'!$A:$N,7,0),0)</f>
        <v>1296978.7</v>
      </c>
      <c r="M1303" s="44">
        <f>IFERROR(VLOOKUP($F1303,'Arr 2020'!$A:$N,8,0),0)</f>
        <v>1548453.53</v>
      </c>
      <c r="N1303" s="44">
        <f>IFERROR(VLOOKUP($F1303,'Arr 2020'!$A:$N,9,0),0)</f>
        <v>1760636.42</v>
      </c>
      <c r="O1303" s="44">
        <f>IFERROR(VLOOKUP($F1303,'Arr 2020'!$A:$N,10,0),0)</f>
        <v>1947405.76</v>
      </c>
      <c r="P1303" s="44">
        <f>IFERROR(VLOOKUP($F1303,'Arr 2020'!$A:$N,11,0),0)</f>
        <v>2000266.2999999996</v>
      </c>
      <c r="Q1303" s="44">
        <f>IFERROR(VLOOKUP($F1303,'Arr 2020'!$A:$N,12,0),0)</f>
        <v>2245983.1</v>
      </c>
      <c r="R1303" s="44">
        <f>IFERROR(VLOOKUP($F1303,'Arr 2020'!$A:$N,13,0),0)</f>
        <v>2060020.53</v>
      </c>
      <c r="S1303" s="44">
        <f>IFERROR(VLOOKUP($F1303,'Arr 2020'!$A:$N,14,0),0)</f>
        <v>2286270.87</v>
      </c>
    </row>
    <row r="1304" spans="2:19" ht="15" customHeight="1" x14ac:dyDescent="0.2">
      <c r="B1304" s="60"/>
      <c r="C1304" s="61"/>
      <c r="D1304" s="61"/>
      <c r="E1304" s="61"/>
      <c r="F1304" s="43" t="s">
        <v>2268</v>
      </c>
      <c r="G1304" s="53" t="s">
        <v>2269</v>
      </c>
      <c r="H1304" s="44">
        <f>IFERROR(VLOOKUP($F1304,'Arr 2020'!$A$1:$C$1331,3,0),0)</f>
        <v>73686.66</v>
      </c>
      <c r="I1304" s="44">
        <f>IFERROR(VLOOKUP($F1304,'Arr 2020'!$A:$N,4,0),0)</f>
        <v>108875.30999999998</v>
      </c>
      <c r="J1304" s="44">
        <f>IFERROR(VLOOKUP($F1304,'Arr 2020'!$A:$N,5,0),0)</f>
        <v>92657.73</v>
      </c>
      <c r="K1304" s="44">
        <f>IFERROR(VLOOKUP($F1304,'Arr 2020'!$A:$N,6,0),0)</f>
        <v>120930.08</v>
      </c>
      <c r="L1304" s="44">
        <f>IFERROR(VLOOKUP($F1304,'Arr 2020'!$A:$N,7,0),0)</f>
        <v>96485.05</v>
      </c>
      <c r="M1304" s="44">
        <f>IFERROR(VLOOKUP($F1304,'Arr 2020'!$A:$N,8,0),0)</f>
        <v>102774.6</v>
      </c>
      <c r="N1304" s="44">
        <f>IFERROR(VLOOKUP($F1304,'Arr 2020'!$A:$N,9,0),0)</f>
        <v>107600.87</v>
      </c>
      <c r="O1304" s="44">
        <f>IFERROR(VLOOKUP($F1304,'Arr 2020'!$A:$N,10,0),0)</f>
        <v>113894.84</v>
      </c>
      <c r="P1304" s="44">
        <f>IFERROR(VLOOKUP($F1304,'Arr 2020'!$A:$N,11,0),0)</f>
        <v>108287.18</v>
      </c>
      <c r="Q1304" s="44">
        <f>IFERROR(VLOOKUP($F1304,'Arr 2020'!$A:$N,12,0),0)</f>
        <v>124485.66</v>
      </c>
      <c r="R1304" s="44">
        <f>IFERROR(VLOOKUP($F1304,'Arr 2020'!$A:$N,13,0),0)</f>
        <v>112401.29</v>
      </c>
      <c r="S1304" s="44">
        <f>IFERROR(VLOOKUP($F1304,'Arr 2020'!$A:$N,14,0),0)</f>
        <v>105440.41</v>
      </c>
    </row>
    <row r="1305" spans="2:19" ht="15" customHeight="1" x14ac:dyDescent="0.2">
      <c r="B1305" s="60"/>
      <c r="C1305" s="61"/>
      <c r="D1305" s="61"/>
      <c r="E1305" s="61"/>
      <c r="F1305" s="43" t="s">
        <v>2270</v>
      </c>
      <c r="G1305" s="53" t="s">
        <v>2271</v>
      </c>
      <c r="H1305" s="44">
        <f>IFERROR(VLOOKUP($F1305,'Arr 2020'!$A$1:$C$1331,3,0),0)</f>
        <v>94225.3</v>
      </c>
      <c r="I1305" s="44">
        <f>IFERROR(VLOOKUP($F1305,'Arr 2020'!$A:$N,4,0),0)</f>
        <v>58963.29</v>
      </c>
      <c r="J1305" s="44">
        <f>IFERROR(VLOOKUP($F1305,'Arr 2020'!$A:$N,5,0),0)</f>
        <v>47891.12</v>
      </c>
      <c r="K1305" s="44">
        <f>IFERROR(VLOOKUP($F1305,'Arr 2020'!$A:$N,6,0),0)</f>
        <v>38313.61</v>
      </c>
      <c r="L1305" s="44">
        <f>IFERROR(VLOOKUP($F1305,'Arr 2020'!$A:$N,7,0),0)</f>
        <v>23513.99</v>
      </c>
      <c r="M1305" s="44">
        <f>IFERROR(VLOOKUP($F1305,'Arr 2020'!$A:$N,8,0),0)</f>
        <v>20793.720000000005</v>
      </c>
      <c r="N1305" s="44">
        <f>IFERROR(VLOOKUP($F1305,'Arr 2020'!$A:$N,9,0),0)</f>
        <v>34007.760000000002</v>
      </c>
      <c r="O1305" s="44">
        <f>IFERROR(VLOOKUP($F1305,'Arr 2020'!$A:$N,10,0),0)</f>
        <v>30934.12</v>
      </c>
      <c r="P1305" s="44">
        <f>IFERROR(VLOOKUP($F1305,'Arr 2020'!$A:$N,11,0),0)</f>
        <v>40126.040000000008</v>
      </c>
      <c r="Q1305" s="44">
        <f>IFERROR(VLOOKUP($F1305,'Arr 2020'!$A:$N,12,0),0)</f>
        <v>53896.62000000001</v>
      </c>
      <c r="R1305" s="44">
        <f>IFERROR(VLOOKUP($F1305,'Arr 2020'!$A:$N,13,0),0)</f>
        <v>58722.18</v>
      </c>
      <c r="S1305" s="44">
        <f>IFERROR(VLOOKUP($F1305,'Arr 2020'!$A:$N,14,0),0)</f>
        <v>34577.14</v>
      </c>
    </row>
    <row r="1306" spans="2:19" ht="15" customHeight="1" x14ac:dyDescent="0.2">
      <c r="B1306" s="60"/>
      <c r="C1306" s="61"/>
      <c r="D1306" s="61"/>
      <c r="E1306" s="61"/>
      <c r="F1306" s="43" t="s">
        <v>2272</v>
      </c>
      <c r="G1306" s="53" t="s">
        <v>2273</v>
      </c>
      <c r="H1306" s="44">
        <f>IFERROR(VLOOKUP($F1306,'Arr 2020'!$A$1:$C$1331,3,0),0)</f>
        <v>0</v>
      </c>
      <c r="I1306" s="44">
        <f>IFERROR(VLOOKUP($F1306,'Arr 2020'!$A:$N,4,0),0)</f>
        <v>0</v>
      </c>
      <c r="J1306" s="44">
        <f>IFERROR(VLOOKUP($F1306,'Arr 2020'!$A:$N,5,0),0)</f>
        <v>0</v>
      </c>
      <c r="K1306" s="44">
        <f>IFERROR(VLOOKUP($F1306,'Arr 2020'!$A:$N,6,0),0)</f>
        <v>0</v>
      </c>
      <c r="L1306" s="44">
        <f>IFERROR(VLOOKUP($F1306,'Arr 2020'!$A:$N,7,0),0)</f>
        <v>69.28</v>
      </c>
      <c r="M1306" s="44">
        <f>IFERROR(VLOOKUP($F1306,'Arr 2020'!$A:$N,8,0),0)</f>
        <v>0</v>
      </c>
      <c r="N1306" s="44">
        <f>IFERROR(VLOOKUP($F1306,'Arr 2020'!$A:$N,9,0),0)</f>
        <v>0</v>
      </c>
      <c r="O1306" s="44">
        <f>IFERROR(VLOOKUP($F1306,'Arr 2020'!$A:$N,10,0),0)</f>
        <v>85.59999999999998</v>
      </c>
      <c r="P1306" s="44">
        <f>IFERROR(VLOOKUP($F1306,'Arr 2020'!$A:$N,11,0),0)</f>
        <v>4595.83</v>
      </c>
      <c r="Q1306" s="44">
        <f>IFERROR(VLOOKUP($F1306,'Arr 2020'!$A:$N,12,0),0)</f>
        <v>0</v>
      </c>
      <c r="R1306" s="44">
        <f>IFERROR(VLOOKUP($F1306,'Arr 2020'!$A:$N,13,0),0)</f>
        <v>0</v>
      </c>
      <c r="S1306" s="44">
        <f>IFERROR(VLOOKUP($F1306,'Arr 2020'!$A:$N,14,0),0)</f>
        <v>0</v>
      </c>
    </row>
    <row r="1307" spans="2:19" ht="15" customHeight="1" x14ac:dyDescent="0.2">
      <c r="B1307" s="23"/>
      <c r="C1307" s="22"/>
      <c r="D1307" s="22"/>
      <c r="E1307" s="22" t="s">
        <v>2274</v>
      </c>
      <c r="F1307" s="22"/>
      <c r="G1307" s="55" t="s">
        <v>2275</v>
      </c>
      <c r="H1307" s="24">
        <f>IFERROR(VLOOKUP($F1307,'Arr 2020'!$A$1:$C$1331,3,0),0)</f>
        <v>0</v>
      </c>
      <c r="I1307" s="24">
        <f>IFERROR(VLOOKUP($F1307,'Arr 2020'!$A:$N,4,0),0)</f>
        <v>0</v>
      </c>
      <c r="J1307" s="24">
        <f>IFERROR(VLOOKUP($F1307,'Arr 2020'!$A:$N,5,0),0)</f>
        <v>0</v>
      </c>
      <c r="K1307" s="24">
        <f>IFERROR(VLOOKUP($F1307,'Arr 2020'!$A:$N,6,0),0)</f>
        <v>0</v>
      </c>
      <c r="L1307" s="24">
        <f>IFERROR(VLOOKUP($F1307,'Arr 2020'!$A:$N,7,0),0)</f>
        <v>0</v>
      </c>
      <c r="M1307" s="24">
        <f>IFERROR(VLOOKUP($F1307,'Arr 2020'!$A:$N,8,0),0)</f>
        <v>0</v>
      </c>
      <c r="N1307" s="24">
        <f>IFERROR(VLOOKUP($F1307,'Arr 2020'!$A:$N,9,0),0)</f>
        <v>0</v>
      </c>
      <c r="O1307" s="24">
        <f>IFERROR(VLOOKUP($F1307,'Arr 2020'!$A:$N,10,0),0)</f>
        <v>0</v>
      </c>
      <c r="P1307" s="24">
        <f>IFERROR(VLOOKUP($F1307,'Arr 2020'!$A:$N,11,0),0)</f>
        <v>0</v>
      </c>
      <c r="Q1307" s="24">
        <f>IFERROR(VLOOKUP($F1307,'Arr 2020'!$A:$N,12,0),0)</f>
        <v>0</v>
      </c>
      <c r="R1307" s="24">
        <f>IFERROR(VLOOKUP($F1307,'Arr 2020'!$A:$N,13,0),0)</f>
        <v>0</v>
      </c>
      <c r="S1307" s="24">
        <f>IFERROR(VLOOKUP($F1307,'Arr 2020'!$A:$N,14,0),0)</f>
        <v>0</v>
      </c>
    </row>
    <row r="1308" spans="2:19" ht="15" customHeight="1" x14ac:dyDescent="0.2">
      <c r="B1308" s="60"/>
      <c r="C1308" s="61"/>
      <c r="D1308" s="61"/>
      <c r="E1308" s="61"/>
      <c r="F1308" s="43" t="s">
        <v>2276</v>
      </c>
      <c r="G1308" s="53" t="s">
        <v>2277</v>
      </c>
      <c r="H1308" s="44">
        <f>IFERROR(VLOOKUP($F1308,'Arr 2020'!$A$1:$C$1331,3,0),0)</f>
        <v>782.61</v>
      </c>
      <c r="I1308" s="44">
        <f>IFERROR(VLOOKUP($F1308,'Arr 2020'!$A:$N,4,0),0)</f>
        <v>3427.54</v>
      </c>
      <c r="J1308" s="44">
        <f>IFERROR(VLOOKUP($F1308,'Arr 2020'!$A:$N,5,0),0)</f>
        <v>1558.26</v>
      </c>
      <c r="K1308" s="44">
        <f>IFERROR(VLOOKUP($F1308,'Arr 2020'!$A:$N,6,0),0)</f>
        <v>634.20000000000005</v>
      </c>
      <c r="L1308" s="44">
        <f>IFERROR(VLOOKUP($F1308,'Arr 2020'!$A:$N,7,0),0)</f>
        <v>759.57000000000016</v>
      </c>
      <c r="M1308" s="44">
        <f>IFERROR(VLOOKUP($F1308,'Arr 2020'!$A:$N,8,0),0)</f>
        <v>196.57</v>
      </c>
      <c r="N1308" s="44">
        <f>IFERROR(VLOOKUP($F1308,'Arr 2020'!$A:$N,9,0),0)</f>
        <v>200.76</v>
      </c>
      <c r="O1308" s="44">
        <f>IFERROR(VLOOKUP($F1308,'Arr 2020'!$A:$N,10,0),0)</f>
        <v>444.92</v>
      </c>
      <c r="P1308" s="44">
        <f>IFERROR(VLOOKUP($F1308,'Arr 2020'!$A:$N,11,0),0)</f>
        <v>365.32</v>
      </c>
      <c r="Q1308" s="44">
        <f>IFERROR(VLOOKUP($F1308,'Arr 2020'!$A:$N,12,0),0)</f>
        <v>703.63</v>
      </c>
      <c r="R1308" s="44">
        <f>IFERROR(VLOOKUP($F1308,'Arr 2020'!$A:$N,13,0),0)</f>
        <v>1082.32</v>
      </c>
      <c r="S1308" s="44">
        <f>IFERROR(VLOOKUP($F1308,'Arr 2020'!$A:$N,14,0),0)</f>
        <v>693.34</v>
      </c>
    </row>
    <row r="1309" spans="2:19" ht="15" customHeight="1" x14ac:dyDescent="0.2">
      <c r="B1309" s="60"/>
      <c r="C1309" s="61"/>
      <c r="D1309" s="61"/>
      <c r="E1309" s="61"/>
      <c r="F1309" s="43" t="s">
        <v>2278</v>
      </c>
      <c r="G1309" s="53" t="s">
        <v>2279</v>
      </c>
      <c r="H1309" s="44">
        <f>IFERROR(VLOOKUP($F1309,'Arr 2020'!$A$1:$C$1331,3,0),0)</f>
        <v>10445883.26</v>
      </c>
      <c r="I1309" s="44">
        <f>IFERROR(VLOOKUP($F1309,'Arr 2020'!$A:$N,4,0),0)</f>
        <v>8567701.8100000005</v>
      </c>
      <c r="J1309" s="44">
        <f>IFERROR(VLOOKUP($F1309,'Arr 2020'!$A:$N,5,0),0)</f>
        <v>8573491.9900000021</v>
      </c>
      <c r="K1309" s="44">
        <f>IFERROR(VLOOKUP($F1309,'Arr 2020'!$A:$N,6,0),0)</f>
        <v>4812156</v>
      </c>
      <c r="L1309" s="44">
        <f>IFERROR(VLOOKUP($F1309,'Arr 2020'!$A:$N,7,0),0)</f>
        <v>6377916.1200000001</v>
      </c>
      <c r="M1309" s="44">
        <f>IFERROR(VLOOKUP($F1309,'Arr 2020'!$A:$N,8,0),0)</f>
        <v>4621385.9800000004</v>
      </c>
      <c r="N1309" s="44">
        <f>IFERROR(VLOOKUP($F1309,'Arr 2020'!$A:$N,9,0),0)</f>
        <v>7061444.4800000004</v>
      </c>
      <c r="O1309" s="44">
        <f>IFERROR(VLOOKUP($F1309,'Arr 2020'!$A:$N,10,0),0)</f>
        <v>6987928.6500000004</v>
      </c>
      <c r="P1309" s="44">
        <f>IFERROR(VLOOKUP($F1309,'Arr 2020'!$A:$N,11,0),0)</f>
        <v>9079057.0500000007</v>
      </c>
      <c r="Q1309" s="44">
        <f>IFERROR(VLOOKUP($F1309,'Arr 2020'!$A:$N,12,0),0)</f>
        <v>7654780.6699999999</v>
      </c>
      <c r="R1309" s="44">
        <f>IFERROR(VLOOKUP($F1309,'Arr 2020'!$A:$N,13,0),0)</f>
        <v>9111716.1799999997</v>
      </c>
      <c r="S1309" s="44">
        <f>IFERROR(VLOOKUP($F1309,'Arr 2020'!$A:$N,14,0),0)</f>
        <v>8707979.5500000007</v>
      </c>
    </row>
    <row r="1310" spans="2:19" ht="15" customHeight="1" x14ac:dyDescent="0.2">
      <c r="B1310" s="60"/>
      <c r="C1310" s="61"/>
      <c r="D1310" s="61"/>
      <c r="E1310" s="61"/>
      <c r="F1310" s="43" t="s">
        <v>2280</v>
      </c>
      <c r="G1310" s="53" t="s">
        <v>2281</v>
      </c>
      <c r="H1310" s="44">
        <f>IFERROR(VLOOKUP($F1310,'Arr 2020'!$A$1:$C$1331,3,0),0)</f>
        <v>68207.320000000007</v>
      </c>
      <c r="I1310" s="44">
        <f>IFERROR(VLOOKUP($F1310,'Arr 2020'!$A:$N,4,0),0)</f>
        <v>101353.9</v>
      </c>
      <c r="J1310" s="44">
        <f>IFERROR(VLOOKUP($F1310,'Arr 2020'!$A:$N,5,0),0)</f>
        <v>69973.919999999998</v>
      </c>
      <c r="K1310" s="44">
        <f>IFERROR(VLOOKUP($F1310,'Arr 2020'!$A:$N,6,0),0)</f>
        <v>117582.37</v>
      </c>
      <c r="L1310" s="44">
        <f>IFERROR(VLOOKUP($F1310,'Arr 2020'!$A:$N,7,0),0)</f>
        <v>29815.9</v>
      </c>
      <c r="M1310" s="44">
        <f>IFERROR(VLOOKUP($F1310,'Arr 2020'!$A:$N,8,0),0)</f>
        <v>42642.15</v>
      </c>
      <c r="N1310" s="44">
        <f>IFERROR(VLOOKUP($F1310,'Arr 2020'!$A:$N,9,0),0)</f>
        <v>178973.1</v>
      </c>
      <c r="O1310" s="44">
        <f>IFERROR(VLOOKUP($F1310,'Arr 2020'!$A:$N,10,0),0)</f>
        <v>68793.41</v>
      </c>
      <c r="P1310" s="44">
        <f>IFERROR(VLOOKUP($F1310,'Arr 2020'!$A:$N,11,0),0)</f>
        <v>169094.67</v>
      </c>
      <c r="Q1310" s="44">
        <f>IFERROR(VLOOKUP($F1310,'Arr 2020'!$A:$N,12,0),0)</f>
        <v>194097.44</v>
      </c>
      <c r="R1310" s="44">
        <f>IFERROR(VLOOKUP($F1310,'Arr 2020'!$A:$N,13,0),0)</f>
        <v>150621.49</v>
      </c>
      <c r="S1310" s="44">
        <f>IFERROR(VLOOKUP($F1310,'Arr 2020'!$A:$N,14,0),0)</f>
        <v>179453.38</v>
      </c>
    </row>
    <row r="1311" spans="2:19" ht="15" customHeight="1" x14ac:dyDescent="0.2">
      <c r="B1311" s="60"/>
      <c r="C1311" s="61"/>
      <c r="D1311" s="61"/>
      <c r="E1311" s="61"/>
      <c r="F1311" s="43" t="s">
        <v>2282</v>
      </c>
      <c r="G1311" s="53" t="s">
        <v>2283</v>
      </c>
      <c r="H1311" s="44">
        <f>IFERROR(VLOOKUP($F1311,'Arr 2020'!$A$1:$C$1331,3,0),0)</f>
        <v>1012236.3</v>
      </c>
      <c r="I1311" s="44">
        <f>IFERROR(VLOOKUP($F1311,'Arr 2020'!$A:$N,4,0),0)</f>
        <v>897306.32</v>
      </c>
      <c r="J1311" s="44">
        <f>IFERROR(VLOOKUP($F1311,'Arr 2020'!$A:$N,5,0),0)</f>
        <v>676059.38</v>
      </c>
      <c r="K1311" s="44">
        <f>IFERROR(VLOOKUP($F1311,'Arr 2020'!$A:$N,6,0),0)</f>
        <v>647581.16</v>
      </c>
      <c r="L1311" s="44">
        <f>IFERROR(VLOOKUP($F1311,'Arr 2020'!$A:$N,7,0),0)</f>
        <v>486567.3</v>
      </c>
      <c r="M1311" s="44">
        <f>IFERROR(VLOOKUP($F1311,'Arr 2020'!$A:$N,8,0),0)</f>
        <v>684128.98</v>
      </c>
      <c r="N1311" s="44">
        <f>IFERROR(VLOOKUP($F1311,'Arr 2020'!$A:$N,9,0),0)</f>
        <v>757495.93</v>
      </c>
      <c r="O1311" s="44">
        <f>IFERROR(VLOOKUP($F1311,'Arr 2020'!$A:$N,10,0),0)</f>
        <v>901763.90000000014</v>
      </c>
      <c r="P1311" s="44">
        <f>IFERROR(VLOOKUP($F1311,'Arr 2020'!$A:$N,11,0),0)</f>
        <v>982859.66000000015</v>
      </c>
      <c r="Q1311" s="44">
        <f>IFERROR(VLOOKUP($F1311,'Arr 2020'!$A:$N,12,0),0)</f>
        <v>1121039.6499999999</v>
      </c>
      <c r="R1311" s="44">
        <f>IFERROR(VLOOKUP($F1311,'Arr 2020'!$A:$N,13,0),0)</f>
        <v>1307762.71</v>
      </c>
      <c r="S1311" s="44">
        <f>IFERROR(VLOOKUP($F1311,'Arr 2020'!$A:$N,14,0),0)</f>
        <v>1694569.81</v>
      </c>
    </row>
    <row r="1312" spans="2:19" ht="15" customHeight="1" x14ac:dyDescent="0.2">
      <c r="B1312" s="23"/>
      <c r="C1312" s="22"/>
      <c r="D1312" s="22"/>
      <c r="E1312" s="22" t="s">
        <v>2284</v>
      </c>
      <c r="F1312" s="22"/>
      <c r="G1312" s="55" t="s">
        <v>2285</v>
      </c>
      <c r="H1312" s="24">
        <f>IFERROR(VLOOKUP($F1312,'Arr 2020'!$A$1:$C$1331,3,0),0)</f>
        <v>0</v>
      </c>
      <c r="I1312" s="24">
        <f>IFERROR(VLOOKUP($F1312,'Arr 2020'!$A:$N,4,0),0)</f>
        <v>0</v>
      </c>
      <c r="J1312" s="24">
        <f>IFERROR(VLOOKUP($F1312,'Arr 2020'!$A:$N,5,0),0)</f>
        <v>0</v>
      </c>
      <c r="K1312" s="24">
        <f>IFERROR(VLOOKUP($F1312,'Arr 2020'!$A:$N,6,0),0)</f>
        <v>0</v>
      </c>
      <c r="L1312" s="24">
        <f>IFERROR(VLOOKUP($F1312,'Arr 2020'!$A:$N,7,0),0)</f>
        <v>0</v>
      </c>
      <c r="M1312" s="24">
        <f>IFERROR(VLOOKUP($F1312,'Arr 2020'!$A:$N,8,0),0)</f>
        <v>0</v>
      </c>
      <c r="N1312" s="24">
        <f>IFERROR(VLOOKUP($F1312,'Arr 2020'!$A:$N,9,0),0)</f>
        <v>0</v>
      </c>
      <c r="O1312" s="24">
        <f>IFERROR(VLOOKUP($F1312,'Arr 2020'!$A:$N,10,0),0)</f>
        <v>0</v>
      </c>
      <c r="P1312" s="24">
        <f>IFERROR(VLOOKUP($F1312,'Arr 2020'!$A:$N,11,0),0)</f>
        <v>0</v>
      </c>
      <c r="Q1312" s="24">
        <f>IFERROR(VLOOKUP($F1312,'Arr 2020'!$A:$N,12,0),0)</f>
        <v>0</v>
      </c>
      <c r="R1312" s="24">
        <f>IFERROR(VLOOKUP($F1312,'Arr 2020'!$A:$N,13,0),0)</f>
        <v>0</v>
      </c>
      <c r="S1312" s="24">
        <f>IFERROR(VLOOKUP($F1312,'Arr 2020'!$A:$N,14,0),0)</f>
        <v>0</v>
      </c>
    </row>
    <row r="1313" spans="2:19" ht="15" customHeight="1" x14ac:dyDescent="0.2">
      <c r="B1313" s="60"/>
      <c r="C1313" s="61"/>
      <c r="D1313" s="61"/>
      <c r="E1313" s="61"/>
      <c r="F1313" s="43" t="s">
        <v>2286</v>
      </c>
      <c r="G1313" s="53" t="s">
        <v>2287</v>
      </c>
      <c r="H1313" s="44">
        <f>IFERROR(VLOOKUP($F1313,'Arr 2020'!$A$1:$C$1331,3,0),0)</f>
        <v>0</v>
      </c>
      <c r="I1313" s="44">
        <f>IFERROR(VLOOKUP($F1313,'Arr 2020'!$A:$N,4,0),0)</f>
        <v>0</v>
      </c>
      <c r="J1313" s="44">
        <f>IFERROR(VLOOKUP($F1313,'Arr 2020'!$A:$N,5,0),0)</f>
        <v>0</v>
      </c>
      <c r="K1313" s="44">
        <f>IFERROR(VLOOKUP($F1313,'Arr 2020'!$A:$N,6,0),0)</f>
        <v>0</v>
      </c>
      <c r="L1313" s="44">
        <f>IFERROR(VLOOKUP($F1313,'Arr 2020'!$A:$N,7,0),0)</f>
        <v>0</v>
      </c>
      <c r="M1313" s="44">
        <f>IFERROR(VLOOKUP($F1313,'Arr 2020'!$A:$N,8,0),0)</f>
        <v>0</v>
      </c>
      <c r="N1313" s="44">
        <f>IFERROR(VLOOKUP($F1313,'Arr 2020'!$A:$N,9,0),0)</f>
        <v>0</v>
      </c>
      <c r="O1313" s="44">
        <f>IFERROR(VLOOKUP($F1313,'Arr 2020'!$A:$N,10,0),0)</f>
        <v>0</v>
      </c>
      <c r="P1313" s="44">
        <f>IFERROR(VLOOKUP($F1313,'Arr 2020'!$A:$N,11,0),0)</f>
        <v>0</v>
      </c>
      <c r="Q1313" s="44">
        <f>IFERROR(VLOOKUP($F1313,'Arr 2020'!$A:$N,12,0),0)</f>
        <v>0</v>
      </c>
      <c r="R1313" s="44">
        <f>IFERROR(VLOOKUP($F1313,'Arr 2020'!$A:$N,13,0),0)</f>
        <v>0</v>
      </c>
      <c r="S1313" s="44">
        <f>IFERROR(VLOOKUP($F1313,'Arr 2020'!$A:$N,14,0),0)</f>
        <v>0</v>
      </c>
    </row>
    <row r="1314" spans="2:19" ht="15" customHeight="1" x14ac:dyDescent="0.2">
      <c r="B1314" s="60"/>
      <c r="C1314" s="61"/>
      <c r="D1314" s="61"/>
      <c r="E1314" s="61"/>
      <c r="F1314" s="43" t="s">
        <v>2288</v>
      </c>
      <c r="G1314" s="53" t="s">
        <v>2289</v>
      </c>
      <c r="H1314" s="44">
        <f>IFERROR(VLOOKUP($F1314,'Arr 2020'!$A$1:$C$1331,3,0),0)</f>
        <v>4898569.51</v>
      </c>
      <c r="I1314" s="44">
        <f>IFERROR(VLOOKUP($F1314,'Arr 2020'!$A:$N,4,0),0)</f>
        <v>4889226.5599999996</v>
      </c>
      <c r="J1314" s="44">
        <f>IFERROR(VLOOKUP($F1314,'Arr 2020'!$A:$N,5,0),0)</f>
        <v>4427492.5599999996</v>
      </c>
      <c r="K1314" s="44">
        <f>IFERROR(VLOOKUP($F1314,'Arr 2020'!$A:$N,6,0),0)</f>
        <v>4401717.55</v>
      </c>
      <c r="L1314" s="44">
        <f>IFERROR(VLOOKUP($F1314,'Arr 2020'!$A:$N,7,0),0)</f>
        <v>4017612.12</v>
      </c>
      <c r="M1314" s="44">
        <f>IFERROR(VLOOKUP($F1314,'Arr 2020'!$A:$N,8,0),0)</f>
        <v>3637267.85</v>
      </c>
      <c r="N1314" s="44">
        <f>IFERROR(VLOOKUP($F1314,'Arr 2020'!$A:$N,9,0),0)</f>
        <v>5260680.9000000004</v>
      </c>
      <c r="O1314" s="44">
        <f>IFERROR(VLOOKUP($F1314,'Arr 2020'!$A:$N,10,0),0)</f>
        <v>4714247.4000000004</v>
      </c>
      <c r="P1314" s="44">
        <f>IFERROR(VLOOKUP($F1314,'Arr 2020'!$A:$N,11,0),0)</f>
        <v>5211140.53</v>
      </c>
      <c r="Q1314" s="44">
        <f>IFERROR(VLOOKUP($F1314,'Arr 2020'!$A:$N,12,0),0)</f>
        <v>4985602.03</v>
      </c>
      <c r="R1314" s="44">
        <f>IFERROR(VLOOKUP($F1314,'Arr 2020'!$A:$N,13,0),0)</f>
        <v>5581973.1399999997</v>
      </c>
      <c r="S1314" s="44">
        <f>IFERROR(VLOOKUP($F1314,'Arr 2020'!$A:$N,14,0),0)</f>
        <v>4751728.8</v>
      </c>
    </row>
    <row r="1315" spans="2:19" ht="15" customHeight="1" x14ac:dyDescent="0.2">
      <c r="B1315" s="23"/>
      <c r="C1315" s="22"/>
      <c r="D1315" s="22"/>
      <c r="E1315" s="22" t="s">
        <v>2290</v>
      </c>
      <c r="F1315" s="22"/>
      <c r="G1315" s="55" t="s">
        <v>2291</v>
      </c>
      <c r="H1315" s="24">
        <f>IFERROR(VLOOKUP($F1315,'Arr 2020'!$A$1:$C$1331,3,0),0)</f>
        <v>0</v>
      </c>
      <c r="I1315" s="24">
        <f>IFERROR(VLOOKUP($F1315,'Arr 2020'!$A:$N,4,0),0)</f>
        <v>0</v>
      </c>
      <c r="J1315" s="24">
        <f>IFERROR(VLOOKUP($F1315,'Arr 2020'!$A:$N,5,0),0)</f>
        <v>0</v>
      </c>
      <c r="K1315" s="24">
        <f>IFERROR(VLOOKUP($F1315,'Arr 2020'!$A:$N,6,0),0)</f>
        <v>0</v>
      </c>
      <c r="L1315" s="24">
        <f>IFERROR(VLOOKUP($F1315,'Arr 2020'!$A:$N,7,0),0)</f>
        <v>0</v>
      </c>
      <c r="M1315" s="24">
        <f>IFERROR(VLOOKUP($F1315,'Arr 2020'!$A:$N,8,0),0)</f>
        <v>0</v>
      </c>
      <c r="N1315" s="24">
        <f>IFERROR(VLOOKUP($F1315,'Arr 2020'!$A:$N,9,0),0)</f>
        <v>0</v>
      </c>
      <c r="O1315" s="24">
        <f>IFERROR(VLOOKUP($F1315,'Arr 2020'!$A:$N,10,0),0)</f>
        <v>0</v>
      </c>
      <c r="P1315" s="24">
        <f>IFERROR(VLOOKUP($F1315,'Arr 2020'!$A:$N,11,0),0)</f>
        <v>0</v>
      </c>
      <c r="Q1315" s="24">
        <f>IFERROR(VLOOKUP($F1315,'Arr 2020'!$A:$N,12,0),0)</f>
        <v>0</v>
      </c>
      <c r="R1315" s="24">
        <f>IFERROR(VLOOKUP($F1315,'Arr 2020'!$A:$N,13,0),0)</f>
        <v>0</v>
      </c>
      <c r="S1315" s="24">
        <f>IFERROR(VLOOKUP($F1315,'Arr 2020'!$A:$N,14,0),0)</f>
        <v>0</v>
      </c>
    </row>
    <row r="1316" spans="2:19" ht="15" customHeight="1" x14ac:dyDescent="0.2">
      <c r="B1316" s="60"/>
      <c r="C1316" s="61"/>
      <c r="D1316" s="61"/>
      <c r="E1316" s="61"/>
      <c r="F1316" s="43" t="s">
        <v>2292</v>
      </c>
      <c r="G1316" s="53" t="s">
        <v>2293</v>
      </c>
      <c r="H1316" s="44">
        <f>IFERROR(VLOOKUP($F1316,'Arr 2020'!$A$1:$C$1331,3,0),0)</f>
        <v>150341.32999999999</v>
      </c>
      <c r="I1316" s="44">
        <f>IFERROR(VLOOKUP($F1316,'Arr 2020'!$A:$N,4,0),0)</f>
        <v>130019.73</v>
      </c>
      <c r="J1316" s="44">
        <f>IFERROR(VLOOKUP($F1316,'Arr 2020'!$A:$N,5,0),0)</f>
        <v>172989.56</v>
      </c>
      <c r="K1316" s="44">
        <f>IFERROR(VLOOKUP($F1316,'Arr 2020'!$A:$N,6,0),0)</f>
        <v>192799.57</v>
      </c>
      <c r="L1316" s="44">
        <f>IFERROR(VLOOKUP($F1316,'Arr 2020'!$A:$N,7,0),0)</f>
        <v>157422.22</v>
      </c>
      <c r="M1316" s="44">
        <f>IFERROR(VLOOKUP($F1316,'Arr 2020'!$A:$N,8,0),0)</f>
        <v>217487.79000000004</v>
      </c>
      <c r="N1316" s="44">
        <f>IFERROR(VLOOKUP($F1316,'Arr 2020'!$A:$N,9,0),0)</f>
        <v>948443.89000000013</v>
      </c>
      <c r="O1316" s="44">
        <f>IFERROR(VLOOKUP($F1316,'Arr 2020'!$A:$N,10,0),0)</f>
        <v>145776.39999999997</v>
      </c>
      <c r="P1316" s="44">
        <f>IFERROR(VLOOKUP($F1316,'Arr 2020'!$A:$N,11,0),0)</f>
        <v>140424.51</v>
      </c>
      <c r="Q1316" s="44">
        <f>IFERROR(VLOOKUP($F1316,'Arr 2020'!$A:$N,12,0),0)</f>
        <v>125639.99</v>
      </c>
      <c r="R1316" s="44">
        <f>IFERROR(VLOOKUP($F1316,'Arr 2020'!$A:$N,13,0),0)</f>
        <v>150202.16</v>
      </c>
      <c r="S1316" s="44">
        <f>IFERROR(VLOOKUP($F1316,'Arr 2020'!$A:$N,14,0),0)</f>
        <v>164937.91</v>
      </c>
    </row>
    <row r="1317" spans="2:19" ht="15" customHeight="1" x14ac:dyDescent="0.2">
      <c r="B1317" s="60"/>
      <c r="C1317" s="61"/>
      <c r="D1317" s="61"/>
      <c r="E1317" s="61"/>
      <c r="F1317" s="43" t="s">
        <v>2294</v>
      </c>
      <c r="G1317" s="53" t="s">
        <v>2295</v>
      </c>
      <c r="H1317" s="44">
        <f>IFERROR(VLOOKUP($F1317,'Arr 2020'!$A$1:$C$1331,3,0),0)</f>
        <v>0</v>
      </c>
      <c r="I1317" s="44">
        <f>IFERROR(VLOOKUP($F1317,'Arr 2020'!$A:$N,4,0),0)</f>
        <v>0</v>
      </c>
      <c r="J1317" s="44">
        <f>IFERROR(VLOOKUP($F1317,'Arr 2020'!$A:$N,5,0),0)</f>
        <v>0</v>
      </c>
      <c r="K1317" s="44">
        <f>IFERROR(VLOOKUP($F1317,'Arr 2020'!$A:$N,6,0),0)</f>
        <v>0</v>
      </c>
      <c r="L1317" s="44">
        <f>IFERROR(VLOOKUP($F1317,'Arr 2020'!$A:$N,7,0),0)</f>
        <v>0</v>
      </c>
      <c r="M1317" s="44">
        <f>IFERROR(VLOOKUP($F1317,'Arr 2020'!$A:$N,8,0),0)</f>
        <v>0</v>
      </c>
      <c r="N1317" s="44">
        <f>IFERROR(VLOOKUP($F1317,'Arr 2020'!$A:$N,9,0),0)</f>
        <v>0</v>
      </c>
      <c r="O1317" s="44">
        <f>IFERROR(VLOOKUP($F1317,'Arr 2020'!$A:$N,10,0),0)</f>
        <v>0</v>
      </c>
      <c r="P1317" s="44">
        <f>IFERROR(VLOOKUP($F1317,'Arr 2020'!$A:$N,11,0),0)</f>
        <v>0</v>
      </c>
      <c r="Q1317" s="44">
        <f>IFERROR(VLOOKUP($F1317,'Arr 2020'!$A:$N,12,0),0)</f>
        <v>0</v>
      </c>
      <c r="R1317" s="44">
        <f>IFERROR(VLOOKUP($F1317,'Arr 2020'!$A:$N,13,0),0)</f>
        <v>0</v>
      </c>
      <c r="S1317" s="44">
        <f>IFERROR(VLOOKUP($F1317,'Arr 2020'!$A:$N,14,0),0)</f>
        <v>0</v>
      </c>
    </row>
    <row r="1318" spans="2:19" ht="15" customHeight="1" x14ac:dyDescent="0.2">
      <c r="B1318" s="60"/>
      <c r="C1318" s="61"/>
      <c r="D1318" s="61"/>
      <c r="E1318" s="61"/>
      <c r="F1318" s="43" t="s">
        <v>2296</v>
      </c>
      <c r="G1318" s="53" t="s">
        <v>2297</v>
      </c>
      <c r="H1318" s="44">
        <f>IFERROR(VLOOKUP($F1318,'Arr 2020'!$A$1:$C$1331,3,0),0)</f>
        <v>3136.44</v>
      </c>
      <c r="I1318" s="44">
        <f>IFERROR(VLOOKUP($F1318,'Arr 2020'!$A:$N,4,0),0)</f>
        <v>3146.4899999999993</v>
      </c>
      <c r="J1318" s="44">
        <f>IFERROR(VLOOKUP($F1318,'Arr 2020'!$A:$N,5,0),0)</f>
        <v>3136.44</v>
      </c>
      <c r="K1318" s="44">
        <f>IFERROR(VLOOKUP($F1318,'Arr 2020'!$A:$N,6,0),0)</f>
        <v>1578.53</v>
      </c>
      <c r="L1318" s="44">
        <f>IFERROR(VLOOKUP($F1318,'Arr 2020'!$A:$N,7,0),0)</f>
        <v>1578.53</v>
      </c>
      <c r="M1318" s="44">
        <f>IFERROR(VLOOKUP($F1318,'Arr 2020'!$A:$N,8,0),0)</f>
        <v>2410.13</v>
      </c>
      <c r="N1318" s="44">
        <f>IFERROR(VLOOKUP($F1318,'Arr 2020'!$A:$N,9,0),0)</f>
        <v>1757.73</v>
      </c>
      <c r="O1318" s="44">
        <f>IFERROR(VLOOKUP($F1318,'Arr 2020'!$A:$N,10,0),0)</f>
        <v>1978.53</v>
      </c>
      <c r="P1318" s="44">
        <f>IFERROR(VLOOKUP($F1318,'Arr 2020'!$A:$N,11,0),0)</f>
        <v>1778.53</v>
      </c>
      <c r="Q1318" s="44">
        <f>IFERROR(VLOOKUP($F1318,'Arr 2020'!$A:$N,12,0),0)</f>
        <v>1725.61</v>
      </c>
      <c r="R1318" s="44">
        <f>IFERROR(VLOOKUP($F1318,'Arr 2020'!$A:$N,13,0),0)</f>
        <v>1778.53</v>
      </c>
      <c r="S1318" s="44">
        <f>IFERROR(VLOOKUP($F1318,'Arr 2020'!$A:$N,14,0),0)</f>
        <v>1678.53</v>
      </c>
    </row>
    <row r="1319" spans="2:19" ht="15" customHeight="1" x14ac:dyDescent="0.2">
      <c r="B1319" s="60"/>
      <c r="C1319" s="61"/>
      <c r="D1319" s="61"/>
      <c r="E1319" s="61"/>
      <c r="F1319" s="43" t="s">
        <v>2298</v>
      </c>
      <c r="G1319" s="53" t="s">
        <v>2299</v>
      </c>
      <c r="H1319" s="44">
        <f>IFERROR(VLOOKUP($F1319,'Arr 2020'!$A$1:$C$1331,3,0),0)</f>
        <v>3121519.14</v>
      </c>
      <c r="I1319" s="44">
        <f>IFERROR(VLOOKUP($F1319,'Arr 2020'!$A:$N,4,0),0)</f>
        <v>2476564.5800000005</v>
      </c>
      <c r="J1319" s="44">
        <f>IFERROR(VLOOKUP($F1319,'Arr 2020'!$A:$N,5,0),0)</f>
        <v>2856539.25</v>
      </c>
      <c r="K1319" s="44">
        <f>IFERROR(VLOOKUP($F1319,'Arr 2020'!$A:$N,6,0),0)</f>
        <v>4015532.8700000006</v>
      </c>
      <c r="L1319" s="44">
        <f>IFERROR(VLOOKUP($F1319,'Arr 2020'!$A:$N,7,0),0)</f>
        <v>1967377.5</v>
      </c>
      <c r="M1319" s="44">
        <f>IFERROR(VLOOKUP($F1319,'Arr 2020'!$A:$N,8,0),0)</f>
        <v>2731053.43</v>
      </c>
      <c r="N1319" s="44">
        <f>IFERROR(VLOOKUP($F1319,'Arr 2020'!$A:$N,9,0),0)</f>
        <v>3093295.5499999993</v>
      </c>
      <c r="O1319" s="44">
        <f>IFERROR(VLOOKUP($F1319,'Arr 2020'!$A:$N,10,0),0)</f>
        <v>2857899.78</v>
      </c>
      <c r="P1319" s="44">
        <f>IFERROR(VLOOKUP($F1319,'Arr 2020'!$A:$N,11,0),0)</f>
        <v>3148337.68</v>
      </c>
      <c r="Q1319" s="44">
        <f>IFERROR(VLOOKUP($F1319,'Arr 2020'!$A:$N,12,0),0)</f>
        <v>3701555.35</v>
      </c>
      <c r="R1319" s="44">
        <f>IFERROR(VLOOKUP($F1319,'Arr 2020'!$A:$N,13,0),0)</f>
        <v>3530684.44</v>
      </c>
      <c r="S1319" s="44">
        <f>IFERROR(VLOOKUP($F1319,'Arr 2020'!$A:$N,14,0),0)</f>
        <v>3322872.64</v>
      </c>
    </row>
    <row r="1320" spans="2:19" ht="15" customHeight="1" x14ac:dyDescent="0.2">
      <c r="B1320" s="60"/>
      <c r="C1320" s="61"/>
      <c r="D1320" s="61"/>
      <c r="E1320" s="61"/>
      <c r="F1320" s="43" t="s">
        <v>2300</v>
      </c>
      <c r="G1320" s="53" t="s">
        <v>2301</v>
      </c>
      <c r="H1320" s="44">
        <f>IFERROR(VLOOKUP($F1320,'Arr 2020'!$A$1:$C$1331,3,0),0)</f>
        <v>270584.13</v>
      </c>
      <c r="I1320" s="44">
        <f>IFERROR(VLOOKUP($F1320,'Arr 2020'!$A:$N,4,0),0)</f>
        <v>247902.57000000004</v>
      </c>
      <c r="J1320" s="44">
        <f>IFERROR(VLOOKUP($F1320,'Arr 2020'!$A:$N,5,0),0)</f>
        <v>262015.31</v>
      </c>
      <c r="K1320" s="44">
        <f>IFERROR(VLOOKUP($F1320,'Arr 2020'!$A:$N,6,0),0)</f>
        <v>89067.34</v>
      </c>
      <c r="L1320" s="44">
        <f>IFERROR(VLOOKUP($F1320,'Arr 2020'!$A:$N,7,0),0)</f>
        <v>35052.370000000003</v>
      </c>
      <c r="M1320" s="44">
        <f>IFERROR(VLOOKUP($F1320,'Arr 2020'!$A:$N,8,0),0)</f>
        <v>73556.66</v>
      </c>
      <c r="N1320" s="44">
        <f>IFERROR(VLOOKUP($F1320,'Arr 2020'!$A:$N,9,0),0)</f>
        <v>125383.79</v>
      </c>
      <c r="O1320" s="44">
        <f>IFERROR(VLOOKUP($F1320,'Arr 2020'!$A:$N,10,0),0)</f>
        <v>146284.57</v>
      </c>
      <c r="P1320" s="44">
        <f>IFERROR(VLOOKUP($F1320,'Arr 2020'!$A:$N,11,0),0)</f>
        <v>157252.85999999996</v>
      </c>
      <c r="Q1320" s="44">
        <f>IFERROR(VLOOKUP($F1320,'Arr 2020'!$A:$N,12,0),0)</f>
        <v>168301.21</v>
      </c>
      <c r="R1320" s="44">
        <f>IFERROR(VLOOKUP($F1320,'Arr 2020'!$A:$N,13,0),0)</f>
        <v>169012.83</v>
      </c>
      <c r="S1320" s="44">
        <f>IFERROR(VLOOKUP($F1320,'Arr 2020'!$A:$N,14,0),0)</f>
        <v>188929.71</v>
      </c>
    </row>
    <row r="1321" spans="2:19" ht="15" customHeight="1" x14ac:dyDescent="0.2">
      <c r="B1321" s="60"/>
      <c r="C1321" s="61"/>
      <c r="D1321" s="61"/>
      <c r="E1321" s="61"/>
      <c r="F1321" s="43" t="s">
        <v>2302</v>
      </c>
      <c r="G1321" s="53" t="s">
        <v>2303</v>
      </c>
      <c r="H1321" s="44">
        <f>IFERROR(VLOOKUP($F1321,'Arr 2020'!$A$1:$C$1331,3,0),0)</f>
        <v>805324.04</v>
      </c>
      <c r="I1321" s="44">
        <f>IFERROR(VLOOKUP($F1321,'Arr 2020'!$A:$N,4,0),0)</f>
        <v>794647.71</v>
      </c>
      <c r="J1321" s="44">
        <f>IFERROR(VLOOKUP($F1321,'Arr 2020'!$A:$N,5,0),0)</f>
        <v>729117.81000000017</v>
      </c>
      <c r="K1321" s="44">
        <f>IFERROR(VLOOKUP($F1321,'Arr 2020'!$A:$N,6,0),0)</f>
        <v>343666.64</v>
      </c>
      <c r="L1321" s="44">
        <f>IFERROR(VLOOKUP($F1321,'Arr 2020'!$A:$N,7,0),0)</f>
        <v>369485.22</v>
      </c>
      <c r="M1321" s="44">
        <f>IFERROR(VLOOKUP($F1321,'Arr 2020'!$A:$N,8,0),0)</f>
        <v>395570.25</v>
      </c>
      <c r="N1321" s="44">
        <f>IFERROR(VLOOKUP($F1321,'Arr 2020'!$A:$N,9,0),0)</f>
        <v>509140.25</v>
      </c>
      <c r="O1321" s="44">
        <f>IFERROR(VLOOKUP($F1321,'Arr 2020'!$A:$N,10,0),0)</f>
        <v>415605.42</v>
      </c>
      <c r="P1321" s="44">
        <f>IFERROR(VLOOKUP($F1321,'Arr 2020'!$A:$N,11,0),0)</f>
        <v>448814.72999999992</v>
      </c>
      <c r="Q1321" s="44">
        <f>IFERROR(VLOOKUP($F1321,'Arr 2020'!$A:$N,12,0),0)</f>
        <v>583799.51</v>
      </c>
      <c r="R1321" s="44">
        <f>IFERROR(VLOOKUP($F1321,'Arr 2020'!$A:$N,13,0),0)</f>
        <v>623509.17000000004</v>
      </c>
      <c r="S1321" s="44">
        <f>IFERROR(VLOOKUP($F1321,'Arr 2020'!$A:$N,14,0),0)</f>
        <v>538315.77</v>
      </c>
    </row>
    <row r="1322" spans="2:19" ht="15" customHeight="1" x14ac:dyDescent="0.2">
      <c r="B1322" s="60"/>
      <c r="C1322" s="61"/>
      <c r="D1322" s="61"/>
      <c r="E1322" s="61"/>
      <c r="F1322" s="43" t="s">
        <v>2304</v>
      </c>
      <c r="G1322" s="53" t="s">
        <v>2305</v>
      </c>
      <c r="H1322" s="44">
        <f>IFERROR(VLOOKUP($F1322,'Arr 2020'!$A$1:$C$1331,3,0),0)</f>
        <v>317131.58000000007</v>
      </c>
      <c r="I1322" s="44">
        <f>IFERROR(VLOOKUP($F1322,'Arr 2020'!$A:$N,4,0),0)</f>
        <v>182260.21</v>
      </c>
      <c r="J1322" s="44">
        <f>IFERROR(VLOOKUP($F1322,'Arr 2020'!$A:$N,5,0),0)</f>
        <v>463334.5</v>
      </c>
      <c r="K1322" s="44">
        <f>IFERROR(VLOOKUP($F1322,'Arr 2020'!$A:$N,6,0),0)</f>
        <v>586655.93999999994</v>
      </c>
      <c r="L1322" s="44">
        <f>IFERROR(VLOOKUP($F1322,'Arr 2020'!$A:$N,7,0),0)</f>
        <v>88406.369999999981</v>
      </c>
      <c r="M1322" s="44">
        <f>IFERROR(VLOOKUP($F1322,'Arr 2020'!$A:$N,8,0),0)</f>
        <v>96074.46</v>
      </c>
      <c r="N1322" s="44">
        <f>IFERROR(VLOOKUP($F1322,'Arr 2020'!$A:$N,9,0),0)</f>
        <v>226207.3</v>
      </c>
      <c r="O1322" s="44">
        <f>IFERROR(VLOOKUP($F1322,'Arr 2020'!$A:$N,10,0),0)</f>
        <v>215368.52</v>
      </c>
      <c r="P1322" s="44">
        <f>IFERROR(VLOOKUP($F1322,'Arr 2020'!$A:$N,11,0),0)</f>
        <v>181156.75</v>
      </c>
      <c r="Q1322" s="44">
        <f>IFERROR(VLOOKUP($F1322,'Arr 2020'!$A:$N,12,0),0)</f>
        <v>228384.42000000004</v>
      </c>
      <c r="R1322" s="44">
        <f>IFERROR(VLOOKUP($F1322,'Arr 2020'!$A:$N,13,0),0)</f>
        <v>282549.81</v>
      </c>
      <c r="S1322" s="44">
        <f>IFERROR(VLOOKUP($F1322,'Arr 2020'!$A:$N,14,0),0)</f>
        <v>227178.48</v>
      </c>
    </row>
    <row r="1323" spans="2:19" ht="30" customHeight="1" x14ac:dyDescent="0.2">
      <c r="B1323" s="60"/>
      <c r="C1323" s="61"/>
      <c r="D1323" s="61"/>
      <c r="E1323" s="61"/>
      <c r="F1323" s="43" t="s">
        <v>2306</v>
      </c>
      <c r="G1323" s="53" t="s">
        <v>2307</v>
      </c>
      <c r="H1323" s="44">
        <f>IFERROR(VLOOKUP($F1323,'Arr 2020'!$A$1:$C$1331,3,0),0)</f>
        <v>2523507.4300000002</v>
      </c>
      <c r="I1323" s="44">
        <f>IFERROR(VLOOKUP($F1323,'Arr 2020'!$A:$N,4,0),0)</f>
        <v>1914114.75</v>
      </c>
      <c r="J1323" s="44">
        <f>IFERROR(VLOOKUP($F1323,'Arr 2020'!$A:$N,5,0),0)</f>
        <v>1927319.52</v>
      </c>
      <c r="K1323" s="44">
        <f>IFERROR(VLOOKUP($F1323,'Arr 2020'!$A:$N,6,0),0)</f>
        <v>2008996.3799999997</v>
      </c>
      <c r="L1323" s="44">
        <f>IFERROR(VLOOKUP($F1323,'Arr 2020'!$A:$N,7,0),0)</f>
        <v>1847118.52</v>
      </c>
      <c r="M1323" s="44">
        <f>IFERROR(VLOOKUP($F1323,'Arr 2020'!$A:$N,8,0),0)</f>
        <v>2062967.0400000003</v>
      </c>
      <c r="N1323" s="44">
        <f>IFERROR(VLOOKUP($F1323,'Arr 2020'!$A:$N,9,0),0)</f>
        <v>2093104.36</v>
      </c>
      <c r="O1323" s="44">
        <f>IFERROR(VLOOKUP($F1323,'Arr 2020'!$A:$N,10,0),0)</f>
        <v>2137088.73</v>
      </c>
      <c r="P1323" s="44">
        <f>IFERROR(VLOOKUP($F1323,'Arr 2020'!$A:$N,11,0),0)</f>
        <v>2216919.1800000002</v>
      </c>
      <c r="Q1323" s="44">
        <f>IFERROR(VLOOKUP($F1323,'Arr 2020'!$A:$N,12,0),0)</f>
        <v>2319330.2299999995</v>
      </c>
      <c r="R1323" s="44">
        <f>IFERROR(VLOOKUP($F1323,'Arr 2020'!$A:$N,13,0),0)</f>
        <v>2268710.59</v>
      </c>
      <c r="S1323" s="44">
        <f>IFERROR(VLOOKUP($F1323,'Arr 2020'!$A:$N,14,0),0)</f>
        <v>2310047.9300000002</v>
      </c>
    </row>
    <row r="1324" spans="2:19" ht="15" customHeight="1" x14ac:dyDescent="0.2">
      <c r="B1324" s="23"/>
      <c r="C1324" s="22"/>
      <c r="D1324" s="22"/>
      <c r="E1324" s="22" t="s">
        <v>2308</v>
      </c>
      <c r="F1324" s="22"/>
      <c r="G1324" s="55" t="s">
        <v>2309</v>
      </c>
      <c r="H1324" s="24">
        <f>IFERROR(VLOOKUP($F1324,'Arr 2020'!$A$1:$C$1331,3,0),0)</f>
        <v>0</v>
      </c>
      <c r="I1324" s="24">
        <f>IFERROR(VLOOKUP($F1324,'Arr 2020'!$A:$N,4,0),0)</f>
        <v>0</v>
      </c>
      <c r="J1324" s="24">
        <f>IFERROR(VLOOKUP($F1324,'Arr 2020'!$A:$N,5,0),0)</f>
        <v>0</v>
      </c>
      <c r="K1324" s="24">
        <f>IFERROR(VLOOKUP($F1324,'Arr 2020'!$A:$N,6,0),0)</f>
        <v>0</v>
      </c>
      <c r="L1324" s="24">
        <f>IFERROR(VLOOKUP($F1324,'Arr 2020'!$A:$N,7,0),0)</f>
        <v>0</v>
      </c>
      <c r="M1324" s="24">
        <f>IFERROR(VLOOKUP($F1324,'Arr 2020'!$A:$N,8,0),0)</f>
        <v>0</v>
      </c>
      <c r="N1324" s="24">
        <f>IFERROR(VLOOKUP($F1324,'Arr 2020'!$A:$N,9,0),0)</f>
        <v>0</v>
      </c>
      <c r="O1324" s="24">
        <f>IFERROR(VLOOKUP($F1324,'Arr 2020'!$A:$N,10,0),0)</f>
        <v>0</v>
      </c>
      <c r="P1324" s="24">
        <f>IFERROR(VLOOKUP($F1324,'Arr 2020'!$A:$N,11,0),0)</f>
        <v>0</v>
      </c>
      <c r="Q1324" s="24">
        <f>IFERROR(VLOOKUP($F1324,'Arr 2020'!$A:$N,12,0),0)</f>
        <v>0</v>
      </c>
      <c r="R1324" s="24">
        <f>IFERROR(VLOOKUP($F1324,'Arr 2020'!$A:$N,13,0),0)</f>
        <v>0</v>
      </c>
      <c r="S1324" s="24">
        <f>IFERROR(VLOOKUP($F1324,'Arr 2020'!$A:$N,14,0),0)</f>
        <v>0</v>
      </c>
    </row>
    <row r="1325" spans="2:19" ht="15" customHeight="1" x14ac:dyDescent="0.2">
      <c r="B1325" s="60"/>
      <c r="C1325" s="61"/>
      <c r="D1325" s="61"/>
      <c r="E1325" s="61"/>
      <c r="F1325" s="43" t="s">
        <v>2310</v>
      </c>
      <c r="G1325" s="53" t="s">
        <v>2309</v>
      </c>
      <c r="H1325" s="44">
        <f>IFERROR(VLOOKUP($F1325,'Arr 2020'!$A$1:$C$1331,3,0),0)</f>
        <v>7578917.7599999998</v>
      </c>
      <c r="I1325" s="44">
        <f>IFERROR(VLOOKUP($F1325,'Arr 2020'!$A:$N,4,0),0)</f>
        <v>7200965.4299999997</v>
      </c>
      <c r="J1325" s="44">
        <f>IFERROR(VLOOKUP($F1325,'Arr 2020'!$A:$N,5,0),0)</f>
        <v>7343531.96</v>
      </c>
      <c r="K1325" s="44">
        <f>IFERROR(VLOOKUP($F1325,'Arr 2020'!$A:$N,6,0),0)</f>
        <v>8890674.9100000001</v>
      </c>
      <c r="L1325" s="44">
        <f>IFERROR(VLOOKUP($F1325,'Arr 2020'!$A:$N,7,0),0)</f>
        <v>7183013.1399999997</v>
      </c>
      <c r="M1325" s="44">
        <f>IFERROR(VLOOKUP($F1325,'Arr 2020'!$A:$N,8,0),0)</f>
        <v>9429331.0800000019</v>
      </c>
      <c r="N1325" s="44">
        <f>IFERROR(VLOOKUP($F1325,'Arr 2020'!$A:$N,9,0),0)</f>
        <v>9170319.2599999998</v>
      </c>
      <c r="O1325" s="44">
        <f>IFERROR(VLOOKUP($F1325,'Arr 2020'!$A:$N,10,0),0)</f>
        <v>9439089.7899999991</v>
      </c>
      <c r="P1325" s="44">
        <f>IFERROR(VLOOKUP($F1325,'Arr 2020'!$A:$N,11,0),0)</f>
        <v>8893632.6999999993</v>
      </c>
      <c r="Q1325" s="44">
        <f>IFERROR(VLOOKUP($F1325,'Arr 2020'!$A:$N,12,0),0)</f>
        <v>9423143.4600000009</v>
      </c>
      <c r="R1325" s="44">
        <f>IFERROR(VLOOKUP($F1325,'Arr 2020'!$A:$N,13,0),0)</f>
        <v>10384839.92</v>
      </c>
      <c r="S1325" s="44">
        <f>IFERROR(VLOOKUP($F1325,'Arr 2020'!$A:$N,14,0),0)</f>
        <v>11958221.66</v>
      </c>
    </row>
    <row r="1326" spans="2:19" ht="30" customHeight="1" x14ac:dyDescent="0.2">
      <c r="B1326" s="60"/>
      <c r="C1326" s="61"/>
      <c r="D1326" s="61"/>
      <c r="E1326" s="61"/>
      <c r="F1326" s="43" t="s">
        <v>2311</v>
      </c>
      <c r="G1326" s="53" t="s">
        <v>2312</v>
      </c>
      <c r="H1326" s="44">
        <f>IFERROR(VLOOKUP($F1326,'Arr 2020'!$A$1:$C$1331,3,0),0)</f>
        <v>225818.26</v>
      </c>
      <c r="I1326" s="44">
        <f>IFERROR(VLOOKUP($F1326,'Arr 2020'!$A:$N,4,0),0)</f>
        <v>240275.82</v>
      </c>
      <c r="J1326" s="44">
        <f>IFERROR(VLOOKUP($F1326,'Arr 2020'!$A:$N,5,0),0)</f>
        <v>452330.38</v>
      </c>
      <c r="K1326" s="44">
        <f>IFERROR(VLOOKUP($F1326,'Arr 2020'!$A:$N,6,0),0)</f>
        <v>152519.06</v>
      </c>
      <c r="L1326" s="44">
        <f>IFERROR(VLOOKUP($F1326,'Arr 2020'!$A:$N,7,0),0)</f>
        <v>196149.54</v>
      </c>
      <c r="M1326" s="44">
        <f>IFERROR(VLOOKUP($F1326,'Arr 2020'!$A:$N,8,0),0)</f>
        <v>252356.12</v>
      </c>
      <c r="N1326" s="44">
        <f>IFERROR(VLOOKUP($F1326,'Arr 2020'!$A:$N,9,0),0)</f>
        <v>263399.48</v>
      </c>
      <c r="O1326" s="44">
        <f>IFERROR(VLOOKUP($F1326,'Arr 2020'!$A:$N,10,0),0)</f>
        <v>501494.09</v>
      </c>
      <c r="P1326" s="44">
        <f>IFERROR(VLOOKUP($F1326,'Arr 2020'!$A:$N,11,0),0)</f>
        <v>462783.85999999993</v>
      </c>
      <c r="Q1326" s="44">
        <f>IFERROR(VLOOKUP($F1326,'Arr 2020'!$A:$N,12,0),0)</f>
        <v>614546.32999999996</v>
      </c>
      <c r="R1326" s="44">
        <f>IFERROR(VLOOKUP($F1326,'Arr 2020'!$A:$N,13,0),0)</f>
        <v>664329.02</v>
      </c>
      <c r="S1326" s="44">
        <f>IFERROR(VLOOKUP($F1326,'Arr 2020'!$A:$N,14,0),0)</f>
        <v>690292.44</v>
      </c>
    </row>
    <row r="1327" spans="2:19" ht="15" customHeight="1" x14ac:dyDescent="0.2">
      <c r="B1327" s="64"/>
      <c r="C1327" s="37"/>
      <c r="D1327" s="37" t="s">
        <v>2313</v>
      </c>
      <c r="E1327" s="37"/>
      <c r="F1327" s="37"/>
      <c r="G1327" s="51" t="s">
        <v>4284</v>
      </c>
      <c r="H1327" s="38">
        <f>IFERROR(VLOOKUP($F1327,'Arr 2020'!$A$1:$C$1331,3,0),0)</f>
        <v>0</v>
      </c>
      <c r="I1327" s="38">
        <f>IFERROR(VLOOKUP($F1327,'Arr 2020'!$A:$N,4,0),0)</f>
        <v>0</v>
      </c>
      <c r="J1327" s="38">
        <f>IFERROR(VLOOKUP($F1327,'Arr 2020'!$A:$N,5,0),0)</f>
        <v>0</v>
      </c>
      <c r="K1327" s="38">
        <f>IFERROR(VLOOKUP($F1327,'Arr 2020'!$A:$N,6,0),0)</f>
        <v>0</v>
      </c>
      <c r="L1327" s="38">
        <f>IFERROR(VLOOKUP($F1327,'Arr 2020'!$A:$N,7,0),0)</f>
        <v>0</v>
      </c>
      <c r="M1327" s="38">
        <f>IFERROR(VLOOKUP($F1327,'Arr 2020'!$A:$N,8,0),0)</f>
        <v>0</v>
      </c>
      <c r="N1327" s="38">
        <f>IFERROR(VLOOKUP($F1327,'Arr 2020'!$A:$N,9,0),0)</f>
        <v>0</v>
      </c>
      <c r="O1327" s="38">
        <f>IFERROR(VLOOKUP($F1327,'Arr 2020'!$A:$N,10,0),0)</f>
        <v>0</v>
      </c>
      <c r="P1327" s="38">
        <f>IFERROR(VLOOKUP($F1327,'Arr 2020'!$A:$N,11,0),0)</f>
        <v>0</v>
      </c>
      <c r="Q1327" s="38">
        <f>IFERROR(VLOOKUP($F1327,'Arr 2020'!$A:$N,12,0),0)</f>
        <v>0</v>
      </c>
      <c r="R1327" s="38">
        <f>IFERROR(VLOOKUP($F1327,'Arr 2020'!$A:$N,13,0),0)</f>
        <v>0</v>
      </c>
      <c r="S1327" s="38">
        <f>IFERROR(VLOOKUP($F1327,'Arr 2020'!$A:$N,14,0),0)</f>
        <v>0</v>
      </c>
    </row>
    <row r="1328" spans="2:19" ht="15" customHeight="1" x14ac:dyDescent="0.2">
      <c r="B1328" s="23"/>
      <c r="C1328" s="22"/>
      <c r="D1328" s="22"/>
      <c r="E1328" s="22" t="s">
        <v>2314</v>
      </c>
      <c r="F1328" s="22"/>
      <c r="G1328" s="55" t="s">
        <v>2315</v>
      </c>
      <c r="H1328" s="24">
        <f>IFERROR(VLOOKUP($F1328,'Arr 2020'!$A$1:$C$1331,3,0),0)</f>
        <v>0</v>
      </c>
      <c r="I1328" s="24">
        <f>IFERROR(VLOOKUP($F1328,'Arr 2020'!$A:$N,4,0),0)</f>
        <v>0</v>
      </c>
      <c r="J1328" s="24">
        <f>IFERROR(VLOOKUP($F1328,'Arr 2020'!$A:$N,5,0),0)</f>
        <v>0</v>
      </c>
      <c r="K1328" s="24">
        <f>IFERROR(VLOOKUP($F1328,'Arr 2020'!$A:$N,6,0),0)</f>
        <v>0</v>
      </c>
      <c r="L1328" s="24">
        <f>IFERROR(VLOOKUP($F1328,'Arr 2020'!$A:$N,7,0),0)</f>
        <v>0</v>
      </c>
      <c r="M1328" s="24">
        <f>IFERROR(VLOOKUP($F1328,'Arr 2020'!$A:$N,8,0),0)</f>
        <v>0</v>
      </c>
      <c r="N1328" s="24">
        <f>IFERROR(VLOOKUP($F1328,'Arr 2020'!$A:$N,9,0),0)</f>
        <v>0</v>
      </c>
      <c r="O1328" s="24">
        <f>IFERROR(VLOOKUP($F1328,'Arr 2020'!$A:$N,10,0),0)</f>
        <v>0</v>
      </c>
      <c r="P1328" s="24">
        <f>IFERROR(VLOOKUP($F1328,'Arr 2020'!$A:$N,11,0),0)</f>
        <v>0</v>
      </c>
      <c r="Q1328" s="24">
        <f>IFERROR(VLOOKUP($F1328,'Arr 2020'!$A:$N,12,0),0)</f>
        <v>0</v>
      </c>
      <c r="R1328" s="24">
        <f>IFERROR(VLOOKUP($F1328,'Arr 2020'!$A:$N,13,0),0)</f>
        <v>0</v>
      </c>
      <c r="S1328" s="24">
        <f>IFERROR(VLOOKUP($F1328,'Arr 2020'!$A:$N,14,0),0)</f>
        <v>0</v>
      </c>
    </row>
    <row r="1329" spans="2:19" ht="15" customHeight="1" x14ac:dyDescent="0.2">
      <c r="B1329" s="60"/>
      <c r="C1329" s="61"/>
      <c r="D1329" s="61"/>
      <c r="E1329" s="61"/>
      <c r="F1329" s="43" t="s">
        <v>2316</v>
      </c>
      <c r="G1329" s="53" t="s">
        <v>2317</v>
      </c>
      <c r="H1329" s="44">
        <f>IFERROR(VLOOKUP($F1329,'Arr 2020'!$A$1:$C$1331,3,0),0)</f>
        <v>74734.23</v>
      </c>
      <c r="I1329" s="44">
        <f>IFERROR(VLOOKUP($F1329,'Arr 2020'!$A:$N,4,0),0)</f>
        <v>80810.990000000005</v>
      </c>
      <c r="J1329" s="44">
        <f>IFERROR(VLOOKUP($F1329,'Arr 2020'!$A:$N,5,0),0)</f>
        <v>68565.75</v>
      </c>
      <c r="K1329" s="44">
        <f>IFERROR(VLOOKUP($F1329,'Arr 2020'!$A:$N,6,0),0)</f>
        <v>70433</v>
      </c>
      <c r="L1329" s="44">
        <f>IFERROR(VLOOKUP($F1329,'Arr 2020'!$A:$N,7,0),0)</f>
        <v>51980.000000000007</v>
      </c>
      <c r="M1329" s="44">
        <f>IFERROR(VLOOKUP($F1329,'Arr 2020'!$A:$N,8,0),0)</f>
        <v>86041.07</v>
      </c>
      <c r="N1329" s="44">
        <f>IFERROR(VLOOKUP($F1329,'Arr 2020'!$A:$N,9,0),0)</f>
        <v>88029.09</v>
      </c>
      <c r="O1329" s="44">
        <f>IFERROR(VLOOKUP($F1329,'Arr 2020'!$A:$N,10,0),0)</f>
        <v>104762.81</v>
      </c>
      <c r="P1329" s="44">
        <f>IFERROR(VLOOKUP($F1329,'Arr 2020'!$A:$N,11,0),0)</f>
        <v>88559.19</v>
      </c>
      <c r="Q1329" s="44">
        <f>IFERROR(VLOOKUP($F1329,'Arr 2020'!$A:$N,12,0),0)</f>
        <v>105539.80000000002</v>
      </c>
      <c r="R1329" s="44">
        <f>IFERROR(VLOOKUP($F1329,'Arr 2020'!$A:$N,13,0),0)</f>
        <v>126628.92</v>
      </c>
      <c r="S1329" s="44">
        <f>IFERROR(VLOOKUP($F1329,'Arr 2020'!$A:$N,14,0),0)</f>
        <v>119701.34</v>
      </c>
    </row>
    <row r="1330" spans="2:19" ht="15" customHeight="1" x14ac:dyDescent="0.2">
      <c r="B1330" s="60"/>
      <c r="C1330" s="61"/>
      <c r="D1330" s="61"/>
      <c r="E1330" s="61"/>
      <c r="F1330" s="43" t="s">
        <v>2318</v>
      </c>
      <c r="G1330" s="53" t="s">
        <v>2319</v>
      </c>
      <c r="H1330" s="44">
        <f>IFERROR(VLOOKUP($F1330,'Arr 2020'!$A$1:$C$1331,3,0),0)</f>
        <v>462.43999999999994</v>
      </c>
      <c r="I1330" s="44">
        <f>IFERROR(VLOOKUP($F1330,'Arr 2020'!$A:$N,4,0),0)</f>
        <v>253.69</v>
      </c>
      <c r="J1330" s="44">
        <f>IFERROR(VLOOKUP($F1330,'Arr 2020'!$A:$N,5,0),0)</f>
        <v>195.16</v>
      </c>
      <c r="K1330" s="44">
        <f>IFERROR(VLOOKUP($F1330,'Arr 2020'!$A:$N,6,0),0)</f>
        <v>79.659999999999982</v>
      </c>
      <c r="L1330" s="44">
        <f>IFERROR(VLOOKUP($F1330,'Arr 2020'!$A:$N,7,0),0)</f>
        <v>333.83999999999992</v>
      </c>
      <c r="M1330" s="44">
        <f>IFERROR(VLOOKUP($F1330,'Arr 2020'!$A:$N,8,0),0)</f>
        <v>1155</v>
      </c>
      <c r="N1330" s="44">
        <f>IFERROR(VLOOKUP($F1330,'Arr 2020'!$A:$N,9,0),0)</f>
        <v>2500.29</v>
      </c>
      <c r="O1330" s="44">
        <f>IFERROR(VLOOKUP($F1330,'Arr 2020'!$A:$N,10,0),0)</f>
        <v>4308.75</v>
      </c>
      <c r="P1330" s="44">
        <f>IFERROR(VLOOKUP($F1330,'Arr 2020'!$A:$N,11,0),0)</f>
        <v>1199.95</v>
      </c>
      <c r="Q1330" s="44">
        <f>IFERROR(VLOOKUP($F1330,'Arr 2020'!$A:$N,12,0),0)</f>
        <v>1609.37</v>
      </c>
      <c r="R1330" s="44">
        <f>IFERROR(VLOOKUP($F1330,'Arr 2020'!$A:$N,13,0),0)</f>
        <v>1391.45</v>
      </c>
      <c r="S1330" s="44">
        <f>IFERROR(VLOOKUP($F1330,'Arr 2020'!$A:$N,14,0),0)</f>
        <v>1963.82</v>
      </c>
    </row>
    <row r="1331" spans="2:19" ht="15" customHeight="1" x14ac:dyDescent="0.2">
      <c r="B1331" s="60"/>
      <c r="C1331" s="61"/>
      <c r="D1331" s="61"/>
      <c r="E1331" s="61"/>
      <c r="F1331" s="43" t="s">
        <v>2320</v>
      </c>
      <c r="G1331" s="53" t="s">
        <v>2321</v>
      </c>
      <c r="H1331" s="44">
        <f>IFERROR(VLOOKUP($F1331,'Arr 2020'!$A$1:$C$1331,3,0),0)</f>
        <v>477854.83</v>
      </c>
      <c r="I1331" s="44">
        <f>IFERROR(VLOOKUP($F1331,'Arr 2020'!$A:$N,4,0),0)</f>
        <v>429152.26000000007</v>
      </c>
      <c r="J1331" s="44">
        <f>IFERROR(VLOOKUP($F1331,'Arr 2020'!$A:$N,5,0),0)</f>
        <v>161037.65</v>
      </c>
      <c r="K1331" s="44">
        <f>IFERROR(VLOOKUP($F1331,'Arr 2020'!$A:$N,6,0),0)</f>
        <v>230496.86</v>
      </c>
      <c r="L1331" s="44">
        <f>IFERROR(VLOOKUP($F1331,'Arr 2020'!$A:$N,7,0),0)</f>
        <v>112723.31</v>
      </c>
      <c r="M1331" s="44">
        <f>IFERROR(VLOOKUP($F1331,'Arr 2020'!$A:$N,8,0),0)</f>
        <v>129071.73</v>
      </c>
      <c r="N1331" s="44">
        <f>IFERROR(VLOOKUP($F1331,'Arr 2020'!$A:$N,9,0),0)</f>
        <v>456652.54</v>
      </c>
      <c r="O1331" s="44">
        <f>IFERROR(VLOOKUP($F1331,'Arr 2020'!$A:$N,10,0),0)</f>
        <v>661283.01</v>
      </c>
      <c r="P1331" s="44">
        <f>IFERROR(VLOOKUP($F1331,'Arr 2020'!$A:$N,11,0),0)</f>
        <v>643867.64</v>
      </c>
      <c r="Q1331" s="44">
        <f>IFERROR(VLOOKUP($F1331,'Arr 2020'!$A:$N,12,0),0)</f>
        <v>957995.24</v>
      </c>
      <c r="R1331" s="44">
        <f>IFERROR(VLOOKUP($F1331,'Arr 2020'!$A:$N,13,0),0)</f>
        <v>700112.41</v>
      </c>
      <c r="S1331" s="44">
        <f>IFERROR(VLOOKUP($F1331,'Arr 2020'!$A:$N,14,0),0)</f>
        <v>639110.36</v>
      </c>
    </row>
    <row r="1332" spans="2:19" ht="15" customHeight="1" x14ac:dyDescent="0.2">
      <c r="B1332" s="23"/>
      <c r="C1332" s="22"/>
      <c r="D1332" s="22"/>
      <c r="E1332" s="22" t="s">
        <v>2322</v>
      </c>
      <c r="F1332" s="22"/>
      <c r="G1332" s="55" t="s">
        <v>2323</v>
      </c>
      <c r="H1332" s="24">
        <f>IFERROR(VLOOKUP($F1332,'Arr 2020'!$A$1:$C$1331,3,0),0)</f>
        <v>0</v>
      </c>
      <c r="I1332" s="24">
        <f>IFERROR(VLOOKUP($F1332,'Arr 2020'!$A:$N,4,0),0)</f>
        <v>0</v>
      </c>
      <c r="J1332" s="24">
        <f>IFERROR(VLOOKUP($F1332,'Arr 2020'!$A:$N,5,0),0)</f>
        <v>0</v>
      </c>
      <c r="K1332" s="24">
        <f>IFERROR(VLOOKUP($F1332,'Arr 2020'!$A:$N,6,0),0)</f>
        <v>0</v>
      </c>
      <c r="L1332" s="24">
        <f>IFERROR(VLOOKUP($F1332,'Arr 2020'!$A:$N,7,0),0)</f>
        <v>0</v>
      </c>
      <c r="M1332" s="24">
        <f>IFERROR(VLOOKUP($F1332,'Arr 2020'!$A:$N,8,0),0)</f>
        <v>0</v>
      </c>
      <c r="N1332" s="24">
        <f>IFERROR(VLOOKUP($F1332,'Arr 2020'!$A:$N,9,0),0)</f>
        <v>0</v>
      </c>
      <c r="O1332" s="24">
        <f>IFERROR(VLOOKUP($F1332,'Arr 2020'!$A:$N,10,0),0)</f>
        <v>0</v>
      </c>
      <c r="P1332" s="24">
        <f>IFERROR(VLOOKUP($F1332,'Arr 2020'!$A:$N,11,0),0)</f>
        <v>0</v>
      </c>
      <c r="Q1332" s="24">
        <f>IFERROR(VLOOKUP($F1332,'Arr 2020'!$A:$N,12,0),0)</f>
        <v>0</v>
      </c>
      <c r="R1332" s="24">
        <f>IFERROR(VLOOKUP($F1332,'Arr 2020'!$A:$N,13,0),0)</f>
        <v>0</v>
      </c>
      <c r="S1332" s="24">
        <f>IFERROR(VLOOKUP($F1332,'Arr 2020'!$A:$N,14,0),0)</f>
        <v>0</v>
      </c>
    </row>
    <row r="1333" spans="2:19" ht="15" customHeight="1" x14ac:dyDescent="0.2">
      <c r="B1333" s="60"/>
      <c r="C1333" s="61"/>
      <c r="D1333" s="61"/>
      <c r="E1333" s="61"/>
      <c r="F1333" s="43" t="s">
        <v>2324</v>
      </c>
      <c r="G1333" s="53" t="s">
        <v>2325</v>
      </c>
      <c r="H1333" s="44">
        <f>IFERROR(VLOOKUP($F1333,'Arr 2020'!$A$1:$C$1331,3,0),0)</f>
        <v>524606.88</v>
      </c>
      <c r="I1333" s="44">
        <f>IFERROR(VLOOKUP($F1333,'Arr 2020'!$A:$N,4,0),0)</f>
        <v>372501.42</v>
      </c>
      <c r="J1333" s="44">
        <f>IFERROR(VLOOKUP($F1333,'Arr 2020'!$A:$N,5,0),0)</f>
        <v>235228.05999999997</v>
      </c>
      <c r="K1333" s="44">
        <f>IFERROR(VLOOKUP($F1333,'Arr 2020'!$A:$N,6,0),0)</f>
        <v>122495.08</v>
      </c>
      <c r="L1333" s="44">
        <f>IFERROR(VLOOKUP($F1333,'Arr 2020'!$A:$N,7,0),0)</f>
        <v>62128.4</v>
      </c>
      <c r="M1333" s="44">
        <f>IFERROR(VLOOKUP($F1333,'Arr 2020'!$A:$N,8,0),0)</f>
        <v>167508.73000000004</v>
      </c>
      <c r="N1333" s="44">
        <f>IFERROR(VLOOKUP($F1333,'Arr 2020'!$A:$N,9,0),0)</f>
        <v>235446.19</v>
      </c>
      <c r="O1333" s="44">
        <f>IFERROR(VLOOKUP($F1333,'Arr 2020'!$A:$N,10,0),0)</f>
        <v>209180.52</v>
      </c>
      <c r="P1333" s="44">
        <f>IFERROR(VLOOKUP($F1333,'Arr 2020'!$A:$N,11,0),0)</f>
        <v>270806.78000000003</v>
      </c>
      <c r="Q1333" s="44">
        <f>IFERROR(VLOOKUP($F1333,'Arr 2020'!$A:$N,12,0),0)</f>
        <v>462908.54999999993</v>
      </c>
      <c r="R1333" s="44">
        <f>IFERROR(VLOOKUP($F1333,'Arr 2020'!$A:$N,13,0),0)</f>
        <v>443218.09</v>
      </c>
      <c r="S1333" s="44">
        <f>IFERROR(VLOOKUP($F1333,'Arr 2020'!$A:$N,14,0),0)</f>
        <v>474822.72</v>
      </c>
    </row>
    <row r="1334" spans="2:19" ht="15" customHeight="1" x14ac:dyDescent="0.2">
      <c r="B1334" s="60"/>
      <c r="C1334" s="61"/>
      <c r="D1334" s="61"/>
      <c r="E1334" s="61"/>
      <c r="F1334" s="43" t="s">
        <v>2326</v>
      </c>
      <c r="G1334" s="53" t="s">
        <v>2327</v>
      </c>
      <c r="H1334" s="44">
        <f>IFERROR(VLOOKUP($F1334,'Arr 2020'!$A$1:$C$1331,3,0),0)</f>
        <v>10660.36</v>
      </c>
      <c r="I1334" s="44">
        <f>IFERROR(VLOOKUP($F1334,'Arr 2020'!$A:$N,4,0),0)</f>
        <v>34607.78</v>
      </c>
      <c r="J1334" s="44">
        <f>IFERROR(VLOOKUP($F1334,'Arr 2020'!$A:$N,5,0),0)</f>
        <v>26397.15</v>
      </c>
      <c r="K1334" s="44">
        <f>IFERROR(VLOOKUP($F1334,'Arr 2020'!$A:$N,6,0),0)</f>
        <v>31107.71</v>
      </c>
      <c r="L1334" s="44">
        <f>IFERROR(VLOOKUP($F1334,'Arr 2020'!$A:$N,7,0),0)</f>
        <v>35573.17</v>
      </c>
      <c r="M1334" s="44">
        <f>IFERROR(VLOOKUP($F1334,'Arr 2020'!$A:$N,8,0),0)</f>
        <v>33115.65</v>
      </c>
      <c r="N1334" s="44">
        <f>IFERROR(VLOOKUP($F1334,'Arr 2020'!$A:$N,9,0),0)</f>
        <v>27677.48</v>
      </c>
      <c r="O1334" s="44">
        <f>IFERROR(VLOOKUP($F1334,'Arr 2020'!$A:$N,10,0),0)</f>
        <v>41705.80999999999</v>
      </c>
      <c r="P1334" s="44">
        <f>IFERROR(VLOOKUP($F1334,'Arr 2020'!$A:$N,11,0),0)</f>
        <v>41098.449999999997</v>
      </c>
      <c r="Q1334" s="44">
        <f>IFERROR(VLOOKUP($F1334,'Arr 2020'!$A:$N,12,0),0)</f>
        <v>41319.32</v>
      </c>
      <c r="R1334" s="44">
        <f>IFERROR(VLOOKUP($F1334,'Arr 2020'!$A:$N,13,0),0)</f>
        <v>43075.5</v>
      </c>
      <c r="S1334" s="44">
        <f>IFERROR(VLOOKUP($F1334,'Arr 2020'!$A:$N,14,0),0)</f>
        <v>45355.31</v>
      </c>
    </row>
    <row r="1335" spans="2:19" ht="15" customHeight="1" x14ac:dyDescent="0.2">
      <c r="B1335" s="23"/>
      <c r="C1335" s="22"/>
      <c r="D1335" s="22"/>
      <c r="E1335" s="22" t="s">
        <v>2328</v>
      </c>
      <c r="F1335" s="22"/>
      <c r="G1335" s="55" t="s">
        <v>2329</v>
      </c>
      <c r="H1335" s="24">
        <f>IFERROR(VLOOKUP($F1335,'Arr 2020'!$A$1:$C$1331,3,0),0)</f>
        <v>0</v>
      </c>
      <c r="I1335" s="24">
        <f>IFERROR(VLOOKUP($F1335,'Arr 2020'!$A:$N,4,0),0)</f>
        <v>0</v>
      </c>
      <c r="J1335" s="24">
        <f>IFERROR(VLOOKUP($F1335,'Arr 2020'!$A:$N,5,0),0)</f>
        <v>0</v>
      </c>
      <c r="K1335" s="24">
        <f>IFERROR(VLOOKUP($F1335,'Arr 2020'!$A:$N,6,0),0)</f>
        <v>0</v>
      </c>
      <c r="L1335" s="24">
        <f>IFERROR(VLOOKUP($F1335,'Arr 2020'!$A:$N,7,0),0)</f>
        <v>0</v>
      </c>
      <c r="M1335" s="24">
        <f>IFERROR(VLOOKUP($F1335,'Arr 2020'!$A:$N,8,0),0)</f>
        <v>0</v>
      </c>
      <c r="N1335" s="24">
        <f>IFERROR(VLOOKUP($F1335,'Arr 2020'!$A:$N,9,0),0)</f>
        <v>0</v>
      </c>
      <c r="O1335" s="24">
        <f>IFERROR(VLOOKUP($F1335,'Arr 2020'!$A:$N,10,0),0)</f>
        <v>0</v>
      </c>
      <c r="P1335" s="24">
        <f>IFERROR(VLOOKUP($F1335,'Arr 2020'!$A:$N,11,0),0)</f>
        <v>0</v>
      </c>
      <c r="Q1335" s="24">
        <f>IFERROR(VLOOKUP($F1335,'Arr 2020'!$A:$N,12,0),0)</f>
        <v>0</v>
      </c>
      <c r="R1335" s="24">
        <f>IFERROR(VLOOKUP($F1335,'Arr 2020'!$A:$N,13,0),0)</f>
        <v>0</v>
      </c>
      <c r="S1335" s="24">
        <f>IFERROR(VLOOKUP($F1335,'Arr 2020'!$A:$N,14,0),0)</f>
        <v>0</v>
      </c>
    </row>
    <row r="1336" spans="2:19" ht="15" customHeight="1" x14ac:dyDescent="0.2">
      <c r="B1336" s="60"/>
      <c r="C1336" s="61"/>
      <c r="D1336" s="61"/>
      <c r="E1336" s="61"/>
      <c r="F1336" s="43" t="s">
        <v>2330</v>
      </c>
      <c r="G1336" s="53" t="s">
        <v>2331</v>
      </c>
      <c r="H1336" s="44">
        <f>IFERROR(VLOOKUP($F1336,'Arr 2020'!$A$1:$C$1331,3,0),0)</f>
        <v>179290.15</v>
      </c>
      <c r="I1336" s="44">
        <f>IFERROR(VLOOKUP($F1336,'Arr 2020'!$A:$N,4,0),0)</f>
        <v>220477.70999999996</v>
      </c>
      <c r="J1336" s="44">
        <f>IFERROR(VLOOKUP($F1336,'Arr 2020'!$A:$N,5,0),0)</f>
        <v>143358.19</v>
      </c>
      <c r="K1336" s="44">
        <f>IFERROR(VLOOKUP($F1336,'Arr 2020'!$A:$N,6,0),0)</f>
        <v>37780.150000000009</v>
      </c>
      <c r="L1336" s="44">
        <f>IFERROR(VLOOKUP($F1336,'Arr 2020'!$A:$N,7,0),0)</f>
        <v>187235.83</v>
      </c>
      <c r="M1336" s="44">
        <f>IFERROR(VLOOKUP($F1336,'Arr 2020'!$A:$N,8,0),0)</f>
        <v>207179.59</v>
      </c>
      <c r="N1336" s="44">
        <f>IFERROR(VLOOKUP($F1336,'Arr 2020'!$A:$N,9,0),0)</f>
        <v>206013.48</v>
      </c>
      <c r="O1336" s="44">
        <f>IFERROR(VLOOKUP($F1336,'Arr 2020'!$A:$N,10,0),0)</f>
        <v>236003.73</v>
      </c>
      <c r="P1336" s="44">
        <f>IFERROR(VLOOKUP($F1336,'Arr 2020'!$A:$N,11,0),0)</f>
        <v>148884.91</v>
      </c>
      <c r="Q1336" s="44">
        <f>IFERROR(VLOOKUP($F1336,'Arr 2020'!$A:$N,12,0),0)</f>
        <v>163576.65</v>
      </c>
      <c r="R1336" s="44">
        <f>IFERROR(VLOOKUP($F1336,'Arr 2020'!$A:$N,13,0),0)</f>
        <v>235963.23</v>
      </c>
      <c r="S1336" s="44">
        <f>IFERROR(VLOOKUP($F1336,'Arr 2020'!$A:$N,14,0),0)</f>
        <v>297337.82</v>
      </c>
    </row>
    <row r="1337" spans="2:19" ht="15" customHeight="1" x14ac:dyDescent="0.2">
      <c r="B1337" s="60"/>
      <c r="C1337" s="61"/>
      <c r="D1337" s="61"/>
      <c r="E1337" s="61"/>
      <c r="F1337" s="43" t="s">
        <v>2332</v>
      </c>
      <c r="G1337" s="53" t="s">
        <v>2333</v>
      </c>
      <c r="H1337" s="44">
        <f>IFERROR(VLOOKUP($F1337,'Arr 2020'!$A$1:$C$1331,3,0),0)</f>
        <v>423501.53000000009</v>
      </c>
      <c r="I1337" s="44">
        <f>IFERROR(VLOOKUP($F1337,'Arr 2020'!$A:$N,4,0),0)</f>
        <v>319877.40999999992</v>
      </c>
      <c r="J1337" s="44">
        <f>IFERROR(VLOOKUP($F1337,'Arr 2020'!$A:$N,5,0),0)</f>
        <v>193905.35</v>
      </c>
      <c r="K1337" s="44">
        <f>IFERROR(VLOOKUP($F1337,'Arr 2020'!$A:$N,6,0),0)</f>
        <v>99853.470000000016</v>
      </c>
      <c r="L1337" s="44">
        <f>IFERROR(VLOOKUP($F1337,'Arr 2020'!$A:$N,7,0),0)</f>
        <v>122175.94</v>
      </c>
      <c r="M1337" s="44">
        <f>IFERROR(VLOOKUP($F1337,'Arr 2020'!$A:$N,8,0),0)</f>
        <v>328949.15999999997</v>
      </c>
      <c r="N1337" s="44">
        <f>IFERROR(VLOOKUP($F1337,'Arr 2020'!$A:$N,9,0),0)</f>
        <v>26532.47</v>
      </c>
      <c r="O1337" s="44">
        <f>IFERROR(VLOOKUP($F1337,'Arr 2020'!$A:$N,10,0),0)</f>
        <v>59910.21</v>
      </c>
      <c r="P1337" s="44">
        <f>IFERROR(VLOOKUP($F1337,'Arr 2020'!$A:$N,11,0),0)</f>
        <v>112832.57</v>
      </c>
      <c r="Q1337" s="44">
        <f>IFERROR(VLOOKUP($F1337,'Arr 2020'!$A:$N,12,0),0)</f>
        <v>168444.9</v>
      </c>
      <c r="R1337" s="44">
        <f>IFERROR(VLOOKUP($F1337,'Arr 2020'!$A:$N,13,0),0)</f>
        <v>138327.88</v>
      </c>
      <c r="S1337" s="44">
        <f>IFERROR(VLOOKUP($F1337,'Arr 2020'!$A:$N,14,0),0)</f>
        <v>344617.21</v>
      </c>
    </row>
    <row r="1338" spans="2:19" ht="15" customHeight="1" x14ac:dyDescent="0.2">
      <c r="B1338" s="23"/>
      <c r="C1338" s="22"/>
      <c r="D1338" s="22"/>
      <c r="E1338" s="22" t="s">
        <v>2334</v>
      </c>
      <c r="F1338" s="22"/>
      <c r="G1338" s="55" t="s">
        <v>2335</v>
      </c>
      <c r="H1338" s="24">
        <f>IFERROR(VLOOKUP($F1338,'Arr 2020'!$A$1:$C$1331,3,0),0)</f>
        <v>0</v>
      </c>
      <c r="I1338" s="24">
        <f>IFERROR(VLOOKUP($F1338,'Arr 2020'!$A:$N,4,0),0)</f>
        <v>0</v>
      </c>
      <c r="J1338" s="24">
        <f>IFERROR(VLOOKUP($F1338,'Arr 2020'!$A:$N,5,0),0)</f>
        <v>0</v>
      </c>
      <c r="K1338" s="24">
        <f>IFERROR(VLOOKUP($F1338,'Arr 2020'!$A:$N,6,0),0)</f>
        <v>0</v>
      </c>
      <c r="L1338" s="24">
        <f>IFERROR(VLOOKUP($F1338,'Arr 2020'!$A:$N,7,0),0)</f>
        <v>0</v>
      </c>
      <c r="M1338" s="24">
        <f>IFERROR(VLOOKUP($F1338,'Arr 2020'!$A:$N,8,0),0)</f>
        <v>0</v>
      </c>
      <c r="N1338" s="24">
        <f>IFERROR(VLOOKUP($F1338,'Arr 2020'!$A:$N,9,0),0)</f>
        <v>0</v>
      </c>
      <c r="O1338" s="24">
        <f>IFERROR(VLOOKUP($F1338,'Arr 2020'!$A:$N,10,0),0)</f>
        <v>0</v>
      </c>
      <c r="P1338" s="24">
        <f>IFERROR(VLOOKUP($F1338,'Arr 2020'!$A:$N,11,0),0)</f>
        <v>0</v>
      </c>
      <c r="Q1338" s="24">
        <f>IFERROR(VLOOKUP($F1338,'Arr 2020'!$A:$N,12,0),0)</f>
        <v>0</v>
      </c>
      <c r="R1338" s="24">
        <f>IFERROR(VLOOKUP($F1338,'Arr 2020'!$A:$N,13,0),0)</f>
        <v>0</v>
      </c>
      <c r="S1338" s="24">
        <f>IFERROR(VLOOKUP($F1338,'Arr 2020'!$A:$N,14,0),0)</f>
        <v>0</v>
      </c>
    </row>
    <row r="1339" spans="2:19" ht="15" customHeight="1" x14ac:dyDescent="0.2">
      <c r="B1339" s="60"/>
      <c r="C1339" s="61"/>
      <c r="D1339" s="61"/>
      <c r="E1339" s="61"/>
      <c r="F1339" s="43" t="s">
        <v>2336</v>
      </c>
      <c r="G1339" s="53" t="s">
        <v>2337</v>
      </c>
      <c r="H1339" s="44">
        <f>IFERROR(VLOOKUP($F1339,'Arr 2020'!$A$1:$C$1331,3,0),0)</f>
        <v>12463971.810000001</v>
      </c>
      <c r="I1339" s="44">
        <f>IFERROR(VLOOKUP($F1339,'Arr 2020'!$A:$N,4,0),0)</f>
        <v>8402703.4199999999</v>
      </c>
      <c r="J1339" s="44">
        <f>IFERROR(VLOOKUP($F1339,'Arr 2020'!$A:$N,5,0),0)</f>
        <v>8466840.6999999993</v>
      </c>
      <c r="K1339" s="44">
        <f>IFERROR(VLOOKUP($F1339,'Arr 2020'!$A:$N,6,0),0)</f>
        <v>11419544.09</v>
      </c>
      <c r="L1339" s="44">
        <f>IFERROR(VLOOKUP($F1339,'Arr 2020'!$A:$N,7,0),0)</f>
        <v>10379236.17</v>
      </c>
      <c r="M1339" s="44">
        <f>IFERROR(VLOOKUP($F1339,'Arr 2020'!$A:$N,8,0),0)</f>
        <v>10026684.42</v>
      </c>
      <c r="N1339" s="44">
        <f>IFERROR(VLOOKUP($F1339,'Arr 2020'!$A:$N,9,0),0)</f>
        <v>11353498.34</v>
      </c>
      <c r="O1339" s="44">
        <f>IFERROR(VLOOKUP($F1339,'Arr 2020'!$A:$N,10,0),0)</f>
        <v>12578609.74</v>
      </c>
      <c r="P1339" s="44">
        <f>IFERROR(VLOOKUP($F1339,'Arr 2020'!$A:$N,11,0),0)</f>
        <v>13080354.119999999</v>
      </c>
      <c r="Q1339" s="44">
        <f>IFERROR(VLOOKUP($F1339,'Arr 2020'!$A:$N,12,0),0)</f>
        <v>13668690.449999999</v>
      </c>
      <c r="R1339" s="44">
        <f>IFERROR(VLOOKUP($F1339,'Arr 2020'!$A:$N,13,0),0)</f>
        <v>13765913.82</v>
      </c>
      <c r="S1339" s="44">
        <f>IFERROR(VLOOKUP($F1339,'Arr 2020'!$A:$N,14,0),0)</f>
        <v>13182542.550000001</v>
      </c>
    </row>
    <row r="1340" spans="2:19" ht="15" customHeight="1" x14ac:dyDescent="0.2">
      <c r="B1340" s="60"/>
      <c r="C1340" s="61"/>
      <c r="D1340" s="61"/>
      <c r="E1340" s="61"/>
      <c r="F1340" s="43" t="s">
        <v>2338</v>
      </c>
      <c r="G1340" s="53" t="s">
        <v>2339</v>
      </c>
      <c r="H1340" s="44">
        <f>IFERROR(VLOOKUP($F1340,'Arr 2020'!$A$1:$C$1331,3,0),0)</f>
        <v>254749.26</v>
      </c>
      <c r="I1340" s="44">
        <f>IFERROR(VLOOKUP($F1340,'Arr 2020'!$A:$N,4,0),0)</f>
        <v>333544.55</v>
      </c>
      <c r="J1340" s="44">
        <f>IFERROR(VLOOKUP($F1340,'Arr 2020'!$A:$N,5,0),0)</f>
        <v>249424.56000000003</v>
      </c>
      <c r="K1340" s="44">
        <f>IFERROR(VLOOKUP($F1340,'Arr 2020'!$A:$N,6,0),0)</f>
        <v>261116.46</v>
      </c>
      <c r="L1340" s="44">
        <f>IFERROR(VLOOKUP($F1340,'Arr 2020'!$A:$N,7,0),0)</f>
        <v>286715.17</v>
      </c>
      <c r="M1340" s="44">
        <f>IFERROR(VLOOKUP($F1340,'Arr 2020'!$A:$N,8,0),0)</f>
        <v>401591.87</v>
      </c>
      <c r="N1340" s="44">
        <f>IFERROR(VLOOKUP($F1340,'Arr 2020'!$A:$N,9,0),0)</f>
        <v>514509.65999999992</v>
      </c>
      <c r="O1340" s="44">
        <f>IFERROR(VLOOKUP($F1340,'Arr 2020'!$A:$N,10,0),0)</f>
        <v>481680.46</v>
      </c>
      <c r="P1340" s="44">
        <f>IFERROR(VLOOKUP($F1340,'Arr 2020'!$A:$N,11,0),0)</f>
        <v>432255.95000000007</v>
      </c>
      <c r="Q1340" s="44">
        <f>IFERROR(VLOOKUP($F1340,'Arr 2020'!$A:$N,12,0),0)</f>
        <v>519464.55</v>
      </c>
      <c r="R1340" s="44">
        <f>IFERROR(VLOOKUP($F1340,'Arr 2020'!$A:$N,13,0),0)</f>
        <v>406667.52000000002</v>
      </c>
      <c r="S1340" s="44">
        <f>IFERROR(VLOOKUP($F1340,'Arr 2020'!$A:$N,14,0),0)</f>
        <v>539442.04</v>
      </c>
    </row>
    <row r="1341" spans="2:19" ht="30" customHeight="1" x14ac:dyDescent="0.2">
      <c r="B1341" s="23"/>
      <c r="C1341" s="22"/>
      <c r="D1341" s="22"/>
      <c r="E1341" s="22" t="s">
        <v>2340</v>
      </c>
      <c r="F1341" s="22"/>
      <c r="G1341" s="55" t="s">
        <v>2341</v>
      </c>
      <c r="H1341" s="24">
        <f>IFERROR(VLOOKUP($F1341,'Arr 2020'!$A$1:$C$1331,3,0),0)</f>
        <v>0</v>
      </c>
      <c r="I1341" s="24">
        <f>IFERROR(VLOOKUP($F1341,'Arr 2020'!$A:$N,4,0),0)</f>
        <v>0</v>
      </c>
      <c r="J1341" s="24">
        <f>IFERROR(VLOOKUP($F1341,'Arr 2020'!$A:$N,5,0),0)</f>
        <v>0</v>
      </c>
      <c r="K1341" s="24">
        <f>IFERROR(VLOOKUP($F1341,'Arr 2020'!$A:$N,6,0),0)</f>
        <v>0</v>
      </c>
      <c r="L1341" s="24">
        <f>IFERROR(VLOOKUP($F1341,'Arr 2020'!$A:$N,7,0),0)</f>
        <v>0</v>
      </c>
      <c r="M1341" s="24">
        <f>IFERROR(VLOOKUP($F1341,'Arr 2020'!$A:$N,8,0),0)</f>
        <v>0</v>
      </c>
      <c r="N1341" s="24">
        <f>IFERROR(VLOOKUP($F1341,'Arr 2020'!$A:$N,9,0),0)</f>
        <v>0</v>
      </c>
      <c r="O1341" s="24">
        <f>IFERROR(VLOOKUP($F1341,'Arr 2020'!$A:$N,10,0),0)</f>
        <v>0</v>
      </c>
      <c r="P1341" s="24">
        <f>IFERROR(VLOOKUP($F1341,'Arr 2020'!$A:$N,11,0),0)</f>
        <v>0</v>
      </c>
      <c r="Q1341" s="24">
        <f>IFERROR(VLOOKUP($F1341,'Arr 2020'!$A:$N,12,0),0)</f>
        <v>0</v>
      </c>
      <c r="R1341" s="24">
        <f>IFERROR(VLOOKUP($F1341,'Arr 2020'!$A:$N,13,0),0)</f>
        <v>0</v>
      </c>
      <c r="S1341" s="24">
        <f>IFERROR(VLOOKUP($F1341,'Arr 2020'!$A:$N,14,0),0)</f>
        <v>0</v>
      </c>
    </row>
    <row r="1342" spans="2:19" ht="30" customHeight="1" x14ac:dyDescent="0.2">
      <c r="B1342" s="60"/>
      <c r="C1342" s="61"/>
      <c r="D1342" s="61"/>
      <c r="E1342" s="61"/>
      <c r="F1342" s="43" t="s">
        <v>2342</v>
      </c>
      <c r="G1342" s="53" t="s">
        <v>2343</v>
      </c>
      <c r="H1342" s="44">
        <f>IFERROR(VLOOKUP($F1342,'Arr 2020'!$A$1:$C$1331,3,0),0)</f>
        <v>2376662.66</v>
      </c>
      <c r="I1342" s="44">
        <f>IFERROR(VLOOKUP($F1342,'Arr 2020'!$A:$N,4,0),0)</f>
        <v>1957295.21</v>
      </c>
      <c r="J1342" s="44">
        <f>IFERROR(VLOOKUP($F1342,'Arr 2020'!$A:$N,5,0),0)</f>
        <v>2137905.61</v>
      </c>
      <c r="K1342" s="44">
        <f>IFERROR(VLOOKUP($F1342,'Arr 2020'!$A:$N,6,0),0)</f>
        <v>2803243.86</v>
      </c>
      <c r="L1342" s="44">
        <f>IFERROR(VLOOKUP($F1342,'Arr 2020'!$A:$N,7,0),0)</f>
        <v>3505312.87</v>
      </c>
      <c r="M1342" s="44">
        <f>IFERROR(VLOOKUP($F1342,'Arr 2020'!$A:$N,8,0),0)</f>
        <v>2569262.5299999998</v>
      </c>
      <c r="N1342" s="44">
        <f>IFERROR(VLOOKUP($F1342,'Arr 2020'!$A:$N,9,0),0)</f>
        <v>2102794.7400000002</v>
      </c>
      <c r="O1342" s="44">
        <f>IFERROR(VLOOKUP($F1342,'Arr 2020'!$A:$N,10,0),0)</f>
        <v>2394788.36</v>
      </c>
      <c r="P1342" s="44">
        <f>IFERROR(VLOOKUP($F1342,'Arr 2020'!$A:$N,11,0),0)</f>
        <v>2536052.7300000004</v>
      </c>
      <c r="Q1342" s="44">
        <f>IFERROR(VLOOKUP($F1342,'Arr 2020'!$A:$N,12,0),0)</f>
        <v>2449760.7499999995</v>
      </c>
      <c r="R1342" s="44">
        <f>IFERROR(VLOOKUP($F1342,'Arr 2020'!$A:$N,13,0),0)</f>
        <v>2762128.1</v>
      </c>
      <c r="S1342" s="44">
        <f>IFERROR(VLOOKUP($F1342,'Arr 2020'!$A:$N,14,0),0)</f>
        <v>2537853</v>
      </c>
    </row>
    <row r="1343" spans="2:19" ht="15" customHeight="1" x14ac:dyDescent="0.2">
      <c r="B1343" s="60"/>
      <c r="C1343" s="61"/>
      <c r="D1343" s="61"/>
      <c r="E1343" s="61"/>
      <c r="F1343" s="43" t="s">
        <v>2344</v>
      </c>
      <c r="G1343" s="53" t="s">
        <v>2345</v>
      </c>
      <c r="H1343" s="44">
        <f>IFERROR(VLOOKUP($F1343,'Arr 2020'!$A$1:$C$1331,3,0),0)</f>
        <v>26069.779999999995</v>
      </c>
      <c r="I1343" s="44">
        <f>IFERROR(VLOOKUP($F1343,'Arr 2020'!$A:$N,4,0),0)</f>
        <v>31067.599999999999</v>
      </c>
      <c r="J1343" s="44">
        <f>IFERROR(VLOOKUP($F1343,'Arr 2020'!$A:$N,5,0),0)</f>
        <v>17590.62</v>
      </c>
      <c r="K1343" s="44">
        <f>IFERROR(VLOOKUP($F1343,'Arr 2020'!$A:$N,6,0),0)</f>
        <v>43734.04</v>
      </c>
      <c r="L1343" s="44">
        <f>IFERROR(VLOOKUP($F1343,'Arr 2020'!$A:$N,7,0),0)</f>
        <v>10458.02</v>
      </c>
      <c r="M1343" s="44">
        <f>IFERROR(VLOOKUP($F1343,'Arr 2020'!$A:$N,8,0),0)</f>
        <v>7376.66</v>
      </c>
      <c r="N1343" s="44">
        <f>IFERROR(VLOOKUP($F1343,'Arr 2020'!$A:$N,9,0),0)</f>
        <v>11455.31</v>
      </c>
      <c r="O1343" s="44">
        <f>IFERROR(VLOOKUP($F1343,'Arr 2020'!$A:$N,10,0),0)</f>
        <v>26469.98</v>
      </c>
      <c r="P1343" s="44">
        <f>IFERROR(VLOOKUP($F1343,'Arr 2020'!$A:$N,11,0),0)</f>
        <v>28574.3</v>
      </c>
      <c r="Q1343" s="44">
        <f>IFERROR(VLOOKUP($F1343,'Arr 2020'!$A:$N,12,0),0)</f>
        <v>20845.82</v>
      </c>
      <c r="R1343" s="44">
        <f>IFERROR(VLOOKUP($F1343,'Arr 2020'!$A:$N,13,0),0)</f>
        <v>30118.95</v>
      </c>
      <c r="S1343" s="44">
        <f>IFERROR(VLOOKUP($F1343,'Arr 2020'!$A:$N,14,0),0)</f>
        <v>43398.48</v>
      </c>
    </row>
    <row r="1344" spans="2:19" ht="15" customHeight="1" x14ac:dyDescent="0.2">
      <c r="B1344" s="60"/>
      <c r="C1344" s="61"/>
      <c r="D1344" s="61"/>
      <c r="E1344" s="61"/>
      <c r="F1344" s="43" t="s">
        <v>2346</v>
      </c>
      <c r="G1344" s="53" t="s">
        <v>2347</v>
      </c>
      <c r="H1344" s="44">
        <f>IFERROR(VLOOKUP($F1344,'Arr 2020'!$A$1:$C$1331,3,0),0)</f>
        <v>97291.27</v>
      </c>
      <c r="I1344" s="44">
        <f>IFERROR(VLOOKUP($F1344,'Arr 2020'!$A:$N,4,0),0)</f>
        <v>83317.95</v>
      </c>
      <c r="J1344" s="44">
        <f>IFERROR(VLOOKUP($F1344,'Arr 2020'!$A:$N,5,0),0)</f>
        <v>73562.369999999981</v>
      </c>
      <c r="K1344" s="44">
        <f>IFERROR(VLOOKUP($F1344,'Arr 2020'!$A:$N,6,0),0)</f>
        <v>43494.03</v>
      </c>
      <c r="L1344" s="44">
        <f>IFERROR(VLOOKUP($F1344,'Arr 2020'!$A:$N,7,0),0)</f>
        <v>16980.41</v>
      </c>
      <c r="M1344" s="44">
        <f>IFERROR(VLOOKUP($F1344,'Arr 2020'!$A:$N,8,0),0)</f>
        <v>34419.83</v>
      </c>
      <c r="N1344" s="44">
        <f>IFERROR(VLOOKUP($F1344,'Arr 2020'!$A:$N,9,0),0)</f>
        <v>50906.16</v>
      </c>
      <c r="O1344" s="44">
        <f>IFERROR(VLOOKUP($F1344,'Arr 2020'!$A:$N,10,0),0)</f>
        <v>67606.14</v>
      </c>
      <c r="P1344" s="44">
        <f>IFERROR(VLOOKUP($F1344,'Arr 2020'!$A:$N,11,0),0)</f>
        <v>91012.99000000002</v>
      </c>
      <c r="Q1344" s="44">
        <f>IFERROR(VLOOKUP($F1344,'Arr 2020'!$A:$N,12,0),0)</f>
        <v>129243.37</v>
      </c>
      <c r="R1344" s="44">
        <f>IFERROR(VLOOKUP($F1344,'Arr 2020'!$A:$N,13,0),0)</f>
        <v>129270.95</v>
      </c>
      <c r="S1344" s="44">
        <f>IFERROR(VLOOKUP($F1344,'Arr 2020'!$A:$N,14,0),0)</f>
        <v>81894.399999999994</v>
      </c>
    </row>
    <row r="1345" spans="2:19" ht="15" customHeight="1" x14ac:dyDescent="0.2">
      <c r="B1345" s="23"/>
      <c r="C1345" s="22"/>
      <c r="D1345" s="22"/>
      <c r="E1345" s="22" t="s">
        <v>2348</v>
      </c>
      <c r="F1345" s="22"/>
      <c r="G1345" s="55" t="s">
        <v>2349</v>
      </c>
      <c r="H1345" s="24">
        <f>IFERROR(VLOOKUP($F1345,'Arr 2020'!$A$1:$C$1331,3,0),0)</f>
        <v>0</v>
      </c>
      <c r="I1345" s="24">
        <f>IFERROR(VLOOKUP($F1345,'Arr 2020'!$A:$N,4,0),0)</f>
        <v>0</v>
      </c>
      <c r="J1345" s="24">
        <f>IFERROR(VLOOKUP($F1345,'Arr 2020'!$A:$N,5,0),0)</f>
        <v>0</v>
      </c>
      <c r="K1345" s="24">
        <f>IFERROR(VLOOKUP($F1345,'Arr 2020'!$A:$N,6,0),0)</f>
        <v>0</v>
      </c>
      <c r="L1345" s="24">
        <f>IFERROR(VLOOKUP($F1345,'Arr 2020'!$A:$N,7,0),0)</f>
        <v>0</v>
      </c>
      <c r="M1345" s="24">
        <f>IFERROR(VLOOKUP($F1345,'Arr 2020'!$A:$N,8,0),0)</f>
        <v>0</v>
      </c>
      <c r="N1345" s="24">
        <f>IFERROR(VLOOKUP($F1345,'Arr 2020'!$A:$N,9,0),0)</f>
        <v>0</v>
      </c>
      <c r="O1345" s="24">
        <f>IFERROR(VLOOKUP($F1345,'Arr 2020'!$A:$N,10,0),0)</f>
        <v>0</v>
      </c>
      <c r="P1345" s="24">
        <f>IFERROR(VLOOKUP($F1345,'Arr 2020'!$A:$N,11,0),0)</f>
        <v>0</v>
      </c>
      <c r="Q1345" s="24">
        <f>IFERROR(VLOOKUP($F1345,'Arr 2020'!$A:$N,12,0),0)</f>
        <v>0</v>
      </c>
      <c r="R1345" s="24">
        <f>IFERROR(VLOOKUP($F1345,'Arr 2020'!$A:$N,13,0),0)</f>
        <v>0</v>
      </c>
      <c r="S1345" s="24">
        <f>IFERROR(VLOOKUP($F1345,'Arr 2020'!$A:$N,14,0),0)</f>
        <v>0</v>
      </c>
    </row>
    <row r="1346" spans="2:19" ht="15" customHeight="1" x14ac:dyDescent="0.2">
      <c r="B1346" s="60"/>
      <c r="C1346" s="61"/>
      <c r="D1346" s="61"/>
      <c r="E1346" s="61"/>
      <c r="F1346" s="43" t="s">
        <v>2350</v>
      </c>
      <c r="G1346" s="53" t="s">
        <v>2351</v>
      </c>
      <c r="H1346" s="44">
        <f>IFERROR(VLOOKUP($F1346,'Arr 2020'!$A$1:$C$1331,3,0),0)</f>
        <v>4967301.209999999</v>
      </c>
      <c r="I1346" s="44">
        <f>IFERROR(VLOOKUP($F1346,'Arr 2020'!$A:$N,4,0),0)</f>
        <v>4047934.7799999993</v>
      </c>
      <c r="J1346" s="44">
        <f>IFERROR(VLOOKUP($F1346,'Arr 2020'!$A:$N,5,0),0)</f>
        <v>3782146.12</v>
      </c>
      <c r="K1346" s="44">
        <f>IFERROR(VLOOKUP($F1346,'Arr 2020'!$A:$N,6,0),0)</f>
        <v>3818805.05</v>
      </c>
      <c r="L1346" s="44">
        <f>IFERROR(VLOOKUP($F1346,'Arr 2020'!$A:$N,7,0),0)</f>
        <v>2876996.43</v>
      </c>
      <c r="M1346" s="44">
        <f>IFERROR(VLOOKUP($F1346,'Arr 2020'!$A:$N,8,0),0)</f>
        <v>4471127.51</v>
      </c>
      <c r="N1346" s="44">
        <f>IFERROR(VLOOKUP($F1346,'Arr 2020'!$A:$N,9,0),0)</f>
        <v>5135422.6100000003</v>
      </c>
      <c r="O1346" s="44">
        <f>IFERROR(VLOOKUP($F1346,'Arr 2020'!$A:$N,10,0),0)</f>
        <v>6424239.1900000013</v>
      </c>
      <c r="P1346" s="44">
        <f>IFERROR(VLOOKUP($F1346,'Arr 2020'!$A:$N,11,0),0)</f>
        <v>5700665.3399999989</v>
      </c>
      <c r="Q1346" s="44">
        <f>IFERROR(VLOOKUP($F1346,'Arr 2020'!$A:$N,12,0),0)</f>
        <v>5339050.6500000004</v>
      </c>
      <c r="R1346" s="44">
        <f>IFERROR(VLOOKUP($F1346,'Arr 2020'!$A:$N,13,0),0)</f>
        <v>5973046.4400000004</v>
      </c>
      <c r="S1346" s="44">
        <f>IFERROR(VLOOKUP($F1346,'Arr 2020'!$A:$N,14,0),0)</f>
        <v>5853931.96</v>
      </c>
    </row>
    <row r="1347" spans="2:19" ht="15" customHeight="1" x14ac:dyDescent="0.2">
      <c r="B1347" s="60"/>
      <c r="C1347" s="61"/>
      <c r="D1347" s="61"/>
      <c r="E1347" s="61"/>
      <c r="F1347" s="43" t="s">
        <v>2352</v>
      </c>
      <c r="G1347" s="53" t="s">
        <v>2353</v>
      </c>
      <c r="H1347" s="44">
        <f>IFERROR(VLOOKUP($F1347,'Arr 2020'!$A$1:$C$1331,3,0),0)</f>
        <v>2366889.14</v>
      </c>
      <c r="I1347" s="44">
        <f>IFERROR(VLOOKUP($F1347,'Arr 2020'!$A:$N,4,0),0)</f>
        <v>2705183.43</v>
      </c>
      <c r="J1347" s="44">
        <f>IFERROR(VLOOKUP($F1347,'Arr 2020'!$A:$N,5,0),0)</f>
        <v>2720591.98</v>
      </c>
      <c r="K1347" s="44">
        <f>IFERROR(VLOOKUP($F1347,'Arr 2020'!$A:$N,6,0),0)</f>
        <v>3722099.6800000006</v>
      </c>
      <c r="L1347" s="44">
        <f>IFERROR(VLOOKUP($F1347,'Arr 2020'!$A:$N,7,0),0)</f>
        <v>2278747.0499999998</v>
      </c>
      <c r="M1347" s="44">
        <f>IFERROR(VLOOKUP($F1347,'Arr 2020'!$A:$N,8,0),0)</f>
        <v>2620574.36</v>
      </c>
      <c r="N1347" s="44">
        <f>IFERROR(VLOOKUP($F1347,'Arr 2020'!$A:$N,9,0),0)</f>
        <v>3037792.49</v>
      </c>
      <c r="O1347" s="44">
        <f>IFERROR(VLOOKUP($F1347,'Arr 2020'!$A:$N,10,0),0)</f>
        <v>2240937.0699999998</v>
      </c>
      <c r="P1347" s="44">
        <f>IFERROR(VLOOKUP($F1347,'Arr 2020'!$A:$N,11,0),0)</f>
        <v>2759267.16</v>
      </c>
      <c r="Q1347" s="44">
        <f>IFERROR(VLOOKUP($F1347,'Arr 2020'!$A:$N,12,0),0)</f>
        <v>2581208.4700000002</v>
      </c>
      <c r="R1347" s="44">
        <f>IFERROR(VLOOKUP($F1347,'Arr 2020'!$A:$N,13,0),0)</f>
        <v>2331028.8199999998</v>
      </c>
      <c r="S1347" s="44">
        <f>IFERROR(VLOOKUP($F1347,'Arr 2020'!$A:$N,14,0),0)</f>
        <v>2443153.7200000002</v>
      </c>
    </row>
    <row r="1348" spans="2:19" ht="15" customHeight="1" x14ac:dyDescent="0.2">
      <c r="B1348" s="23"/>
      <c r="C1348" s="22"/>
      <c r="D1348" s="22"/>
      <c r="E1348" s="22" t="s">
        <v>2354</v>
      </c>
      <c r="F1348" s="22"/>
      <c r="G1348" s="55" t="s">
        <v>2355</v>
      </c>
      <c r="H1348" s="24">
        <f>IFERROR(VLOOKUP($F1348,'Arr 2020'!$A$1:$C$1331,3,0),0)</f>
        <v>0</v>
      </c>
      <c r="I1348" s="24">
        <f>IFERROR(VLOOKUP($F1348,'Arr 2020'!$A:$N,4,0),0)</f>
        <v>0</v>
      </c>
      <c r="J1348" s="24">
        <f>IFERROR(VLOOKUP($F1348,'Arr 2020'!$A:$N,5,0),0)</f>
        <v>0</v>
      </c>
      <c r="K1348" s="24">
        <f>IFERROR(VLOOKUP($F1348,'Arr 2020'!$A:$N,6,0),0)</f>
        <v>0</v>
      </c>
      <c r="L1348" s="24">
        <f>IFERROR(VLOOKUP($F1348,'Arr 2020'!$A:$N,7,0),0)</f>
        <v>0</v>
      </c>
      <c r="M1348" s="24">
        <f>IFERROR(VLOOKUP($F1348,'Arr 2020'!$A:$N,8,0),0)</f>
        <v>0</v>
      </c>
      <c r="N1348" s="24">
        <f>IFERROR(VLOOKUP($F1348,'Arr 2020'!$A:$N,9,0),0)</f>
        <v>0</v>
      </c>
      <c r="O1348" s="24">
        <f>IFERROR(VLOOKUP($F1348,'Arr 2020'!$A:$N,10,0),0)</f>
        <v>0</v>
      </c>
      <c r="P1348" s="24">
        <f>IFERROR(VLOOKUP($F1348,'Arr 2020'!$A:$N,11,0),0)</f>
        <v>0</v>
      </c>
      <c r="Q1348" s="24">
        <f>IFERROR(VLOOKUP($F1348,'Arr 2020'!$A:$N,12,0),0)</f>
        <v>0</v>
      </c>
      <c r="R1348" s="24">
        <f>IFERROR(VLOOKUP($F1348,'Arr 2020'!$A:$N,13,0),0)</f>
        <v>0</v>
      </c>
      <c r="S1348" s="24">
        <f>IFERROR(VLOOKUP($F1348,'Arr 2020'!$A:$N,14,0),0)</f>
        <v>0</v>
      </c>
    </row>
    <row r="1349" spans="2:19" ht="15" customHeight="1" x14ac:dyDescent="0.2">
      <c r="B1349" s="60"/>
      <c r="C1349" s="61"/>
      <c r="D1349" s="61"/>
      <c r="E1349" s="61"/>
      <c r="F1349" s="43" t="s">
        <v>2356</v>
      </c>
      <c r="G1349" s="53" t="s">
        <v>2357</v>
      </c>
      <c r="H1349" s="44">
        <f>IFERROR(VLOOKUP($F1349,'Arr 2020'!$A$1:$C$1331,3,0),0)</f>
        <v>1528422.16</v>
      </c>
      <c r="I1349" s="44">
        <f>IFERROR(VLOOKUP($F1349,'Arr 2020'!$A:$N,4,0),0)</f>
        <v>1776498.63</v>
      </c>
      <c r="J1349" s="44">
        <f>IFERROR(VLOOKUP($F1349,'Arr 2020'!$A:$N,5,0),0)</f>
        <v>1353197.08</v>
      </c>
      <c r="K1349" s="44">
        <f>IFERROR(VLOOKUP($F1349,'Arr 2020'!$A:$N,6,0),0)</f>
        <v>342774.29</v>
      </c>
      <c r="L1349" s="44">
        <f>IFERROR(VLOOKUP($F1349,'Arr 2020'!$A:$N,7,0),0)</f>
        <v>121797.23</v>
      </c>
      <c r="M1349" s="44">
        <f>IFERROR(VLOOKUP($F1349,'Arr 2020'!$A:$N,8,0),0)</f>
        <v>438049.75</v>
      </c>
      <c r="N1349" s="44">
        <f>IFERROR(VLOOKUP($F1349,'Arr 2020'!$A:$N,9,0),0)</f>
        <v>906370.57</v>
      </c>
      <c r="O1349" s="44">
        <f>IFERROR(VLOOKUP($F1349,'Arr 2020'!$A:$N,10,0),0)</f>
        <v>1215871.97</v>
      </c>
      <c r="P1349" s="44">
        <f>IFERROR(VLOOKUP($F1349,'Arr 2020'!$A:$N,11,0),0)</f>
        <v>836329.69999999984</v>
      </c>
      <c r="Q1349" s="44">
        <f>IFERROR(VLOOKUP($F1349,'Arr 2020'!$A:$N,12,0),0)</f>
        <v>926446.31</v>
      </c>
      <c r="R1349" s="44">
        <f>IFERROR(VLOOKUP($F1349,'Arr 2020'!$A:$N,13,0),0)</f>
        <v>1044048.8</v>
      </c>
      <c r="S1349" s="44">
        <f>IFERROR(VLOOKUP($F1349,'Arr 2020'!$A:$N,14,0),0)</f>
        <v>1065047.97</v>
      </c>
    </row>
    <row r="1350" spans="2:19" ht="15" customHeight="1" x14ac:dyDescent="0.2">
      <c r="B1350" s="60"/>
      <c r="C1350" s="61"/>
      <c r="D1350" s="61"/>
      <c r="E1350" s="61"/>
      <c r="F1350" s="43" t="s">
        <v>2358</v>
      </c>
      <c r="G1350" s="53" t="s">
        <v>2359</v>
      </c>
      <c r="H1350" s="44">
        <f>IFERROR(VLOOKUP($F1350,'Arr 2020'!$A$1:$C$1331,3,0),0)</f>
        <v>3787.25</v>
      </c>
      <c r="I1350" s="44">
        <f>IFERROR(VLOOKUP($F1350,'Arr 2020'!$A:$N,4,0),0)</f>
        <v>3632.55</v>
      </c>
      <c r="J1350" s="44">
        <f>IFERROR(VLOOKUP($F1350,'Arr 2020'!$A:$N,5,0),0)</f>
        <v>5880.67</v>
      </c>
      <c r="K1350" s="44">
        <f>IFERROR(VLOOKUP($F1350,'Arr 2020'!$A:$N,6,0),0)</f>
        <v>1618.96</v>
      </c>
      <c r="L1350" s="44">
        <f>IFERROR(VLOOKUP($F1350,'Arr 2020'!$A:$N,7,0),0)</f>
        <v>4060.36</v>
      </c>
      <c r="M1350" s="44">
        <f>IFERROR(VLOOKUP($F1350,'Arr 2020'!$A:$N,8,0),0)</f>
        <v>17378.150000000001</v>
      </c>
      <c r="N1350" s="44">
        <f>IFERROR(VLOOKUP($F1350,'Arr 2020'!$A:$N,9,0),0)</f>
        <v>1231.06</v>
      </c>
      <c r="O1350" s="44">
        <f>IFERROR(VLOOKUP($F1350,'Arr 2020'!$A:$N,10,0),0)</f>
        <v>561.87000000000012</v>
      </c>
      <c r="P1350" s="44">
        <f>IFERROR(VLOOKUP($F1350,'Arr 2020'!$A:$N,11,0),0)</f>
        <v>6255.75</v>
      </c>
      <c r="Q1350" s="44">
        <f>IFERROR(VLOOKUP($F1350,'Arr 2020'!$A:$N,12,0),0)</f>
        <v>8588.44</v>
      </c>
      <c r="R1350" s="44">
        <f>IFERROR(VLOOKUP($F1350,'Arr 2020'!$A:$N,13,0),0)</f>
        <v>5487.07</v>
      </c>
      <c r="S1350" s="44">
        <f>IFERROR(VLOOKUP($F1350,'Arr 2020'!$A:$N,14,0),0)</f>
        <v>3849.03</v>
      </c>
    </row>
    <row r="1351" spans="2:19" ht="30" customHeight="1" x14ac:dyDescent="0.2">
      <c r="B1351" s="23"/>
      <c r="C1351" s="22"/>
      <c r="D1351" s="22"/>
      <c r="E1351" s="22" t="s">
        <v>2360</v>
      </c>
      <c r="F1351" s="22"/>
      <c r="G1351" s="55" t="s">
        <v>2361</v>
      </c>
      <c r="H1351" s="24">
        <f>IFERROR(VLOOKUP($F1351,'Arr 2020'!$A$1:$C$1331,3,0),0)</f>
        <v>0</v>
      </c>
      <c r="I1351" s="24">
        <f>IFERROR(VLOOKUP($F1351,'Arr 2020'!$A:$N,4,0),0)</f>
        <v>0</v>
      </c>
      <c r="J1351" s="24">
        <f>IFERROR(VLOOKUP($F1351,'Arr 2020'!$A:$N,5,0),0)</f>
        <v>0</v>
      </c>
      <c r="K1351" s="24">
        <f>IFERROR(VLOOKUP($F1351,'Arr 2020'!$A:$N,6,0),0)</f>
        <v>0</v>
      </c>
      <c r="L1351" s="24">
        <f>IFERROR(VLOOKUP($F1351,'Arr 2020'!$A:$N,7,0),0)</f>
        <v>0</v>
      </c>
      <c r="M1351" s="24">
        <f>IFERROR(VLOOKUP($F1351,'Arr 2020'!$A:$N,8,0),0)</f>
        <v>0</v>
      </c>
      <c r="N1351" s="24">
        <f>IFERROR(VLOOKUP($F1351,'Arr 2020'!$A:$N,9,0),0)</f>
        <v>0</v>
      </c>
      <c r="O1351" s="24">
        <f>IFERROR(VLOOKUP($F1351,'Arr 2020'!$A:$N,10,0),0)</f>
        <v>0</v>
      </c>
      <c r="P1351" s="24">
        <f>IFERROR(VLOOKUP($F1351,'Arr 2020'!$A:$N,11,0),0)</f>
        <v>0</v>
      </c>
      <c r="Q1351" s="24">
        <f>IFERROR(VLOOKUP($F1351,'Arr 2020'!$A:$N,12,0),0)</f>
        <v>0</v>
      </c>
      <c r="R1351" s="24">
        <f>IFERROR(VLOOKUP($F1351,'Arr 2020'!$A:$N,13,0),0)</f>
        <v>0</v>
      </c>
      <c r="S1351" s="24">
        <f>IFERROR(VLOOKUP($F1351,'Arr 2020'!$A:$N,14,0),0)</f>
        <v>0</v>
      </c>
    </row>
    <row r="1352" spans="2:19" ht="15" customHeight="1" x14ac:dyDescent="0.2">
      <c r="B1352" s="60"/>
      <c r="C1352" s="61"/>
      <c r="D1352" s="61"/>
      <c r="E1352" s="61"/>
      <c r="F1352" s="43" t="s">
        <v>2362</v>
      </c>
      <c r="G1352" s="53" t="s">
        <v>2363</v>
      </c>
      <c r="H1352" s="44">
        <f>IFERROR(VLOOKUP($F1352,'Arr 2020'!$A$1:$C$1331,3,0),0)</f>
        <v>452475.53000000009</v>
      </c>
      <c r="I1352" s="44">
        <f>IFERROR(VLOOKUP($F1352,'Arr 2020'!$A:$N,4,0),0)</f>
        <v>508700.6</v>
      </c>
      <c r="J1352" s="44">
        <f>IFERROR(VLOOKUP($F1352,'Arr 2020'!$A:$N,5,0),0)</f>
        <v>305179.74</v>
      </c>
      <c r="K1352" s="44">
        <f>IFERROR(VLOOKUP($F1352,'Arr 2020'!$A:$N,6,0),0)</f>
        <v>164937.12</v>
      </c>
      <c r="L1352" s="44">
        <f>IFERROR(VLOOKUP($F1352,'Arr 2020'!$A:$N,7,0),0)</f>
        <v>265389.49</v>
      </c>
      <c r="M1352" s="44">
        <f>IFERROR(VLOOKUP($F1352,'Arr 2020'!$A:$N,8,0),0)</f>
        <v>220308.71</v>
      </c>
      <c r="N1352" s="44">
        <f>IFERROR(VLOOKUP($F1352,'Arr 2020'!$A:$N,9,0),0)</f>
        <v>453754.64</v>
      </c>
      <c r="O1352" s="44">
        <f>IFERROR(VLOOKUP($F1352,'Arr 2020'!$A:$N,10,0),0)</f>
        <v>710362.85</v>
      </c>
      <c r="P1352" s="44">
        <f>IFERROR(VLOOKUP($F1352,'Arr 2020'!$A:$N,11,0),0)</f>
        <v>611544.44999999995</v>
      </c>
      <c r="Q1352" s="44">
        <f>IFERROR(VLOOKUP($F1352,'Arr 2020'!$A:$N,12,0),0)</f>
        <v>830045.35</v>
      </c>
      <c r="R1352" s="44">
        <f>IFERROR(VLOOKUP($F1352,'Arr 2020'!$A:$N,13,0),0)</f>
        <v>893553.29</v>
      </c>
      <c r="S1352" s="44">
        <f>IFERROR(VLOOKUP($F1352,'Arr 2020'!$A:$N,14,0),0)</f>
        <v>648051.97</v>
      </c>
    </row>
    <row r="1353" spans="2:19" ht="15" customHeight="1" x14ac:dyDescent="0.2">
      <c r="B1353" s="60"/>
      <c r="C1353" s="61"/>
      <c r="D1353" s="61"/>
      <c r="E1353" s="61"/>
      <c r="F1353" s="43" t="s">
        <v>2364</v>
      </c>
      <c r="G1353" s="53" t="s">
        <v>2365</v>
      </c>
      <c r="H1353" s="44">
        <f>IFERROR(VLOOKUP($F1353,'Arr 2020'!$A$1:$C$1331,3,0),0)</f>
        <v>127481.57</v>
      </c>
      <c r="I1353" s="44">
        <f>IFERROR(VLOOKUP($F1353,'Arr 2020'!$A:$N,4,0),0)</f>
        <v>109706.14</v>
      </c>
      <c r="J1353" s="44">
        <f>IFERROR(VLOOKUP($F1353,'Arr 2020'!$A:$N,5,0),0)</f>
        <v>76934.399999999994</v>
      </c>
      <c r="K1353" s="44">
        <f>IFERROR(VLOOKUP($F1353,'Arr 2020'!$A:$N,6,0),0)</f>
        <v>64694.2</v>
      </c>
      <c r="L1353" s="44">
        <f>IFERROR(VLOOKUP($F1353,'Arr 2020'!$A:$N,7,0),0)</f>
        <v>92630.82</v>
      </c>
      <c r="M1353" s="44">
        <f>IFERROR(VLOOKUP($F1353,'Arr 2020'!$A:$N,8,0),0)</f>
        <v>49148.37999999999</v>
      </c>
      <c r="N1353" s="44">
        <f>IFERROR(VLOOKUP($F1353,'Arr 2020'!$A:$N,9,0),0)</f>
        <v>107091.87</v>
      </c>
      <c r="O1353" s="44">
        <f>IFERROR(VLOOKUP($F1353,'Arr 2020'!$A:$N,10,0),0)</f>
        <v>162937.32999999999</v>
      </c>
      <c r="P1353" s="44">
        <f>IFERROR(VLOOKUP($F1353,'Arr 2020'!$A:$N,11,0),0)</f>
        <v>130272.08</v>
      </c>
      <c r="Q1353" s="44">
        <f>IFERROR(VLOOKUP($F1353,'Arr 2020'!$A:$N,12,0),0)</f>
        <v>75730.58</v>
      </c>
      <c r="R1353" s="44">
        <f>IFERROR(VLOOKUP($F1353,'Arr 2020'!$A:$N,13,0),0)</f>
        <v>96663.2</v>
      </c>
      <c r="S1353" s="44">
        <f>IFERROR(VLOOKUP($F1353,'Arr 2020'!$A:$N,14,0),0)</f>
        <v>147037.53</v>
      </c>
    </row>
    <row r="1354" spans="2:19" ht="15" customHeight="1" x14ac:dyDescent="0.2">
      <c r="B1354" s="60"/>
      <c r="C1354" s="61"/>
      <c r="D1354" s="61"/>
      <c r="E1354" s="61"/>
      <c r="F1354" s="43" t="s">
        <v>2366</v>
      </c>
      <c r="G1354" s="53" t="s">
        <v>2367</v>
      </c>
      <c r="H1354" s="44">
        <f>IFERROR(VLOOKUP($F1354,'Arr 2020'!$A$1:$C$1331,3,0),0)</f>
        <v>3671.91</v>
      </c>
      <c r="I1354" s="44">
        <f>IFERROR(VLOOKUP($F1354,'Arr 2020'!$A:$N,4,0),0)</f>
        <v>5787.82</v>
      </c>
      <c r="J1354" s="44">
        <f>IFERROR(VLOOKUP($F1354,'Arr 2020'!$A:$N,5,0),0)</f>
        <v>4444.670000000001</v>
      </c>
      <c r="K1354" s="44">
        <f>IFERROR(VLOOKUP($F1354,'Arr 2020'!$A:$N,6,0),0)</f>
        <v>2555.3499999999995</v>
      </c>
      <c r="L1354" s="44">
        <f>IFERROR(VLOOKUP($F1354,'Arr 2020'!$A:$N,7,0),0)</f>
        <v>2377.2699999999995</v>
      </c>
      <c r="M1354" s="44">
        <f>IFERROR(VLOOKUP($F1354,'Arr 2020'!$A:$N,8,0),0)</f>
        <v>10041.11</v>
      </c>
      <c r="N1354" s="44">
        <f>IFERROR(VLOOKUP($F1354,'Arr 2020'!$A:$N,9,0),0)</f>
        <v>7081.55</v>
      </c>
      <c r="O1354" s="44">
        <f>IFERROR(VLOOKUP($F1354,'Arr 2020'!$A:$N,10,0),0)</f>
        <v>6391.33</v>
      </c>
      <c r="P1354" s="44">
        <f>IFERROR(VLOOKUP($F1354,'Arr 2020'!$A:$N,11,0),0)</f>
        <v>6051.67</v>
      </c>
      <c r="Q1354" s="44">
        <f>IFERROR(VLOOKUP($F1354,'Arr 2020'!$A:$N,12,0),0)</f>
        <v>6202.5200000000013</v>
      </c>
      <c r="R1354" s="44">
        <f>IFERROR(VLOOKUP($F1354,'Arr 2020'!$A:$N,13,0),0)</f>
        <v>6359.72</v>
      </c>
      <c r="S1354" s="44">
        <f>IFERROR(VLOOKUP($F1354,'Arr 2020'!$A:$N,14,0),0)</f>
        <v>5429.08</v>
      </c>
    </row>
    <row r="1355" spans="2:19" ht="15" customHeight="1" x14ac:dyDescent="0.2">
      <c r="B1355" s="60"/>
      <c r="C1355" s="61"/>
      <c r="D1355" s="61"/>
      <c r="E1355" s="61"/>
      <c r="F1355" s="43" t="s">
        <v>2368</v>
      </c>
      <c r="G1355" s="53" t="s">
        <v>2369</v>
      </c>
      <c r="H1355" s="44">
        <f>IFERROR(VLOOKUP($F1355,'Arr 2020'!$A$1:$C$1331,3,0),0)</f>
        <v>88150</v>
      </c>
      <c r="I1355" s="44">
        <f>IFERROR(VLOOKUP($F1355,'Arr 2020'!$A:$N,4,0),0)</f>
        <v>29802.02</v>
      </c>
      <c r="J1355" s="44">
        <f>IFERROR(VLOOKUP($F1355,'Arr 2020'!$A:$N,5,0),0)</f>
        <v>49720.45</v>
      </c>
      <c r="K1355" s="44">
        <f>IFERROR(VLOOKUP($F1355,'Arr 2020'!$A:$N,6,0),0)</f>
        <v>74252.97</v>
      </c>
      <c r="L1355" s="44">
        <f>IFERROR(VLOOKUP($F1355,'Arr 2020'!$A:$N,7,0),0)</f>
        <v>45136.209999999992</v>
      </c>
      <c r="M1355" s="44">
        <f>IFERROR(VLOOKUP($F1355,'Arr 2020'!$A:$N,8,0),0)</f>
        <v>28528.479999999996</v>
      </c>
      <c r="N1355" s="44">
        <f>IFERROR(VLOOKUP($F1355,'Arr 2020'!$A:$N,9,0),0)</f>
        <v>53917.45</v>
      </c>
      <c r="O1355" s="44">
        <f>IFERROR(VLOOKUP($F1355,'Arr 2020'!$A:$N,10,0),0)</f>
        <v>33562.129999999997</v>
      </c>
      <c r="P1355" s="44">
        <f>IFERROR(VLOOKUP($F1355,'Arr 2020'!$A:$N,11,0),0)</f>
        <v>40811.480000000003</v>
      </c>
      <c r="Q1355" s="44">
        <f>IFERROR(VLOOKUP($F1355,'Arr 2020'!$A:$N,12,0),0)</f>
        <v>32066.39</v>
      </c>
      <c r="R1355" s="44">
        <f>IFERROR(VLOOKUP($F1355,'Arr 2020'!$A:$N,13,0),0)</f>
        <v>38296.68</v>
      </c>
      <c r="S1355" s="44">
        <f>IFERROR(VLOOKUP($F1355,'Arr 2020'!$A:$N,14,0),0)</f>
        <v>34771.839999999997</v>
      </c>
    </row>
    <row r="1356" spans="2:19" ht="15" customHeight="1" x14ac:dyDescent="0.2">
      <c r="B1356" s="60"/>
      <c r="C1356" s="61"/>
      <c r="D1356" s="61"/>
      <c r="E1356" s="61"/>
      <c r="F1356" s="43" t="s">
        <v>2370</v>
      </c>
      <c r="G1356" s="53" t="s">
        <v>2371</v>
      </c>
      <c r="H1356" s="44">
        <f>IFERROR(VLOOKUP($F1356,'Arr 2020'!$A$1:$C$1331,3,0),0)</f>
        <v>13820.200000000003</v>
      </c>
      <c r="I1356" s="44">
        <f>IFERROR(VLOOKUP($F1356,'Arr 2020'!$A:$N,4,0),0)</f>
        <v>12119.5</v>
      </c>
      <c r="J1356" s="44">
        <f>IFERROR(VLOOKUP($F1356,'Arr 2020'!$A:$N,5,0),0)</f>
        <v>21020.77</v>
      </c>
      <c r="K1356" s="44">
        <f>IFERROR(VLOOKUP($F1356,'Arr 2020'!$A:$N,6,0),0)</f>
        <v>8201.4500000000007</v>
      </c>
      <c r="L1356" s="44">
        <f>IFERROR(VLOOKUP($F1356,'Arr 2020'!$A:$N,7,0),0)</f>
        <v>4342.1000000000004</v>
      </c>
      <c r="M1356" s="44">
        <f>IFERROR(VLOOKUP($F1356,'Arr 2020'!$A:$N,8,0),0)</f>
        <v>11903.17</v>
      </c>
      <c r="N1356" s="44">
        <f>IFERROR(VLOOKUP($F1356,'Arr 2020'!$A:$N,9,0),0)</f>
        <v>20500.34</v>
      </c>
      <c r="O1356" s="44">
        <f>IFERROR(VLOOKUP($F1356,'Arr 2020'!$A:$N,10,0),0)</f>
        <v>18758.849999999999</v>
      </c>
      <c r="P1356" s="44">
        <f>IFERROR(VLOOKUP($F1356,'Arr 2020'!$A:$N,11,0),0)</f>
        <v>44055.199999999997</v>
      </c>
      <c r="Q1356" s="44">
        <f>IFERROR(VLOOKUP($F1356,'Arr 2020'!$A:$N,12,0),0)</f>
        <v>21383.51</v>
      </c>
      <c r="R1356" s="44">
        <f>IFERROR(VLOOKUP($F1356,'Arr 2020'!$A:$N,13,0),0)</f>
        <v>14060.94</v>
      </c>
      <c r="S1356" s="44">
        <f>IFERROR(VLOOKUP($F1356,'Arr 2020'!$A:$N,14,0),0)</f>
        <v>17126.59</v>
      </c>
    </row>
    <row r="1357" spans="2:19" ht="15" customHeight="1" x14ac:dyDescent="0.2">
      <c r="B1357" s="60"/>
      <c r="C1357" s="61"/>
      <c r="D1357" s="61"/>
      <c r="E1357" s="61"/>
      <c r="F1357" s="43" t="s">
        <v>2372</v>
      </c>
      <c r="G1357" s="53" t="s">
        <v>2373</v>
      </c>
      <c r="H1357" s="44">
        <f>IFERROR(VLOOKUP($F1357,'Arr 2020'!$A$1:$C$1331,3,0),0)</f>
        <v>82660.34</v>
      </c>
      <c r="I1357" s="44">
        <f>IFERROR(VLOOKUP($F1357,'Arr 2020'!$A:$N,4,0),0)</f>
        <v>124213.99</v>
      </c>
      <c r="J1357" s="44">
        <f>IFERROR(VLOOKUP($F1357,'Arr 2020'!$A:$N,5,0),0)</f>
        <v>73910.12</v>
      </c>
      <c r="K1357" s="44">
        <f>IFERROR(VLOOKUP($F1357,'Arr 2020'!$A:$N,6,0),0)</f>
        <v>50935.360000000001</v>
      </c>
      <c r="L1357" s="44">
        <f>IFERROR(VLOOKUP($F1357,'Arr 2020'!$A:$N,7,0),0)</f>
        <v>15707.49</v>
      </c>
      <c r="M1357" s="44">
        <f>IFERROR(VLOOKUP($F1357,'Arr 2020'!$A:$N,8,0),0)</f>
        <v>78800.06</v>
      </c>
      <c r="N1357" s="44">
        <f>IFERROR(VLOOKUP($F1357,'Arr 2020'!$A:$N,9,0),0)</f>
        <v>58895.040000000001</v>
      </c>
      <c r="O1357" s="44">
        <f>IFERROR(VLOOKUP($F1357,'Arr 2020'!$A:$N,10,0),0)</f>
        <v>102773.44</v>
      </c>
      <c r="P1357" s="44">
        <f>IFERROR(VLOOKUP($F1357,'Arr 2020'!$A:$N,11,0),0)</f>
        <v>88647.11</v>
      </c>
      <c r="Q1357" s="44">
        <f>IFERROR(VLOOKUP($F1357,'Arr 2020'!$A:$N,12,0),0)</f>
        <v>97793.919999999998</v>
      </c>
      <c r="R1357" s="44">
        <f>IFERROR(VLOOKUP($F1357,'Arr 2020'!$A:$N,13,0),0)</f>
        <v>79142.67</v>
      </c>
      <c r="S1357" s="44">
        <f>IFERROR(VLOOKUP($F1357,'Arr 2020'!$A:$N,14,0),0)</f>
        <v>101179.78</v>
      </c>
    </row>
    <row r="1358" spans="2:19" ht="15" customHeight="1" x14ac:dyDescent="0.2">
      <c r="B1358" s="60"/>
      <c r="C1358" s="61"/>
      <c r="D1358" s="61"/>
      <c r="E1358" s="61"/>
      <c r="F1358" s="43" t="s">
        <v>2374</v>
      </c>
      <c r="G1358" s="53" t="s">
        <v>2375</v>
      </c>
      <c r="H1358" s="44">
        <f>IFERROR(VLOOKUP($F1358,'Arr 2020'!$A$1:$C$1331,3,0),0)</f>
        <v>2495.86</v>
      </c>
      <c r="I1358" s="44">
        <f>IFERROR(VLOOKUP($F1358,'Arr 2020'!$A:$N,4,0),0)</f>
        <v>2026.28</v>
      </c>
      <c r="J1358" s="44">
        <f>IFERROR(VLOOKUP($F1358,'Arr 2020'!$A:$N,5,0),0)</f>
        <v>918.39</v>
      </c>
      <c r="K1358" s="44">
        <f>IFERROR(VLOOKUP($F1358,'Arr 2020'!$A:$N,6,0),0)</f>
        <v>891.13000000000011</v>
      </c>
      <c r="L1358" s="44">
        <f>IFERROR(VLOOKUP($F1358,'Arr 2020'!$A:$N,7,0),0)</f>
        <v>23.47</v>
      </c>
      <c r="M1358" s="44">
        <f>IFERROR(VLOOKUP($F1358,'Arr 2020'!$A:$N,8,0),0)</f>
        <v>225.38</v>
      </c>
      <c r="N1358" s="44">
        <f>IFERROR(VLOOKUP($F1358,'Arr 2020'!$A:$N,9,0),0)</f>
        <v>798.04999999999984</v>
      </c>
      <c r="O1358" s="44">
        <f>IFERROR(VLOOKUP($F1358,'Arr 2020'!$A:$N,10,0),0)</f>
        <v>720.32000000000016</v>
      </c>
      <c r="P1358" s="44">
        <f>IFERROR(VLOOKUP($F1358,'Arr 2020'!$A:$N,11,0),0)</f>
        <v>3689.97</v>
      </c>
      <c r="Q1358" s="44">
        <f>IFERROR(VLOOKUP($F1358,'Arr 2020'!$A:$N,12,0),0)</f>
        <v>679.63</v>
      </c>
      <c r="R1358" s="44">
        <f>IFERROR(VLOOKUP($F1358,'Arr 2020'!$A:$N,13,0),0)</f>
        <v>268.27</v>
      </c>
      <c r="S1358" s="44">
        <f>IFERROR(VLOOKUP($F1358,'Arr 2020'!$A:$N,14,0),0)</f>
        <v>20.18</v>
      </c>
    </row>
    <row r="1359" spans="2:19" ht="15" customHeight="1" x14ac:dyDescent="0.2">
      <c r="B1359" s="60"/>
      <c r="C1359" s="61"/>
      <c r="D1359" s="61"/>
      <c r="E1359" s="61"/>
      <c r="F1359" s="43" t="s">
        <v>2376</v>
      </c>
      <c r="G1359" s="53" t="s">
        <v>2377</v>
      </c>
      <c r="H1359" s="44">
        <f>IFERROR(VLOOKUP($F1359,'Arr 2020'!$A$1:$C$1331,3,0),0)</f>
        <v>1100156.3400000001</v>
      </c>
      <c r="I1359" s="44">
        <f>IFERROR(VLOOKUP($F1359,'Arr 2020'!$A:$N,4,0),0)</f>
        <v>782426.7</v>
      </c>
      <c r="J1359" s="44">
        <f>IFERROR(VLOOKUP($F1359,'Arr 2020'!$A:$N,5,0),0)</f>
        <v>791201.63</v>
      </c>
      <c r="K1359" s="44">
        <f>IFERROR(VLOOKUP($F1359,'Arr 2020'!$A:$N,6,0),0)</f>
        <v>897035.4</v>
      </c>
      <c r="L1359" s="44">
        <f>IFERROR(VLOOKUP($F1359,'Arr 2020'!$A:$N,7,0),0)</f>
        <v>673750.98</v>
      </c>
      <c r="M1359" s="44">
        <f>IFERROR(VLOOKUP($F1359,'Arr 2020'!$A:$N,8,0),0)</f>
        <v>629499.18999999994</v>
      </c>
      <c r="N1359" s="44">
        <f>IFERROR(VLOOKUP($F1359,'Arr 2020'!$A:$N,9,0),0)</f>
        <v>627816.65</v>
      </c>
      <c r="O1359" s="44">
        <f>IFERROR(VLOOKUP($F1359,'Arr 2020'!$A:$N,10,0),0)</f>
        <v>839164.19999999984</v>
      </c>
      <c r="P1359" s="44">
        <f>IFERROR(VLOOKUP($F1359,'Arr 2020'!$A:$N,11,0),0)</f>
        <v>621896.14</v>
      </c>
      <c r="Q1359" s="44">
        <f>IFERROR(VLOOKUP($F1359,'Arr 2020'!$A:$N,12,0),0)</f>
        <v>1009880.6700000002</v>
      </c>
      <c r="R1359" s="44">
        <f>IFERROR(VLOOKUP($F1359,'Arr 2020'!$A:$N,13,0),0)</f>
        <v>871209.34</v>
      </c>
      <c r="S1359" s="44">
        <f>IFERROR(VLOOKUP($F1359,'Arr 2020'!$A:$N,14,0),0)</f>
        <v>964611.58</v>
      </c>
    </row>
    <row r="1360" spans="2:19" ht="30" customHeight="1" x14ac:dyDescent="0.2">
      <c r="B1360" s="60"/>
      <c r="C1360" s="61"/>
      <c r="D1360" s="61"/>
      <c r="E1360" s="61"/>
      <c r="F1360" s="43" t="s">
        <v>2378</v>
      </c>
      <c r="G1360" s="53" t="s">
        <v>2379</v>
      </c>
      <c r="H1360" s="44">
        <f>IFERROR(VLOOKUP($F1360,'Arr 2020'!$A$1:$C$1331,3,0),0)</f>
        <v>65759.41</v>
      </c>
      <c r="I1360" s="44">
        <f>IFERROR(VLOOKUP($F1360,'Arr 2020'!$A:$N,4,0),0)</f>
        <v>66563.7</v>
      </c>
      <c r="J1360" s="44">
        <f>IFERROR(VLOOKUP($F1360,'Arr 2020'!$A:$N,5,0),0)</f>
        <v>63795.37</v>
      </c>
      <c r="K1360" s="44">
        <f>IFERROR(VLOOKUP($F1360,'Arr 2020'!$A:$N,6,0),0)</f>
        <v>77641</v>
      </c>
      <c r="L1360" s="44">
        <f>IFERROR(VLOOKUP($F1360,'Arr 2020'!$A:$N,7,0),0)</f>
        <v>73708.7</v>
      </c>
      <c r="M1360" s="44">
        <f>IFERROR(VLOOKUP($F1360,'Arr 2020'!$A:$N,8,0),0)</f>
        <v>48694.91</v>
      </c>
      <c r="N1360" s="44">
        <f>IFERROR(VLOOKUP($F1360,'Arr 2020'!$A:$N,9,0),0)</f>
        <v>58449.56</v>
      </c>
      <c r="O1360" s="44">
        <f>IFERROR(VLOOKUP($F1360,'Arr 2020'!$A:$N,10,0),0)</f>
        <v>39883.330000000009</v>
      </c>
      <c r="P1360" s="44">
        <f>IFERROR(VLOOKUP($F1360,'Arr 2020'!$A:$N,11,0),0)</f>
        <v>37325.629999999997</v>
      </c>
      <c r="Q1360" s="44">
        <f>IFERROR(VLOOKUP($F1360,'Arr 2020'!$A:$N,12,0),0)</f>
        <v>43675.97</v>
      </c>
      <c r="R1360" s="44">
        <f>IFERROR(VLOOKUP($F1360,'Arr 2020'!$A:$N,13,0),0)</f>
        <v>42055.03</v>
      </c>
      <c r="S1360" s="44">
        <f>IFERROR(VLOOKUP($F1360,'Arr 2020'!$A:$N,14,0),0)</f>
        <v>51950.7</v>
      </c>
    </row>
    <row r="1361" spans="2:19" ht="30" customHeight="1" x14ac:dyDescent="0.2">
      <c r="B1361" s="60"/>
      <c r="C1361" s="61"/>
      <c r="D1361" s="61"/>
      <c r="E1361" s="61"/>
      <c r="F1361" s="43" t="s">
        <v>2380</v>
      </c>
      <c r="G1361" s="53" t="s">
        <v>2381</v>
      </c>
      <c r="H1361" s="44">
        <f>IFERROR(VLOOKUP($F1361,'Arr 2020'!$A$1:$C$1331,3,0),0)</f>
        <v>36233.199999999997</v>
      </c>
      <c r="I1361" s="44">
        <f>IFERROR(VLOOKUP($F1361,'Arr 2020'!$A:$N,4,0),0)</f>
        <v>32730.27</v>
      </c>
      <c r="J1361" s="44">
        <f>IFERROR(VLOOKUP($F1361,'Arr 2020'!$A:$N,5,0),0)</f>
        <v>13136.03</v>
      </c>
      <c r="K1361" s="44">
        <f>IFERROR(VLOOKUP($F1361,'Arr 2020'!$A:$N,6,0),0)</f>
        <v>4399.21</v>
      </c>
      <c r="L1361" s="44">
        <f>IFERROR(VLOOKUP($F1361,'Arr 2020'!$A:$N,7,0),0)</f>
        <v>4355.4799999999996</v>
      </c>
      <c r="M1361" s="44">
        <f>IFERROR(VLOOKUP($F1361,'Arr 2020'!$A:$N,8,0),0)</f>
        <v>7968.66</v>
      </c>
      <c r="N1361" s="44">
        <f>IFERROR(VLOOKUP($F1361,'Arr 2020'!$A:$N,9,0),0)</f>
        <v>18567.46</v>
      </c>
      <c r="O1361" s="44">
        <f>IFERROR(VLOOKUP($F1361,'Arr 2020'!$A:$N,10,0),0)</f>
        <v>16806.77</v>
      </c>
      <c r="P1361" s="44">
        <f>IFERROR(VLOOKUP($F1361,'Arr 2020'!$A:$N,11,0),0)</f>
        <v>11023.100000000002</v>
      </c>
      <c r="Q1361" s="44">
        <f>IFERROR(VLOOKUP($F1361,'Arr 2020'!$A:$N,12,0),0)</f>
        <v>11532.48</v>
      </c>
      <c r="R1361" s="44">
        <f>IFERROR(VLOOKUP($F1361,'Arr 2020'!$A:$N,13,0),0)</f>
        <v>19775.16</v>
      </c>
      <c r="S1361" s="44">
        <f>IFERROR(VLOOKUP($F1361,'Arr 2020'!$A:$N,14,0),0)</f>
        <v>71750.69</v>
      </c>
    </row>
    <row r="1362" spans="2:19" ht="30" customHeight="1" x14ac:dyDescent="0.2">
      <c r="B1362" s="60"/>
      <c r="C1362" s="61"/>
      <c r="D1362" s="61"/>
      <c r="E1362" s="61"/>
      <c r="F1362" s="43" t="s">
        <v>2382</v>
      </c>
      <c r="G1362" s="53" t="s">
        <v>2383</v>
      </c>
      <c r="H1362" s="44">
        <f>IFERROR(VLOOKUP($F1362,'Arr 2020'!$A$1:$C$1331,3,0),0)</f>
        <v>774310.33</v>
      </c>
      <c r="I1362" s="44">
        <f>IFERROR(VLOOKUP($F1362,'Arr 2020'!$A:$N,4,0),0)</f>
        <v>548889.85</v>
      </c>
      <c r="J1362" s="44">
        <f>IFERROR(VLOOKUP($F1362,'Arr 2020'!$A:$N,5,0),0)</f>
        <v>682287.64</v>
      </c>
      <c r="K1362" s="44">
        <f>IFERROR(VLOOKUP($F1362,'Arr 2020'!$A:$N,6,0),0)</f>
        <v>249496.64</v>
      </c>
      <c r="L1362" s="44">
        <f>IFERROR(VLOOKUP($F1362,'Arr 2020'!$A:$N,7,0),0)</f>
        <v>350766.96</v>
      </c>
      <c r="M1362" s="44">
        <f>IFERROR(VLOOKUP($F1362,'Arr 2020'!$A:$N,8,0),0)</f>
        <v>362098.01</v>
      </c>
      <c r="N1362" s="44">
        <f>IFERROR(VLOOKUP($F1362,'Arr 2020'!$A:$N,9,0),0)</f>
        <v>334151.43</v>
      </c>
      <c r="O1362" s="44">
        <f>IFERROR(VLOOKUP($F1362,'Arr 2020'!$A:$N,10,0),0)</f>
        <v>531496.36</v>
      </c>
      <c r="P1362" s="44">
        <f>IFERROR(VLOOKUP($F1362,'Arr 2020'!$A:$N,11,0),0)</f>
        <v>628008.31000000006</v>
      </c>
      <c r="Q1362" s="44">
        <f>IFERROR(VLOOKUP($F1362,'Arr 2020'!$A:$N,12,0),0)</f>
        <v>920931.8</v>
      </c>
      <c r="R1362" s="44">
        <f>IFERROR(VLOOKUP($F1362,'Arr 2020'!$A:$N,13,0),0)</f>
        <v>899014.15</v>
      </c>
      <c r="S1362" s="44">
        <f>IFERROR(VLOOKUP($F1362,'Arr 2020'!$A:$N,14,0),0)</f>
        <v>940718.33</v>
      </c>
    </row>
    <row r="1363" spans="2:19" ht="15" customHeight="1" x14ac:dyDescent="0.2">
      <c r="B1363" s="64"/>
      <c r="C1363" s="37"/>
      <c r="D1363" s="37" t="s">
        <v>2384</v>
      </c>
      <c r="E1363" s="37"/>
      <c r="F1363" s="37"/>
      <c r="G1363" s="51" t="s">
        <v>2385</v>
      </c>
      <c r="H1363" s="38">
        <f>IFERROR(VLOOKUP($F1363,'Arr 2020'!$A$1:$C$1331,3,0),0)</f>
        <v>0</v>
      </c>
      <c r="I1363" s="38">
        <f>IFERROR(VLOOKUP($F1363,'Arr 2020'!$A:$N,4,0),0)</f>
        <v>0</v>
      </c>
      <c r="J1363" s="38">
        <f>IFERROR(VLOOKUP($F1363,'Arr 2020'!$A:$N,5,0),0)</f>
        <v>0</v>
      </c>
      <c r="K1363" s="38">
        <f>IFERROR(VLOOKUP($F1363,'Arr 2020'!$A:$N,6,0),0)</f>
        <v>0</v>
      </c>
      <c r="L1363" s="38">
        <f>IFERROR(VLOOKUP($F1363,'Arr 2020'!$A:$N,7,0),0)</f>
        <v>0</v>
      </c>
      <c r="M1363" s="38">
        <f>IFERROR(VLOOKUP($F1363,'Arr 2020'!$A:$N,8,0),0)</f>
        <v>0</v>
      </c>
      <c r="N1363" s="38">
        <f>IFERROR(VLOOKUP($F1363,'Arr 2020'!$A:$N,9,0),0)</f>
        <v>0</v>
      </c>
      <c r="O1363" s="38">
        <f>IFERROR(VLOOKUP($F1363,'Arr 2020'!$A:$N,10,0),0)</f>
        <v>0</v>
      </c>
      <c r="P1363" s="38">
        <f>IFERROR(VLOOKUP($F1363,'Arr 2020'!$A:$N,11,0),0)</f>
        <v>0</v>
      </c>
      <c r="Q1363" s="38">
        <f>IFERROR(VLOOKUP($F1363,'Arr 2020'!$A:$N,12,0),0)</f>
        <v>0</v>
      </c>
      <c r="R1363" s="38">
        <f>IFERROR(VLOOKUP($F1363,'Arr 2020'!$A:$N,13,0),0)</f>
        <v>0</v>
      </c>
      <c r="S1363" s="38">
        <f>IFERROR(VLOOKUP($F1363,'Arr 2020'!$A:$N,14,0),0)</f>
        <v>0</v>
      </c>
    </row>
    <row r="1364" spans="2:19" ht="15" customHeight="1" x14ac:dyDescent="0.2">
      <c r="B1364" s="23"/>
      <c r="C1364" s="22"/>
      <c r="D1364" s="22"/>
      <c r="E1364" s="22" t="s">
        <v>2386</v>
      </c>
      <c r="F1364" s="22"/>
      <c r="G1364" s="55" t="s">
        <v>2387</v>
      </c>
      <c r="H1364" s="24">
        <f>IFERROR(VLOOKUP($F1364,'Arr 2020'!$A$1:$C$1331,3,0),0)</f>
        <v>0</v>
      </c>
      <c r="I1364" s="24">
        <f>IFERROR(VLOOKUP($F1364,'Arr 2020'!$A:$N,4,0),0)</f>
        <v>0</v>
      </c>
      <c r="J1364" s="24">
        <f>IFERROR(VLOOKUP($F1364,'Arr 2020'!$A:$N,5,0),0)</f>
        <v>0</v>
      </c>
      <c r="K1364" s="24">
        <f>IFERROR(VLOOKUP($F1364,'Arr 2020'!$A:$N,6,0),0)</f>
        <v>0</v>
      </c>
      <c r="L1364" s="24">
        <f>IFERROR(VLOOKUP($F1364,'Arr 2020'!$A:$N,7,0),0)</f>
        <v>0</v>
      </c>
      <c r="M1364" s="24">
        <f>IFERROR(VLOOKUP($F1364,'Arr 2020'!$A:$N,8,0),0)</f>
        <v>0</v>
      </c>
      <c r="N1364" s="24">
        <f>IFERROR(VLOOKUP($F1364,'Arr 2020'!$A:$N,9,0),0)</f>
        <v>0</v>
      </c>
      <c r="O1364" s="24">
        <f>IFERROR(VLOOKUP($F1364,'Arr 2020'!$A:$N,10,0),0)</f>
        <v>0</v>
      </c>
      <c r="P1364" s="24">
        <f>IFERROR(VLOOKUP($F1364,'Arr 2020'!$A:$N,11,0),0)</f>
        <v>0</v>
      </c>
      <c r="Q1364" s="24">
        <f>IFERROR(VLOOKUP($F1364,'Arr 2020'!$A:$N,12,0),0)</f>
        <v>0</v>
      </c>
      <c r="R1364" s="24">
        <f>IFERROR(VLOOKUP($F1364,'Arr 2020'!$A:$N,13,0),0)</f>
        <v>0</v>
      </c>
      <c r="S1364" s="24">
        <f>IFERROR(VLOOKUP($F1364,'Arr 2020'!$A:$N,14,0),0)</f>
        <v>0</v>
      </c>
    </row>
    <row r="1365" spans="2:19" ht="15" customHeight="1" x14ac:dyDescent="0.2">
      <c r="B1365" s="60"/>
      <c r="C1365" s="61"/>
      <c r="D1365" s="61"/>
      <c r="E1365" s="61"/>
      <c r="F1365" s="43" t="s">
        <v>2388</v>
      </c>
      <c r="G1365" s="53" t="s">
        <v>2389</v>
      </c>
      <c r="H1365" s="44">
        <f>IFERROR(VLOOKUP($F1365,'Arr 2020'!$A$1:$C$1331,3,0),0)</f>
        <v>1978628.22</v>
      </c>
      <c r="I1365" s="44">
        <f>IFERROR(VLOOKUP($F1365,'Arr 2020'!$A:$N,4,0),0)</f>
        <v>1875065.2</v>
      </c>
      <c r="J1365" s="44">
        <f>IFERROR(VLOOKUP($F1365,'Arr 2020'!$A:$N,5,0),0)</f>
        <v>817295.28000000014</v>
      </c>
      <c r="K1365" s="44">
        <f>IFERROR(VLOOKUP($F1365,'Arr 2020'!$A:$N,6,0),0)</f>
        <v>743404.04000000015</v>
      </c>
      <c r="L1365" s="44">
        <f>IFERROR(VLOOKUP($F1365,'Arr 2020'!$A:$N,7,0),0)</f>
        <v>551966.18999999994</v>
      </c>
      <c r="M1365" s="44">
        <f>IFERROR(VLOOKUP($F1365,'Arr 2020'!$A:$N,8,0),0)</f>
        <v>933097.92</v>
      </c>
      <c r="N1365" s="44">
        <f>IFERROR(VLOOKUP($F1365,'Arr 2020'!$A:$N,9,0),0)</f>
        <v>862668.53</v>
      </c>
      <c r="O1365" s="44">
        <f>IFERROR(VLOOKUP($F1365,'Arr 2020'!$A:$N,10,0),0)</f>
        <v>1327369.0200000003</v>
      </c>
      <c r="P1365" s="44">
        <f>IFERROR(VLOOKUP($F1365,'Arr 2020'!$A:$N,11,0),0)</f>
        <v>1186475</v>
      </c>
      <c r="Q1365" s="44">
        <f>IFERROR(VLOOKUP($F1365,'Arr 2020'!$A:$N,12,0),0)</f>
        <v>1199592.8600000001</v>
      </c>
      <c r="R1365" s="44">
        <f>IFERROR(VLOOKUP($F1365,'Arr 2020'!$A:$N,13,0),0)</f>
        <v>1429724.43</v>
      </c>
      <c r="S1365" s="44">
        <f>IFERROR(VLOOKUP($F1365,'Arr 2020'!$A:$N,14,0),0)</f>
        <v>2176400.0499999998</v>
      </c>
    </row>
    <row r="1366" spans="2:19" ht="15" customHeight="1" x14ac:dyDescent="0.2">
      <c r="B1366" s="60"/>
      <c r="C1366" s="61"/>
      <c r="D1366" s="61"/>
      <c r="E1366" s="61"/>
      <c r="F1366" s="43" t="s">
        <v>2390</v>
      </c>
      <c r="G1366" s="53" t="s">
        <v>2391</v>
      </c>
      <c r="H1366" s="44">
        <f>IFERROR(VLOOKUP($F1366,'Arr 2020'!$A$1:$C$1331,3,0),0)</f>
        <v>8578.68</v>
      </c>
      <c r="I1366" s="44">
        <f>IFERROR(VLOOKUP($F1366,'Arr 2020'!$A:$N,4,0),0)</f>
        <v>10994.66</v>
      </c>
      <c r="J1366" s="44">
        <f>IFERROR(VLOOKUP($F1366,'Arr 2020'!$A:$N,5,0),0)</f>
        <v>10680.31</v>
      </c>
      <c r="K1366" s="44">
        <f>IFERROR(VLOOKUP($F1366,'Arr 2020'!$A:$N,6,0),0)</f>
        <v>12432.95</v>
      </c>
      <c r="L1366" s="44">
        <f>IFERROR(VLOOKUP($F1366,'Arr 2020'!$A:$N,7,0),0)</f>
        <v>8645.44</v>
      </c>
      <c r="M1366" s="44">
        <f>IFERROR(VLOOKUP($F1366,'Arr 2020'!$A:$N,8,0),0)</f>
        <v>6696.7</v>
      </c>
      <c r="N1366" s="44">
        <f>IFERROR(VLOOKUP($F1366,'Arr 2020'!$A:$N,9,0),0)</f>
        <v>8854.07</v>
      </c>
      <c r="O1366" s="44">
        <f>IFERROR(VLOOKUP($F1366,'Arr 2020'!$A:$N,10,0),0)</f>
        <v>7425.22</v>
      </c>
      <c r="P1366" s="44">
        <f>IFERROR(VLOOKUP($F1366,'Arr 2020'!$A:$N,11,0),0)</f>
        <v>6342.73</v>
      </c>
      <c r="Q1366" s="44">
        <f>IFERROR(VLOOKUP($F1366,'Arr 2020'!$A:$N,12,0),0)</f>
        <v>7968.54</v>
      </c>
      <c r="R1366" s="44">
        <f>IFERROR(VLOOKUP($F1366,'Arr 2020'!$A:$N,13,0),0)</f>
        <v>6609.32</v>
      </c>
      <c r="S1366" s="44">
        <f>IFERROR(VLOOKUP($F1366,'Arr 2020'!$A:$N,14,0),0)</f>
        <v>14298.63</v>
      </c>
    </row>
    <row r="1367" spans="2:19" ht="15" customHeight="1" x14ac:dyDescent="0.2">
      <c r="B1367" s="23"/>
      <c r="C1367" s="22"/>
      <c r="D1367" s="22"/>
      <c r="E1367" s="22" t="s">
        <v>2392</v>
      </c>
      <c r="F1367" s="22"/>
      <c r="G1367" s="55" t="s">
        <v>2393</v>
      </c>
      <c r="H1367" s="24">
        <f>IFERROR(VLOOKUP($F1367,'Arr 2020'!$A$1:$C$1331,3,0),0)</f>
        <v>0</v>
      </c>
      <c r="I1367" s="24">
        <f>IFERROR(VLOOKUP($F1367,'Arr 2020'!$A:$N,4,0),0)</f>
        <v>0</v>
      </c>
      <c r="J1367" s="24">
        <f>IFERROR(VLOOKUP($F1367,'Arr 2020'!$A:$N,5,0),0)</f>
        <v>0</v>
      </c>
      <c r="K1367" s="24">
        <f>IFERROR(VLOOKUP($F1367,'Arr 2020'!$A:$N,6,0),0)</f>
        <v>0</v>
      </c>
      <c r="L1367" s="24">
        <f>IFERROR(VLOOKUP($F1367,'Arr 2020'!$A:$N,7,0),0)</f>
        <v>0</v>
      </c>
      <c r="M1367" s="24">
        <f>IFERROR(VLOOKUP($F1367,'Arr 2020'!$A:$N,8,0),0)</f>
        <v>0</v>
      </c>
      <c r="N1367" s="24">
        <f>IFERROR(VLOOKUP($F1367,'Arr 2020'!$A:$N,9,0),0)</f>
        <v>0</v>
      </c>
      <c r="O1367" s="24">
        <f>IFERROR(VLOOKUP($F1367,'Arr 2020'!$A:$N,10,0),0)</f>
        <v>0</v>
      </c>
      <c r="P1367" s="24">
        <f>IFERROR(VLOOKUP($F1367,'Arr 2020'!$A:$N,11,0),0)</f>
        <v>0</v>
      </c>
      <c r="Q1367" s="24">
        <f>IFERROR(VLOOKUP($F1367,'Arr 2020'!$A:$N,12,0),0)</f>
        <v>0</v>
      </c>
      <c r="R1367" s="24">
        <f>IFERROR(VLOOKUP($F1367,'Arr 2020'!$A:$N,13,0),0)</f>
        <v>0</v>
      </c>
      <c r="S1367" s="24">
        <f>IFERROR(VLOOKUP($F1367,'Arr 2020'!$A:$N,14,0),0)</f>
        <v>0</v>
      </c>
    </row>
    <row r="1368" spans="2:19" ht="15" customHeight="1" x14ac:dyDescent="0.2">
      <c r="B1368" s="60"/>
      <c r="C1368" s="61"/>
      <c r="D1368" s="61"/>
      <c r="E1368" s="61"/>
      <c r="F1368" s="43" t="s">
        <v>2394</v>
      </c>
      <c r="G1368" s="53" t="s">
        <v>2393</v>
      </c>
      <c r="H1368" s="44">
        <f>IFERROR(VLOOKUP($F1368,'Arr 2020'!$A$1:$C$1331,3,0),0)</f>
        <v>658713.56000000017</v>
      </c>
      <c r="I1368" s="44">
        <f>IFERROR(VLOOKUP($F1368,'Arr 2020'!$A:$N,4,0),0)</f>
        <v>880333.26000000013</v>
      </c>
      <c r="J1368" s="44">
        <f>IFERROR(VLOOKUP($F1368,'Arr 2020'!$A:$N,5,0),0)</f>
        <v>883782.01</v>
      </c>
      <c r="K1368" s="44">
        <f>IFERROR(VLOOKUP($F1368,'Arr 2020'!$A:$N,6,0),0)</f>
        <v>401383.44000000006</v>
      </c>
      <c r="L1368" s="44">
        <f>IFERROR(VLOOKUP($F1368,'Arr 2020'!$A:$N,7,0),0)</f>
        <v>371038.82</v>
      </c>
      <c r="M1368" s="44">
        <f>IFERROR(VLOOKUP($F1368,'Arr 2020'!$A:$N,8,0),0)</f>
        <v>561204.75</v>
      </c>
      <c r="N1368" s="44">
        <f>IFERROR(VLOOKUP($F1368,'Arr 2020'!$A:$N,9,0),0)</f>
        <v>782587.73</v>
      </c>
      <c r="O1368" s="44">
        <f>IFERROR(VLOOKUP($F1368,'Arr 2020'!$A:$N,10,0),0)</f>
        <v>1031645.8000000002</v>
      </c>
      <c r="P1368" s="44">
        <f>IFERROR(VLOOKUP($F1368,'Arr 2020'!$A:$N,11,0),0)</f>
        <v>844632.18999999983</v>
      </c>
      <c r="Q1368" s="44">
        <f>IFERROR(VLOOKUP($F1368,'Arr 2020'!$A:$N,12,0),0)</f>
        <v>1072736.79</v>
      </c>
      <c r="R1368" s="44">
        <f>IFERROR(VLOOKUP($F1368,'Arr 2020'!$A:$N,13,0),0)</f>
        <v>973859.18</v>
      </c>
      <c r="S1368" s="44">
        <f>IFERROR(VLOOKUP($F1368,'Arr 2020'!$A:$N,14,0),0)</f>
        <v>1236479.1299999999</v>
      </c>
    </row>
    <row r="1369" spans="2:19" ht="30" customHeight="1" x14ac:dyDescent="0.2">
      <c r="B1369" s="64"/>
      <c r="C1369" s="37"/>
      <c r="D1369" s="37" t="s">
        <v>2395</v>
      </c>
      <c r="E1369" s="37"/>
      <c r="F1369" s="37"/>
      <c r="G1369" s="51" t="s">
        <v>2396</v>
      </c>
      <c r="H1369" s="38">
        <f>IFERROR(VLOOKUP($F1369,'Arr 2020'!$A$1:$C$1331,3,0),0)</f>
        <v>0</v>
      </c>
      <c r="I1369" s="38">
        <f>IFERROR(VLOOKUP($F1369,'Arr 2020'!$A:$N,4,0),0)</f>
        <v>0</v>
      </c>
      <c r="J1369" s="38">
        <f>IFERROR(VLOOKUP($F1369,'Arr 2020'!$A:$N,5,0),0)</f>
        <v>0</v>
      </c>
      <c r="K1369" s="38">
        <f>IFERROR(VLOOKUP($F1369,'Arr 2020'!$A:$N,6,0),0)</f>
        <v>0</v>
      </c>
      <c r="L1369" s="38">
        <f>IFERROR(VLOOKUP($F1369,'Arr 2020'!$A:$N,7,0),0)</f>
        <v>0</v>
      </c>
      <c r="M1369" s="38">
        <f>IFERROR(VLOOKUP($F1369,'Arr 2020'!$A:$N,8,0),0)</f>
        <v>0</v>
      </c>
      <c r="N1369" s="38">
        <f>IFERROR(VLOOKUP($F1369,'Arr 2020'!$A:$N,9,0),0)</f>
        <v>0</v>
      </c>
      <c r="O1369" s="38">
        <f>IFERROR(VLOOKUP($F1369,'Arr 2020'!$A:$N,10,0),0)</f>
        <v>0</v>
      </c>
      <c r="P1369" s="38">
        <f>IFERROR(VLOOKUP($F1369,'Arr 2020'!$A:$N,11,0),0)</f>
        <v>0</v>
      </c>
      <c r="Q1369" s="38">
        <f>IFERROR(VLOOKUP($F1369,'Arr 2020'!$A:$N,12,0),0)</f>
        <v>0</v>
      </c>
      <c r="R1369" s="38">
        <f>IFERROR(VLOOKUP($F1369,'Arr 2020'!$A:$N,13,0),0)</f>
        <v>0</v>
      </c>
      <c r="S1369" s="38">
        <f>IFERROR(VLOOKUP($F1369,'Arr 2020'!$A:$N,14,0),0)</f>
        <v>0</v>
      </c>
    </row>
    <row r="1370" spans="2:19" ht="15" customHeight="1" x14ac:dyDescent="0.2">
      <c r="B1370" s="23"/>
      <c r="C1370" s="22"/>
      <c r="D1370" s="22"/>
      <c r="E1370" s="22" t="s">
        <v>2397</v>
      </c>
      <c r="F1370" s="22"/>
      <c r="G1370" s="55" t="s">
        <v>2398</v>
      </c>
      <c r="H1370" s="24">
        <f>IFERROR(VLOOKUP($F1370,'Arr 2020'!$A$1:$C$1331,3,0),0)</f>
        <v>0</v>
      </c>
      <c r="I1370" s="24">
        <f>IFERROR(VLOOKUP($F1370,'Arr 2020'!$A:$N,4,0),0)</f>
        <v>0</v>
      </c>
      <c r="J1370" s="24">
        <f>IFERROR(VLOOKUP($F1370,'Arr 2020'!$A:$N,5,0),0)</f>
        <v>0</v>
      </c>
      <c r="K1370" s="24">
        <f>IFERROR(VLOOKUP($F1370,'Arr 2020'!$A:$N,6,0),0)</f>
        <v>0</v>
      </c>
      <c r="L1370" s="24">
        <f>IFERROR(VLOOKUP($F1370,'Arr 2020'!$A:$N,7,0),0)</f>
        <v>0</v>
      </c>
      <c r="M1370" s="24">
        <f>IFERROR(VLOOKUP($F1370,'Arr 2020'!$A:$N,8,0),0)</f>
        <v>0</v>
      </c>
      <c r="N1370" s="24">
        <f>IFERROR(VLOOKUP($F1370,'Arr 2020'!$A:$N,9,0),0)</f>
        <v>0</v>
      </c>
      <c r="O1370" s="24">
        <f>IFERROR(VLOOKUP($F1370,'Arr 2020'!$A:$N,10,0),0)</f>
        <v>0</v>
      </c>
      <c r="P1370" s="24">
        <f>IFERROR(VLOOKUP($F1370,'Arr 2020'!$A:$N,11,0),0)</f>
        <v>0</v>
      </c>
      <c r="Q1370" s="24">
        <f>IFERROR(VLOOKUP($F1370,'Arr 2020'!$A:$N,12,0),0)</f>
        <v>0</v>
      </c>
      <c r="R1370" s="24">
        <f>IFERROR(VLOOKUP($F1370,'Arr 2020'!$A:$N,13,0),0)</f>
        <v>0</v>
      </c>
      <c r="S1370" s="24">
        <f>IFERROR(VLOOKUP($F1370,'Arr 2020'!$A:$N,14,0),0)</f>
        <v>0</v>
      </c>
    </row>
    <row r="1371" spans="2:19" ht="30" customHeight="1" x14ac:dyDescent="0.2">
      <c r="B1371" s="60"/>
      <c r="C1371" s="61"/>
      <c r="D1371" s="61"/>
      <c r="E1371" s="61"/>
      <c r="F1371" s="43" t="s">
        <v>2399</v>
      </c>
      <c r="G1371" s="53" t="s">
        <v>2398</v>
      </c>
      <c r="H1371" s="44">
        <f>IFERROR(VLOOKUP($F1371,'Arr 2020'!$A$1:$C$1331,3,0),0)</f>
        <v>16790</v>
      </c>
      <c r="I1371" s="44">
        <f>IFERROR(VLOOKUP($F1371,'Arr 2020'!$A:$N,4,0),0)</f>
        <v>29959.83</v>
      </c>
      <c r="J1371" s="44">
        <f>IFERROR(VLOOKUP($F1371,'Arr 2020'!$A:$N,5,0),0)</f>
        <v>22330.639999999999</v>
      </c>
      <c r="K1371" s="44">
        <f>IFERROR(VLOOKUP($F1371,'Arr 2020'!$A:$N,6,0),0)</f>
        <v>34660.47</v>
      </c>
      <c r="L1371" s="44">
        <f>IFERROR(VLOOKUP($F1371,'Arr 2020'!$A:$N,7,0),0)</f>
        <v>19023.41</v>
      </c>
      <c r="M1371" s="44">
        <f>IFERROR(VLOOKUP($F1371,'Arr 2020'!$A:$N,8,0),0)</f>
        <v>24937.21</v>
      </c>
      <c r="N1371" s="44">
        <f>IFERROR(VLOOKUP($F1371,'Arr 2020'!$A:$N,9,0),0)</f>
        <v>31102.35</v>
      </c>
      <c r="O1371" s="44">
        <f>IFERROR(VLOOKUP($F1371,'Arr 2020'!$A:$N,10,0),0)</f>
        <v>47523.59</v>
      </c>
      <c r="P1371" s="44">
        <f>IFERROR(VLOOKUP($F1371,'Arr 2020'!$A:$N,11,0),0)</f>
        <v>50095.37</v>
      </c>
      <c r="Q1371" s="44">
        <f>IFERROR(VLOOKUP($F1371,'Arr 2020'!$A:$N,12,0),0)</f>
        <v>58697.06</v>
      </c>
      <c r="R1371" s="44">
        <f>IFERROR(VLOOKUP($F1371,'Arr 2020'!$A:$N,13,0),0)</f>
        <v>64631.73</v>
      </c>
      <c r="S1371" s="44">
        <f>IFERROR(VLOOKUP($F1371,'Arr 2020'!$A:$N,14,0),0)</f>
        <v>52293.22</v>
      </c>
    </row>
    <row r="1372" spans="2:19" ht="30" customHeight="1" x14ac:dyDescent="0.2">
      <c r="B1372" s="23"/>
      <c r="C1372" s="22"/>
      <c r="D1372" s="22"/>
      <c r="E1372" s="22" t="s">
        <v>2400</v>
      </c>
      <c r="F1372" s="22"/>
      <c r="G1372" s="55" t="s">
        <v>2401</v>
      </c>
      <c r="H1372" s="24">
        <f>IFERROR(VLOOKUP($F1372,'Arr 2020'!$A$1:$C$1331,3,0),0)</f>
        <v>0</v>
      </c>
      <c r="I1372" s="24">
        <f>IFERROR(VLOOKUP($F1372,'Arr 2020'!$A:$N,4,0),0)</f>
        <v>0</v>
      </c>
      <c r="J1372" s="24">
        <f>IFERROR(VLOOKUP($F1372,'Arr 2020'!$A:$N,5,0),0)</f>
        <v>0</v>
      </c>
      <c r="K1372" s="24">
        <f>IFERROR(VLOOKUP($F1372,'Arr 2020'!$A:$N,6,0),0)</f>
        <v>0</v>
      </c>
      <c r="L1372" s="24">
        <f>IFERROR(VLOOKUP($F1372,'Arr 2020'!$A:$N,7,0),0)</f>
        <v>0</v>
      </c>
      <c r="M1372" s="24">
        <f>IFERROR(VLOOKUP($F1372,'Arr 2020'!$A:$N,8,0),0)</f>
        <v>0</v>
      </c>
      <c r="N1372" s="24">
        <f>IFERROR(VLOOKUP($F1372,'Arr 2020'!$A:$N,9,0),0)</f>
        <v>0</v>
      </c>
      <c r="O1372" s="24">
        <f>IFERROR(VLOOKUP($F1372,'Arr 2020'!$A:$N,10,0),0)</f>
        <v>0</v>
      </c>
      <c r="P1372" s="24">
        <f>IFERROR(VLOOKUP($F1372,'Arr 2020'!$A:$N,11,0),0)</f>
        <v>0</v>
      </c>
      <c r="Q1372" s="24">
        <f>IFERROR(VLOOKUP($F1372,'Arr 2020'!$A:$N,12,0),0)</f>
        <v>0</v>
      </c>
      <c r="R1372" s="24">
        <f>IFERROR(VLOOKUP($F1372,'Arr 2020'!$A:$N,13,0),0)</f>
        <v>0</v>
      </c>
      <c r="S1372" s="24">
        <f>IFERROR(VLOOKUP($F1372,'Arr 2020'!$A:$N,14,0),0)</f>
        <v>0</v>
      </c>
    </row>
    <row r="1373" spans="2:19" ht="30" customHeight="1" x14ac:dyDescent="0.2">
      <c r="B1373" s="60"/>
      <c r="C1373" s="61"/>
      <c r="D1373" s="61"/>
      <c r="E1373" s="61"/>
      <c r="F1373" s="43" t="s">
        <v>2402</v>
      </c>
      <c r="G1373" s="53" t="s">
        <v>2401</v>
      </c>
      <c r="H1373" s="44">
        <f>IFERROR(VLOOKUP($F1373,'Arr 2020'!$A$1:$C$1331,3,0),0)</f>
        <v>5571.46</v>
      </c>
      <c r="I1373" s="44">
        <f>IFERROR(VLOOKUP($F1373,'Arr 2020'!$A:$N,4,0),0)</f>
        <v>26057.79</v>
      </c>
      <c r="J1373" s="44">
        <f>IFERROR(VLOOKUP($F1373,'Arr 2020'!$A:$N,5,0),0)</f>
        <v>50483.720000000008</v>
      </c>
      <c r="K1373" s="44">
        <f>IFERROR(VLOOKUP($F1373,'Arr 2020'!$A:$N,6,0),0)</f>
        <v>22213.630000000005</v>
      </c>
      <c r="L1373" s="44">
        <f>IFERROR(VLOOKUP($F1373,'Arr 2020'!$A:$N,7,0),0)</f>
        <v>19466.8</v>
      </c>
      <c r="M1373" s="44">
        <f>IFERROR(VLOOKUP($F1373,'Arr 2020'!$A:$N,8,0),0)</f>
        <v>66188.39</v>
      </c>
      <c r="N1373" s="44">
        <f>IFERROR(VLOOKUP($F1373,'Arr 2020'!$A:$N,9,0),0)</f>
        <v>67331.7</v>
      </c>
      <c r="O1373" s="44">
        <f>IFERROR(VLOOKUP($F1373,'Arr 2020'!$A:$N,10,0),0)</f>
        <v>66026.86</v>
      </c>
      <c r="P1373" s="44">
        <f>IFERROR(VLOOKUP($F1373,'Arr 2020'!$A:$N,11,0),0)</f>
        <v>49117.14</v>
      </c>
      <c r="Q1373" s="44">
        <f>IFERROR(VLOOKUP($F1373,'Arr 2020'!$A:$N,12,0),0)</f>
        <v>56535.41</v>
      </c>
      <c r="R1373" s="44">
        <f>IFERROR(VLOOKUP($F1373,'Arr 2020'!$A:$N,13,0),0)</f>
        <v>33721.86</v>
      </c>
      <c r="S1373" s="44">
        <f>IFERROR(VLOOKUP($F1373,'Arr 2020'!$A:$N,14,0),0)</f>
        <v>8994.81</v>
      </c>
    </row>
    <row r="1374" spans="2:19" ht="15" customHeight="1" x14ac:dyDescent="0.2">
      <c r="B1374" s="23"/>
      <c r="C1374" s="22"/>
      <c r="D1374" s="22"/>
      <c r="E1374" s="22" t="s">
        <v>2403</v>
      </c>
      <c r="F1374" s="22"/>
      <c r="G1374" s="55" t="s">
        <v>2404</v>
      </c>
      <c r="H1374" s="24">
        <f>IFERROR(VLOOKUP($F1374,'Arr 2020'!$A$1:$C$1331,3,0),0)</f>
        <v>0</v>
      </c>
      <c r="I1374" s="24">
        <f>IFERROR(VLOOKUP($F1374,'Arr 2020'!$A:$N,4,0),0)</f>
        <v>0</v>
      </c>
      <c r="J1374" s="24">
        <f>IFERROR(VLOOKUP($F1374,'Arr 2020'!$A:$N,5,0),0)</f>
        <v>0</v>
      </c>
      <c r="K1374" s="24">
        <f>IFERROR(VLOOKUP($F1374,'Arr 2020'!$A:$N,6,0),0)</f>
        <v>0</v>
      </c>
      <c r="L1374" s="24">
        <f>IFERROR(VLOOKUP($F1374,'Arr 2020'!$A:$N,7,0),0)</f>
        <v>0</v>
      </c>
      <c r="M1374" s="24">
        <f>IFERROR(VLOOKUP($F1374,'Arr 2020'!$A:$N,8,0),0)</f>
        <v>0</v>
      </c>
      <c r="N1374" s="24">
        <f>IFERROR(VLOOKUP($F1374,'Arr 2020'!$A:$N,9,0),0)</f>
        <v>0</v>
      </c>
      <c r="O1374" s="24">
        <f>IFERROR(VLOOKUP($F1374,'Arr 2020'!$A:$N,10,0),0)</f>
        <v>0</v>
      </c>
      <c r="P1374" s="24">
        <f>IFERROR(VLOOKUP($F1374,'Arr 2020'!$A:$N,11,0),0)</f>
        <v>0</v>
      </c>
      <c r="Q1374" s="24">
        <f>IFERROR(VLOOKUP($F1374,'Arr 2020'!$A:$N,12,0),0)</f>
        <v>0</v>
      </c>
      <c r="R1374" s="24">
        <f>IFERROR(VLOOKUP($F1374,'Arr 2020'!$A:$N,13,0),0)</f>
        <v>0</v>
      </c>
      <c r="S1374" s="24">
        <f>IFERROR(VLOOKUP($F1374,'Arr 2020'!$A:$N,14,0),0)</f>
        <v>0</v>
      </c>
    </row>
    <row r="1375" spans="2:19" ht="15" customHeight="1" x14ac:dyDescent="0.2">
      <c r="B1375" s="60"/>
      <c r="C1375" s="61"/>
      <c r="D1375" s="61"/>
      <c r="E1375" s="61"/>
      <c r="F1375" s="43" t="s">
        <v>2405</v>
      </c>
      <c r="G1375" s="53" t="s">
        <v>2404</v>
      </c>
      <c r="H1375" s="44">
        <f>IFERROR(VLOOKUP($F1375,'Arr 2020'!$A$1:$C$1331,3,0),0)</f>
        <v>498747.99</v>
      </c>
      <c r="I1375" s="44">
        <f>IFERROR(VLOOKUP($F1375,'Arr 2020'!$A:$N,4,0),0)</f>
        <v>599009.87</v>
      </c>
      <c r="J1375" s="44">
        <f>IFERROR(VLOOKUP($F1375,'Arr 2020'!$A:$N,5,0),0)</f>
        <v>353919.3</v>
      </c>
      <c r="K1375" s="44">
        <f>IFERROR(VLOOKUP($F1375,'Arr 2020'!$A:$N,6,0),0)</f>
        <v>393730.01</v>
      </c>
      <c r="L1375" s="44">
        <f>IFERROR(VLOOKUP($F1375,'Arr 2020'!$A:$N,7,0),0)</f>
        <v>308707.46000000002</v>
      </c>
      <c r="M1375" s="44">
        <f>IFERROR(VLOOKUP($F1375,'Arr 2020'!$A:$N,8,0),0)</f>
        <v>334053.96999999997</v>
      </c>
      <c r="N1375" s="44">
        <f>IFERROR(VLOOKUP($F1375,'Arr 2020'!$A:$N,9,0),0)</f>
        <v>390674.97</v>
      </c>
      <c r="O1375" s="44">
        <f>IFERROR(VLOOKUP($F1375,'Arr 2020'!$A:$N,10,0),0)</f>
        <v>343991.77</v>
      </c>
      <c r="P1375" s="44">
        <f>IFERROR(VLOOKUP($F1375,'Arr 2020'!$A:$N,11,0),0)</f>
        <v>463575.71999999991</v>
      </c>
      <c r="Q1375" s="44">
        <f>IFERROR(VLOOKUP($F1375,'Arr 2020'!$A:$N,12,0),0)</f>
        <v>428285.71</v>
      </c>
      <c r="R1375" s="44">
        <f>IFERROR(VLOOKUP($F1375,'Arr 2020'!$A:$N,13,0),0)</f>
        <v>374545.68</v>
      </c>
      <c r="S1375" s="44">
        <f>IFERROR(VLOOKUP($F1375,'Arr 2020'!$A:$N,14,0),0)</f>
        <v>425690.23</v>
      </c>
    </row>
    <row r="1376" spans="2:19" ht="30" customHeight="1" x14ac:dyDescent="0.2">
      <c r="B1376" s="23"/>
      <c r="C1376" s="22"/>
      <c r="D1376" s="22"/>
      <c r="E1376" s="22" t="s">
        <v>2406</v>
      </c>
      <c r="F1376" s="22"/>
      <c r="G1376" s="55" t="s">
        <v>4285</v>
      </c>
      <c r="H1376" s="24">
        <f>IFERROR(VLOOKUP($F1376,'Arr 2020'!$A$1:$C$1331,3,0),0)</f>
        <v>0</v>
      </c>
      <c r="I1376" s="24">
        <f>IFERROR(VLOOKUP($F1376,'Arr 2020'!$A:$N,4,0),0)</f>
        <v>0</v>
      </c>
      <c r="J1376" s="24">
        <f>IFERROR(VLOOKUP($F1376,'Arr 2020'!$A:$N,5,0),0)</f>
        <v>0</v>
      </c>
      <c r="K1376" s="24">
        <f>IFERROR(VLOOKUP($F1376,'Arr 2020'!$A:$N,6,0),0)</f>
        <v>0</v>
      </c>
      <c r="L1376" s="24">
        <f>IFERROR(VLOOKUP($F1376,'Arr 2020'!$A:$N,7,0),0)</f>
        <v>0</v>
      </c>
      <c r="M1376" s="24">
        <f>IFERROR(VLOOKUP($F1376,'Arr 2020'!$A:$N,8,0),0)</f>
        <v>0</v>
      </c>
      <c r="N1376" s="24">
        <f>IFERROR(VLOOKUP($F1376,'Arr 2020'!$A:$N,9,0),0)</f>
        <v>0</v>
      </c>
      <c r="O1376" s="24">
        <f>IFERROR(VLOOKUP($F1376,'Arr 2020'!$A:$N,10,0),0)</f>
        <v>0</v>
      </c>
      <c r="P1376" s="24">
        <f>IFERROR(VLOOKUP($F1376,'Arr 2020'!$A:$N,11,0),0)</f>
        <v>0</v>
      </c>
      <c r="Q1376" s="24">
        <f>IFERROR(VLOOKUP($F1376,'Arr 2020'!$A:$N,12,0),0)</f>
        <v>0</v>
      </c>
      <c r="R1376" s="24">
        <f>IFERROR(VLOOKUP($F1376,'Arr 2020'!$A:$N,13,0),0)</f>
        <v>0</v>
      </c>
      <c r="S1376" s="24">
        <f>IFERROR(VLOOKUP($F1376,'Arr 2020'!$A:$N,14,0),0)</f>
        <v>0</v>
      </c>
    </row>
    <row r="1377" spans="2:19" ht="30" customHeight="1" x14ac:dyDescent="0.2">
      <c r="B1377" s="60"/>
      <c r="C1377" s="61"/>
      <c r="D1377" s="61"/>
      <c r="E1377" s="61"/>
      <c r="F1377" s="43" t="s">
        <v>2408</v>
      </c>
      <c r="G1377" s="53" t="s">
        <v>4285</v>
      </c>
      <c r="H1377" s="44">
        <f>IFERROR(VLOOKUP($F1377,'Arr 2020'!$A$1:$C$1331,3,0),0)</f>
        <v>483007.76</v>
      </c>
      <c r="I1377" s="44">
        <f>IFERROR(VLOOKUP($F1377,'Arr 2020'!$A:$N,4,0),0)</f>
        <v>422535.51</v>
      </c>
      <c r="J1377" s="44">
        <f>IFERROR(VLOOKUP($F1377,'Arr 2020'!$A:$N,5,0),0)</f>
        <v>354660.4</v>
      </c>
      <c r="K1377" s="44">
        <f>IFERROR(VLOOKUP($F1377,'Arr 2020'!$A:$N,6,0),0)</f>
        <v>496934.62000000005</v>
      </c>
      <c r="L1377" s="44">
        <f>IFERROR(VLOOKUP($F1377,'Arr 2020'!$A:$N,7,0),0)</f>
        <v>401889.51</v>
      </c>
      <c r="M1377" s="44">
        <f>IFERROR(VLOOKUP($F1377,'Arr 2020'!$A:$N,8,0),0)</f>
        <v>455455.31</v>
      </c>
      <c r="N1377" s="44">
        <f>IFERROR(VLOOKUP($F1377,'Arr 2020'!$A:$N,9,0),0)</f>
        <v>385080.69</v>
      </c>
      <c r="O1377" s="44">
        <f>IFERROR(VLOOKUP($F1377,'Arr 2020'!$A:$N,10,0),0)</f>
        <v>402350.39000000007</v>
      </c>
      <c r="P1377" s="44">
        <f>IFERROR(VLOOKUP($F1377,'Arr 2020'!$A:$N,11,0),0)</f>
        <v>679264.98</v>
      </c>
      <c r="Q1377" s="44">
        <f>IFERROR(VLOOKUP($F1377,'Arr 2020'!$A:$N,12,0),0)</f>
        <v>665976.91</v>
      </c>
      <c r="R1377" s="44">
        <f>IFERROR(VLOOKUP($F1377,'Arr 2020'!$A:$N,13,0),0)</f>
        <v>649518.4</v>
      </c>
      <c r="S1377" s="44">
        <f>IFERROR(VLOOKUP($F1377,'Arr 2020'!$A:$N,14,0),0)</f>
        <v>681988.86</v>
      </c>
    </row>
    <row r="1378" spans="2:19" ht="15" customHeight="1" x14ac:dyDescent="0.2">
      <c r="B1378" s="23"/>
      <c r="C1378" s="22"/>
      <c r="D1378" s="22"/>
      <c r="E1378" s="22" t="s">
        <v>2409</v>
      </c>
      <c r="F1378" s="22"/>
      <c r="G1378" s="55" t="s">
        <v>2410</v>
      </c>
      <c r="H1378" s="24">
        <f>IFERROR(VLOOKUP($F1378,'Arr 2020'!$A$1:$C$1331,3,0),0)</f>
        <v>0</v>
      </c>
      <c r="I1378" s="24">
        <f>IFERROR(VLOOKUP($F1378,'Arr 2020'!$A:$N,4,0),0)</f>
        <v>0</v>
      </c>
      <c r="J1378" s="24">
        <f>IFERROR(VLOOKUP($F1378,'Arr 2020'!$A:$N,5,0),0)</f>
        <v>0</v>
      </c>
      <c r="K1378" s="24">
        <f>IFERROR(VLOOKUP($F1378,'Arr 2020'!$A:$N,6,0),0)</f>
        <v>0</v>
      </c>
      <c r="L1378" s="24">
        <f>IFERROR(VLOOKUP($F1378,'Arr 2020'!$A:$N,7,0),0)</f>
        <v>0</v>
      </c>
      <c r="M1378" s="24">
        <f>IFERROR(VLOOKUP($F1378,'Arr 2020'!$A:$N,8,0),0)</f>
        <v>0</v>
      </c>
      <c r="N1378" s="24">
        <f>IFERROR(VLOOKUP($F1378,'Arr 2020'!$A:$N,9,0),0)</f>
        <v>0</v>
      </c>
      <c r="O1378" s="24">
        <f>IFERROR(VLOOKUP($F1378,'Arr 2020'!$A:$N,10,0),0)</f>
        <v>0</v>
      </c>
      <c r="P1378" s="24">
        <f>IFERROR(VLOOKUP($F1378,'Arr 2020'!$A:$N,11,0),0)</f>
        <v>0</v>
      </c>
      <c r="Q1378" s="24">
        <f>IFERROR(VLOOKUP($F1378,'Arr 2020'!$A:$N,12,0),0)</f>
        <v>0</v>
      </c>
      <c r="R1378" s="24">
        <f>IFERROR(VLOOKUP($F1378,'Arr 2020'!$A:$N,13,0),0)</f>
        <v>0</v>
      </c>
      <c r="S1378" s="24">
        <f>IFERROR(VLOOKUP($F1378,'Arr 2020'!$A:$N,14,0),0)</f>
        <v>0</v>
      </c>
    </row>
    <row r="1379" spans="2:19" ht="15" customHeight="1" x14ac:dyDescent="0.2">
      <c r="B1379" s="60"/>
      <c r="C1379" s="61"/>
      <c r="D1379" s="61"/>
      <c r="E1379" s="61"/>
      <c r="F1379" s="43" t="s">
        <v>2411</v>
      </c>
      <c r="G1379" s="53" t="s">
        <v>2410</v>
      </c>
      <c r="H1379" s="44">
        <f>IFERROR(VLOOKUP($F1379,'Arr 2020'!$A$1:$C$1331,3,0),0)</f>
        <v>373733.77</v>
      </c>
      <c r="I1379" s="44">
        <f>IFERROR(VLOOKUP($F1379,'Arr 2020'!$A:$N,4,0),0)</f>
        <v>352886.38</v>
      </c>
      <c r="J1379" s="44">
        <f>IFERROR(VLOOKUP($F1379,'Arr 2020'!$A:$N,5,0),0)</f>
        <v>311893.82</v>
      </c>
      <c r="K1379" s="44">
        <f>IFERROR(VLOOKUP($F1379,'Arr 2020'!$A:$N,6,0),0)</f>
        <v>274583.99</v>
      </c>
      <c r="L1379" s="44">
        <f>IFERROR(VLOOKUP($F1379,'Arr 2020'!$A:$N,7,0),0)</f>
        <v>173613.89</v>
      </c>
      <c r="M1379" s="44">
        <f>IFERROR(VLOOKUP($F1379,'Arr 2020'!$A:$N,8,0),0)</f>
        <v>104387.19000000002</v>
      </c>
      <c r="N1379" s="44">
        <f>IFERROR(VLOOKUP($F1379,'Arr 2020'!$A:$N,9,0),0)</f>
        <v>237213.95000000004</v>
      </c>
      <c r="O1379" s="44">
        <f>IFERROR(VLOOKUP($F1379,'Arr 2020'!$A:$N,10,0),0)</f>
        <v>260848.98</v>
      </c>
      <c r="P1379" s="44">
        <f>IFERROR(VLOOKUP($F1379,'Arr 2020'!$A:$N,11,0),0)</f>
        <v>228373.83999999997</v>
      </c>
      <c r="Q1379" s="44">
        <f>IFERROR(VLOOKUP($F1379,'Arr 2020'!$A:$N,12,0),0)</f>
        <v>222975.57</v>
      </c>
      <c r="R1379" s="44">
        <f>IFERROR(VLOOKUP($F1379,'Arr 2020'!$A:$N,13,0),0)</f>
        <v>297460.38</v>
      </c>
      <c r="S1379" s="44">
        <f>IFERROR(VLOOKUP($F1379,'Arr 2020'!$A:$N,14,0),0)</f>
        <v>236824.18</v>
      </c>
    </row>
    <row r="1380" spans="2:19" ht="30" customHeight="1" x14ac:dyDescent="0.2">
      <c r="B1380" s="23"/>
      <c r="C1380" s="22"/>
      <c r="D1380" s="22"/>
      <c r="E1380" s="22" t="s">
        <v>2412</v>
      </c>
      <c r="F1380" s="22"/>
      <c r="G1380" s="55" t="s">
        <v>2413</v>
      </c>
      <c r="H1380" s="24">
        <f>IFERROR(VLOOKUP($F1380,'Arr 2020'!$A$1:$C$1331,3,0),0)</f>
        <v>0</v>
      </c>
      <c r="I1380" s="24">
        <f>IFERROR(VLOOKUP($F1380,'Arr 2020'!$A:$N,4,0),0)</f>
        <v>0</v>
      </c>
      <c r="J1380" s="24">
        <f>IFERROR(VLOOKUP($F1380,'Arr 2020'!$A:$N,5,0),0)</f>
        <v>0</v>
      </c>
      <c r="K1380" s="24">
        <f>IFERROR(VLOOKUP($F1380,'Arr 2020'!$A:$N,6,0),0)</f>
        <v>0</v>
      </c>
      <c r="L1380" s="24">
        <f>IFERROR(VLOOKUP($F1380,'Arr 2020'!$A:$N,7,0),0)</f>
        <v>0</v>
      </c>
      <c r="M1380" s="24">
        <f>IFERROR(VLOOKUP($F1380,'Arr 2020'!$A:$N,8,0),0)</f>
        <v>0</v>
      </c>
      <c r="N1380" s="24">
        <f>IFERROR(VLOOKUP($F1380,'Arr 2020'!$A:$N,9,0),0)</f>
        <v>0</v>
      </c>
      <c r="O1380" s="24">
        <f>IFERROR(VLOOKUP($F1380,'Arr 2020'!$A:$N,10,0),0)</f>
        <v>0</v>
      </c>
      <c r="P1380" s="24">
        <f>IFERROR(VLOOKUP($F1380,'Arr 2020'!$A:$N,11,0),0)</f>
        <v>0</v>
      </c>
      <c r="Q1380" s="24">
        <f>IFERROR(VLOOKUP($F1380,'Arr 2020'!$A:$N,12,0),0)</f>
        <v>0</v>
      </c>
      <c r="R1380" s="24">
        <f>IFERROR(VLOOKUP($F1380,'Arr 2020'!$A:$N,13,0),0)</f>
        <v>0</v>
      </c>
      <c r="S1380" s="24">
        <f>IFERROR(VLOOKUP($F1380,'Arr 2020'!$A:$N,14,0),0)</f>
        <v>0</v>
      </c>
    </row>
    <row r="1381" spans="2:19" ht="15" customHeight="1" x14ac:dyDescent="0.2">
      <c r="B1381" s="60"/>
      <c r="C1381" s="61"/>
      <c r="D1381" s="61"/>
      <c r="E1381" s="61"/>
      <c r="F1381" s="43" t="s">
        <v>2414</v>
      </c>
      <c r="G1381" s="53" t="s">
        <v>2415</v>
      </c>
      <c r="H1381" s="44">
        <f>IFERROR(VLOOKUP($F1381,'Arr 2020'!$A$1:$C$1331,3,0),0)</f>
        <v>7315.97</v>
      </c>
      <c r="I1381" s="44">
        <f>IFERROR(VLOOKUP($F1381,'Arr 2020'!$A:$N,4,0),0)</f>
        <v>9673.66</v>
      </c>
      <c r="J1381" s="44">
        <f>IFERROR(VLOOKUP($F1381,'Arr 2020'!$A:$N,5,0),0)</f>
        <v>14105.17</v>
      </c>
      <c r="K1381" s="44">
        <f>IFERROR(VLOOKUP($F1381,'Arr 2020'!$A:$N,6,0),0)</f>
        <v>69219.53</v>
      </c>
      <c r="L1381" s="44">
        <f>IFERROR(VLOOKUP($F1381,'Arr 2020'!$A:$N,7,0),0)</f>
        <v>3340.42</v>
      </c>
      <c r="M1381" s="44">
        <f>IFERROR(VLOOKUP($F1381,'Arr 2020'!$A:$N,8,0),0)</f>
        <v>26861.189999999995</v>
      </c>
      <c r="N1381" s="44">
        <f>IFERROR(VLOOKUP($F1381,'Arr 2020'!$A:$N,9,0),0)</f>
        <v>17611.54</v>
      </c>
      <c r="O1381" s="44">
        <f>IFERROR(VLOOKUP($F1381,'Arr 2020'!$A:$N,10,0),0)</f>
        <v>15382.95</v>
      </c>
      <c r="P1381" s="44">
        <f>IFERROR(VLOOKUP($F1381,'Arr 2020'!$A:$N,11,0),0)</f>
        <v>12684.76</v>
      </c>
      <c r="Q1381" s="44">
        <f>IFERROR(VLOOKUP($F1381,'Arr 2020'!$A:$N,12,0),0)</f>
        <v>51605.80999999999</v>
      </c>
      <c r="R1381" s="44">
        <f>IFERROR(VLOOKUP($F1381,'Arr 2020'!$A:$N,13,0),0)</f>
        <v>13572.17</v>
      </c>
      <c r="S1381" s="44">
        <f>IFERROR(VLOOKUP($F1381,'Arr 2020'!$A:$N,14,0),0)</f>
        <v>17295.830000000002</v>
      </c>
    </row>
    <row r="1382" spans="2:19" ht="30" customHeight="1" x14ac:dyDescent="0.2">
      <c r="B1382" s="9"/>
      <c r="C1382" s="17"/>
      <c r="D1382" s="17"/>
      <c r="E1382" s="61"/>
      <c r="F1382" s="43" t="s">
        <v>2416</v>
      </c>
      <c r="G1382" s="53" t="s">
        <v>2417</v>
      </c>
      <c r="H1382" s="44">
        <f>IFERROR(VLOOKUP($F1382,'Arr 2020'!$A$1:$C$1331,3,0),0)</f>
        <v>1000058.81</v>
      </c>
      <c r="I1382" s="44">
        <f>IFERROR(VLOOKUP($F1382,'Arr 2020'!$A:$N,4,0),0)</f>
        <v>873082.14</v>
      </c>
      <c r="J1382" s="44">
        <f>IFERROR(VLOOKUP($F1382,'Arr 2020'!$A:$N,5,0),0)</f>
        <v>849575.58999999985</v>
      </c>
      <c r="K1382" s="44">
        <f>IFERROR(VLOOKUP($F1382,'Arr 2020'!$A:$N,6,0),0)</f>
        <v>660050.34</v>
      </c>
      <c r="L1382" s="44">
        <f>IFERROR(VLOOKUP($F1382,'Arr 2020'!$A:$N,7,0),0)</f>
        <v>813112.72999999986</v>
      </c>
      <c r="M1382" s="44">
        <f>IFERROR(VLOOKUP($F1382,'Arr 2020'!$A:$N,8,0),0)</f>
        <v>614018.16</v>
      </c>
      <c r="N1382" s="44">
        <f>IFERROR(VLOOKUP($F1382,'Arr 2020'!$A:$N,9,0),0)</f>
        <v>875375.63000000012</v>
      </c>
      <c r="O1382" s="44">
        <f>IFERROR(VLOOKUP($F1382,'Arr 2020'!$A:$N,10,0),0)</f>
        <v>1029804.5799999998</v>
      </c>
      <c r="P1382" s="44">
        <f>IFERROR(VLOOKUP($F1382,'Arr 2020'!$A:$N,11,0),0)</f>
        <v>701237</v>
      </c>
      <c r="Q1382" s="44">
        <f>IFERROR(VLOOKUP($F1382,'Arr 2020'!$A:$N,12,0),0)</f>
        <v>1408870.74</v>
      </c>
      <c r="R1382" s="44">
        <f>IFERROR(VLOOKUP($F1382,'Arr 2020'!$A:$N,13,0),0)</f>
        <v>1133825.77</v>
      </c>
      <c r="S1382" s="44">
        <f>IFERROR(VLOOKUP($F1382,'Arr 2020'!$A:$N,14,0),0)</f>
        <v>1069374.3799999999</v>
      </c>
    </row>
    <row r="1383" spans="2:19" ht="15" customHeight="1" x14ac:dyDescent="0.2">
      <c r="B1383" s="64"/>
      <c r="C1383" s="37"/>
      <c r="D1383" s="37" t="s">
        <v>2418</v>
      </c>
      <c r="E1383" s="37"/>
      <c r="F1383" s="37"/>
      <c r="G1383" s="51" t="s">
        <v>2419</v>
      </c>
      <c r="H1383" s="38">
        <f>IFERROR(VLOOKUP($F1383,'Arr 2020'!$A$1:$C$1331,3,0),0)</f>
        <v>0</v>
      </c>
      <c r="I1383" s="38">
        <f>IFERROR(VLOOKUP($F1383,'Arr 2020'!$A:$N,4,0),0)</f>
        <v>0</v>
      </c>
      <c r="J1383" s="38">
        <f>IFERROR(VLOOKUP($F1383,'Arr 2020'!$A:$N,5,0),0)</f>
        <v>0</v>
      </c>
      <c r="K1383" s="38">
        <f>IFERROR(VLOOKUP($F1383,'Arr 2020'!$A:$N,6,0),0)</f>
        <v>0</v>
      </c>
      <c r="L1383" s="38">
        <f>IFERROR(VLOOKUP($F1383,'Arr 2020'!$A:$N,7,0),0)</f>
        <v>0</v>
      </c>
      <c r="M1383" s="38">
        <f>IFERROR(VLOOKUP($F1383,'Arr 2020'!$A:$N,8,0),0)</f>
        <v>0</v>
      </c>
      <c r="N1383" s="38">
        <f>IFERROR(VLOOKUP($F1383,'Arr 2020'!$A:$N,9,0),0)</f>
        <v>0</v>
      </c>
      <c r="O1383" s="38">
        <f>IFERROR(VLOOKUP($F1383,'Arr 2020'!$A:$N,10,0),0)</f>
        <v>0</v>
      </c>
      <c r="P1383" s="38">
        <f>IFERROR(VLOOKUP($F1383,'Arr 2020'!$A:$N,11,0),0)</f>
        <v>0</v>
      </c>
      <c r="Q1383" s="38">
        <f>IFERROR(VLOOKUP($F1383,'Arr 2020'!$A:$N,12,0),0)</f>
        <v>0</v>
      </c>
      <c r="R1383" s="38">
        <f>IFERROR(VLOOKUP($F1383,'Arr 2020'!$A:$N,13,0),0)</f>
        <v>0</v>
      </c>
      <c r="S1383" s="38">
        <f>IFERROR(VLOOKUP($F1383,'Arr 2020'!$A:$N,14,0),0)</f>
        <v>0</v>
      </c>
    </row>
    <row r="1384" spans="2:19" ht="15" customHeight="1" x14ac:dyDescent="0.2">
      <c r="B1384" s="23"/>
      <c r="C1384" s="22"/>
      <c r="D1384" s="22"/>
      <c r="E1384" s="22" t="s">
        <v>2420</v>
      </c>
      <c r="F1384" s="22"/>
      <c r="G1384" s="55" t="s">
        <v>2421</v>
      </c>
      <c r="H1384" s="24">
        <f>IFERROR(VLOOKUP($F1384,'Arr 2020'!$A$1:$C$1331,3,0),0)</f>
        <v>0</v>
      </c>
      <c r="I1384" s="24">
        <f>IFERROR(VLOOKUP($F1384,'Arr 2020'!$A:$N,4,0),0)</f>
        <v>0</v>
      </c>
      <c r="J1384" s="24">
        <f>IFERROR(VLOOKUP($F1384,'Arr 2020'!$A:$N,5,0),0)</f>
        <v>0</v>
      </c>
      <c r="K1384" s="24">
        <f>IFERROR(VLOOKUP($F1384,'Arr 2020'!$A:$N,6,0),0)</f>
        <v>0</v>
      </c>
      <c r="L1384" s="24">
        <f>IFERROR(VLOOKUP($F1384,'Arr 2020'!$A:$N,7,0),0)</f>
        <v>0</v>
      </c>
      <c r="M1384" s="24">
        <f>IFERROR(VLOOKUP($F1384,'Arr 2020'!$A:$N,8,0),0)</f>
        <v>0</v>
      </c>
      <c r="N1384" s="24">
        <f>IFERROR(VLOOKUP($F1384,'Arr 2020'!$A:$N,9,0),0)</f>
        <v>0</v>
      </c>
      <c r="O1384" s="24">
        <f>IFERROR(VLOOKUP($F1384,'Arr 2020'!$A:$N,10,0),0)</f>
        <v>0</v>
      </c>
      <c r="P1384" s="24">
        <f>IFERROR(VLOOKUP($F1384,'Arr 2020'!$A:$N,11,0),0)</f>
        <v>0</v>
      </c>
      <c r="Q1384" s="24">
        <f>IFERROR(VLOOKUP($F1384,'Arr 2020'!$A:$N,12,0),0)</f>
        <v>0</v>
      </c>
      <c r="R1384" s="24">
        <f>IFERROR(VLOOKUP($F1384,'Arr 2020'!$A:$N,13,0),0)</f>
        <v>0</v>
      </c>
      <c r="S1384" s="24">
        <f>IFERROR(VLOOKUP($F1384,'Arr 2020'!$A:$N,14,0),0)</f>
        <v>0</v>
      </c>
    </row>
    <row r="1385" spans="2:19" ht="15" customHeight="1" x14ac:dyDescent="0.2">
      <c r="B1385" s="60"/>
      <c r="C1385" s="61"/>
      <c r="D1385" s="61"/>
      <c r="E1385" s="61"/>
      <c r="F1385" s="43" t="s">
        <v>2422</v>
      </c>
      <c r="G1385" s="53" t="s">
        <v>2421</v>
      </c>
      <c r="H1385" s="44">
        <f>IFERROR(VLOOKUP($F1385,'Arr 2020'!$A$1:$C$1331,3,0),0)</f>
        <v>1788.02</v>
      </c>
      <c r="I1385" s="44">
        <f>IFERROR(VLOOKUP($F1385,'Arr 2020'!$A:$N,4,0),0)</f>
        <v>373.03</v>
      </c>
      <c r="J1385" s="44">
        <f>IFERROR(VLOOKUP($F1385,'Arr 2020'!$A:$N,5,0),0)</f>
        <v>261.39999999999998</v>
      </c>
      <c r="K1385" s="44">
        <f>IFERROR(VLOOKUP($F1385,'Arr 2020'!$A:$N,6,0),0)</f>
        <v>463.35000000000008</v>
      </c>
      <c r="L1385" s="44">
        <f>IFERROR(VLOOKUP($F1385,'Arr 2020'!$A:$N,7,0),0)</f>
        <v>1068.49</v>
      </c>
      <c r="M1385" s="44">
        <f>IFERROR(VLOOKUP($F1385,'Arr 2020'!$A:$N,8,0),0)</f>
        <v>43</v>
      </c>
      <c r="N1385" s="44">
        <f>IFERROR(VLOOKUP($F1385,'Arr 2020'!$A:$N,9,0),0)</f>
        <v>212.69</v>
      </c>
      <c r="O1385" s="44">
        <f>IFERROR(VLOOKUP($F1385,'Arr 2020'!$A:$N,10,0),0)</f>
        <v>649.46</v>
      </c>
      <c r="P1385" s="44">
        <f>IFERROR(VLOOKUP($F1385,'Arr 2020'!$A:$N,11,0),0)</f>
        <v>1391.19</v>
      </c>
      <c r="Q1385" s="44">
        <f>IFERROR(VLOOKUP($F1385,'Arr 2020'!$A:$N,12,0),0)</f>
        <v>444.24</v>
      </c>
      <c r="R1385" s="44">
        <f>IFERROR(VLOOKUP($F1385,'Arr 2020'!$A:$N,13,0),0)</f>
        <v>1147.8</v>
      </c>
      <c r="S1385" s="44">
        <f>IFERROR(VLOOKUP($F1385,'Arr 2020'!$A:$N,14,0),0)</f>
        <v>2099.35</v>
      </c>
    </row>
    <row r="1386" spans="2:19" ht="15" customHeight="1" x14ac:dyDescent="0.2">
      <c r="B1386" s="23"/>
      <c r="C1386" s="22"/>
      <c r="D1386" s="22"/>
      <c r="E1386" s="22" t="s">
        <v>2423</v>
      </c>
      <c r="F1386" s="22"/>
      <c r="G1386" s="55" t="s">
        <v>2424</v>
      </c>
      <c r="H1386" s="24">
        <f>IFERROR(VLOOKUP($F1386,'Arr 2020'!$A$1:$C$1331,3,0),0)</f>
        <v>0</v>
      </c>
      <c r="I1386" s="24">
        <f>IFERROR(VLOOKUP($F1386,'Arr 2020'!$A:$N,4,0),0)</f>
        <v>0</v>
      </c>
      <c r="J1386" s="24">
        <f>IFERROR(VLOOKUP($F1386,'Arr 2020'!$A:$N,5,0),0)</f>
        <v>0</v>
      </c>
      <c r="K1386" s="24">
        <f>IFERROR(VLOOKUP($F1386,'Arr 2020'!$A:$N,6,0),0)</f>
        <v>0</v>
      </c>
      <c r="L1386" s="24">
        <f>IFERROR(VLOOKUP($F1386,'Arr 2020'!$A:$N,7,0),0)</f>
        <v>0</v>
      </c>
      <c r="M1386" s="24">
        <f>IFERROR(VLOOKUP($F1386,'Arr 2020'!$A:$N,8,0),0)</f>
        <v>0</v>
      </c>
      <c r="N1386" s="24">
        <f>IFERROR(VLOOKUP($F1386,'Arr 2020'!$A:$N,9,0),0)</f>
        <v>0</v>
      </c>
      <c r="O1386" s="24">
        <f>IFERROR(VLOOKUP($F1386,'Arr 2020'!$A:$N,10,0),0)</f>
        <v>0</v>
      </c>
      <c r="P1386" s="24">
        <f>IFERROR(VLOOKUP($F1386,'Arr 2020'!$A:$N,11,0),0)</f>
        <v>0</v>
      </c>
      <c r="Q1386" s="24">
        <f>IFERROR(VLOOKUP($F1386,'Arr 2020'!$A:$N,12,0),0)</f>
        <v>0</v>
      </c>
      <c r="R1386" s="24">
        <f>IFERROR(VLOOKUP($F1386,'Arr 2020'!$A:$N,13,0),0)</f>
        <v>0</v>
      </c>
      <c r="S1386" s="24">
        <f>IFERROR(VLOOKUP($F1386,'Arr 2020'!$A:$N,14,0),0)</f>
        <v>0</v>
      </c>
    </row>
    <row r="1387" spans="2:19" ht="15" customHeight="1" x14ac:dyDescent="0.2">
      <c r="B1387" s="60"/>
      <c r="C1387" s="61"/>
      <c r="D1387" s="61"/>
      <c r="E1387" s="61"/>
      <c r="F1387" s="43" t="s">
        <v>2425</v>
      </c>
      <c r="G1387" s="53" t="s">
        <v>2424</v>
      </c>
      <c r="H1387" s="44">
        <f>IFERROR(VLOOKUP($F1387,'Arr 2020'!$A$1:$C$1331,3,0),0)</f>
        <v>512933.57000000007</v>
      </c>
      <c r="I1387" s="44">
        <f>IFERROR(VLOOKUP($F1387,'Arr 2020'!$A:$N,4,0),0)</f>
        <v>658754.12</v>
      </c>
      <c r="J1387" s="44">
        <f>IFERROR(VLOOKUP($F1387,'Arr 2020'!$A:$N,5,0),0)</f>
        <v>472317.17</v>
      </c>
      <c r="K1387" s="44">
        <f>IFERROR(VLOOKUP($F1387,'Arr 2020'!$A:$N,6,0),0)</f>
        <v>528754.74999999988</v>
      </c>
      <c r="L1387" s="44">
        <f>IFERROR(VLOOKUP($F1387,'Arr 2020'!$A:$N,7,0),0)</f>
        <v>345156.48</v>
      </c>
      <c r="M1387" s="44">
        <f>IFERROR(VLOOKUP($F1387,'Arr 2020'!$A:$N,8,0),0)</f>
        <v>474084.45</v>
      </c>
      <c r="N1387" s="44">
        <f>IFERROR(VLOOKUP($F1387,'Arr 2020'!$A:$N,9,0),0)</f>
        <v>676152.44</v>
      </c>
      <c r="O1387" s="44">
        <f>IFERROR(VLOOKUP($F1387,'Arr 2020'!$A:$N,10,0),0)</f>
        <v>930059.6</v>
      </c>
      <c r="P1387" s="44">
        <f>IFERROR(VLOOKUP($F1387,'Arr 2020'!$A:$N,11,0),0)</f>
        <v>866047.28000000014</v>
      </c>
      <c r="Q1387" s="44">
        <f>IFERROR(VLOOKUP($F1387,'Arr 2020'!$A:$N,12,0),0)</f>
        <v>772788.78</v>
      </c>
      <c r="R1387" s="44">
        <f>IFERROR(VLOOKUP($F1387,'Arr 2020'!$A:$N,13,0),0)</f>
        <v>973671.81</v>
      </c>
      <c r="S1387" s="44">
        <f>IFERROR(VLOOKUP($F1387,'Arr 2020'!$A:$N,14,0),0)</f>
        <v>829813.74</v>
      </c>
    </row>
    <row r="1388" spans="2:19" ht="15" customHeight="1" x14ac:dyDescent="0.2">
      <c r="B1388" s="23"/>
      <c r="C1388" s="22"/>
      <c r="D1388" s="22"/>
      <c r="E1388" s="22" t="s">
        <v>2426</v>
      </c>
      <c r="F1388" s="22"/>
      <c r="G1388" s="55" t="s">
        <v>2427</v>
      </c>
      <c r="H1388" s="24">
        <f>IFERROR(VLOOKUP($F1388,'Arr 2020'!$A$1:$C$1331,3,0),0)</f>
        <v>0</v>
      </c>
      <c r="I1388" s="24">
        <f>IFERROR(VLOOKUP($F1388,'Arr 2020'!$A:$N,4,0),0)</f>
        <v>0</v>
      </c>
      <c r="J1388" s="24">
        <f>IFERROR(VLOOKUP($F1388,'Arr 2020'!$A:$N,5,0),0)</f>
        <v>0</v>
      </c>
      <c r="K1388" s="24">
        <f>IFERROR(VLOOKUP($F1388,'Arr 2020'!$A:$N,6,0),0)</f>
        <v>0</v>
      </c>
      <c r="L1388" s="24">
        <f>IFERROR(VLOOKUP($F1388,'Arr 2020'!$A:$N,7,0),0)</f>
        <v>0</v>
      </c>
      <c r="M1388" s="24">
        <f>IFERROR(VLOOKUP($F1388,'Arr 2020'!$A:$N,8,0),0)</f>
        <v>0</v>
      </c>
      <c r="N1388" s="24">
        <f>IFERROR(VLOOKUP($F1388,'Arr 2020'!$A:$N,9,0),0)</f>
        <v>0</v>
      </c>
      <c r="O1388" s="24">
        <f>IFERROR(VLOOKUP($F1388,'Arr 2020'!$A:$N,10,0),0)</f>
        <v>0</v>
      </c>
      <c r="P1388" s="24">
        <f>IFERROR(VLOOKUP($F1388,'Arr 2020'!$A:$N,11,0),0)</f>
        <v>0</v>
      </c>
      <c r="Q1388" s="24">
        <f>IFERROR(VLOOKUP($F1388,'Arr 2020'!$A:$N,12,0),0)</f>
        <v>0</v>
      </c>
      <c r="R1388" s="24">
        <f>IFERROR(VLOOKUP($F1388,'Arr 2020'!$A:$N,13,0),0)</f>
        <v>0</v>
      </c>
      <c r="S1388" s="24">
        <f>IFERROR(VLOOKUP($F1388,'Arr 2020'!$A:$N,14,0),0)</f>
        <v>0</v>
      </c>
    </row>
    <row r="1389" spans="2:19" ht="15" customHeight="1" x14ac:dyDescent="0.2">
      <c r="B1389" s="60"/>
      <c r="C1389" s="61"/>
      <c r="D1389" s="61"/>
      <c r="E1389" s="61"/>
      <c r="F1389" s="43" t="s">
        <v>2428</v>
      </c>
      <c r="G1389" s="53" t="s">
        <v>2427</v>
      </c>
      <c r="H1389" s="44">
        <f>IFERROR(VLOOKUP($F1389,'Arr 2020'!$A$1:$C$1331,3,0),0)</f>
        <v>868064.82</v>
      </c>
      <c r="I1389" s="44">
        <f>IFERROR(VLOOKUP($F1389,'Arr 2020'!$A:$N,4,0),0)</f>
        <v>469102.54</v>
      </c>
      <c r="J1389" s="44">
        <f>IFERROR(VLOOKUP($F1389,'Arr 2020'!$A:$N,5,0),0)</f>
        <v>437092.12</v>
      </c>
      <c r="K1389" s="44">
        <f>IFERROR(VLOOKUP($F1389,'Arr 2020'!$A:$N,6,0),0)</f>
        <v>350673.36</v>
      </c>
      <c r="L1389" s="44">
        <f>IFERROR(VLOOKUP($F1389,'Arr 2020'!$A:$N,7,0),0)</f>
        <v>259039.06</v>
      </c>
      <c r="M1389" s="44">
        <f>IFERROR(VLOOKUP($F1389,'Arr 2020'!$A:$N,8,0),0)</f>
        <v>401707.83000000007</v>
      </c>
      <c r="N1389" s="44">
        <f>IFERROR(VLOOKUP($F1389,'Arr 2020'!$A:$N,9,0),0)</f>
        <v>488449.24</v>
      </c>
      <c r="O1389" s="44">
        <f>IFERROR(VLOOKUP($F1389,'Arr 2020'!$A:$N,10,0),0)</f>
        <v>793050.34</v>
      </c>
      <c r="P1389" s="44">
        <f>IFERROR(VLOOKUP($F1389,'Arr 2020'!$A:$N,11,0),0)</f>
        <v>631475.48</v>
      </c>
      <c r="Q1389" s="44">
        <f>IFERROR(VLOOKUP($F1389,'Arr 2020'!$A:$N,12,0),0)</f>
        <v>588694.56999999983</v>
      </c>
      <c r="R1389" s="44">
        <f>IFERROR(VLOOKUP($F1389,'Arr 2020'!$A:$N,13,0),0)</f>
        <v>573735.31000000006</v>
      </c>
      <c r="S1389" s="44">
        <f>IFERROR(VLOOKUP($F1389,'Arr 2020'!$A:$N,14,0),0)</f>
        <v>604695.13</v>
      </c>
    </row>
    <row r="1390" spans="2:19" ht="15" customHeight="1" x14ac:dyDescent="0.2">
      <c r="B1390" s="23"/>
      <c r="C1390" s="22"/>
      <c r="D1390" s="22"/>
      <c r="E1390" s="22" t="s">
        <v>2429</v>
      </c>
      <c r="F1390" s="22"/>
      <c r="G1390" s="55" t="s">
        <v>2430</v>
      </c>
      <c r="H1390" s="24">
        <f>IFERROR(VLOOKUP($F1390,'Arr 2020'!$A$1:$C$1331,3,0),0)</f>
        <v>0</v>
      </c>
      <c r="I1390" s="24">
        <f>IFERROR(VLOOKUP($F1390,'Arr 2020'!$A:$N,4,0),0)</f>
        <v>0</v>
      </c>
      <c r="J1390" s="24">
        <f>IFERROR(VLOOKUP($F1390,'Arr 2020'!$A:$N,5,0),0)</f>
        <v>0</v>
      </c>
      <c r="K1390" s="24">
        <f>IFERROR(VLOOKUP($F1390,'Arr 2020'!$A:$N,6,0),0)</f>
        <v>0</v>
      </c>
      <c r="L1390" s="24">
        <f>IFERROR(VLOOKUP($F1390,'Arr 2020'!$A:$N,7,0),0)</f>
        <v>0</v>
      </c>
      <c r="M1390" s="24">
        <f>IFERROR(VLOOKUP($F1390,'Arr 2020'!$A:$N,8,0),0)</f>
        <v>0</v>
      </c>
      <c r="N1390" s="24">
        <f>IFERROR(VLOOKUP($F1390,'Arr 2020'!$A:$N,9,0),0)</f>
        <v>0</v>
      </c>
      <c r="O1390" s="24">
        <f>IFERROR(VLOOKUP($F1390,'Arr 2020'!$A:$N,10,0),0)</f>
        <v>0</v>
      </c>
      <c r="P1390" s="24">
        <f>IFERROR(VLOOKUP($F1390,'Arr 2020'!$A:$N,11,0),0)</f>
        <v>0</v>
      </c>
      <c r="Q1390" s="24">
        <f>IFERROR(VLOOKUP($F1390,'Arr 2020'!$A:$N,12,0),0)</f>
        <v>0</v>
      </c>
      <c r="R1390" s="24">
        <f>IFERROR(VLOOKUP($F1390,'Arr 2020'!$A:$N,13,0),0)</f>
        <v>0</v>
      </c>
      <c r="S1390" s="24">
        <f>IFERROR(VLOOKUP($F1390,'Arr 2020'!$A:$N,14,0),0)</f>
        <v>0</v>
      </c>
    </row>
    <row r="1391" spans="2:19" ht="15" customHeight="1" x14ac:dyDescent="0.2">
      <c r="B1391" s="60"/>
      <c r="C1391" s="61"/>
      <c r="D1391" s="61"/>
      <c r="E1391" s="61"/>
      <c r="F1391" s="43" t="s">
        <v>2431</v>
      </c>
      <c r="G1391" s="53" t="s">
        <v>2430</v>
      </c>
      <c r="H1391" s="44">
        <f>IFERROR(VLOOKUP($F1391,'Arr 2020'!$A$1:$C$1331,3,0),0)</f>
        <v>301239.36</v>
      </c>
      <c r="I1391" s="44">
        <f>IFERROR(VLOOKUP($F1391,'Arr 2020'!$A:$N,4,0),0)</f>
        <v>332903.84999999998</v>
      </c>
      <c r="J1391" s="44">
        <f>IFERROR(VLOOKUP($F1391,'Arr 2020'!$A:$N,5,0),0)</f>
        <v>158371.76999999999</v>
      </c>
      <c r="K1391" s="44">
        <f>IFERROR(VLOOKUP($F1391,'Arr 2020'!$A:$N,6,0),0)</f>
        <v>175727.68</v>
      </c>
      <c r="L1391" s="44">
        <f>IFERROR(VLOOKUP($F1391,'Arr 2020'!$A:$N,7,0),0)</f>
        <v>162551.5</v>
      </c>
      <c r="M1391" s="44">
        <f>IFERROR(VLOOKUP($F1391,'Arr 2020'!$A:$N,8,0),0)</f>
        <v>202743.83</v>
      </c>
      <c r="N1391" s="44">
        <f>IFERROR(VLOOKUP($F1391,'Arr 2020'!$A:$N,9,0),0)</f>
        <v>231210.07000000004</v>
      </c>
      <c r="O1391" s="44">
        <f>IFERROR(VLOOKUP($F1391,'Arr 2020'!$A:$N,10,0),0)</f>
        <v>406001.19</v>
      </c>
      <c r="P1391" s="44">
        <f>IFERROR(VLOOKUP($F1391,'Arr 2020'!$A:$N,11,0),0)</f>
        <v>480859.96999999991</v>
      </c>
      <c r="Q1391" s="44">
        <f>IFERROR(VLOOKUP($F1391,'Arr 2020'!$A:$N,12,0),0)</f>
        <v>409288.85</v>
      </c>
      <c r="R1391" s="44">
        <f>IFERROR(VLOOKUP($F1391,'Arr 2020'!$A:$N,13,0),0)</f>
        <v>492817.28</v>
      </c>
      <c r="S1391" s="44">
        <f>IFERROR(VLOOKUP($F1391,'Arr 2020'!$A:$N,14,0),0)</f>
        <v>266944.65000000002</v>
      </c>
    </row>
    <row r="1392" spans="2:19" ht="30" customHeight="1" x14ac:dyDescent="0.2">
      <c r="B1392" s="23"/>
      <c r="C1392" s="22"/>
      <c r="D1392" s="22"/>
      <c r="E1392" s="22" t="s">
        <v>2432</v>
      </c>
      <c r="F1392" s="22"/>
      <c r="G1392" s="55" t="s">
        <v>2433</v>
      </c>
      <c r="H1392" s="24">
        <f>IFERROR(VLOOKUP($F1392,'Arr 2020'!$A$1:$C$1331,3,0),0)</f>
        <v>0</v>
      </c>
      <c r="I1392" s="24">
        <f>IFERROR(VLOOKUP($F1392,'Arr 2020'!$A:$N,4,0),0)</f>
        <v>0</v>
      </c>
      <c r="J1392" s="24">
        <f>IFERROR(VLOOKUP($F1392,'Arr 2020'!$A:$N,5,0),0)</f>
        <v>0</v>
      </c>
      <c r="K1392" s="24">
        <f>IFERROR(VLOOKUP($F1392,'Arr 2020'!$A:$N,6,0),0)</f>
        <v>0</v>
      </c>
      <c r="L1392" s="24">
        <f>IFERROR(VLOOKUP($F1392,'Arr 2020'!$A:$N,7,0),0)</f>
        <v>0</v>
      </c>
      <c r="M1392" s="24">
        <f>IFERROR(VLOOKUP($F1392,'Arr 2020'!$A:$N,8,0),0)</f>
        <v>0</v>
      </c>
      <c r="N1392" s="24">
        <f>IFERROR(VLOOKUP($F1392,'Arr 2020'!$A:$N,9,0),0)</f>
        <v>0</v>
      </c>
      <c r="O1392" s="24">
        <f>IFERROR(VLOOKUP($F1392,'Arr 2020'!$A:$N,10,0),0)</f>
        <v>0</v>
      </c>
      <c r="P1392" s="24">
        <f>IFERROR(VLOOKUP($F1392,'Arr 2020'!$A:$N,11,0),0)</f>
        <v>0</v>
      </c>
      <c r="Q1392" s="24">
        <f>IFERROR(VLOOKUP($F1392,'Arr 2020'!$A:$N,12,0),0)</f>
        <v>0</v>
      </c>
      <c r="R1392" s="24">
        <f>IFERROR(VLOOKUP($F1392,'Arr 2020'!$A:$N,13,0),0)</f>
        <v>0</v>
      </c>
      <c r="S1392" s="24">
        <f>IFERROR(VLOOKUP($F1392,'Arr 2020'!$A:$N,14,0),0)</f>
        <v>0</v>
      </c>
    </row>
    <row r="1393" spans="2:19" ht="15" customHeight="1" x14ac:dyDescent="0.2">
      <c r="B1393" s="60"/>
      <c r="C1393" s="61"/>
      <c r="D1393" s="61"/>
      <c r="E1393" s="61"/>
      <c r="F1393" s="43" t="s">
        <v>2434</v>
      </c>
      <c r="G1393" s="53" t="s">
        <v>2435</v>
      </c>
      <c r="H1393" s="44">
        <f>IFERROR(VLOOKUP($F1393,'Arr 2020'!$A$1:$C$1331,3,0),0)</f>
        <v>574143.56999999995</v>
      </c>
      <c r="I1393" s="44">
        <f>IFERROR(VLOOKUP($F1393,'Arr 2020'!$A:$N,4,0),0)</f>
        <v>726982.81000000017</v>
      </c>
      <c r="J1393" s="44">
        <f>IFERROR(VLOOKUP($F1393,'Arr 2020'!$A:$N,5,0),0)</f>
        <v>412340.05</v>
      </c>
      <c r="K1393" s="44">
        <f>IFERROR(VLOOKUP($F1393,'Arr 2020'!$A:$N,6,0),0)</f>
        <v>348508.87</v>
      </c>
      <c r="L1393" s="44">
        <f>IFERROR(VLOOKUP($F1393,'Arr 2020'!$A:$N,7,0),0)</f>
        <v>352456.87</v>
      </c>
      <c r="M1393" s="44">
        <f>IFERROR(VLOOKUP($F1393,'Arr 2020'!$A:$N,8,0),0)</f>
        <v>439779.16</v>
      </c>
      <c r="N1393" s="44">
        <f>IFERROR(VLOOKUP($F1393,'Arr 2020'!$A:$N,9,0),0)</f>
        <v>676871.1</v>
      </c>
      <c r="O1393" s="44">
        <f>IFERROR(VLOOKUP($F1393,'Arr 2020'!$A:$N,10,0),0)</f>
        <v>707678.81999999983</v>
      </c>
      <c r="P1393" s="44">
        <f>IFERROR(VLOOKUP($F1393,'Arr 2020'!$A:$N,11,0),0)</f>
        <v>703386.57999999984</v>
      </c>
      <c r="Q1393" s="44">
        <f>IFERROR(VLOOKUP($F1393,'Arr 2020'!$A:$N,12,0),0)</f>
        <v>888369.87</v>
      </c>
      <c r="R1393" s="44">
        <f>IFERROR(VLOOKUP($F1393,'Arr 2020'!$A:$N,13,0),0)</f>
        <v>677892.34</v>
      </c>
      <c r="S1393" s="44">
        <f>IFERROR(VLOOKUP($F1393,'Arr 2020'!$A:$N,14,0),0)</f>
        <v>683056.06</v>
      </c>
    </row>
    <row r="1394" spans="2:19" ht="15" customHeight="1" x14ac:dyDescent="0.2">
      <c r="B1394" s="60"/>
      <c r="C1394" s="61"/>
      <c r="D1394" s="61"/>
      <c r="E1394" s="61"/>
      <c r="F1394" s="43" t="s">
        <v>2436</v>
      </c>
      <c r="G1394" s="53" t="s">
        <v>2437</v>
      </c>
      <c r="H1394" s="44">
        <f>IFERROR(VLOOKUP($F1394,'Arr 2020'!$A$1:$C$1331,3,0),0)</f>
        <v>5857.91</v>
      </c>
      <c r="I1394" s="44">
        <f>IFERROR(VLOOKUP($F1394,'Arr 2020'!$A:$N,4,0),0)</f>
        <v>3507.49</v>
      </c>
      <c r="J1394" s="44">
        <f>IFERROR(VLOOKUP($F1394,'Arr 2020'!$A:$N,5,0),0)</f>
        <v>2477.48</v>
      </c>
      <c r="K1394" s="44">
        <f>IFERROR(VLOOKUP($F1394,'Arr 2020'!$A:$N,6,0),0)</f>
        <v>857.34</v>
      </c>
      <c r="L1394" s="44">
        <f>IFERROR(VLOOKUP($F1394,'Arr 2020'!$A:$N,7,0),0)</f>
        <v>3966.74</v>
      </c>
      <c r="M1394" s="44">
        <f>IFERROR(VLOOKUP($F1394,'Arr 2020'!$A:$N,8,0),0)</f>
        <v>2711.05</v>
      </c>
      <c r="N1394" s="44">
        <f>IFERROR(VLOOKUP($F1394,'Arr 2020'!$A:$N,9,0),0)</f>
        <v>4061.99</v>
      </c>
      <c r="O1394" s="44">
        <f>IFERROR(VLOOKUP($F1394,'Arr 2020'!$A:$N,10,0),0)</f>
        <v>5842.93</v>
      </c>
      <c r="P1394" s="44">
        <f>IFERROR(VLOOKUP($F1394,'Arr 2020'!$A:$N,11,0),0)</f>
        <v>4351.58</v>
      </c>
      <c r="Q1394" s="44">
        <f>IFERROR(VLOOKUP($F1394,'Arr 2020'!$A:$N,12,0),0)</f>
        <v>5162.96</v>
      </c>
      <c r="R1394" s="44">
        <f>IFERROR(VLOOKUP($F1394,'Arr 2020'!$A:$N,13,0),0)</f>
        <v>7526.31</v>
      </c>
      <c r="S1394" s="44">
        <f>IFERROR(VLOOKUP($F1394,'Arr 2020'!$A:$N,14,0),0)</f>
        <v>9620.32</v>
      </c>
    </row>
    <row r="1395" spans="2:19" ht="15" customHeight="1" x14ac:dyDescent="0.2">
      <c r="B1395" s="60"/>
      <c r="C1395" s="61"/>
      <c r="D1395" s="61"/>
      <c r="E1395" s="61"/>
      <c r="F1395" s="43" t="s">
        <v>2438</v>
      </c>
      <c r="G1395" s="53" t="s">
        <v>2439</v>
      </c>
      <c r="H1395" s="44">
        <f>IFERROR(VLOOKUP($F1395,'Arr 2020'!$A$1:$C$1331,3,0),0)</f>
        <v>44366.04</v>
      </c>
      <c r="I1395" s="44">
        <f>IFERROR(VLOOKUP($F1395,'Arr 2020'!$A:$N,4,0),0)</f>
        <v>44479.71</v>
      </c>
      <c r="J1395" s="44">
        <f>IFERROR(VLOOKUP($F1395,'Arr 2020'!$A:$N,5,0),0)</f>
        <v>30606.11</v>
      </c>
      <c r="K1395" s="44">
        <f>IFERROR(VLOOKUP($F1395,'Arr 2020'!$A:$N,6,0),0)</f>
        <v>25759.62</v>
      </c>
      <c r="L1395" s="44">
        <f>IFERROR(VLOOKUP($F1395,'Arr 2020'!$A:$N,7,0),0)</f>
        <v>9739.0400000000009</v>
      </c>
      <c r="M1395" s="44">
        <f>IFERROR(VLOOKUP($F1395,'Arr 2020'!$A:$N,8,0),0)</f>
        <v>17527.189999999999</v>
      </c>
      <c r="N1395" s="44">
        <f>IFERROR(VLOOKUP($F1395,'Arr 2020'!$A:$N,9,0),0)</f>
        <v>24835.27</v>
      </c>
      <c r="O1395" s="44">
        <f>IFERROR(VLOOKUP($F1395,'Arr 2020'!$A:$N,10,0),0)</f>
        <v>19935.599999999999</v>
      </c>
      <c r="P1395" s="44">
        <f>IFERROR(VLOOKUP($F1395,'Arr 2020'!$A:$N,11,0),0)</f>
        <v>26431.599999999999</v>
      </c>
      <c r="Q1395" s="44">
        <f>IFERROR(VLOOKUP($F1395,'Arr 2020'!$A:$N,12,0),0)</f>
        <v>32266.33</v>
      </c>
      <c r="R1395" s="44">
        <f>IFERROR(VLOOKUP($F1395,'Arr 2020'!$A:$N,13,0),0)</f>
        <v>34142.89</v>
      </c>
      <c r="S1395" s="44">
        <f>IFERROR(VLOOKUP($F1395,'Arr 2020'!$A:$N,14,0),0)</f>
        <v>40768.99</v>
      </c>
    </row>
    <row r="1396" spans="2:19" ht="15" customHeight="1" x14ac:dyDescent="0.2">
      <c r="B1396" s="60"/>
      <c r="C1396" s="61"/>
      <c r="D1396" s="61"/>
      <c r="E1396" s="61"/>
      <c r="F1396" s="43" t="s">
        <v>2440</v>
      </c>
      <c r="G1396" s="53" t="s">
        <v>2441</v>
      </c>
      <c r="H1396" s="44">
        <f>IFERROR(VLOOKUP($F1396,'Arr 2020'!$A$1:$C$1331,3,0),0)</f>
        <v>432942.21000000008</v>
      </c>
      <c r="I1396" s="44">
        <f>IFERROR(VLOOKUP($F1396,'Arr 2020'!$A:$N,4,0),0)</f>
        <v>543630.99</v>
      </c>
      <c r="J1396" s="44">
        <f>IFERROR(VLOOKUP($F1396,'Arr 2020'!$A:$N,5,0),0)</f>
        <v>433800.83</v>
      </c>
      <c r="K1396" s="44">
        <f>IFERROR(VLOOKUP($F1396,'Arr 2020'!$A:$N,6,0),0)</f>
        <v>462412.52</v>
      </c>
      <c r="L1396" s="44">
        <f>IFERROR(VLOOKUP($F1396,'Arr 2020'!$A:$N,7,0),0)</f>
        <v>437491.8</v>
      </c>
      <c r="M1396" s="44">
        <f>IFERROR(VLOOKUP($F1396,'Arr 2020'!$A:$N,8,0),0)</f>
        <v>507541.01</v>
      </c>
      <c r="N1396" s="44">
        <f>IFERROR(VLOOKUP($F1396,'Arr 2020'!$A:$N,9,0),0)</f>
        <v>666028.53</v>
      </c>
      <c r="O1396" s="44">
        <f>IFERROR(VLOOKUP($F1396,'Arr 2020'!$A:$N,10,0),0)</f>
        <v>867332.77</v>
      </c>
      <c r="P1396" s="44">
        <f>IFERROR(VLOOKUP($F1396,'Arr 2020'!$A:$N,11,0),0)</f>
        <v>785918.07</v>
      </c>
      <c r="Q1396" s="44">
        <f>IFERROR(VLOOKUP($F1396,'Arr 2020'!$A:$N,12,0),0)</f>
        <v>935677.57</v>
      </c>
      <c r="R1396" s="44">
        <f>IFERROR(VLOOKUP($F1396,'Arr 2020'!$A:$N,13,0),0)</f>
        <v>914407.67</v>
      </c>
      <c r="S1396" s="44">
        <f>IFERROR(VLOOKUP($F1396,'Arr 2020'!$A:$N,14,0),0)</f>
        <v>1107767.45</v>
      </c>
    </row>
    <row r="1397" spans="2:19" ht="15" customHeight="1" x14ac:dyDescent="0.2">
      <c r="B1397" s="60"/>
      <c r="C1397" s="61"/>
      <c r="D1397" s="61"/>
      <c r="E1397" s="61"/>
      <c r="F1397" s="43" t="s">
        <v>2442</v>
      </c>
      <c r="G1397" s="53" t="s">
        <v>2443</v>
      </c>
      <c r="H1397" s="44">
        <f>IFERROR(VLOOKUP($F1397,'Arr 2020'!$A$1:$C$1331,3,0),0)</f>
        <v>1441596.8300000003</v>
      </c>
      <c r="I1397" s="44">
        <f>IFERROR(VLOOKUP($F1397,'Arr 2020'!$A:$N,4,0),0)</f>
        <v>1819787.45</v>
      </c>
      <c r="J1397" s="44">
        <f>IFERROR(VLOOKUP($F1397,'Arr 2020'!$A:$N,5,0),0)</f>
        <v>1278576.18</v>
      </c>
      <c r="K1397" s="44">
        <f>IFERROR(VLOOKUP($F1397,'Arr 2020'!$A:$N,6,0),0)</f>
        <v>1209000.99</v>
      </c>
      <c r="L1397" s="44">
        <f>IFERROR(VLOOKUP($F1397,'Arr 2020'!$A:$N,7,0),0)</f>
        <v>1289980.42</v>
      </c>
      <c r="M1397" s="44">
        <f>IFERROR(VLOOKUP($F1397,'Arr 2020'!$A:$N,8,0),0)</f>
        <v>1681165.94</v>
      </c>
      <c r="N1397" s="44">
        <f>IFERROR(VLOOKUP($F1397,'Arr 2020'!$A:$N,9,0),0)</f>
        <v>2239513.7200000002</v>
      </c>
      <c r="O1397" s="44">
        <f>IFERROR(VLOOKUP($F1397,'Arr 2020'!$A:$N,10,0),0)</f>
        <v>2555911.66</v>
      </c>
      <c r="P1397" s="44">
        <f>IFERROR(VLOOKUP($F1397,'Arr 2020'!$A:$N,11,0),0)</f>
        <v>2258303.4199999995</v>
      </c>
      <c r="Q1397" s="44">
        <f>IFERROR(VLOOKUP($F1397,'Arr 2020'!$A:$N,12,0),0)</f>
        <v>2247968.35</v>
      </c>
      <c r="R1397" s="44">
        <f>IFERROR(VLOOKUP($F1397,'Arr 2020'!$A:$N,13,0),0)</f>
        <v>2219239.96</v>
      </c>
      <c r="S1397" s="44">
        <f>IFERROR(VLOOKUP($F1397,'Arr 2020'!$A:$N,14,0),0)</f>
        <v>2280454.2000000002</v>
      </c>
    </row>
    <row r="1398" spans="2:19" ht="15" customHeight="1" x14ac:dyDescent="0.2">
      <c r="B1398" s="64"/>
      <c r="C1398" s="37"/>
      <c r="D1398" s="37" t="s">
        <v>2444</v>
      </c>
      <c r="E1398" s="37"/>
      <c r="F1398" s="37"/>
      <c r="G1398" s="51" t="s">
        <v>2445</v>
      </c>
      <c r="H1398" s="38">
        <f>IFERROR(VLOOKUP($F1398,'Arr 2020'!$A$1:$C$1331,3,0),0)</f>
        <v>0</v>
      </c>
      <c r="I1398" s="38">
        <f>IFERROR(VLOOKUP($F1398,'Arr 2020'!$A:$N,4,0),0)</f>
        <v>0</v>
      </c>
      <c r="J1398" s="38">
        <f>IFERROR(VLOOKUP($F1398,'Arr 2020'!$A:$N,5,0),0)</f>
        <v>0</v>
      </c>
      <c r="K1398" s="38">
        <f>IFERROR(VLOOKUP($F1398,'Arr 2020'!$A:$N,6,0),0)</f>
        <v>0</v>
      </c>
      <c r="L1398" s="38">
        <f>IFERROR(VLOOKUP($F1398,'Arr 2020'!$A:$N,7,0),0)</f>
        <v>0</v>
      </c>
      <c r="M1398" s="38">
        <f>IFERROR(VLOOKUP($F1398,'Arr 2020'!$A:$N,8,0),0)</f>
        <v>0</v>
      </c>
      <c r="N1398" s="38">
        <f>IFERROR(VLOOKUP($F1398,'Arr 2020'!$A:$N,9,0),0)</f>
        <v>0</v>
      </c>
      <c r="O1398" s="38">
        <f>IFERROR(VLOOKUP($F1398,'Arr 2020'!$A:$N,10,0),0)</f>
        <v>0</v>
      </c>
      <c r="P1398" s="38">
        <f>IFERROR(VLOOKUP($F1398,'Arr 2020'!$A:$N,11,0),0)</f>
        <v>0</v>
      </c>
      <c r="Q1398" s="38">
        <f>IFERROR(VLOOKUP($F1398,'Arr 2020'!$A:$N,12,0),0)</f>
        <v>0</v>
      </c>
      <c r="R1398" s="38">
        <f>IFERROR(VLOOKUP($F1398,'Arr 2020'!$A:$N,13,0),0)</f>
        <v>0</v>
      </c>
      <c r="S1398" s="38">
        <f>IFERROR(VLOOKUP($F1398,'Arr 2020'!$A:$N,14,0),0)</f>
        <v>0</v>
      </c>
    </row>
    <row r="1399" spans="2:19" ht="15" customHeight="1" x14ac:dyDescent="0.2">
      <c r="B1399" s="23"/>
      <c r="C1399" s="22"/>
      <c r="D1399" s="22"/>
      <c r="E1399" s="22" t="s">
        <v>2446</v>
      </c>
      <c r="F1399" s="22"/>
      <c r="G1399" s="55" t="s">
        <v>2447</v>
      </c>
      <c r="H1399" s="24">
        <f>IFERROR(VLOOKUP($F1399,'Arr 2020'!$A$1:$C$1331,3,0),0)</f>
        <v>0</v>
      </c>
      <c r="I1399" s="24">
        <f>IFERROR(VLOOKUP($F1399,'Arr 2020'!$A:$N,4,0),0)</f>
        <v>0</v>
      </c>
      <c r="J1399" s="24">
        <f>IFERROR(VLOOKUP($F1399,'Arr 2020'!$A:$N,5,0),0)</f>
        <v>0</v>
      </c>
      <c r="K1399" s="24">
        <f>IFERROR(VLOOKUP($F1399,'Arr 2020'!$A:$N,6,0),0)</f>
        <v>0</v>
      </c>
      <c r="L1399" s="24">
        <f>IFERROR(VLOOKUP($F1399,'Arr 2020'!$A:$N,7,0),0)</f>
        <v>0</v>
      </c>
      <c r="M1399" s="24">
        <f>IFERROR(VLOOKUP($F1399,'Arr 2020'!$A:$N,8,0),0)</f>
        <v>0</v>
      </c>
      <c r="N1399" s="24">
        <f>IFERROR(VLOOKUP($F1399,'Arr 2020'!$A:$N,9,0),0)</f>
        <v>0</v>
      </c>
      <c r="O1399" s="24">
        <f>IFERROR(VLOOKUP($F1399,'Arr 2020'!$A:$N,10,0),0)</f>
        <v>0</v>
      </c>
      <c r="P1399" s="24">
        <f>IFERROR(VLOOKUP($F1399,'Arr 2020'!$A:$N,11,0),0)</f>
        <v>0</v>
      </c>
      <c r="Q1399" s="24">
        <f>IFERROR(VLOOKUP($F1399,'Arr 2020'!$A:$N,12,0),0)</f>
        <v>0</v>
      </c>
      <c r="R1399" s="24">
        <f>IFERROR(VLOOKUP($F1399,'Arr 2020'!$A:$N,13,0),0)</f>
        <v>0</v>
      </c>
      <c r="S1399" s="24">
        <f>IFERROR(VLOOKUP($F1399,'Arr 2020'!$A:$N,14,0),0)</f>
        <v>0</v>
      </c>
    </row>
    <row r="1400" spans="2:19" ht="30" customHeight="1" x14ac:dyDescent="0.2">
      <c r="B1400" s="60"/>
      <c r="C1400" s="61"/>
      <c r="D1400" s="61"/>
      <c r="E1400" s="61"/>
      <c r="F1400" s="43" t="s">
        <v>2448</v>
      </c>
      <c r="G1400" s="53" t="s">
        <v>2449</v>
      </c>
      <c r="H1400" s="44">
        <f>IFERROR(VLOOKUP($F1400,'Arr 2020'!$A$1:$C$1331,3,0),0)</f>
        <v>7041777.5899999999</v>
      </c>
      <c r="I1400" s="44">
        <f>IFERROR(VLOOKUP($F1400,'Arr 2020'!$A:$N,4,0),0)</f>
        <v>6090119.8899999997</v>
      </c>
      <c r="J1400" s="44">
        <f>IFERROR(VLOOKUP($F1400,'Arr 2020'!$A:$N,5,0),0)</f>
        <v>6532465.5300000003</v>
      </c>
      <c r="K1400" s="44">
        <f>IFERROR(VLOOKUP($F1400,'Arr 2020'!$A:$N,6,0),0)</f>
        <v>5636350.21</v>
      </c>
      <c r="L1400" s="44">
        <f>IFERROR(VLOOKUP($F1400,'Arr 2020'!$A:$N,7,0),0)</f>
        <v>4929104.45</v>
      </c>
      <c r="M1400" s="44">
        <f>IFERROR(VLOOKUP($F1400,'Arr 2020'!$A:$N,8,0),0)</f>
        <v>2150560.94</v>
      </c>
      <c r="N1400" s="44">
        <f>IFERROR(VLOOKUP($F1400,'Arr 2020'!$A:$N,9,0),0)</f>
        <v>2336896.0299999998</v>
      </c>
      <c r="O1400" s="44">
        <f>IFERROR(VLOOKUP($F1400,'Arr 2020'!$A:$N,10,0),0)</f>
        <v>2562869.08</v>
      </c>
      <c r="P1400" s="44">
        <f>IFERROR(VLOOKUP($F1400,'Arr 2020'!$A:$N,11,0),0)</f>
        <v>2588150.61</v>
      </c>
      <c r="Q1400" s="44">
        <f>IFERROR(VLOOKUP($F1400,'Arr 2020'!$A:$N,12,0),0)</f>
        <v>3520952.13</v>
      </c>
      <c r="R1400" s="44">
        <f>IFERROR(VLOOKUP($F1400,'Arr 2020'!$A:$N,13,0),0)</f>
        <v>4367596.9800000004</v>
      </c>
      <c r="S1400" s="44">
        <f>IFERROR(VLOOKUP($F1400,'Arr 2020'!$A:$N,14,0),0)</f>
        <v>4312791.04</v>
      </c>
    </row>
    <row r="1401" spans="2:19" ht="15" customHeight="1" x14ac:dyDescent="0.2">
      <c r="B1401" s="60"/>
      <c r="C1401" s="61"/>
      <c r="D1401" s="61"/>
      <c r="E1401" s="61"/>
      <c r="F1401" s="43" t="s">
        <v>2450</v>
      </c>
      <c r="G1401" s="53" t="s">
        <v>2451</v>
      </c>
      <c r="H1401" s="44">
        <f>IFERROR(VLOOKUP($F1401,'Arr 2020'!$A$1:$C$1331,3,0),0)</f>
        <v>2860.22</v>
      </c>
      <c r="I1401" s="44">
        <f>IFERROR(VLOOKUP($F1401,'Arr 2020'!$A:$N,4,0),0)</f>
        <v>3092.59</v>
      </c>
      <c r="J1401" s="44">
        <f>IFERROR(VLOOKUP($F1401,'Arr 2020'!$A:$N,5,0),0)</f>
        <v>2165.9200000000005</v>
      </c>
      <c r="K1401" s="44">
        <f>IFERROR(VLOOKUP($F1401,'Arr 2020'!$A:$N,6,0),0)</f>
        <v>3510.36</v>
      </c>
      <c r="L1401" s="44">
        <f>IFERROR(VLOOKUP($F1401,'Arr 2020'!$A:$N,7,0),0)</f>
        <v>1581.73</v>
      </c>
      <c r="M1401" s="44">
        <f>IFERROR(VLOOKUP($F1401,'Arr 2020'!$A:$N,8,0),0)</f>
        <v>2034.45</v>
      </c>
      <c r="N1401" s="44">
        <f>IFERROR(VLOOKUP($F1401,'Arr 2020'!$A:$N,9,0),0)</f>
        <v>2396.9299999999998</v>
      </c>
      <c r="O1401" s="44">
        <f>IFERROR(VLOOKUP($F1401,'Arr 2020'!$A:$N,10,0),0)</f>
        <v>2675.58</v>
      </c>
      <c r="P1401" s="44">
        <f>IFERROR(VLOOKUP($F1401,'Arr 2020'!$A:$N,11,0),0)</f>
        <v>2554.88</v>
      </c>
      <c r="Q1401" s="44">
        <f>IFERROR(VLOOKUP($F1401,'Arr 2020'!$A:$N,12,0),0)</f>
        <v>3230.46</v>
      </c>
      <c r="R1401" s="44">
        <f>IFERROR(VLOOKUP($F1401,'Arr 2020'!$A:$N,13,0),0)</f>
        <v>3366.75</v>
      </c>
      <c r="S1401" s="44">
        <f>IFERROR(VLOOKUP($F1401,'Arr 2020'!$A:$N,14,0),0)</f>
        <v>2891.35</v>
      </c>
    </row>
    <row r="1402" spans="2:19" ht="15" customHeight="1" x14ac:dyDescent="0.2">
      <c r="B1402" s="60"/>
      <c r="C1402" s="61"/>
      <c r="D1402" s="61"/>
      <c r="E1402" s="61"/>
      <c r="F1402" s="43" t="s">
        <v>2452</v>
      </c>
      <c r="G1402" s="53" t="s">
        <v>2453</v>
      </c>
      <c r="H1402" s="44">
        <f>IFERROR(VLOOKUP($F1402,'Arr 2020'!$A$1:$C$1331,3,0),0)</f>
        <v>8938.68</v>
      </c>
      <c r="I1402" s="44">
        <f>IFERROR(VLOOKUP($F1402,'Arr 2020'!$A:$N,4,0),0)</f>
        <v>8618.2900000000009</v>
      </c>
      <c r="J1402" s="44">
        <f>IFERROR(VLOOKUP($F1402,'Arr 2020'!$A:$N,5,0),0)</f>
        <v>7390.65</v>
      </c>
      <c r="K1402" s="44">
        <f>IFERROR(VLOOKUP($F1402,'Arr 2020'!$A:$N,6,0),0)</f>
        <v>7610</v>
      </c>
      <c r="L1402" s="44">
        <f>IFERROR(VLOOKUP($F1402,'Arr 2020'!$A:$N,7,0),0)</f>
        <v>3843.8000000000006</v>
      </c>
      <c r="M1402" s="44">
        <f>IFERROR(VLOOKUP($F1402,'Arr 2020'!$A:$N,8,0),0)</f>
        <v>8738.26</v>
      </c>
      <c r="N1402" s="44">
        <f>IFERROR(VLOOKUP($F1402,'Arr 2020'!$A:$N,9,0),0)</f>
        <v>8203.7199999999993</v>
      </c>
      <c r="O1402" s="44">
        <f>IFERROR(VLOOKUP($F1402,'Arr 2020'!$A:$N,10,0),0)</f>
        <v>12192.77</v>
      </c>
      <c r="P1402" s="44">
        <f>IFERROR(VLOOKUP($F1402,'Arr 2020'!$A:$N,11,0),0)</f>
        <v>9695.7999999999993</v>
      </c>
      <c r="Q1402" s="44">
        <f>IFERROR(VLOOKUP($F1402,'Arr 2020'!$A:$N,12,0),0)</f>
        <v>13905.13</v>
      </c>
      <c r="R1402" s="44">
        <f>IFERROR(VLOOKUP($F1402,'Arr 2020'!$A:$N,13,0),0)</f>
        <v>11829.16</v>
      </c>
      <c r="S1402" s="44">
        <f>IFERROR(VLOOKUP($F1402,'Arr 2020'!$A:$N,14,0),0)</f>
        <v>14903.2</v>
      </c>
    </row>
    <row r="1403" spans="2:19" ht="15" customHeight="1" x14ac:dyDescent="0.2">
      <c r="B1403" s="60"/>
      <c r="C1403" s="61"/>
      <c r="D1403" s="61"/>
      <c r="E1403" s="61"/>
      <c r="F1403" s="43" t="s">
        <v>2454</v>
      </c>
      <c r="G1403" s="53" t="s">
        <v>2455</v>
      </c>
      <c r="H1403" s="44">
        <f>IFERROR(VLOOKUP($F1403,'Arr 2020'!$A$1:$C$1331,3,0),0)</f>
        <v>43.16</v>
      </c>
      <c r="I1403" s="44">
        <f>IFERROR(VLOOKUP($F1403,'Arr 2020'!$A:$N,4,0),0)</f>
        <v>1.53</v>
      </c>
      <c r="J1403" s="44">
        <f>IFERROR(VLOOKUP($F1403,'Arr 2020'!$A:$N,5,0),0)</f>
        <v>43.54999999999999</v>
      </c>
      <c r="K1403" s="44">
        <f>IFERROR(VLOOKUP($F1403,'Arr 2020'!$A:$N,6,0),0)</f>
        <v>0</v>
      </c>
      <c r="L1403" s="44">
        <f>IFERROR(VLOOKUP($F1403,'Arr 2020'!$A:$N,7,0),0)</f>
        <v>102.42000000000002</v>
      </c>
      <c r="M1403" s="44">
        <f>IFERROR(VLOOKUP($F1403,'Arr 2020'!$A:$N,8,0),0)</f>
        <v>14.12</v>
      </c>
      <c r="N1403" s="44">
        <f>IFERROR(VLOOKUP($F1403,'Arr 2020'!$A:$N,9,0),0)</f>
        <v>88.5</v>
      </c>
      <c r="O1403" s="44">
        <f>IFERROR(VLOOKUP($F1403,'Arr 2020'!$A:$N,10,0),0)</f>
        <v>0</v>
      </c>
      <c r="P1403" s="44">
        <f>IFERROR(VLOOKUP($F1403,'Arr 2020'!$A:$N,11,0),0)</f>
        <v>0</v>
      </c>
      <c r="Q1403" s="44">
        <f>IFERROR(VLOOKUP($F1403,'Arr 2020'!$A:$N,12,0),0)</f>
        <v>0</v>
      </c>
      <c r="R1403" s="44">
        <f>IFERROR(VLOOKUP($F1403,'Arr 2020'!$A:$N,13,0),0)</f>
        <v>28.13</v>
      </c>
      <c r="S1403" s="44">
        <f>IFERROR(VLOOKUP($F1403,'Arr 2020'!$A:$N,14,0),0)</f>
        <v>0</v>
      </c>
    </row>
    <row r="1404" spans="2:19" ht="15" customHeight="1" x14ac:dyDescent="0.2">
      <c r="B1404" s="60"/>
      <c r="C1404" s="61"/>
      <c r="D1404" s="61"/>
      <c r="E1404" s="61"/>
      <c r="F1404" s="43" t="s">
        <v>2456</v>
      </c>
      <c r="G1404" s="53" t="s">
        <v>2457</v>
      </c>
      <c r="H1404" s="44">
        <f>IFERROR(VLOOKUP($F1404,'Arr 2020'!$A$1:$C$1331,3,0),0)</f>
        <v>128516.14</v>
      </c>
      <c r="I1404" s="44">
        <f>IFERROR(VLOOKUP($F1404,'Arr 2020'!$A:$N,4,0),0)</f>
        <v>76247.16</v>
      </c>
      <c r="J1404" s="44">
        <f>IFERROR(VLOOKUP($F1404,'Arr 2020'!$A:$N,5,0),0)</f>
        <v>110187.61</v>
      </c>
      <c r="K1404" s="44">
        <f>IFERROR(VLOOKUP($F1404,'Arr 2020'!$A:$N,6,0),0)</f>
        <v>52035.89</v>
      </c>
      <c r="L1404" s="44">
        <f>IFERROR(VLOOKUP($F1404,'Arr 2020'!$A:$N,7,0),0)</f>
        <v>62534.53</v>
      </c>
      <c r="M1404" s="44">
        <f>IFERROR(VLOOKUP($F1404,'Arr 2020'!$A:$N,8,0),0)</f>
        <v>84089.07</v>
      </c>
      <c r="N1404" s="44">
        <f>IFERROR(VLOOKUP($F1404,'Arr 2020'!$A:$N,9,0),0)</f>
        <v>97261.94</v>
      </c>
      <c r="O1404" s="44">
        <f>IFERROR(VLOOKUP($F1404,'Arr 2020'!$A:$N,10,0),0)</f>
        <v>163297.51999999999</v>
      </c>
      <c r="P1404" s="44">
        <f>IFERROR(VLOOKUP($F1404,'Arr 2020'!$A:$N,11,0),0)</f>
        <v>117040.39</v>
      </c>
      <c r="Q1404" s="44">
        <f>IFERROR(VLOOKUP($F1404,'Arr 2020'!$A:$N,12,0),0)</f>
        <v>125072.81</v>
      </c>
      <c r="R1404" s="44">
        <f>IFERROR(VLOOKUP($F1404,'Arr 2020'!$A:$N,13,0),0)</f>
        <v>152592.47</v>
      </c>
      <c r="S1404" s="44">
        <f>IFERROR(VLOOKUP($F1404,'Arr 2020'!$A:$N,14,0),0)</f>
        <v>131459.23000000001</v>
      </c>
    </row>
    <row r="1405" spans="2:19" ht="15" customHeight="1" x14ac:dyDescent="0.2">
      <c r="B1405" s="23"/>
      <c r="C1405" s="22"/>
      <c r="D1405" s="22"/>
      <c r="E1405" s="22" t="s">
        <v>2458</v>
      </c>
      <c r="F1405" s="22"/>
      <c r="G1405" s="55" t="s">
        <v>2459</v>
      </c>
      <c r="H1405" s="24">
        <f>IFERROR(VLOOKUP($F1405,'Arr 2020'!$A$1:$C$1331,3,0),0)</f>
        <v>0</v>
      </c>
      <c r="I1405" s="24">
        <f>IFERROR(VLOOKUP($F1405,'Arr 2020'!$A:$N,4,0),0)</f>
        <v>0</v>
      </c>
      <c r="J1405" s="24">
        <f>IFERROR(VLOOKUP($F1405,'Arr 2020'!$A:$N,5,0),0)</f>
        <v>0</v>
      </c>
      <c r="K1405" s="24">
        <f>IFERROR(VLOOKUP($F1405,'Arr 2020'!$A:$N,6,0),0)</f>
        <v>0</v>
      </c>
      <c r="L1405" s="24">
        <f>IFERROR(VLOOKUP($F1405,'Arr 2020'!$A:$N,7,0),0)</f>
        <v>0</v>
      </c>
      <c r="M1405" s="24">
        <f>IFERROR(VLOOKUP($F1405,'Arr 2020'!$A:$N,8,0),0)</f>
        <v>0</v>
      </c>
      <c r="N1405" s="24">
        <f>IFERROR(VLOOKUP($F1405,'Arr 2020'!$A:$N,9,0),0)</f>
        <v>0</v>
      </c>
      <c r="O1405" s="24">
        <f>IFERROR(VLOOKUP($F1405,'Arr 2020'!$A:$N,10,0),0)</f>
        <v>0</v>
      </c>
      <c r="P1405" s="24">
        <f>IFERROR(VLOOKUP($F1405,'Arr 2020'!$A:$N,11,0),0)</f>
        <v>0</v>
      </c>
      <c r="Q1405" s="24">
        <f>IFERROR(VLOOKUP($F1405,'Arr 2020'!$A:$N,12,0),0)</f>
        <v>0</v>
      </c>
      <c r="R1405" s="24">
        <f>IFERROR(VLOOKUP($F1405,'Arr 2020'!$A:$N,13,0),0)</f>
        <v>0</v>
      </c>
      <c r="S1405" s="24">
        <f>IFERROR(VLOOKUP($F1405,'Arr 2020'!$A:$N,14,0),0)</f>
        <v>0</v>
      </c>
    </row>
    <row r="1406" spans="2:19" ht="15" customHeight="1" x14ac:dyDescent="0.2">
      <c r="B1406" s="60"/>
      <c r="C1406" s="61"/>
      <c r="D1406" s="61"/>
      <c r="E1406" s="61"/>
      <c r="F1406" s="43" t="s">
        <v>2460</v>
      </c>
      <c r="G1406" s="53" t="s">
        <v>2459</v>
      </c>
      <c r="H1406" s="44">
        <f>IFERROR(VLOOKUP($F1406,'Arr 2020'!$A$1:$C$1331,3,0),0)</f>
        <v>134131.89000000001</v>
      </c>
      <c r="I1406" s="44">
        <f>IFERROR(VLOOKUP($F1406,'Arr 2020'!$A:$N,4,0),0)</f>
        <v>66356.86</v>
      </c>
      <c r="J1406" s="44">
        <f>IFERROR(VLOOKUP($F1406,'Arr 2020'!$A:$N,5,0),0)</f>
        <v>47070.46</v>
      </c>
      <c r="K1406" s="44">
        <f>IFERROR(VLOOKUP($F1406,'Arr 2020'!$A:$N,6,0),0)</f>
        <v>62836.04</v>
      </c>
      <c r="L1406" s="44">
        <f>IFERROR(VLOOKUP($F1406,'Arr 2020'!$A:$N,7,0),0)</f>
        <v>48894.73</v>
      </c>
      <c r="M1406" s="44">
        <f>IFERROR(VLOOKUP($F1406,'Arr 2020'!$A:$N,8,0),0)</f>
        <v>35899.24</v>
      </c>
      <c r="N1406" s="44">
        <f>IFERROR(VLOOKUP($F1406,'Arr 2020'!$A:$N,9,0),0)</f>
        <v>96557.39</v>
      </c>
      <c r="O1406" s="44">
        <f>IFERROR(VLOOKUP($F1406,'Arr 2020'!$A:$N,10,0),0)</f>
        <v>62249.25</v>
      </c>
      <c r="P1406" s="44">
        <f>IFERROR(VLOOKUP($F1406,'Arr 2020'!$A:$N,11,0),0)</f>
        <v>60479.73000000001</v>
      </c>
      <c r="Q1406" s="44">
        <f>IFERROR(VLOOKUP($F1406,'Arr 2020'!$A:$N,12,0),0)</f>
        <v>60726.43</v>
      </c>
      <c r="R1406" s="44">
        <f>IFERROR(VLOOKUP($F1406,'Arr 2020'!$A:$N,13,0),0)</f>
        <v>134992.07</v>
      </c>
      <c r="S1406" s="44">
        <f>IFERROR(VLOOKUP($F1406,'Arr 2020'!$A:$N,14,0),0)</f>
        <v>113278.32</v>
      </c>
    </row>
    <row r="1407" spans="2:19" ht="15" customHeight="1" x14ac:dyDescent="0.2">
      <c r="B1407" s="23"/>
      <c r="C1407" s="22"/>
      <c r="D1407" s="22"/>
      <c r="E1407" s="22" t="s">
        <v>2461</v>
      </c>
      <c r="F1407" s="22"/>
      <c r="G1407" s="55" t="s">
        <v>2462</v>
      </c>
      <c r="H1407" s="24">
        <f>IFERROR(VLOOKUP($F1407,'Arr 2020'!$A$1:$C$1331,3,0),0)</f>
        <v>0</v>
      </c>
      <c r="I1407" s="24">
        <f>IFERROR(VLOOKUP($F1407,'Arr 2020'!$A:$N,4,0),0)</f>
        <v>0</v>
      </c>
      <c r="J1407" s="24">
        <f>IFERROR(VLOOKUP($F1407,'Arr 2020'!$A:$N,5,0),0)</f>
        <v>0</v>
      </c>
      <c r="K1407" s="24">
        <f>IFERROR(VLOOKUP($F1407,'Arr 2020'!$A:$N,6,0),0)</f>
        <v>0</v>
      </c>
      <c r="L1407" s="24">
        <f>IFERROR(VLOOKUP($F1407,'Arr 2020'!$A:$N,7,0),0)</f>
        <v>0</v>
      </c>
      <c r="M1407" s="24">
        <f>IFERROR(VLOOKUP($F1407,'Arr 2020'!$A:$N,8,0),0)</f>
        <v>0</v>
      </c>
      <c r="N1407" s="24">
        <f>IFERROR(VLOOKUP($F1407,'Arr 2020'!$A:$N,9,0),0)</f>
        <v>0</v>
      </c>
      <c r="O1407" s="24">
        <f>IFERROR(VLOOKUP($F1407,'Arr 2020'!$A:$N,10,0),0)</f>
        <v>0</v>
      </c>
      <c r="P1407" s="24">
        <f>IFERROR(VLOOKUP($F1407,'Arr 2020'!$A:$N,11,0),0)</f>
        <v>0</v>
      </c>
      <c r="Q1407" s="24">
        <f>IFERROR(VLOOKUP($F1407,'Arr 2020'!$A:$N,12,0),0)</f>
        <v>0</v>
      </c>
      <c r="R1407" s="24">
        <f>IFERROR(VLOOKUP($F1407,'Arr 2020'!$A:$N,13,0),0)</f>
        <v>0</v>
      </c>
      <c r="S1407" s="24">
        <f>IFERROR(VLOOKUP($F1407,'Arr 2020'!$A:$N,14,0),0)</f>
        <v>0</v>
      </c>
    </row>
    <row r="1408" spans="2:19" ht="15" customHeight="1" x14ac:dyDescent="0.2">
      <c r="B1408" s="60"/>
      <c r="C1408" s="61"/>
      <c r="D1408" s="61"/>
      <c r="E1408" s="61"/>
      <c r="F1408" s="43" t="s">
        <v>2463</v>
      </c>
      <c r="G1408" s="53" t="s">
        <v>2462</v>
      </c>
      <c r="H1408" s="44">
        <f>IFERROR(VLOOKUP($F1408,'Arr 2020'!$A$1:$C$1331,3,0),0)</f>
        <v>14656.04</v>
      </c>
      <c r="I1408" s="44">
        <f>IFERROR(VLOOKUP($F1408,'Arr 2020'!$A:$N,4,0),0)</f>
        <v>11622.89</v>
      </c>
      <c r="J1408" s="44">
        <f>IFERROR(VLOOKUP($F1408,'Arr 2020'!$A:$N,5,0),0)</f>
        <v>14752.94</v>
      </c>
      <c r="K1408" s="44">
        <f>IFERROR(VLOOKUP($F1408,'Arr 2020'!$A:$N,6,0),0)</f>
        <v>5971.8</v>
      </c>
      <c r="L1408" s="44">
        <f>IFERROR(VLOOKUP($F1408,'Arr 2020'!$A:$N,7,0),0)</f>
        <v>35567.15</v>
      </c>
      <c r="M1408" s="44">
        <f>IFERROR(VLOOKUP($F1408,'Arr 2020'!$A:$N,8,0),0)</f>
        <v>9001.7000000000007</v>
      </c>
      <c r="N1408" s="44">
        <f>IFERROR(VLOOKUP($F1408,'Arr 2020'!$A:$N,9,0),0)</f>
        <v>13028.78</v>
      </c>
      <c r="O1408" s="44">
        <f>IFERROR(VLOOKUP($F1408,'Arr 2020'!$A:$N,10,0),0)</f>
        <v>15010.53</v>
      </c>
      <c r="P1408" s="44">
        <f>IFERROR(VLOOKUP($F1408,'Arr 2020'!$A:$N,11,0),0)</f>
        <v>11130.83</v>
      </c>
      <c r="Q1408" s="44">
        <f>IFERROR(VLOOKUP($F1408,'Arr 2020'!$A:$N,12,0),0)</f>
        <v>13595.39</v>
      </c>
      <c r="R1408" s="44">
        <f>IFERROR(VLOOKUP($F1408,'Arr 2020'!$A:$N,13,0),0)</f>
        <v>10991.69</v>
      </c>
      <c r="S1408" s="44">
        <f>IFERROR(VLOOKUP($F1408,'Arr 2020'!$A:$N,14,0),0)</f>
        <v>10037.74</v>
      </c>
    </row>
    <row r="1409" spans="2:19" ht="15" customHeight="1" x14ac:dyDescent="0.2">
      <c r="B1409" s="23"/>
      <c r="C1409" s="22"/>
      <c r="D1409" s="22"/>
      <c r="E1409" s="22" t="s">
        <v>2464</v>
      </c>
      <c r="F1409" s="22"/>
      <c r="G1409" s="55" t="s">
        <v>2465</v>
      </c>
      <c r="H1409" s="24">
        <f>IFERROR(VLOOKUP($F1409,'Arr 2020'!$A$1:$C$1331,3,0),0)</f>
        <v>0</v>
      </c>
      <c r="I1409" s="24">
        <f>IFERROR(VLOOKUP($F1409,'Arr 2020'!$A:$N,4,0),0)</f>
        <v>0</v>
      </c>
      <c r="J1409" s="24">
        <f>IFERROR(VLOOKUP($F1409,'Arr 2020'!$A:$N,5,0),0)</f>
        <v>0</v>
      </c>
      <c r="K1409" s="24">
        <f>IFERROR(VLOOKUP($F1409,'Arr 2020'!$A:$N,6,0),0)</f>
        <v>0</v>
      </c>
      <c r="L1409" s="24">
        <f>IFERROR(VLOOKUP($F1409,'Arr 2020'!$A:$N,7,0),0)</f>
        <v>0</v>
      </c>
      <c r="M1409" s="24">
        <f>IFERROR(VLOOKUP($F1409,'Arr 2020'!$A:$N,8,0),0)</f>
        <v>0</v>
      </c>
      <c r="N1409" s="24">
        <f>IFERROR(VLOOKUP($F1409,'Arr 2020'!$A:$N,9,0),0)</f>
        <v>0</v>
      </c>
      <c r="O1409" s="24">
        <f>IFERROR(VLOOKUP($F1409,'Arr 2020'!$A:$N,10,0),0)</f>
        <v>0</v>
      </c>
      <c r="P1409" s="24">
        <f>IFERROR(VLOOKUP($F1409,'Arr 2020'!$A:$N,11,0),0)</f>
        <v>0</v>
      </c>
      <c r="Q1409" s="24">
        <f>IFERROR(VLOOKUP($F1409,'Arr 2020'!$A:$N,12,0),0)</f>
        <v>0</v>
      </c>
      <c r="R1409" s="24">
        <f>IFERROR(VLOOKUP($F1409,'Arr 2020'!$A:$N,13,0),0)</f>
        <v>0</v>
      </c>
      <c r="S1409" s="24">
        <f>IFERROR(VLOOKUP($F1409,'Arr 2020'!$A:$N,14,0),0)</f>
        <v>0</v>
      </c>
    </row>
    <row r="1410" spans="2:19" ht="15" customHeight="1" x14ac:dyDescent="0.2">
      <c r="B1410" s="60"/>
      <c r="C1410" s="61"/>
      <c r="D1410" s="61"/>
      <c r="E1410" s="61"/>
      <c r="F1410" s="43" t="s">
        <v>2466</v>
      </c>
      <c r="G1410" s="53" t="s">
        <v>2467</v>
      </c>
      <c r="H1410" s="44">
        <f>IFERROR(VLOOKUP($F1410,'Arr 2020'!$A$1:$C$1331,3,0),0)</f>
        <v>17226.810000000001</v>
      </c>
      <c r="I1410" s="44">
        <f>IFERROR(VLOOKUP($F1410,'Arr 2020'!$A:$N,4,0),0)</f>
        <v>44227</v>
      </c>
      <c r="J1410" s="44">
        <f>IFERROR(VLOOKUP($F1410,'Arr 2020'!$A:$N,5,0),0)</f>
        <v>20789.439999999999</v>
      </c>
      <c r="K1410" s="44">
        <f>IFERROR(VLOOKUP($F1410,'Arr 2020'!$A:$N,6,0),0)</f>
        <v>26411.47</v>
      </c>
      <c r="L1410" s="44">
        <f>IFERROR(VLOOKUP($F1410,'Arr 2020'!$A:$N,7,0),0)</f>
        <v>16730.41</v>
      </c>
      <c r="M1410" s="44">
        <f>IFERROR(VLOOKUP($F1410,'Arr 2020'!$A:$N,8,0),0)</f>
        <v>22401.759999999998</v>
      </c>
      <c r="N1410" s="44">
        <f>IFERROR(VLOOKUP($F1410,'Arr 2020'!$A:$N,9,0),0)</f>
        <v>21148.290000000005</v>
      </c>
      <c r="O1410" s="44">
        <f>IFERROR(VLOOKUP($F1410,'Arr 2020'!$A:$N,10,0),0)</f>
        <v>19911.41</v>
      </c>
      <c r="P1410" s="44">
        <f>IFERROR(VLOOKUP($F1410,'Arr 2020'!$A:$N,11,0),0)</f>
        <v>38314.120000000003</v>
      </c>
      <c r="Q1410" s="44">
        <f>IFERROR(VLOOKUP($F1410,'Arr 2020'!$A:$N,12,0),0)</f>
        <v>128598.29</v>
      </c>
      <c r="R1410" s="44">
        <f>IFERROR(VLOOKUP($F1410,'Arr 2020'!$A:$N,13,0),0)</f>
        <v>24528.21</v>
      </c>
      <c r="S1410" s="44">
        <f>IFERROR(VLOOKUP($F1410,'Arr 2020'!$A:$N,14,0),0)</f>
        <v>33757.629999999997</v>
      </c>
    </row>
    <row r="1411" spans="2:19" ht="15" customHeight="1" x14ac:dyDescent="0.2">
      <c r="B1411" s="60"/>
      <c r="C1411" s="61"/>
      <c r="D1411" s="61"/>
      <c r="E1411" s="61"/>
      <c r="F1411" s="43" t="s">
        <v>2468</v>
      </c>
      <c r="G1411" s="53" t="s">
        <v>2469</v>
      </c>
      <c r="H1411" s="44">
        <f>IFERROR(VLOOKUP($F1411,'Arr 2020'!$A$1:$C$1331,3,0),0)</f>
        <v>0</v>
      </c>
      <c r="I1411" s="44">
        <f>IFERROR(VLOOKUP($F1411,'Arr 2020'!$A:$N,4,0),0)</f>
        <v>0</v>
      </c>
      <c r="J1411" s="44">
        <f>IFERROR(VLOOKUP($F1411,'Arr 2020'!$A:$N,5,0),0)</f>
        <v>0</v>
      </c>
      <c r="K1411" s="44">
        <f>IFERROR(VLOOKUP($F1411,'Arr 2020'!$A:$N,6,0),0)</f>
        <v>0</v>
      </c>
      <c r="L1411" s="44">
        <f>IFERROR(VLOOKUP($F1411,'Arr 2020'!$A:$N,7,0),0)</f>
        <v>0</v>
      </c>
      <c r="M1411" s="44">
        <f>IFERROR(VLOOKUP($F1411,'Arr 2020'!$A:$N,8,0),0)</f>
        <v>0</v>
      </c>
      <c r="N1411" s="44">
        <f>IFERROR(VLOOKUP($F1411,'Arr 2020'!$A:$N,9,0),0)</f>
        <v>0</v>
      </c>
      <c r="O1411" s="44">
        <f>IFERROR(VLOOKUP($F1411,'Arr 2020'!$A:$N,10,0),0)</f>
        <v>0</v>
      </c>
      <c r="P1411" s="44">
        <f>IFERROR(VLOOKUP($F1411,'Arr 2020'!$A:$N,11,0),0)</f>
        <v>0</v>
      </c>
      <c r="Q1411" s="44">
        <f>IFERROR(VLOOKUP($F1411,'Arr 2020'!$A:$N,12,0),0)</f>
        <v>0</v>
      </c>
      <c r="R1411" s="44">
        <f>IFERROR(VLOOKUP($F1411,'Arr 2020'!$A:$N,13,0),0)</f>
        <v>0</v>
      </c>
      <c r="S1411" s="44">
        <f>IFERROR(VLOOKUP($F1411,'Arr 2020'!$A:$N,14,0),0)</f>
        <v>0</v>
      </c>
    </row>
    <row r="1412" spans="2:19" ht="15" customHeight="1" x14ac:dyDescent="0.2">
      <c r="B1412" s="60"/>
      <c r="C1412" s="61"/>
      <c r="D1412" s="61"/>
      <c r="E1412" s="61"/>
      <c r="F1412" s="43" t="s">
        <v>2470</v>
      </c>
      <c r="G1412" s="53" t="s">
        <v>2471</v>
      </c>
      <c r="H1412" s="44">
        <f>IFERROR(VLOOKUP($F1412,'Arr 2020'!$A$1:$C$1331,3,0),0)</f>
        <v>2054279.01</v>
      </c>
      <c r="I1412" s="44">
        <f>IFERROR(VLOOKUP($F1412,'Arr 2020'!$A:$N,4,0),0)</f>
        <v>1273419.8799999999</v>
      </c>
      <c r="J1412" s="44">
        <f>IFERROR(VLOOKUP($F1412,'Arr 2020'!$A:$N,5,0),0)</f>
        <v>1657176.21</v>
      </c>
      <c r="K1412" s="44">
        <f>IFERROR(VLOOKUP($F1412,'Arr 2020'!$A:$N,6,0),0)</f>
        <v>1257626.3999999999</v>
      </c>
      <c r="L1412" s="44">
        <f>IFERROR(VLOOKUP($F1412,'Arr 2020'!$A:$N,7,0),0)</f>
        <v>1447181.3100000003</v>
      </c>
      <c r="M1412" s="44">
        <f>IFERROR(VLOOKUP($F1412,'Arr 2020'!$A:$N,8,0),0)</f>
        <v>2663410.3199999998</v>
      </c>
      <c r="N1412" s="44">
        <f>IFERROR(VLOOKUP($F1412,'Arr 2020'!$A:$N,9,0),0)</f>
        <v>1491082.89</v>
      </c>
      <c r="O1412" s="44">
        <f>IFERROR(VLOOKUP($F1412,'Arr 2020'!$A:$N,10,0),0)</f>
        <v>846510.16</v>
      </c>
      <c r="P1412" s="44">
        <f>IFERROR(VLOOKUP($F1412,'Arr 2020'!$A:$N,11,0),0)</f>
        <v>1450666.5600000003</v>
      </c>
      <c r="Q1412" s="44">
        <f>IFERROR(VLOOKUP($F1412,'Arr 2020'!$A:$N,12,0),0)</f>
        <v>1407156.27</v>
      </c>
      <c r="R1412" s="44">
        <f>IFERROR(VLOOKUP($F1412,'Arr 2020'!$A:$N,13,0),0)</f>
        <v>1264713.03</v>
      </c>
      <c r="S1412" s="44">
        <f>IFERROR(VLOOKUP($F1412,'Arr 2020'!$A:$N,14,0),0)</f>
        <v>1215125.26</v>
      </c>
    </row>
    <row r="1413" spans="2:19" ht="15" customHeight="1" x14ac:dyDescent="0.2">
      <c r="B1413" s="23"/>
      <c r="C1413" s="22"/>
      <c r="D1413" s="22"/>
      <c r="E1413" s="22" t="s">
        <v>2472</v>
      </c>
      <c r="F1413" s="22"/>
      <c r="G1413" s="55" t="s">
        <v>2473</v>
      </c>
      <c r="H1413" s="24">
        <f>IFERROR(VLOOKUP($F1413,'Arr 2020'!$A$1:$C$1331,3,0),0)</f>
        <v>0</v>
      </c>
      <c r="I1413" s="24">
        <f>IFERROR(VLOOKUP($F1413,'Arr 2020'!$A:$N,4,0),0)</f>
        <v>0</v>
      </c>
      <c r="J1413" s="24">
        <f>IFERROR(VLOOKUP($F1413,'Arr 2020'!$A:$N,5,0),0)</f>
        <v>0</v>
      </c>
      <c r="K1413" s="24">
        <f>IFERROR(VLOOKUP($F1413,'Arr 2020'!$A:$N,6,0),0)</f>
        <v>0</v>
      </c>
      <c r="L1413" s="24">
        <f>IFERROR(VLOOKUP($F1413,'Arr 2020'!$A:$N,7,0),0)</f>
        <v>0</v>
      </c>
      <c r="M1413" s="24">
        <f>IFERROR(VLOOKUP($F1413,'Arr 2020'!$A:$N,8,0),0)</f>
        <v>0</v>
      </c>
      <c r="N1413" s="24">
        <f>IFERROR(VLOOKUP($F1413,'Arr 2020'!$A:$N,9,0),0)</f>
        <v>0</v>
      </c>
      <c r="O1413" s="24">
        <f>IFERROR(VLOOKUP($F1413,'Arr 2020'!$A:$N,10,0),0)</f>
        <v>0</v>
      </c>
      <c r="P1413" s="24">
        <f>IFERROR(VLOOKUP($F1413,'Arr 2020'!$A:$N,11,0),0)</f>
        <v>0</v>
      </c>
      <c r="Q1413" s="24">
        <f>IFERROR(VLOOKUP($F1413,'Arr 2020'!$A:$N,12,0),0)</f>
        <v>0</v>
      </c>
      <c r="R1413" s="24">
        <f>IFERROR(VLOOKUP($F1413,'Arr 2020'!$A:$N,13,0),0)</f>
        <v>0</v>
      </c>
      <c r="S1413" s="24">
        <f>IFERROR(VLOOKUP($F1413,'Arr 2020'!$A:$N,14,0),0)</f>
        <v>0</v>
      </c>
    </row>
    <row r="1414" spans="2:19" ht="15" customHeight="1" x14ac:dyDescent="0.2">
      <c r="B1414" s="60"/>
      <c r="C1414" s="61"/>
      <c r="D1414" s="61"/>
      <c r="E1414" s="61"/>
      <c r="F1414" s="43" t="s">
        <v>2474</v>
      </c>
      <c r="G1414" s="53" t="s">
        <v>2473</v>
      </c>
      <c r="H1414" s="44">
        <f>IFERROR(VLOOKUP($F1414,'Arr 2020'!$A$1:$C$1331,3,0),0)</f>
        <v>213673.93</v>
      </c>
      <c r="I1414" s="44">
        <f>IFERROR(VLOOKUP($F1414,'Arr 2020'!$A:$N,4,0),0)</f>
        <v>221483.04</v>
      </c>
      <c r="J1414" s="44">
        <f>IFERROR(VLOOKUP($F1414,'Arr 2020'!$A:$N,5,0),0)</f>
        <v>185651.66</v>
      </c>
      <c r="K1414" s="44">
        <f>IFERROR(VLOOKUP($F1414,'Arr 2020'!$A:$N,6,0),0)</f>
        <v>218516.88</v>
      </c>
      <c r="L1414" s="44">
        <f>IFERROR(VLOOKUP($F1414,'Arr 2020'!$A:$N,7,0),0)</f>
        <v>136471.13</v>
      </c>
      <c r="M1414" s="44">
        <f>IFERROR(VLOOKUP($F1414,'Arr 2020'!$A:$N,8,0),0)</f>
        <v>144925.41</v>
      </c>
      <c r="N1414" s="44">
        <f>IFERROR(VLOOKUP($F1414,'Arr 2020'!$A:$N,9,0),0)</f>
        <v>190306.06</v>
      </c>
      <c r="O1414" s="44">
        <f>IFERROR(VLOOKUP($F1414,'Arr 2020'!$A:$N,10,0),0)</f>
        <v>216375.31</v>
      </c>
      <c r="P1414" s="44">
        <f>IFERROR(VLOOKUP($F1414,'Arr 2020'!$A:$N,11,0),0)</f>
        <v>249679.39</v>
      </c>
      <c r="Q1414" s="44">
        <f>IFERROR(VLOOKUP($F1414,'Arr 2020'!$A:$N,12,0),0)</f>
        <v>278309.83</v>
      </c>
      <c r="R1414" s="44">
        <f>IFERROR(VLOOKUP($F1414,'Arr 2020'!$A:$N,13,0),0)</f>
        <v>305249.74</v>
      </c>
      <c r="S1414" s="44">
        <f>IFERROR(VLOOKUP($F1414,'Arr 2020'!$A:$N,14,0),0)</f>
        <v>419333.17</v>
      </c>
    </row>
    <row r="1415" spans="2:19" ht="15" customHeight="1" x14ac:dyDescent="0.2">
      <c r="B1415" s="23"/>
      <c r="C1415" s="22"/>
      <c r="D1415" s="22"/>
      <c r="E1415" s="22" t="s">
        <v>2475</v>
      </c>
      <c r="F1415" s="22"/>
      <c r="G1415" s="55" t="s">
        <v>2476</v>
      </c>
      <c r="H1415" s="24">
        <f>IFERROR(VLOOKUP($F1415,'Arr 2020'!$A$1:$C$1331,3,0),0)</f>
        <v>0</v>
      </c>
      <c r="I1415" s="24">
        <f>IFERROR(VLOOKUP($F1415,'Arr 2020'!$A:$N,4,0),0)</f>
        <v>0</v>
      </c>
      <c r="J1415" s="24">
        <f>IFERROR(VLOOKUP($F1415,'Arr 2020'!$A:$N,5,0),0)</f>
        <v>0</v>
      </c>
      <c r="K1415" s="24">
        <f>IFERROR(VLOOKUP($F1415,'Arr 2020'!$A:$N,6,0),0)</f>
        <v>0</v>
      </c>
      <c r="L1415" s="24">
        <f>IFERROR(VLOOKUP($F1415,'Arr 2020'!$A:$N,7,0),0)</f>
        <v>0</v>
      </c>
      <c r="M1415" s="24">
        <f>IFERROR(VLOOKUP($F1415,'Arr 2020'!$A:$N,8,0),0)</f>
        <v>0</v>
      </c>
      <c r="N1415" s="24">
        <f>IFERROR(VLOOKUP($F1415,'Arr 2020'!$A:$N,9,0),0)</f>
        <v>0</v>
      </c>
      <c r="O1415" s="24">
        <f>IFERROR(VLOOKUP($F1415,'Arr 2020'!$A:$N,10,0),0)</f>
        <v>0</v>
      </c>
      <c r="P1415" s="24">
        <f>IFERROR(VLOOKUP($F1415,'Arr 2020'!$A:$N,11,0),0)</f>
        <v>0</v>
      </c>
      <c r="Q1415" s="24">
        <f>IFERROR(VLOOKUP($F1415,'Arr 2020'!$A:$N,12,0),0)</f>
        <v>0</v>
      </c>
      <c r="R1415" s="24">
        <f>IFERROR(VLOOKUP($F1415,'Arr 2020'!$A:$N,13,0),0)</f>
        <v>0</v>
      </c>
      <c r="S1415" s="24">
        <f>IFERROR(VLOOKUP($F1415,'Arr 2020'!$A:$N,14,0),0)</f>
        <v>0</v>
      </c>
    </row>
    <row r="1416" spans="2:19" ht="15" customHeight="1" x14ac:dyDescent="0.2">
      <c r="B1416" s="60"/>
      <c r="C1416" s="61"/>
      <c r="D1416" s="61"/>
      <c r="E1416" s="61"/>
      <c r="F1416" s="43" t="s">
        <v>2477</v>
      </c>
      <c r="G1416" s="53" t="s">
        <v>2478</v>
      </c>
      <c r="H1416" s="44">
        <f>IFERROR(VLOOKUP($F1416,'Arr 2020'!$A$1:$C$1331,3,0),0)</f>
        <v>30.4</v>
      </c>
      <c r="I1416" s="44">
        <f>IFERROR(VLOOKUP($F1416,'Arr 2020'!$A:$N,4,0),0)</f>
        <v>30.4</v>
      </c>
      <c r="J1416" s="44">
        <f>IFERROR(VLOOKUP($F1416,'Arr 2020'!$A:$N,5,0),0)</f>
        <v>187.06</v>
      </c>
      <c r="K1416" s="44">
        <f>IFERROR(VLOOKUP($F1416,'Arr 2020'!$A:$N,6,0),0)</f>
        <v>137.68</v>
      </c>
      <c r="L1416" s="44">
        <f>IFERROR(VLOOKUP($F1416,'Arr 2020'!$A:$N,7,0),0)</f>
        <v>96.16</v>
      </c>
      <c r="M1416" s="44">
        <f>IFERROR(VLOOKUP($F1416,'Arr 2020'!$A:$N,8,0),0)</f>
        <v>61.24</v>
      </c>
      <c r="N1416" s="44">
        <f>IFERROR(VLOOKUP($F1416,'Arr 2020'!$A:$N,9,0),0)</f>
        <v>128.16</v>
      </c>
      <c r="O1416" s="44">
        <f>IFERROR(VLOOKUP($F1416,'Arr 2020'!$A:$N,10,0),0)</f>
        <v>189.68</v>
      </c>
      <c r="P1416" s="44">
        <f>IFERROR(VLOOKUP($F1416,'Arr 2020'!$A:$N,11,0),0)</f>
        <v>34.96</v>
      </c>
      <c r="Q1416" s="44">
        <f>IFERROR(VLOOKUP($F1416,'Arr 2020'!$A:$N,12,0),0)</f>
        <v>63.2</v>
      </c>
      <c r="R1416" s="44">
        <f>IFERROR(VLOOKUP($F1416,'Arr 2020'!$A:$N,13,0),0)</f>
        <v>0</v>
      </c>
      <c r="S1416" s="44">
        <f>IFERROR(VLOOKUP($F1416,'Arr 2020'!$A:$N,14,0),0)</f>
        <v>0</v>
      </c>
    </row>
    <row r="1417" spans="2:19" ht="15" customHeight="1" x14ac:dyDescent="0.2">
      <c r="B1417" s="60"/>
      <c r="C1417" s="61"/>
      <c r="D1417" s="61"/>
      <c r="E1417" s="61"/>
      <c r="F1417" s="43" t="s">
        <v>2479</v>
      </c>
      <c r="G1417" s="53" t="s">
        <v>2480</v>
      </c>
      <c r="H1417" s="44">
        <f>IFERROR(VLOOKUP($F1417,'Arr 2020'!$A$1:$C$1331,3,0),0)</f>
        <v>180639.96</v>
      </c>
      <c r="I1417" s="44">
        <f>IFERROR(VLOOKUP($F1417,'Arr 2020'!$A:$N,4,0),0)</f>
        <v>264589.84000000003</v>
      </c>
      <c r="J1417" s="44">
        <f>IFERROR(VLOOKUP($F1417,'Arr 2020'!$A:$N,5,0),0)</f>
        <v>233331.78</v>
      </c>
      <c r="K1417" s="44">
        <f>IFERROR(VLOOKUP($F1417,'Arr 2020'!$A:$N,6,0),0)</f>
        <v>215213.38</v>
      </c>
      <c r="L1417" s="44">
        <f>IFERROR(VLOOKUP($F1417,'Arr 2020'!$A:$N,7,0),0)</f>
        <v>163710.56</v>
      </c>
      <c r="M1417" s="44">
        <f>IFERROR(VLOOKUP($F1417,'Arr 2020'!$A:$N,8,0),0)</f>
        <v>194880.08</v>
      </c>
      <c r="N1417" s="44">
        <f>IFERROR(VLOOKUP($F1417,'Arr 2020'!$A:$N,9,0),0)</f>
        <v>262222.21999999991</v>
      </c>
      <c r="O1417" s="44">
        <f>IFERROR(VLOOKUP($F1417,'Arr 2020'!$A:$N,10,0),0)</f>
        <v>366380.94</v>
      </c>
      <c r="P1417" s="44">
        <f>IFERROR(VLOOKUP($F1417,'Arr 2020'!$A:$N,11,0),0)</f>
        <v>303122.99</v>
      </c>
      <c r="Q1417" s="44">
        <f>IFERROR(VLOOKUP($F1417,'Arr 2020'!$A:$N,12,0),0)</f>
        <v>255936.94</v>
      </c>
      <c r="R1417" s="44">
        <f>IFERROR(VLOOKUP($F1417,'Arr 2020'!$A:$N,13,0),0)</f>
        <v>1451397.38</v>
      </c>
      <c r="S1417" s="44">
        <f>IFERROR(VLOOKUP($F1417,'Arr 2020'!$A:$N,14,0),0)</f>
        <v>1487946.13</v>
      </c>
    </row>
    <row r="1418" spans="2:19" ht="15" customHeight="1" x14ac:dyDescent="0.2">
      <c r="B1418" s="23"/>
      <c r="C1418" s="22"/>
      <c r="D1418" s="22"/>
      <c r="E1418" s="22" t="s">
        <v>2481</v>
      </c>
      <c r="F1418" s="22"/>
      <c r="G1418" s="55" t="s">
        <v>2482</v>
      </c>
      <c r="H1418" s="24">
        <f>IFERROR(VLOOKUP($F1418,'Arr 2020'!$A$1:$C$1331,3,0),0)</f>
        <v>0</v>
      </c>
      <c r="I1418" s="24">
        <f>IFERROR(VLOOKUP($F1418,'Arr 2020'!$A:$N,4,0),0)</f>
        <v>0</v>
      </c>
      <c r="J1418" s="24">
        <f>IFERROR(VLOOKUP($F1418,'Arr 2020'!$A:$N,5,0),0)</f>
        <v>0</v>
      </c>
      <c r="K1418" s="24">
        <f>IFERROR(VLOOKUP($F1418,'Arr 2020'!$A:$N,6,0),0)</f>
        <v>0</v>
      </c>
      <c r="L1418" s="24">
        <f>IFERROR(VLOOKUP($F1418,'Arr 2020'!$A:$N,7,0),0)</f>
        <v>0</v>
      </c>
      <c r="M1418" s="24">
        <f>IFERROR(VLOOKUP($F1418,'Arr 2020'!$A:$N,8,0),0)</f>
        <v>0</v>
      </c>
      <c r="N1418" s="24">
        <f>IFERROR(VLOOKUP($F1418,'Arr 2020'!$A:$N,9,0),0)</f>
        <v>0</v>
      </c>
      <c r="O1418" s="24">
        <f>IFERROR(VLOOKUP($F1418,'Arr 2020'!$A:$N,10,0),0)</f>
        <v>0</v>
      </c>
      <c r="P1418" s="24">
        <f>IFERROR(VLOOKUP($F1418,'Arr 2020'!$A:$N,11,0),0)</f>
        <v>0</v>
      </c>
      <c r="Q1418" s="24">
        <f>IFERROR(VLOOKUP($F1418,'Arr 2020'!$A:$N,12,0),0)</f>
        <v>0</v>
      </c>
      <c r="R1418" s="24">
        <f>IFERROR(VLOOKUP($F1418,'Arr 2020'!$A:$N,13,0),0)</f>
        <v>0</v>
      </c>
      <c r="S1418" s="24">
        <f>IFERROR(VLOOKUP($F1418,'Arr 2020'!$A:$N,14,0),0)</f>
        <v>0</v>
      </c>
    </row>
    <row r="1419" spans="2:19" ht="15" customHeight="1" x14ac:dyDescent="0.2">
      <c r="B1419" s="60"/>
      <c r="C1419" s="61"/>
      <c r="D1419" s="61"/>
      <c r="E1419" s="61"/>
      <c r="F1419" s="43" t="s">
        <v>2483</v>
      </c>
      <c r="G1419" s="53" t="s">
        <v>2484</v>
      </c>
      <c r="H1419" s="44">
        <f>IFERROR(VLOOKUP($F1419,'Arr 2020'!$A$1:$C$1331,3,0),0)</f>
        <v>1553.66</v>
      </c>
      <c r="I1419" s="44">
        <f>IFERROR(VLOOKUP($F1419,'Arr 2020'!$A:$N,4,0),0)</f>
        <v>593.61</v>
      </c>
      <c r="J1419" s="44">
        <f>IFERROR(VLOOKUP($F1419,'Arr 2020'!$A:$N,5,0),0)</f>
        <v>286.41000000000003</v>
      </c>
      <c r="K1419" s="44">
        <f>IFERROR(VLOOKUP($F1419,'Arr 2020'!$A:$N,6,0),0)</f>
        <v>374.34</v>
      </c>
      <c r="L1419" s="44">
        <f>IFERROR(VLOOKUP($F1419,'Arr 2020'!$A:$N,7,0),0)</f>
        <v>484.03</v>
      </c>
      <c r="M1419" s="44">
        <f>IFERROR(VLOOKUP($F1419,'Arr 2020'!$A:$N,8,0),0)</f>
        <v>601.51</v>
      </c>
      <c r="N1419" s="44">
        <f>IFERROR(VLOOKUP($F1419,'Arr 2020'!$A:$N,9,0),0)</f>
        <v>3808.58</v>
      </c>
      <c r="O1419" s="44">
        <f>IFERROR(VLOOKUP($F1419,'Arr 2020'!$A:$N,10,0),0)</f>
        <v>2179.09</v>
      </c>
      <c r="P1419" s="44">
        <f>IFERROR(VLOOKUP($F1419,'Arr 2020'!$A:$N,11,0),0)</f>
        <v>496.69</v>
      </c>
      <c r="Q1419" s="44">
        <f>IFERROR(VLOOKUP($F1419,'Arr 2020'!$A:$N,12,0),0)</f>
        <v>1134.06</v>
      </c>
      <c r="R1419" s="44">
        <f>IFERROR(VLOOKUP($F1419,'Arr 2020'!$A:$N,13,0),0)</f>
        <v>575.98</v>
      </c>
      <c r="S1419" s="44">
        <f>IFERROR(VLOOKUP($F1419,'Arr 2020'!$A:$N,14,0),0)</f>
        <v>2203.86</v>
      </c>
    </row>
    <row r="1420" spans="2:19" ht="15" customHeight="1" x14ac:dyDescent="0.2">
      <c r="B1420" s="60"/>
      <c r="C1420" s="61"/>
      <c r="D1420" s="61"/>
      <c r="E1420" s="61"/>
      <c r="F1420" s="43" t="s">
        <v>2485</v>
      </c>
      <c r="G1420" s="53" t="s">
        <v>4286</v>
      </c>
      <c r="H1420" s="44">
        <f>IFERROR(VLOOKUP($F1420,'Arr 2020'!$A$1:$C$1331,3,0),0)</f>
        <v>2426.58</v>
      </c>
      <c r="I1420" s="44">
        <f>IFERROR(VLOOKUP($F1420,'Arr 2020'!$A:$N,4,0),0)</f>
        <v>2063.79</v>
      </c>
      <c r="J1420" s="44">
        <f>IFERROR(VLOOKUP($F1420,'Arr 2020'!$A:$N,5,0),0)</f>
        <v>1832.84</v>
      </c>
      <c r="K1420" s="44">
        <f>IFERROR(VLOOKUP($F1420,'Arr 2020'!$A:$N,6,0),0)</f>
        <v>110.83</v>
      </c>
      <c r="L1420" s="44">
        <f>IFERROR(VLOOKUP($F1420,'Arr 2020'!$A:$N,7,0),0)</f>
        <v>646.26</v>
      </c>
      <c r="M1420" s="44">
        <f>IFERROR(VLOOKUP($F1420,'Arr 2020'!$A:$N,8,0),0)</f>
        <v>546.63000000000011</v>
      </c>
      <c r="N1420" s="44">
        <f>IFERROR(VLOOKUP($F1420,'Arr 2020'!$A:$N,9,0),0)</f>
        <v>530.23</v>
      </c>
      <c r="O1420" s="44">
        <f>IFERROR(VLOOKUP($F1420,'Arr 2020'!$A:$N,10,0),0)</f>
        <v>419.43</v>
      </c>
      <c r="P1420" s="44">
        <f>IFERROR(VLOOKUP($F1420,'Arr 2020'!$A:$N,11,0),0)</f>
        <v>646.75</v>
      </c>
      <c r="Q1420" s="44">
        <f>IFERROR(VLOOKUP($F1420,'Arr 2020'!$A:$N,12,0),0)</f>
        <v>810.51</v>
      </c>
      <c r="R1420" s="44">
        <f>IFERROR(VLOOKUP($F1420,'Arr 2020'!$A:$N,13,0),0)</f>
        <v>448.6</v>
      </c>
      <c r="S1420" s="44">
        <f>IFERROR(VLOOKUP($F1420,'Arr 2020'!$A:$N,14,0),0)</f>
        <v>447.53</v>
      </c>
    </row>
    <row r="1421" spans="2:19" ht="15" customHeight="1" x14ac:dyDescent="0.2">
      <c r="B1421" s="60"/>
      <c r="C1421" s="61"/>
      <c r="D1421" s="61"/>
      <c r="E1421" s="61"/>
      <c r="F1421" s="43" t="s">
        <v>2487</v>
      </c>
      <c r="G1421" s="53" t="s">
        <v>2488</v>
      </c>
      <c r="H1421" s="44">
        <f>IFERROR(VLOOKUP($F1421,'Arr 2020'!$A$1:$C$1331,3,0),0)</f>
        <v>2898.37</v>
      </c>
      <c r="I1421" s="44">
        <f>IFERROR(VLOOKUP($F1421,'Arr 2020'!$A:$N,4,0),0)</f>
        <v>4439.22</v>
      </c>
      <c r="J1421" s="44">
        <f>IFERROR(VLOOKUP($F1421,'Arr 2020'!$A:$N,5,0),0)</f>
        <v>2139.25</v>
      </c>
      <c r="K1421" s="44">
        <f>IFERROR(VLOOKUP($F1421,'Arr 2020'!$A:$N,6,0),0)</f>
        <v>2980.74</v>
      </c>
      <c r="L1421" s="44">
        <f>IFERROR(VLOOKUP($F1421,'Arr 2020'!$A:$N,7,0),0)</f>
        <v>671.34</v>
      </c>
      <c r="M1421" s="44">
        <f>IFERROR(VLOOKUP($F1421,'Arr 2020'!$A:$N,8,0),0)</f>
        <v>2271.8200000000002</v>
      </c>
      <c r="N1421" s="44">
        <f>IFERROR(VLOOKUP($F1421,'Arr 2020'!$A:$N,9,0),0)</f>
        <v>1917.33</v>
      </c>
      <c r="O1421" s="44">
        <f>IFERROR(VLOOKUP($F1421,'Arr 2020'!$A:$N,10,0),0)</f>
        <v>3148.88</v>
      </c>
      <c r="P1421" s="44">
        <f>IFERROR(VLOOKUP($F1421,'Arr 2020'!$A:$N,11,0),0)</f>
        <v>4858.3100000000004</v>
      </c>
      <c r="Q1421" s="44">
        <f>IFERROR(VLOOKUP($F1421,'Arr 2020'!$A:$N,12,0),0)</f>
        <v>2715.58</v>
      </c>
      <c r="R1421" s="44">
        <f>IFERROR(VLOOKUP($F1421,'Arr 2020'!$A:$N,13,0),0)</f>
        <v>25169.38</v>
      </c>
      <c r="S1421" s="44">
        <f>IFERROR(VLOOKUP($F1421,'Arr 2020'!$A:$N,14,0),0)</f>
        <v>1927.8</v>
      </c>
    </row>
    <row r="1422" spans="2:19" ht="30" customHeight="1" x14ac:dyDescent="0.2">
      <c r="B1422" s="23"/>
      <c r="C1422" s="22"/>
      <c r="D1422" s="22"/>
      <c r="E1422" s="22" t="s">
        <v>2489</v>
      </c>
      <c r="F1422" s="22"/>
      <c r="G1422" s="55" t="s">
        <v>2490</v>
      </c>
      <c r="H1422" s="24">
        <f>IFERROR(VLOOKUP($F1422,'Arr 2020'!$A$1:$C$1331,3,0),0)</f>
        <v>0</v>
      </c>
      <c r="I1422" s="24">
        <f>IFERROR(VLOOKUP($F1422,'Arr 2020'!$A:$N,4,0),0)</f>
        <v>0</v>
      </c>
      <c r="J1422" s="24">
        <f>IFERROR(VLOOKUP($F1422,'Arr 2020'!$A:$N,5,0),0)</f>
        <v>0</v>
      </c>
      <c r="K1422" s="24">
        <f>IFERROR(VLOOKUP($F1422,'Arr 2020'!$A:$N,6,0),0)</f>
        <v>0</v>
      </c>
      <c r="L1422" s="24">
        <f>IFERROR(VLOOKUP($F1422,'Arr 2020'!$A:$N,7,0),0)</f>
        <v>0</v>
      </c>
      <c r="M1422" s="24">
        <f>IFERROR(VLOOKUP($F1422,'Arr 2020'!$A:$N,8,0),0)</f>
        <v>0</v>
      </c>
      <c r="N1422" s="24">
        <f>IFERROR(VLOOKUP($F1422,'Arr 2020'!$A:$N,9,0),0)</f>
        <v>0</v>
      </c>
      <c r="O1422" s="24">
        <f>IFERROR(VLOOKUP($F1422,'Arr 2020'!$A:$N,10,0),0)</f>
        <v>0</v>
      </c>
      <c r="P1422" s="24">
        <f>IFERROR(VLOOKUP($F1422,'Arr 2020'!$A:$N,11,0),0)</f>
        <v>0</v>
      </c>
      <c r="Q1422" s="24">
        <f>IFERROR(VLOOKUP($F1422,'Arr 2020'!$A:$N,12,0),0)</f>
        <v>0</v>
      </c>
      <c r="R1422" s="24">
        <f>IFERROR(VLOOKUP($F1422,'Arr 2020'!$A:$N,13,0),0)</f>
        <v>0</v>
      </c>
      <c r="S1422" s="24">
        <f>IFERROR(VLOOKUP($F1422,'Arr 2020'!$A:$N,14,0),0)</f>
        <v>0</v>
      </c>
    </row>
    <row r="1423" spans="2:19" ht="15" customHeight="1" x14ac:dyDescent="0.2">
      <c r="B1423" s="60"/>
      <c r="C1423" s="61"/>
      <c r="D1423" s="61"/>
      <c r="E1423" s="61"/>
      <c r="F1423" s="43" t="s">
        <v>2491</v>
      </c>
      <c r="G1423" s="53" t="s">
        <v>2492</v>
      </c>
      <c r="H1423" s="44">
        <f>IFERROR(VLOOKUP($F1423,'Arr 2020'!$A$1:$C$1331,3,0),0)</f>
        <v>22198.9</v>
      </c>
      <c r="I1423" s="44">
        <f>IFERROR(VLOOKUP($F1423,'Arr 2020'!$A:$N,4,0),0)</f>
        <v>22975.85</v>
      </c>
      <c r="J1423" s="44">
        <f>IFERROR(VLOOKUP($F1423,'Arr 2020'!$A:$N,5,0),0)</f>
        <v>31695.06</v>
      </c>
      <c r="K1423" s="44">
        <f>IFERROR(VLOOKUP($F1423,'Arr 2020'!$A:$N,6,0),0)</f>
        <v>20292.759999999998</v>
      </c>
      <c r="L1423" s="44">
        <f>IFERROR(VLOOKUP($F1423,'Arr 2020'!$A:$N,7,0),0)</f>
        <v>29480.630000000005</v>
      </c>
      <c r="M1423" s="44">
        <f>IFERROR(VLOOKUP($F1423,'Arr 2020'!$A:$N,8,0),0)</f>
        <v>18807.7</v>
      </c>
      <c r="N1423" s="44">
        <f>IFERROR(VLOOKUP($F1423,'Arr 2020'!$A:$N,9,0),0)</f>
        <v>26156.47</v>
      </c>
      <c r="O1423" s="44">
        <f>IFERROR(VLOOKUP($F1423,'Arr 2020'!$A:$N,10,0),0)</f>
        <v>29293.49</v>
      </c>
      <c r="P1423" s="44">
        <f>IFERROR(VLOOKUP($F1423,'Arr 2020'!$A:$N,11,0),0)</f>
        <v>24734.83</v>
      </c>
      <c r="Q1423" s="44">
        <f>IFERROR(VLOOKUP($F1423,'Arr 2020'!$A:$N,12,0),0)</f>
        <v>25674.26</v>
      </c>
      <c r="R1423" s="44">
        <f>IFERROR(VLOOKUP($F1423,'Arr 2020'!$A:$N,13,0),0)</f>
        <v>53242.87</v>
      </c>
      <c r="S1423" s="44">
        <f>IFERROR(VLOOKUP($F1423,'Arr 2020'!$A:$N,14,0),0)</f>
        <v>36569.160000000003</v>
      </c>
    </row>
    <row r="1424" spans="2:19" ht="15" customHeight="1" x14ac:dyDescent="0.2">
      <c r="B1424" s="60"/>
      <c r="C1424" s="61"/>
      <c r="D1424" s="61"/>
      <c r="E1424" s="61"/>
      <c r="F1424" s="43" t="s">
        <v>2493</v>
      </c>
      <c r="G1424" s="53" t="s">
        <v>2494</v>
      </c>
      <c r="H1424" s="44">
        <f>IFERROR(VLOOKUP($F1424,'Arr 2020'!$A$1:$C$1331,3,0),0)</f>
        <v>120.07</v>
      </c>
      <c r="I1424" s="44">
        <f>IFERROR(VLOOKUP($F1424,'Arr 2020'!$A:$N,4,0),0)</f>
        <v>0</v>
      </c>
      <c r="J1424" s="44">
        <f>IFERROR(VLOOKUP($F1424,'Arr 2020'!$A:$N,5,0),0)</f>
        <v>0</v>
      </c>
      <c r="K1424" s="44">
        <f>IFERROR(VLOOKUP($F1424,'Arr 2020'!$A:$N,6,0),0)</f>
        <v>0</v>
      </c>
      <c r="L1424" s="44">
        <f>IFERROR(VLOOKUP($F1424,'Arr 2020'!$A:$N,7,0),0)</f>
        <v>0</v>
      </c>
      <c r="M1424" s="44">
        <f>IFERROR(VLOOKUP($F1424,'Arr 2020'!$A:$N,8,0),0)</f>
        <v>0.21</v>
      </c>
      <c r="N1424" s="44">
        <f>IFERROR(VLOOKUP($F1424,'Arr 2020'!$A:$N,9,0),0)</f>
        <v>113.82</v>
      </c>
      <c r="O1424" s="44">
        <f>IFERROR(VLOOKUP($F1424,'Arr 2020'!$A:$N,10,0),0)</f>
        <v>0</v>
      </c>
      <c r="P1424" s="44">
        <f>IFERROR(VLOOKUP($F1424,'Arr 2020'!$A:$N,11,0),0)</f>
        <v>10.89</v>
      </c>
      <c r="Q1424" s="44">
        <f>IFERROR(VLOOKUP($F1424,'Arr 2020'!$A:$N,12,0),0)</f>
        <v>29.87</v>
      </c>
      <c r="R1424" s="44">
        <f>IFERROR(VLOOKUP($F1424,'Arr 2020'!$A:$N,13,0),0)</f>
        <v>2056.58</v>
      </c>
      <c r="S1424" s="44">
        <f>IFERROR(VLOOKUP($F1424,'Arr 2020'!$A:$N,14,0),0)</f>
        <v>1068.04</v>
      </c>
    </row>
    <row r="1425" spans="2:19" ht="30" customHeight="1" x14ac:dyDescent="0.2">
      <c r="B1425" s="60"/>
      <c r="C1425" s="61"/>
      <c r="D1425" s="61"/>
      <c r="E1425" s="61"/>
      <c r="F1425" s="43" t="s">
        <v>2495</v>
      </c>
      <c r="G1425" s="53" t="s">
        <v>2496</v>
      </c>
      <c r="H1425" s="44">
        <f>IFERROR(VLOOKUP($F1425,'Arr 2020'!$A$1:$C$1331,3,0),0)</f>
        <v>813081.97</v>
      </c>
      <c r="I1425" s="44">
        <f>IFERROR(VLOOKUP($F1425,'Arr 2020'!$A:$N,4,0),0)</f>
        <v>721109.1</v>
      </c>
      <c r="J1425" s="44">
        <f>IFERROR(VLOOKUP($F1425,'Arr 2020'!$A:$N,5,0),0)</f>
        <v>504013.27</v>
      </c>
      <c r="K1425" s="44">
        <f>IFERROR(VLOOKUP($F1425,'Arr 2020'!$A:$N,6,0),0)</f>
        <v>363541.53000000009</v>
      </c>
      <c r="L1425" s="44">
        <f>IFERROR(VLOOKUP($F1425,'Arr 2020'!$A:$N,7,0),0)</f>
        <v>320147.72999999992</v>
      </c>
      <c r="M1425" s="44">
        <f>IFERROR(VLOOKUP($F1425,'Arr 2020'!$A:$N,8,0),0)</f>
        <v>411298.84</v>
      </c>
      <c r="N1425" s="44">
        <f>IFERROR(VLOOKUP($F1425,'Arr 2020'!$A:$N,9,0),0)</f>
        <v>538081.23</v>
      </c>
      <c r="O1425" s="44">
        <f>IFERROR(VLOOKUP($F1425,'Arr 2020'!$A:$N,10,0),0)</f>
        <v>616110.92000000004</v>
      </c>
      <c r="P1425" s="44">
        <f>IFERROR(VLOOKUP($F1425,'Arr 2020'!$A:$N,11,0),0)</f>
        <v>650787.97</v>
      </c>
      <c r="Q1425" s="44">
        <f>IFERROR(VLOOKUP($F1425,'Arr 2020'!$A:$N,12,0),0)</f>
        <v>918886.12</v>
      </c>
      <c r="R1425" s="44">
        <f>IFERROR(VLOOKUP($F1425,'Arr 2020'!$A:$N,13,0),0)</f>
        <v>764014.54</v>
      </c>
      <c r="S1425" s="44">
        <f>IFERROR(VLOOKUP($F1425,'Arr 2020'!$A:$N,14,0),0)</f>
        <v>786377.13</v>
      </c>
    </row>
    <row r="1426" spans="2:19" ht="15" customHeight="1" x14ac:dyDescent="0.2">
      <c r="B1426" s="64"/>
      <c r="C1426" s="37"/>
      <c r="D1426" s="37" t="s">
        <v>2497</v>
      </c>
      <c r="E1426" s="37"/>
      <c r="F1426" s="37"/>
      <c r="G1426" s="51" t="s">
        <v>4287</v>
      </c>
      <c r="H1426" s="38">
        <f>IFERROR(VLOOKUP($F1426,'Arr 2020'!$A$1:$C$1331,3,0),0)</f>
        <v>0</v>
      </c>
      <c r="I1426" s="38">
        <f>IFERROR(VLOOKUP($F1426,'Arr 2020'!$A:$N,4,0),0)</f>
        <v>0</v>
      </c>
      <c r="J1426" s="38">
        <f>IFERROR(VLOOKUP($F1426,'Arr 2020'!$A:$N,5,0),0)</f>
        <v>0</v>
      </c>
      <c r="K1426" s="38">
        <f>IFERROR(VLOOKUP($F1426,'Arr 2020'!$A:$N,6,0),0)</f>
        <v>0</v>
      </c>
      <c r="L1426" s="38">
        <f>IFERROR(VLOOKUP($F1426,'Arr 2020'!$A:$N,7,0),0)</f>
        <v>0</v>
      </c>
      <c r="M1426" s="38">
        <f>IFERROR(VLOOKUP($F1426,'Arr 2020'!$A:$N,8,0),0)</f>
        <v>0</v>
      </c>
      <c r="N1426" s="38">
        <f>IFERROR(VLOOKUP($F1426,'Arr 2020'!$A:$N,9,0),0)</f>
        <v>0</v>
      </c>
      <c r="O1426" s="38">
        <f>IFERROR(VLOOKUP($F1426,'Arr 2020'!$A:$N,10,0),0)</f>
        <v>0</v>
      </c>
      <c r="P1426" s="38">
        <f>IFERROR(VLOOKUP($F1426,'Arr 2020'!$A:$N,11,0),0)</f>
        <v>0</v>
      </c>
      <c r="Q1426" s="38">
        <f>IFERROR(VLOOKUP($F1426,'Arr 2020'!$A:$N,12,0),0)</f>
        <v>0</v>
      </c>
      <c r="R1426" s="38">
        <f>IFERROR(VLOOKUP($F1426,'Arr 2020'!$A:$N,13,0),0)</f>
        <v>0</v>
      </c>
      <c r="S1426" s="38">
        <f>IFERROR(VLOOKUP($F1426,'Arr 2020'!$A:$N,14,0),0)</f>
        <v>0</v>
      </c>
    </row>
    <row r="1427" spans="2:19" ht="15" customHeight="1" x14ac:dyDescent="0.2">
      <c r="B1427" s="23"/>
      <c r="C1427" s="22"/>
      <c r="D1427" s="22"/>
      <c r="E1427" s="22" t="s">
        <v>2498</v>
      </c>
      <c r="F1427" s="22"/>
      <c r="G1427" s="55" t="s">
        <v>2499</v>
      </c>
      <c r="H1427" s="24">
        <f>IFERROR(VLOOKUP($F1427,'Arr 2020'!$A$1:$C$1331,3,0),0)</f>
        <v>0</v>
      </c>
      <c r="I1427" s="24">
        <f>IFERROR(VLOOKUP($F1427,'Arr 2020'!$A:$N,4,0),0)</f>
        <v>0</v>
      </c>
      <c r="J1427" s="24">
        <f>IFERROR(VLOOKUP($F1427,'Arr 2020'!$A:$N,5,0),0)</f>
        <v>0</v>
      </c>
      <c r="K1427" s="24">
        <f>IFERROR(VLOOKUP($F1427,'Arr 2020'!$A:$N,6,0),0)</f>
        <v>0</v>
      </c>
      <c r="L1427" s="24">
        <f>IFERROR(VLOOKUP($F1427,'Arr 2020'!$A:$N,7,0),0)</f>
        <v>0</v>
      </c>
      <c r="M1427" s="24">
        <f>IFERROR(VLOOKUP($F1427,'Arr 2020'!$A:$N,8,0),0)</f>
        <v>0</v>
      </c>
      <c r="N1427" s="24">
        <f>IFERROR(VLOOKUP($F1427,'Arr 2020'!$A:$N,9,0),0)</f>
        <v>0</v>
      </c>
      <c r="O1427" s="24">
        <f>IFERROR(VLOOKUP($F1427,'Arr 2020'!$A:$N,10,0),0)</f>
        <v>0</v>
      </c>
      <c r="P1427" s="24">
        <f>IFERROR(VLOOKUP($F1427,'Arr 2020'!$A:$N,11,0),0)</f>
        <v>0</v>
      </c>
      <c r="Q1427" s="24">
        <f>IFERROR(VLOOKUP($F1427,'Arr 2020'!$A:$N,12,0),0)</f>
        <v>0</v>
      </c>
      <c r="R1427" s="24">
        <f>IFERROR(VLOOKUP($F1427,'Arr 2020'!$A:$N,13,0),0)</f>
        <v>0</v>
      </c>
      <c r="S1427" s="24">
        <f>IFERROR(VLOOKUP($F1427,'Arr 2020'!$A:$N,14,0),0)</f>
        <v>0</v>
      </c>
    </row>
    <row r="1428" spans="2:19" ht="15" customHeight="1" x14ac:dyDescent="0.2">
      <c r="B1428" s="60"/>
      <c r="C1428" s="61"/>
      <c r="D1428" s="61"/>
      <c r="E1428" s="61"/>
      <c r="F1428" s="43" t="s">
        <v>2500</v>
      </c>
      <c r="G1428" s="53" t="s">
        <v>2499</v>
      </c>
      <c r="H1428" s="44">
        <f>IFERROR(VLOOKUP($F1428,'Arr 2020'!$A$1:$C$1331,3,0),0)</f>
        <v>2897957.47</v>
      </c>
      <c r="I1428" s="44">
        <f>IFERROR(VLOOKUP($F1428,'Arr 2020'!$A:$N,4,0),0)</f>
        <v>1951781.66</v>
      </c>
      <c r="J1428" s="44">
        <f>IFERROR(VLOOKUP($F1428,'Arr 2020'!$A:$N,5,0),0)</f>
        <v>3033633.66</v>
      </c>
      <c r="K1428" s="44">
        <f>IFERROR(VLOOKUP($F1428,'Arr 2020'!$A:$N,6,0),0)</f>
        <v>2532002.87</v>
      </c>
      <c r="L1428" s="44">
        <f>IFERROR(VLOOKUP($F1428,'Arr 2020'!$A:$N,7,0),0)</f>
        <v>2322111.31</v>
      </c>
      <c r="M1428" s="44">
        <f>IFERROR(VLOOKUP($F1428,'Arr 2020'!$A:$N,8,0),0)</f>
        <v>2448580.63</v>
      </c>
      <c r="N1428" s="44">
        <f>IFERROR(VLOOKUP($F1428,'Arr 2020'!$A:$N,9,0),0)</f>
        <v>2682942.65</v>
      </c>
      <c r="O1428" s="44">
        <f>IFERROR(VLOOKUP($F1428,'Arr 2020'!$A:$N,10,0),0)</f>
        <v>2741945.11</v>
      </c>
      <c r="P1428" s="44">
        <f>IFERROR(VLOOKUP($F1428,'Arr 2020'!$A:$N,11,0),0)</f>
        <v>2498645.1800000002</v>
      </c>
      <c r="Q1428" s="44">
        <f>IFERROR(VLOOKUP($F1428,'Arr 2020'!$A:$N,12,0),0)</f>
        <v>2390320.5299999998</v>
      </c>
      <c r="R1428" s="44">
        <f>IFERROR(VLOOKUP($F1428,'Arr 2020'!$A:$N,13,0),0)</f>
        <v>3425522.27</v>
      </c>
      <c r="S1428" s="44">
        <f>IFERROR(VLOOKUP($F1428,'Arr 2020'!$A:$N,14,0),0)</f>
        <v>2746538.11</v>
      </c>
    </row>
    <row r="1429" spans="2:19" ht="15" customHeight="1" x14ac:dyDescent="0.2">
      <c r="B1429" s="23"/>
      <c r="C1429" s="22"/>
      <c r="D1429" s="22"/>
      <c r="E1429" s="22" t="s">
        <v>2501</v>
      </c>
      <c r="F1429" s="22"/>
      <c r="G1429" s="55" t="s">
        <v>2502</v>
      </c>
      <c r="H1429" s="24">
        <f>IFERROR(VLOOKUP($F1429,'Arr 2020'!$A$1:$C$1331,3,0),0)</f>
        <v>0</v>
      </c>
      <c r="I1429" s="24">
        <f>IFERROR(VLOOKUP($F1429,'Arr 2020'!$A:$N,4,0),0)</f>
        <v>0</v>
      </c>
      <c r="J1429" s="24">
        <f>IFERROR(VLOOKUP($F1429,'Arr 2020'!$A:$N,5,0),0)</f>
        <v>0</v>
      </c>
      <c r="K1429" s="24">
        <f>IFERROR(VLOOKUP($F1429,'Arr 2020'!$A:$N,6,0),0)</f>
        <v>0</v>
      </c>
      <c r="L1429" s="24">
        <f>IFERROR(VLOOKUP($F1429,'Arr 2020'!$A:$N,7,0),0)</f>
        <v>0</v>
      </c>
      <c r="M1429" s="24">
        <f>IFERROR(VLOOKUP($F1429,'Arr 2020'!$A:$N,8,0),0)</f>
        <v>0</v>
      </c>
      <c r="N1429" s="24">
        <f>IFERROR(VLOOKUP($F1429,'Arr 2020'!$A:$N,9,0),0)</f>
        <v>0</v>
      </c>
      <c r="O1429" s="24">
        <f>IFERROR(VLOOKUP($F1429,'Arr 2020'!$A:$N,10,0),0)</f>
        <v>0</v>
      </c>
      <c r="P1429" s="24">
        <f>IFERROR(VLOOKUP($F1429,'Arr 2020'!$A:$N,11,0),0)</f>
        <v>0</v>
      </c>
      <c r="Q1429" s="24">
        <f>IFERROR(VLOOKUP($F1429,'Arr 2020'!$A:$N,12,0),0)</f>
        <v>0</v>
      </c>
      <c r="R1429" s="24">
        <f>IFERROR(VLOOKUP($F1429,'Arr 2020'!$A:$N,13,0),0)</f>
        <v>0</v>
      </c>
      <c r="S1429" s="24">
        <f>IFERROR(VLOOKUP($F1429,'Arr 2020'!$A:$N,14,0),0)</f>
        <v>0</v>
      </c>
    </row>
    <row r="1430" spans="2:19" ht="15" customHeight="1" x14ac:dyDescent="0.2">
      <c r="B1430" s="60"/>
      <c r="C1430" s="61"/>
      <c r="D1430" s="61"/>
      <c r="E1430" s="61"/>
      <c r="F1430" s="43" t="s">
        <v>2503</v>
      </c>
      <c r="G1430" s="53" t="s">
        <v>2502</v>
      </c>
      <c r="H1430" s="44">
        <f>IFERROR(VLOOKUP($F1430,'Arr 2020'!$A$1:$C$1331,3,0),0)</f>
        <v>39739.660000000003</v>
      </c>
      <c r="I1430" s="44">
        <f>IFERROR(VLOOKUP($F1430,'Arr 2020'!$A:$N,4,0),0)</f>
        <v>47759.609999999993</v>
      </c>
      <c r="J1430" s="44">
        <f>IFERROR(VLOOKUP($F1430,'Arr 2020'!$A:$N,5,0),0)</f>
        <v>34160.31</v>
      </c>
      <c r="K1430" s="44">
        <f>IFERROR(VLOOKUP($F1430,'Arr 2020'!$A:$N,6,0),0)</f>
        <v>49841.91</v>
      </c>
      <c r="L1430" s="44">
        <f>IFERROR(VLOOKUP($F1430,'Arr 2020'!$A:$N,7,0),0)</f>
        <v>34153.46</v>
      </c>
      <c r="M1430" s="44">
        <f>IFERROR(VLOOKUP($F1430,'Arr 2020'!$A:$N,8,0),0)</f>
        <v>58048.79</v>
      </c>
      <c r="N1430" s="44">
        <f>IFERROR(VLOOKUP($F1430,'Arr 2020'!$A:$N,9,0),0)</f>
        <v>78293.50999999998</v>
      </c>
      <c r="O1430" s="44">
        <f>IFERROR(VLOOKUP($F1430,'Arr 2020'!$A:$N,10,0),0)</f>
        <v>77109.570000000007</v>
      </c>
      <c r="P1430" s="44">
        <f>IFERROR(VLOOKUP($F1430,'Arr 2020'!$A:$N,11,0),0)</f>
        <v>80088.179999999993</v>
      </c>
      <c r="Q1430" s="44">
        <f>IFERROR(VLOOKUP($F1430,'Arr 2020'!$A:$N,12,0),0)</f>
        <v>81279.559999999983</v>
      </c>
      <c r="R1430" s="44">
        <f>IFERROR(VLOOKUP($F1430,'Arr 2020'!$A:$N,13,0),0)</f>
        <v>88628.42</v>
      </c>
      <c r="S1430" s="44">
        <f>IFERROR(VLOOKUP($F1430,'Arr 2020'!$A:$N,14,0),0)</f>
        <v>99696.45</v>
      </c>
    </row>
    <row r="1431" spans="2:19" ht="30" customHeight="1" x14ac:dyDescent="0.2">
      <c r="B1431" s="23"/>
      <c r="C1431" s="22"/>
      <c r="D1431" s="22"/>
      <c r="E1431" s="22" t="s">
        <v>2504</v>
      </c>
      <c r="F1431" s="22"/>
      <c r="G1431" s="55" t="s">
        <v>2505</v>
      </c>
      <c r="H1431" s="24">
        <f>IFERROR(VLOOKUP($F1431,'Arr 2020'!$A$1:$C$1331,3,0),0)</f>
        <v>0</v>
      </c>
      <c r="I1431" s="24">
        <f>IFERROR(VLOOKUP($F1431,'Arr 2020'!$A:$N,4,0),0)</f>
        <v>0</v>
      </c>
      <c r="J1431" s="24">
        <f>IFERROR(VLOOKUP($F1431,'Arr 2020'!$A:$N,5,0),0)</f>
        <v>0</v>
      </c>
      <c r="K1431" s="24">
        <f>IFERROR(VLOOKUP($F1431,'Arr 2020'!$A:$N,6,0),0)</f>
        <v>0</v>
      </c>
      <c r="L1431" s="24">
        <f>IFERROR(VLOOKUP($F1431,'Arr 2020'!$A:$N,7,0),0)</f>
        <v>0</v>
      </c>
      <c r="M1431" s="24">
        <f>IFERROR(VLOOKUP($F1431,'Arr 2020'!$A:$N,8,0),0)</f>
        <v>0</v>
      </c>
      <c r="N1431" s="24">
        <f>IFERROR(VLOOKUP($F1431,'Arr 2020'!$A:$N,9,0),0)</f>
        <v>0</v>
      </c>
      <c r="O1431" s="24">
        <f>IFERROR(VLOOKUP($F1431,'Arr 2020'!$A:$N,10,0),0)</f>
        <v>0</v>
      </c>
      <c r="P1431" s="24">
        <f>IFERROR(VLOOKUP($F1431,'Arr 2020'!$A:$N,11,0),0)</f>
        <v>0</v>
      </c>
      <c r="Q1431" s="24">
        <f>IFERROR(VLOOKUP($F1431,'Arr 2020'!$A:$N,12,0),0)</f>
        <v>0</v>
      </c>
      <c r="R1431" s="24">
        <f>IFERROR(VLOOKUP($F1431,'Arr 2020'!$A:$N,13,0),0)</f>
        <v>0</v>
      </c>
      <c r="S1431" s="24">
        <f>IFERROR(VLOOKUP($F1431,'Arr 2020'!$A:$N,14,0),0)</f>
        <v>0</v>
      </c>
    </row>
    <row r="1432" spans="2:19" ht="30" customHeight="1" x14ac:dyDescent="0.2">
      <c r="B1432" s="60"/>
      <c r="C1432" s="61"/>
      <c r="D1432" s="61"/>
      <c r="E1432" s="61"/>
      <c r="F1432" s="43" t="s">
        <v>2506</v>
      </c>
      <c r="G1432" s="53" t="s">
        <v>2505</v>
      </c>
      <c r="H1432" s="44">
        <f>IFERROR(VLOOKUP($F1432,'Arr 2020'!$A$1:$C$1331,3,0),0)</f>
        <v>4527481.8600000003</v>
      </c>
      <c r="I1432" s="44">
        <f>IFERROR(VLOOKUP($F1432,'Arr 2020'!$A:$N,4,0),0)</f>
        <v>3241889.31</v>
      </c>
      <c r="J1432" s="44">
        <f>IFERROR(VLOOKUP($F1432,'Arr 2020'!$A:$N,5,0),0)</f>
        <v>3030640.34</v>
      </c>
      <c r="K1432" s="44">
        <f>IFERROR(VLOOKUP($F1432,'Arr 2020'!$A:$N,6,0),0)</f>
        <v>3299696.49</v>
      </c>
      <c r="L1432" s="44">
        <f>IFERROR(VLOOKUP($F1432,'Arr 2020'!$A:$N,7,0),0)</f>
        <v>2646553.3199999998</v>
      </c>
      <c r="M1432" s="44">
        <f>IFERROR(VLOOKUP($F1432,'Arr 2020'!$A:$N,8,0),0)</f>
        <v>2855424.33</v>
      </c>
      <c r="N1432" s="44">
        <f>IFERROR(VLOOKUP($F1432,'Arr 2020'!$A:$N,9,0),0)</f>
        <v>3086471.1600000006</v>
      </c>
      <c r="O1432" s="44">
        <f>IFERROR(VLOOKUP($F1432,'Arr 2020'!$A:$N,10,0),0)</f>
        <v>3099938.52</v>
      </c>
      <c r="P1432" s="44">
        <f>IFERROR(VLOOKUP($F1432,'Arr 2020'!$A:$N,11,0),0)</f>
        <v>3556329.82</v>
      </c>
      <c r="Q1432" s="44">
        <f>IFERROR(VLOOKUP($F1432,'Arr 2020'!$A:$N,12,0),0)</f>
        <v>4224524.0999999996</v>
      </c>
      <c r="R1432" s="44">
        <f>IFERROR(VLOOKUP($F1432,'Arr 2020'!$A:$N,13,0),0)</f>
        <v>4202222.6100000003</v>
      </c>
      <c r="S1432" s="44">
        <f>IFERROR(VLOOKUP($F1432,'Arr 2020'!$A:$N,14,0),0)</f>
        <v>5077047.03</v>
      </c>
    </row>
    <row r="1433" spans="2:19" ht="15" customHeight="1" x14ac:dyDescent="0.2">
      <c r="B1433" s="32"/>
      <c r="C1433" s="33" t="s">
        <v>2507</v>
      </c>
      <c r="D1433" s="33"/>
      <c r="E1433" s="33"/>
      <c r="F1433" s="33"/>
      <c r="G1433" s="50" t="s">
        <v>2508</v>
      </c>
      <c r="H1433" s="65">
        <f>IFERROR(VLOOKUP($F1433,'Arr 2020'!$A$1:$C$1331,3,0),0)</f>
        <v>0</v>
      </c>
      <c r="I1433" s="65">
        <f>IFERROR(VLOOKUP($F1433,'Arr 2020'!$A:$N,4,0),0)</f>
        <v>0</v>
      </c>
      <c r="J1433" s="65">
        <f>IFERROR(VLOOKUP($F1433,'Arr 2020'!$A:$N,5,0),0)</f>
        <v>0</v>
      </c>
      <c r="K1433" s="65">
        <f>IFERROR(VLOOKUP($F1433,'Arr 2020'!$A:$N,6,0),0)</f>
        <v>0</v>
      </c>
      <c r="L1433" s="65">
        <f>IFERROR(VLOOKUP($F1433,'Arr 2020'!$A:$N,7,0),0)</f>
        <v>0</v>
      </c>
      <c r="M1433" s="65">
        <f>IFERROR(VLOOKUP($F1433,'Arr 2020'!$A:$N,8,0),0)</f>
        <v>0</v>
      </c>
      <c r="N1433" s="65">
        <f>IFERROR(VLOOKUP($F1433,'Arr 2020'!$A:$N,9,0),0)</f>
        <v>0</v>
      </c>
      <c r="O1433" s="65">
        <f>IFERROR(VLOOKUP($F1433,'Arr 2020'!$A:$N,10,0),0)</f>
        <v>0</v>
      </c>
      <c r="P1433" s="65">
        <f>IFERROR(VLOOKUP($F1433,'Arr 2020'!$A:$N,11,0),0)</f>
        <v>0</v>
      </c>
      <c r="Q1433" s="65">
        <f>IFERROR(VLOOKUP($F1433,'Arr 2020'!$A:$N,12,0),0)</f>
        <v>0</v>
      </c>
      <c r="R1433" s="65">
        <f>IFERROR(VLOOKUP($F1433,'Arr 2020'!$A:$N,13,0),0)</f>
        <v>0</v>
      </c>
      <c r="S1433" s="65">
        <f>IFERROR(VLOOKUP($F1433,'Arr 2020'!$A:$N,14,0),0)</f>
        <v>0</v>
      </c>
    </row>
    <row r="1434" spans="2:19" ht="15" customHeight="1" x14ac:dyDescent="0.2">
      <c r="B1434" s="64"/>
      <c r="C1434" s="37"/>
      <c r="D1434" s="37" t="s">
        <v>2509</v>
      </c>
      <c r="E1434" s="37"/>
      <c r="F1434" s="37"/>
      <c r="G1434" s="51" t="s">
        <v>4288</v>
      </c>
      <c r="H1434" s="38">
        <f>IFERROR(VLOOKUP($F1434,'Arr 2020'!$A$1:$C$1331,3,0),0)</f>
        <v>0</v>
      </c>
      <c r="I1434" s="38">
        <f>IFERROR(VLOOKUP($F1434,'Arr 2020'!$A:$N,4,0),0)</f>
        <v>0</v>
      </c>
      <c r="J1434" s="38">
        <f>IFERROR(VLOOKUP($F1434,'Arr 2020'!$A:$N,5,0),0)</f>
        <v>0</v>
      </c>
      <c r="K1434" s="38">
        <f>IFERROR(VLOOKUP($F1434,'Arr 2020'!$A:$N,6,0),0)</f>
        <v>0</v>
      </c>
      <c r="L1434" s="38">
        <f>IFERROR(VLOOKUP($F1434,'Arr 2020'!$A:$N,7,0),0)</f>
        <v>0</v>
      </c>
      <c r="M1434" s="38">
        <f>IFERROR(VLOOKUP($F1434,'Arr 2020'!$A:$N,8,0),0)</f>
        <v>0</v>
      </c>
      <c r="N1434" s="38">
        <f>IFERROR(VLOOKUP($F1434,'Arr 2020'!$A:$N,9,0),0)</f>
        <v>0</v>
      </c>
      <c r="O1434" s="38">
        <f>IFERROR(VLOOKUP($F1434,'Arr 2020'!$A:$N,10,0),0)</f>
        <v>0</v>
      </c>
      <c r="P1434" s="38">
        <f>IFERROR(VLOOKUP($F1434,'Arr 2020'!$A:$N,11,0),0)</f>
        <v>0</v>
      </c>
      <c r="Q1434" s="38">
        <f>IFERROR(VLOOKUP($F1434,'Arr 2020'!$A:$N,12,0),0)</f>
        <v>0</v>
      </c>
      <c r="R1434" s="38">
        <f>IFERROR(VLOOKUP($F1434,'Arr 2020'!$A:$N,13,0),0)</f>
        <v>0</v>
      </c>
      <c r="S1434" s="38">
        <f>IFERROR(VLOOKUP($F1434,'Arr 2020'!$A:$N,14,0),0)</f>
        <v>0</v>
      </c>
    </row>
    <row r="1435" spans="2:19" ht="30" customHeight="1" x14ac:dyDescent="0.2">
      <c r="B1435" s="23"/>
      <c r="C1435" s="22"/>
      <c r="D1435" s="22"/>
      <c r="E1435" s="22" t="s">
        <v>2510</v>
      </c>
      <c r="F1435" s="22"/>
      <c r="G1435" s="55" t="s">
        <v>4289</v>
      </c>
      <c r="H1435" s="24">
        <f>IFERROR(VLOOKUP($F1435,'Arr 2020'!$A$1:$C$1331,3,0),0)</f>
        <v>0</v>
      </c>
      <c r="I1435" s="24">
        <f>IFERROR(VLOOKUP($F1435,'Arr 2020'!$A:$N,4,0),0)</f>
        <v>0</v>
      </c>
      <c r="J1435" s="24">
        <f>IFERROR(VLOOKUP($F1435,'Arr 2020'!$A:$N,5,0),0)</f>
        <v>0</v>
      </c>
      <c r="K1435" s="24">
        <f>IFERROR(VLOOKUP($F1435,'Arr 2020'!$A:$N,6,0),0)</f>
        <v>0</v>
      </c>
      <c r="L1435" s="24">
        <f>IFERROR(VLOOKUP($F1435,'Arr 2020'!$A:$N,7,0),0)</f>
        <v>0</v>
      </c>
      <c r="M1435" s="24">
        <f>IFERROR(VLOOKUP($F1435,'Arr 2020'!$A:$N,8,0),0)</f>
        <v>0</v>
      </c>
      <c r="N1435" s="24">
        <f>IFERROR(VLOOKUP($F1435,'Arr 2020'!$A:$N,9,0),0)</f>
        <v>0</v>
      </c>
      <c r="O1435" s="24">
        <f>IFERROR(VLOOKUP($F1435,'Arr 2020'!$A:$N,10,0),0)</f>
        <v>0</v>
      </c>
      <c r="P1435" s="24">
        <f>IFERROR(VLOOKUP($F1435,'Arr 2020'!$A:$N,11,0),0)</f>
        <v>0</v>
      </c>
      <c r="Q1435" s="24">
        <f>IFERROR(VLOOKUP($F1435,'Arr 2020'!$A:$N,12,0),0)</f>
        <v>0</v>
      </c>
      <c r="R1435" s="24">
        <f>IFERROR(VLOOKUP($F1435,'Arr 2020'!$A:$N,13,0),0)</f>
        <v>0</v>
      </c>
      <c r="S1435" s="24">
        <f>IFERROR(VLOOKUP($F1435,'Arr 2020'!$A:$N,14,0),0)</f>
        <v>0</v>
      </c>
    </row>
    <row r="1436" spans="2:19" ht="30" customHeight="1" x14ac:dyDescent="0.2">
      <c r="B1436" s="60"/>
      <c r="C1436" s="61"/>
      <c r="D1436" s="61"/>
      <c r="E1436" s="61"/>
      <c r="F1436" s="43" t="s">
        <v>2511</v>
      </c>
      <c r="G1436" s="53" t="s">
        <v>4290</v>
      </c>
      <c r="H1436" s="44">
        <f>IFERROR(VLOOKUP($F1436,'Arr 2020'!$A$1:$C$1331,3,0),0)</f>
        <v>3951307.9500000007</v>
      </c>
      <c r="I1436" s="44">
        <f>IFERROR(VLOOKUP($F1436,'Arr 2020'!$A:$N,4,0),0)</f>
        <v>2569472.86</v>
      </c>
      <c r="J1436" s="44">
        <f>IFERROR(VLOOKUP($F1436,'Arr 2020'!$A:$N,5,0),0)</f>
        <v>2673909.7999999998</v>
      </c>
      <c r="K1436" s="44">
        <f>IFERROR(VLOOKUP($F1436,'Arr 2020'!$A:$N,6,0),0)</f>
        <v>2425972.59</v>
      </c>
      <c r="L1436" s="44">
        <f>IFERROR(VLOOKUP($F1436,'Arr 2020'!$A:$N,7,0),0)</f>
        <v>2878155.89</v>
      </c>
      <c r="M1436" s="44">
        <f>IFERROR(VLOOKUP($F1436,'Arr 2020'!$A:$N,8,0),0)</f>
        <v>3326022.09</v>
      </c>
      <c r="N1436" s="44">
        <f>IFERROR(VLOOKUP($F1436,'Arr 2020'!$A:$N,9,0),0)</f>
        <v>3592621.7200000007</v>
      </c>
      <c r="O1436" s="44">
        <f>IFERROR(VLOOKUP($F1436,'Arr 2020'!$A:$N,10,0),0)</f>
        <v>3279117.86</v>
      </c>
      <c r="P1436" s="44">
        <f>IFERROR(VLOOKUP($F1436,'Arr 2020'!$A:$N,11,0),0)</f>
        <v>5657991.0099999998</v>
      </c>
      <c r="Q1436" s="44">
        <f>IFERROR(VLOOKUP($F1436,'Arr 2020'!$A:$N,12,0),0)</f>
        <v>3598378.69</v>
      </c>
      <c r="R1436" s="44">
        <f>IFERROR(VLOOKUP($F1436,'Arr 2020'!$A:$N,13,0),0)</f>
        <v>3834351.29</v>
      </c>
      <c r="S1436" s="44">
        <f>IFERROR(VLOOKUP($F1436,'Arr 2020'!$A:$N,14,0),0)</f>
        <v>3727908.87</v>
      </c>
    </row>
    <row r="1437" spans="2:19" ht="30" customHeight="1" x14ac:dyDescent="0.2">
      <c r="B1437" s="60"/>
      <c r="C1437" s="61"/>
      <c r="D1437" s="61"/>
      <c r="E1437" s="61"/>
      <c r="F1437" s="43" t="s">
        <v>2513</v>
      </c>
      <c r="G1437" s="53" t="s">
        <v>4291</v>
      </c>
      <c r="H1437" s="44">
        <f>IFERROR(VLOOKUP($F1437,'Arr 2020'!$A$1:$C$1331,3,0),0)</f>
        <v>13289506.539999999</v>
      </c>
      <c r="I1437" s="44">
        <f>IFERROR(VLOOKUP($F1437,'Arr 2020'!$A:$N,4,0),0)</f>
        <v>8439445.9000000004</v>
      </c>
      <c r="J1437" s="44">
        <f>IFERROR(VLOOKUP($F1437,'Arr 2020'!$A:$N,5,0),0)</f>
        <v>8689330.9800000004</v>
      </c>
      <c r="K1437" s="44">
        <f>IFERROR(VLOOKUP($F1437,'Arr 2020'!$A:$N,6,0),0)</f>
        <v>8675831.3900000006</v>
      </c>
      <c r="L1437" s="44">
        <f>IFERROR(VLOOKUP($F1437,'Arr 2020'!$A:$N,7,0),0)</f>
        <v>9193306.7799999993</v>
      </c>
      <c r="M1437" s="44">
        <f>IFERROR(VLOOKUP($F1437,'Arr 2020'!$A:$N,8,0),0)</f>
        <v>10005673.220000001</v>
      </c>
      <c r="N1437" s="44">
        <f>IFERROR(VLOOKUP($F1437,'Arr 2020'!$A:$N,9,0),0)</f>
        <v>9593394.1300000008</v>
      </c>
      <c r="O1437" s="44">
        <f>IFERROR(VLOOKUP($F1437,'Arr 2020'!$A:$N,10,0),0)</f>
        <v>8582715.3000000007</v>
      </c>
      <c r="P1437" s="44">
        <f>IFERROR(VLOOKUP($F1437,'Arr 2020'!$A:$N,11,0),0)</f>
        <v>9315641.6199999992</v>
      </c>
      <c r="Q1437" s="44">
        <f>IFERROR(VLOOKUP($F1437,'Arr 2020'!$A:$N,12,0),0)</f>
        <v>8665289.0700000003</v>
      </c>
      <c r="R1437" s="44">
        <f>IFERROR(VLOOKUP($F1437,'Arr 2020'!$A:$N,13,0),0)</f>
        <v>9121661.4499999993</v>
      </c>
      <c r="S1437" s="44">
        <f>IFERROR(VLOOKUP($F1437,'Arr 2020'!$A:$N,14,0),0)</f>
        <v>7960695.5300000003</v>
      </c>
    </row>
    <row r="1438" spans="2:19" ht="30" customHeight="1" x14ac:dyDescent="0.2">
      <c r="B1438" s="23"/>
      <c r="C1438" s="22"/>
      <c r="D1438" s="22"/>
      <c r="E1438" s="22" t="s">
        <v>2515</v>
      </c>
      <c r="F1438" s="22"/>
      <c r="G1438" s="55" t="s">
        <v>4292</v>
      </c>
      <c r="H1438" s="24">
        <f>IFERROR(VLOOKUP($F1438,'Arr 2020'!$A$1:$C$1331,3,0),0)</f>
        <v>0</v>
      </c>
      <c r="I1438" s="24">
        <f>IFERROR(VLOOKUP($F1438,'Arr 2020'!$A:$N,4,0),0)</f>
        <v>0</v>
      </c>
      <c r="J1438" s="24">
        <f>IFERROR(VLOOKUP($F1438,'Arr 2020'!$A:$N,5,0),0)</f>
        <v>0</v>
      </c>
      <c r="K1438" s="24">
        <f>IFERROR(VLOOKUP($F1438,'Arr 2020'!$A:$N,6,0),0)</f>
        <v>0</v>
      </c>
      <c r="L1438" s="24">
        <f>IFERROR(VLOOKUP($F1438,'Arr 2020'!$A:$N,7,0),0)</f>
        <v>0</v>
      </c>
      <c r="M1438" s="24">
        <f>IFERROR(VLOOKUP($F1438,'Arr 2020'!$A:$N,8,0),0)</f>
        <v>0</v>
      </c>
      <c r="N1438" s="24">
        <f>IFERROR(VLOOKUP($F1438,'Arr 2020'!$A:$N,9,0),0)</f>
        <v>0</v>
      </c>
      <c r="O1438" s="24">
        <f>IFERROR(VLOOKUP($F1438,'Arr 2020'!$A:$N,10,0),0)</f>
        <v>0</v>
      </c>
      <c r="P1438" s="24">
        <f>IFERROR(VLOOKUP($F1438,'Arr 2020'!$A:$N,11,0),0)</f>
        <v>0</v>
      </c>
      <c r="Q1438" s="24">
        <f>IFERROR(VLOOKUP($F1438,'Arr 2020'!$A:$N,12,0),0)</f>
        <v>0</v>
      </c>
      <c r="R1438" s="24">
        <f>IFERROR(VLOOKUP($F1438,'Arr 2020'!$A:$N,13,0),0)</f>
        <v>0</v>
      </c>
      <c r="S1438" s="24">
        <f>IFERROR(VLOOKUP($F1438,'Arr 2020'!$A:$N,14,0),0)</f>
        <v>0</v>
      </c>
    </row>
    <row r="1439" spans="2:19" ht="30" customHeight="1" x14ac:dyDescent="0.2">
      <c r="B1439" s="60"/>
      <c r="C1439" s="61"/>
      <c r="D1439" s="61"/>
      <c r="E1439" s="61"/>
      <c r="F1439" s="43" t="s">
        <v>2517</v>
      </c>
      <c r="G1439" s="53" t="s">
        <v>4292</v>
      </c>
      <c r="H1439" s="44">
        <f>IFERROR(VLOOKUP($F1439,'Arr 2020'!$A$1:$C$1331,3,0),0)</f>
        <v>1782606.98</v>
      </c>
      <c r="I1439" s="44">
        <f>IFERROR(VLOOKUP($F1439,'Arr 2020'!$A:$N,4,0),0)</f>
        <v>1426559.61</v>
      </c>
      <c r="J1439" s="44">
        <f>IFERROR(VLOOKUP($F1439,'Arr 2020'!$A:$N,5,0),0)</f>
        <v>1447118.29</v>
      </c>
      <c r="K1439" s="44">
        <f>IFERROR(VLOOKUP($F1439,'Arr 2020'!$A:$N,6,0),0)</f>
        <v>1309607.81</v>
      </c>
      <c r="L1439" s="44">
        <f>IFERROR(VLOOKUP($F1439,'Arr 2020'!$A:$N,7,0),0)</f>
        <v>1532628.7</v>
      </c>
      <c r="M1439" s="44">
        <f>IFERROR(VLOOKUP($F1439,'Arr 2020'!$A:$N,8,0),0)</f>
        <v>1684420.68</v>
      </c>
      <c r="N1439" s="44">
        <f>IFERROR(VLOOKUP($F1439,'Arr 2020'!$A:$N,9,0),0)</f>
        <v>1580256.24</v>
      </c>
      <c r="O1439" s="44">
        <f>IFERROR(VLOOKUP($F1439,'Arr 2020'!$A:$N,10,0),0)</f>
        <v>1700429.44</v>
      </c>
      <c r="P1439" s="44">
        <f>IFERROR(VLOOKUP($F1439,'Arr 2020'!$A:$N,11,0),0)</f>
        <v>1720237.01</v>
      </c>
      <c r="Q1439" s="44">
        <f>IFERROR(VLOOKUP($F1439,'Arr 2020'!$A:$N,12,0),0)</f>
        <v>1468962.85</v>
      </c>
      <c r="R1439" s="44">
        <f>IFERROR(VLOOKUP($F1439,'Arr 2020'!$A:$N,13,0),0)</f>
        <v>1716384.04</v>
      </c>
      <c r="S1439" s="44">
        <f>IFERROR(VLOOKUP($F1439,'Arr 2020'!$A:$N,14,0),0)</f>
        <v>1559109.23</v>
      </c>
    </row>
    <row r="1440" spans="2:19" ht="15" customHeight="1" x14ac:dyDescent="0.2">
      <c r="B1440" s="23"/>
      <c r="C1440" s="22"/>
      <c r="D1440" s="22"/>
      <c r="E1440" s="22" t="s">
        <v>2518</v>
      </c>
      <c r="F1440" s="22"/>
      <c r="G1440" s="55" t="s">
        <v>2519</v>
      </c>
      <c r="H1440" s="24">
        <f>IFERROR(VLOOKUP($F1440,'Arr 2020'!$A$1:$C$1331,3,0),0)</f>
        <v>0</v>
      </c>
      <c r="I1440" s="24">
        <f>IFERROR(VLOOKUP($F1440,'Arr 2020'!$A:$N,4,0),0)</f>
        <v>0</v>
      </c>
      <c r="J1440" s="24">
        <f>IFERROR(VLOOKUP($F1440,'Arr 2020'!$A:$N,5,0),0)</f>
        <v>0</v>
      </c>
      <c r="K1440" s="24">
        <f>IFERROR(VLOOKUP($F1440,'Arr 2020'!$A:$N,6,0),0)</f>
        <v>0</v>
      </c>
      <c r="L1440" s="24">
        <f>IFERROR(VLOOKUP($F1440,'Arr 2020'!$A:$N,7,0),0)</f>
        <v>0</v>
      </c>
      <c r="M1440" s="24">
        <f>IFERROR(VLOOKUP($F1440,'Arr 2020'!$A:$N,8,0),0)</f>
        <v>0</v>
      </c>
      <c r="N1440" s="24">
        <f>IFERROR(VLOOKUP($F1440,'Arr 2020'!$A:$N,9,0),0)</f>
        <v>0</v>
      </c>
      <c r="O1440" s="24">
        <f>IFERROR(VLOOKUP($F1440,'Arr 2020'!$A:$N,10,0),0)</f>
        <v>0</v>
      </c>
      <c r="P1440" s="24">
        <f>IFERROR(VLOOKUP($F1440,'Arr 2020'!$A:$N,11,0),0)</f>
        <v>0</v>
      </c>
      <c r="Q1440" s="24">
        <f>IFERROR(VLOOKUP($F1440,'Arr 2020'!$A:$N,12,0),0)</f>
        <v>0</v>
      </c>
      <c r="R1440" s="24">
        <f>IFERROR(VLOOKUP($F1440,'Arr 2020'!$A:$N,13,0),0)</f>
        <v>0</v>
      </c>
      <c r="S1440" s="24">
        <f>IFERROR(VLOOKUP($F1440,'Arr 2020'!$A:$N,14,0),0)</f>
        <v>0</v>
      </c>
    </row>
    <row r="1441" spans="2:19" ht="15" customHeight="1" x14ac:dyDescent="0.2">
      <c r="B1441" s="60"/>
      <c r="C1441" s="61"/>
      <c r="D1441" s="61"/>
      <c r="E1441" s="61"/>
      <c r="F1441" s="43" t="s">
        <v>2520</v>
      </c>
      <c r="G1441" s="53" t="s">
        <v>2521</v>
      </c>
      <c r="H1441" s="44">
        <f>IFERROR(VLOOKUP($F1441,'Arr 2020'!$A$1:$C$1331,3,0),0)</f>
        <v>0</v>
      </c>
      <c r="I1441" s="44">
        <f>IFERROR(VLOOKUP($F1441,'Arr 2020'!$A:$N,4,0),0)</f>
        <v>0</v>
      </c>
      <c r="J1441" s="44">
        <f>IFERROR(VLOOKUP($F1441,'Arr 2020'!$A:$N,5,0),0)</f>
        <v>0</v>
      </c>
      <c r="K1441" s="44">
        <f>IFERROR(VLOOKUP($F1441,'Arr 2020'!$A:$N,6,0),0)</f>
        <v>0</v>
      </c>
      <c r="L1441" s="44">
        <f>IFERROR(VLOOKUP($F1441,'Arr 2020'!$A:$N,7,0),0)</f>
        <v>0</v>
      </c>
      <c r="M1441" s="44">
        <f>IFERROR(VLOOKUP($F1441,'Arr 2020'!$A:$N,8,0),0)</f>
        <v>0</v>
      </c>
      <c r="N1441" s="44">
        <f>IFERROR(VLOOKUP($F1441,'Arr 2020'!$A:$N,9,0),0)</f>
        <v>0</v>
      </c>
      <c r="O1441" s="44">
        <f>IFERROR(VLOOKUP($F1441,'Arr 2020'!$A:$N,10,0),0)</f>
        <v>0</v>
      </c>
      <c r="P1441" s="44">
        <f>IFERROR(VLOOKUP($F1441,'Arr 2020'!$A:$N,11,0),0)</f>
        <v>0</v>
      </c>
      <c r="Q1441" s="44">
        <f>IFERROR(VLOOKUP($F1441,'Arr 2020'!$A:$N,12,0),0)</f>
        <v>0</v>
      </c>
      <c r="R1441" s="44">
        <f>IFERROR(VLOOKUP($F1441,'Arr 2020'!$A:$N,13,0),0)</f>
        <v>0</v>
      </c>
      <c r="S1441" s="44">
        <f>IFERROR(VLOOKUP($F1441,'Arr 2020'!$A:$N,14,0),0)</f>
        <v>0</v>
      </c>
    </row>
    <row r="1442" spans="2:19" ht="15" customHeight="1" x14ac:dyDescent="0.2">
      <c r="B1442" s="60"/>
      <c r="C1442" s="61"/>
      <c r="D1442" s="61"/>
      <c r="E1442" s="61"/>
      <c r="F1442" s="43" t="s">
        <v>2522</v>
      </c>
      <c r="G1442" s="53" t="s">
        <v>2523</v>
      </c>
      <c r="H1442" s="44">
        <f>IFERROR(VLOOKUP($F1442,'Arr 2020'!$A$1:$C$1331,3,0),0)</f>
        <v>654353.96</v>
      </c>
      <c r="I1442" s="44">
        <f>IFERROR(VLOOKUP($F1442,'Arr 2020'!$A:$N,4,0),0)</f>
        <v>453922.76</v>
      </c>
      <c r="J1442" s="44">
        <f>IFERROR(VLOOKUP($F1442,'Arr 2020'!$A:$N,5,0),0)</f>
        <v>404866.46000000008</v>
      </c>
      <c r="K1442" s="44">
        <f>IFERROR(VLOOKUP($F1442,'Arr 2020'!$A:$N,6,0),0)</f>
        <v>242829.58</v>
      </c>
      <c r="L1442" s="44">
        <f>IFERROR(VLOOKUP($F1442,'Arr 2020'!$A:$N,7,0),0)</f>
        <v>529803.56000000006</v>
      </c>
      <c r="M1442" s="44">
        <f>IFERROR(VLOOKUP($F1442,'Arr 2020'!$A:$N,8,0),0)</f>
        <v>598731.25</v>
      </c>
      <c r="N1442" s="44">
        <f>IFERROR(VLOOKUP($F1442,'Arr 2020'!$A:$N,9,0),0)</f>
        <v>720124.32</v>
      </c>
      <c r="O1442" s="44">
        <f>IFERROR(VLOOKUP($F1442,'Arr 2020'!$A:$N,10,0),0)</f>
        <v>710628.85</v>
      </c>
      <c r="P1442" s="44">
        <f>IFERROR(VLOOKUP($F1442,'Arr 2020'!$A:$N,11,0),0)</f>
        <v>658045.31999999983</v>
      </c>
      <c r="Q1442" s="44">
        <f>IFERROR(VLOOKUP($F1442,'Arr 2020'!$A:$N,12,0),0)</f>
        <v>605218.68999999994</v>
      </c>
      <c r="R1442" s="44">
        <f>IFERROR(VLOOKUP($F1442,'Arr 2020'!$A:$N,13,0),0)</f>
        <v>591721.39</v>
      </c>
      <c r="S1442" s="44">
        <f>IFERROR(VLOOKUP($F1442,'Arr 2020'!$A:$N,14,0),0)</f>
        <v>757138.21</v>
      </c>
    </row>
    <row r="1443" spans="2:19" ht="15" customHeight="1" x14ac:dyDescent="0.2">
      <c r="B1443" s="60"/>
      <c r="C1443" s="61"/>
      <c r="D1443" s="61"/>
      <c r="E1443" s="61"/>
      <c r="F1443" s="43" t="s">
        <v>2524</v>
      </c>
      <c r="G1443" s="53" t="s">
        <v>2525</v>
      </c>
      <c r="H1443" s="44">
        <f>IFERROR(VLOOKUP($F1443,'Arr 2020'!$A$1:$C$1331,3,0),0)</f>
        <v>0</v>
      </c>
      <c r="I1443" s="44">
        <f>IFERROR(VLOOKUP($F1443,'Arr 2020'!$A:$N,4,0),0)</f>
        <v>0</v>
      </c>
      <c r="J1443" s="44">
        <f>IFERROR(VLOOKUP($F1443,'Arr 2020'!$A:$N,5,0),0)</f>
        <v>0</v>
      </c>
      <c r="K1443" s="44">
        <f>IFERROR(VLOOKUP($F1443,'Arr 2020'!$A:$N,6,0),0)</f>
        <v>0</v>
      </c>
      <c r="L1443" s="44">
        <f>IFERROR(VLOOKUP($F1443,'Arr 2020'!$A:$N,7,0),0)</f>
        <v>0</v>
      </c>
      <c r="M1443" s="44">
        <f>IFERROR(VLOOKUP($F1443,'Arr 2020'!$A:$N,8,0),0)</f>
        <v>0</v>
      </c>
      <c r="N1443" s="44">
        <f>IFERROR(VLOOKUP($F1443,'Arr 2020'!$A:$N,9,0),0)</f>
        <v>0</v>
      </c>
      <c r="O1443" s="44">
        <f>IFERROR(VLOOKUP($F1443,'Arr 2020'!$A:$N,10,0),0)</f>
        <v>0</v>
      </c>
      <c r="P1443" s="44">
        <f>IFERROR(VLOOKUP($F1443,'Arr 2020'!$A:$N,11,0),0)</f>
        <v>0</v>
      </c>
      <c r="Q1443" s="44">
        <f>IFERROR(VLOOKUP($F1443,'Arr 2020'!$A:$N,12,0),0)</f>
        <v>0</v>
      </c>
      <c r="R1443" s="44">
        <f>IFERROR(VLOOKUP($F1443,'Arr 2020'!$A:$N,13,0),0)</f>
        <v>0</v>
      </c>
      <c r="S1443" s="44">
        <f>IFERROR(VLOOKUP($F1443,'Arr 2020'!$A:$N,14,0),0)</f>
        <v>0</v>
      </c>
    </row>
    <row r="1444" spans="2:19" ht="15" customHeight="1" x14ac:dyDescent="0.2">
      <c r="B1444" s="64"/>
      <c r="C1444" s="37"/>
      <c r="D1444" s="37" t="s">
        <v>2526</v>
      </c>
      <c r="E1444" s="37"/>
      <c r="F1444" s="37"/>
      <c r="G1444" s="51" t="s">
        <v>2527</v>
      </c>
      <c r="H1444" s="38">
        <f>IFERROR(VLOOKUP($F1444,'Arr 2020'!$A$1:$C$1331,3,0),0)</f>
        <v>0</v>
      </c>
      <c r="I1444" s="38">
        <f>IFERROR(VLOOKUP($F1444,'Arr 2020'!$A:$N,4,0),0)</f>
        <v>0</v>
      </c>
      <c r="J1444" s="38">
        <f>IFERROR(VLOOKUP($F1444,'Arr 2020'!$A:$N,5,0),0)</f>
        <v>0</v>
      </c>
      <c r="K1444" s="38">
        <f>IFERROR(VLOOKUP($F1444,'Arr 2020'!$A:$N,6,0),0)</f>
        <v>0</v>
      </c>
      <c r="L1444" s="38">
        <f>IFERROR(VLOOKUP($F1444,'Arr 2020'!$A:$N,7,0),0)</f>
        <v>0</v>
      </c>
      <c r="M1444" s="38">
        <f>IFERROR(VLOOKUP($F1444,'Arr 2020'!$A:$N,8,0),0)</f>
        <v>0</v>
      </c>
      <c r="N1444" s="38">
        <f>IFERROR(VLOOKUP($F1444,'Arr 2020'!$A:$N,9,0),0)</f>
        <v>0</v>
      </c>
      <c r="O1444" s="38">
        <f>IFERROR(VLOOKUP($F1444,'Arr 2020'!$A:$N,10,0),0)</f>
        <v>0</v>
      </c>
      <c r="P1444" s="38">
        <f>IFERROR(VLOOKUP($F1444,'Arr 2020'!$A:$N,11,0),0)</f>
        <v>0</v>
      </c>
      <c r="Q1444" s="38">
        <f>IFERROR(VLOOKUP($F1444,'Arr 2020'!$A:$N,12,0),0)</f>
        <v>0</v>
      </c>
      <c r="R1444" s="38">
        <f>IFERROR(VLOOKUP($F1444,'Arr 2020'!$A:$N,13,0),0)</f>
        <v>0</v>
      </c>
      <c r="S1444" s="38">
        <f>IFERROR(VLOOKUP($F1444,'Arr 2020'!$A:$N,14,0),0)</f>
        <v>0</v>
      </c>
    </row>
    <row r="1445" spans="2:19" ht="15" customHeight="1" x14ac:dyDescent="0.2">
      <c r="B1445" s="23"/>
      <c r="C1445" s="22"/>
      <c r="D1445" s="22"/>
      <c r="E1445" s="22" t="s">
        <v>2528</v>
      </c>
      <c r="F1445" s="22"/>
      <c r="G1445" s="55" t="s">
        <v>2529</v>
      </c>
      <c r="H1445" s="24">
        <f>IFERROR(VLOOKUP($F1445,'Arr 2020'!$A$1:$C$1331,3,0),0)</f>
        <v>0</v>
      </c>
      <c r="I1445" s="24">
        <f>IFERROR(VLOOKUP($F1445,'Arr 2020'!$A:$N,4,0),0)</f>
        <v>0</v>
      </c>
      <c r="J1445" s="24">
        <f>IFERROR(VLOOKUP($F1445,'Arr 2020'!$A:$N,5,0),0)</f>
        <v>0</v>
      </c>
      <c r="K1445" s="24">
        <f>IFERROR(VLOOKUP($F1445,'Arr 2020'!$A:$N,6,0),0)</f>
        <v>0</v>
      </c>
      <c r="L1445" s="24">
        <f>IFERROR(VLOOKUP($F1445,'Arr 2020'!$A:$N,7,0),0)</f>
        <v>0</v>
      </c>
      <c r="M1445" s="24">
        <f>IFERROR(VLOOKUP($F1445,'Arr 2020'!$A:$N,8,0),0)</f>
        <v>0</v>
      </c>
      <c r="N1445" s="24">
        <f>IFERROR(VLOOKUP($F1445,'Arr 2020'!$A:$N,9,0),0)</f>
        <v>0</v>
      </c>
      <c r="O1445" s="24">
        <f>IFERROR(VLOOKUP($F1445,'Arr 2020'!$A:$N,10,0),0)</f>
        <v>0</v>
      </c>
      <c r="P1445" s="24">
        <f>IFERROR(VLOOKUP($F1445,'Arr 2020'!$A:$N,11,0),0)</f>
        <v>0</v>
      </c>
      <c r="Q1445" s="24">
        <f>IFERROR(VLOOKUP($F1445,'Arr 2020'!$A:$N,12,0),0)</f>
        <v>0</v>
      </c>
      <c r="R1445" s="24">
        <f>IFERROR(VLOOKUP($F1445,'Arr 2020'!$A:$N,13,0),0)</f>
        <v>0</v>
      </c>
      <c r="S1445" s="24">
        <f>IFERROR(VLOOKUP($F1445,'Arr 2020'!$A:$N,14,0),0)</f>
        <v>0</v>
      </c>
    </row>
    <row r="1446" spans="2:19" ht="15" customHeight="1" x14ac:dyDescent="0.2">
      <c r="B1446" s="60"/>
      <c r="C1446" s="61"/>
      <c r="D1446" s="61"/>
      <c r="E1446" s="61"/>
      <c r="F1446" s="43" t="s">
        <v>2530</v>
      </c>
      <c r="G1446" s="53" t="s">
        <v>2531</v>
      </c>
      <c r="H1446" s="44">
        <f>IFERROR(VLOOKUP($F1446,'Arr 2020'!$A$1:$C$1331,3,0),0)</f>
        <v>113850.83</v>
      </c>
      <c r="I1446" s="44">
        <f>IFERROR(VLOOKUP($F1446,'Arr 2020'!$A:$N,4,0),0)</f>
        <v>101228.61</v>
      </c>
      <c r="J1446" s="44">
        <f>IFERROR(VLOOKUP($F1446,'Arr 2020'!$A:$N,5,0),0)</f>
        <v>107418.99999999999</v>
      </c>
      <c r="K1446" s="44">
        <f>IFERROR(VLOOKUP($F1446,'Arr 2020'!$A:$N,6,0),0)</f>
        <v>81235.8</v>
      </c>
      <c r="L1446" s="44">
        <f>IFERROR(VLOOKUP($F1446,'Arr 2020'!$A:$N,7,0),0)</f>
        <v>78476.710000000006</v>
      </c>
      <c r="M1446" s="44">
        <f>IFERROR(VLOOKUP($F1446,'Arr 2020'!$A:$N,8,0),0)</f>
        <v>108740.48</v>
      </c>
      <c r="N1446" s="44">
        <f>IFERROR(VLOOKUP($F1446,'Arr 2020'!$A:$N,9,0),0)</f>
        <v>92686.77</v>
      </c>
      <c r="O1446" s="44">
        <f>IFERROR(VLOOKUP($F1446,'Arr 2020'!$A:$N,10,0),0)</f>
        <v>103977.21</v>
      </c>
      <c r="P1446" s="44">
        <f>IFERROR(VLOOKUP($F1446,'Arr 2020'!$A:$N,11,0),0)</f>
        <v>103753.4</v>
      </c>
      <c r="Q1446" s="44">
        <f>IFERROR(VLOOKUP($F1446,'Arr 2020'!$A:$N,12,0),0)</f>
        <v>94577.279999999999</v>
      </c>
      <c r="R1446" s="44">
        <f>IFERROR(VLOOKUP($F1446,'Arr 2020'!$A:$N,13,0),0)</f>
        <v>113620.74</v>
      </c>
      <c r="S1446" s="44">
        <f>IFERROR(VLOOKUP($F1446,'Arr 2020'!$A:$N,14,0),0)</f>
        <v>99904.92</v>
      </c>
    </row>
    <row r="1447" spans="2:19" ht="15" customHeight="1" x14ac:dyDescent="0.2">
      <c r="B1447" s="60"/>
      <c r="C1447" s="61"/>
      <c r="D1447" s="61"/>
      <c r="E1447" s="61"/>
      <c r="F1447" s="43" t="s">
        <v>2532</v>
      </c>
      <c r="G1447" s="53" t="s">
        <v>2533</v>
      </c>
      <c r="H1447" s="44">
        <f>IFERROR(VLOOKUP($F1447,'Arr 2020'!$A$1:$C$1331,3,0),0)</f>
        <v>46028.89</v>
      </c>
      <c r="I1447" s="44">
        <f>IFERROR(VLOOKUP($F1447,'Arr 2020'!$A:$N,4,0),0)</f>
        <v>30212.67</v>
      </c>
      <c r="J1447" s="44">
        <f>IFERROR(VLOOKUP($F1447,'Arr 2020'!$A:$N,5,0),0)</f>
        <v>30720.53</v>
      </c>
      <c r="K1447" s="44">
        <f>IFERROR(VLOOKUP($F1447,'Arr 2020'!$A:$N,6,0),0)</f>
        <v>13851.43</v>
      </c>
      <c r="L1447" s="44">
        <f>IFERROR(VLOOKUP($F1447,'Arr 2020'!$A:$N,7,0),0)</f>
        <v>24199.63</v>
      </c>
      <c r="M1447" s="44">
        <f>IFERROR(VLOOKUP($F1447,'Arr 2020'!$A:$N,8,0),0)</f>
        <v>21151.270000000004</v>
      </c>
      <c r="N1447" s="44">
        <f>IFERROR(VLOOKUP($F1447,'Arr 2020'!$A:$N,9,0),0)</f>
        <v>20417.57</v>
      </c>
      <c r="O1447" s="44">
        <f>IFERROR(VLOOKUP($F1447,'Arr 2020'!$A:$N,10,0),0)</f>
        <v>30851.66</v>
      </c>
      <c r="P1447" s="44">
        <f>IFERROR(VLOOKUP($F1447,'Arr 2020'!$A:$N,11,0),0)</f>
        <v>30769.93</v>
      </c>
      <c r="Q1447" s="44">
        <f>IFERROR(VLOOKUP($F1447,'Arr 2020'!$A:$N,12,0),0)</f>
        <v>23690.85</v>
      </c>
      <c r="R1447" s="44">
        <f>IFERROR(VLOOKUP($F1447,'Arr 2020'!$A:$N,13,0),0)</f>
        <v>19468.439999999999</v>
      </c>
      <c r="S1447" s="44">
        <f>IFERROR(VLOOKUP($F1447,'Arr 2020'!$A:$N,14,0),0)</f>
        <v>29519.57</v>
      </c>
    </row>
    <row r="1448" spans="2:19" ht="15" customHeight="1" x14ac:dyDescent="0.2">
      <c r="B1448" s="60"/>
      <c r="C1448" s="61"/>
      <c r="D1448" s="61"/>
      <c r="E1448" s="61"/>
      <c r="F1448" s="43" t="s">
        <v>2534</v>
      </c>
      <c r="G1448" s="53" t="s">
        <v>2535</v>
      </c>
      <c r="H1448" s="44">
        <f>IFERROR(VLOOKUP($F1448,'Arr 2020'!$A$1:$C$1331,3,0),0)</f>
        <v>185797.3</v>
      </c>
      <c r="I1448" s="44">
        <f>IFERROR(VLOOKUP($F1448,'Arr 2020'!$A:$N,4,0),0)</f>
        <v>118167.43</v>
      </c>
      <c r="J1448" s="44">
        <f>IFERROR(VLOOKUP($F1448,'Arr 2020'!$A:$N,5,0),0)</f>
        <v>97332.84</v>
      </c>
      <c r="K1448" s="44">
        <f>IFERROR(VLOOKUP($F1448,'Arr 2020'!$A:$N,6,0),0)</f>
        <v>37714.43</v>
      </c>
      <c r="L1448" s="44">
        <f>IFERROR(VLOOKUP($F1448,'Arr 2020'!$A:$N,7,0),0)</f>
        <v>35206.019999999997</v>
      </c>
      <c r="M1448" s="44">
        <f>IFERROR(VLOOKUP($F1448,'Arr 2020'!$A:$N,8,0),0)</f>
        <v>49113.26</v>
      </c>
      <c r="N1448" s="44">
        <f>IFERROR(VLOOKUP($F1448,'Arr 2020'!$A:$N,9,0),0)</f>
        <v>51010.080000000002</v>
      </c>
      <c r="O1448" s="44">
        <f>IFERROR(VLOOKUP($F1448,'Arr 2020'!$A:$N,10,0),0)</f>
        <v>82252.520000000019</v>
      </c>
      <c r="P1448" s="44">
        <f>IFERROR(VLOOKUP($F1448,'Arr 2020'!$A:$N,11,0),0)</f>
        <v>77970.460000000006</v>
      </c>
      <c r="Q1448" s="44">
        <f>IFERROR(VLOOKUP($F1448,'Arr 2020'!$A:$N,12,0),0)</f>
        <v>123294.14</v>
      </c>
      <c r="R1448" s="44">
        <f>IFERROR(VLOOKUP($F1448,'Arr 2020'!$A:$N,13,0),0)</f>
        <v>101038.58</v>
      </c>
      <c r="S1448" s="44">
        <f>IFERROR(VLOOKUP($F1448,'Arr 2020'!$A:$N,14,0),0)</f>
        <v>114603.86</v>
      </c>
    </row>
    <row r="1449" spans="2:19" ht="15" customHeight="1" x14ac:dyDescent="0.2">
      <c r="B1449" s="23"/>
      <c r="C1449" s="22"/>
      <c r="D1449" s="22"/>
      <c r="E1449" s="22" t="s">
        <v>2536</v>
      </c>
      <c r="F1449" s="22"/>
      <c r="G1449" s="55" t="s">
        <v>4293</v>
      </c>
      <c r="H1449" s="24">
        <f>IFERROR(VLOOKUP($F1449,'Arr 2020'!$A$1:$C$1331,3,0),0)</f>
        <v>0</v>
      </c>
      <c r="I1449" s="24">
        <f>IFERROR(VLOOKUP($F1449,'Arr 2020'!$A:$N,4,0),0)</f>
        <v>0</v>
      </c>
      <c r="J1449" s="24">
        <f>IFERROR(VLOOKUP($F1449,'Arr 2020'!$A:$N,5,0),0)</f>
        <v>0</v>
      </c>
      <c r="K1449" s="24">
        <f>IFERROR(VLOOKUP($F1449,'Arr 2020'!$A:$N,6,0),0)</f>
        <v>0</v>
      </c>
      <c r="L1449" s="24">
        <f>IFERROR(VLOOKUP($F1449,'Arr 2020'!$A:$N,7,0),0)</f>
        <v>0</v>
      </c>
      <c r="M1449" s="24">
        <f>IFERROR(VLOOKUP($F1449,'Arr 2020'!$A:$N,8,0),0)</f>
        <v>0</v>
      </c>
      <c r="N1449" s="24">
        <f>IFERROR(VLOOKUP($F1449,'Arr 2020'!$A:$N,9,0),0)</f>
        <v>0</v>
      </c>
      <c r="O1449" s="24">
        <f>IFERROR(VLOOKUP($F1449,'Arr 2020'!$A:$N,10,0),0)</f>
        <v>0</v>
      </c>
      <c r="P1449" s="24">
        <f>IFERROR(VLOOKUP($F1449,'Arr 2020'!$A:$N,11,0),0)</f>
        <v>0</v>
      </c>
      <c r="Q1449" s="24">
        <f>IFERROR(VLOOKUP($F1449,'Arr 2020'!$A:$N,12,0),0)</f>
        <v>0</v>
      </c>
      <c r="R1449" s="24">
        <f>IFERROR(VLOOKUP($F1449,'Arr 2020'!$A:$N,13,0),0)</f>
        <v>0</v>
      </c>
      <c r="S1449" s="24">
        <f>IFERROR(VLOOKUP($F1449,'Arr 2020'!$A:$N,14,0),0)</f>
        <v>0</v>
      </c>
    </row>
    <row r="1450" spans="2:19" ht="15" customHeight="1" x14ac:dyDescent="0.2">
      <c r="B1450" s="60"/>
      <c r="C1450" s="61"/>
      <c r="D1450" s="61"/>
      <c r="E1450" s="61"/>
      <c r="F1450" s="43" t="s">
        <v>2537</v>
      </c>
      <c r="G1450" s="53" t="s">
        <v>4294</v>
      </c>
      <c r="H1450" s="44">
        <f>IFERROR(VLOOKUP($F1450,'Arr 2020'!$A$1:$C$1331,3,0),0)</f>
        <v>39672.54</v>
      </c>
      <c r="I1450" s="44">
        <f>IFERROR(VLOOKUP($F1450,'Arr 2020'!$A:$N,4,0),0)</f>
        <v>35873.15</v>
      </c>
      <c r="J1450" s="44">
        <f>IFERROR(VLOOKUP($F1450,'Arr 2020'!$A:$N,5,0),0)</f>
        <v>36567.120000000003</v>
      </c>
      <c r="K1450" s="44">
        <f>IFERROR(VLOOKUP($F1450,'Arr 2020'!$A:$N,6,0),0)</f>
        <v>23641.16</v>
      </c>
      <c r="L1450" s="44">
        <f>IFERROR(VLOOKUP($F1450,'Arr 2020'!$A:$N,7,0),0)</f>
        <v>40397.930000000008</v>
      </c>
      <c r="M1450" s="44">
        <f>IFERROR(VLOOKUP($F1450,'Arr 2020'!$A:$N,8,0),0)</f>
        <v>44501.05</v>
      </c>
      <c r="N1450" s="44">
        <f>IFERROR(VLOOKUP($F1450,'Arr 2020'!$A:$N,9,0),0)</f>
        <v>45832.72</v>
      </c>
      <c r="O1450" s="44">
        <f>IFERROR(VLOOKUP($F1450,'Arr 2020'!$A:$N,10,0),0)</f>
        <v>45533.9</v>
      </c>
      <c r="P1450" s="44">
        <f>IFERROR(VLOOKUP($F1450,'Arr 2020'!$A:$N,11,0),0)</f>
        <v>45106.48</v>
      </c>
      <c r="Q1450" s="44">
        <f>IFERROR(VLOOKUP($F1450,'Arr 2020'!$A:$N,12,0),0)</f>
        <v>47438.12999999999</v>
      </c>
      <c r="R1450" s="44">
        <f>IFERROR(VLOOKUP($F1450,'Arr 2020'!$A:$N,13,0),0)</f>
        <v>52658.26</v>
      </c>
      <c r="S1450" s="44">
        <f>IFERROR(VLOOKUP($F1450,'Arr 2020'!$A:$N,14,0),0)</f>
        <v>44169.54</v>
      </c>
    </row>
    <row r="1451" spans="2:19" ht="15" customHeight="1" x14ac:dyDescent="0.2">
      <c r="B1451" s="60"/>
      <c r="C1451" s="61"/>
      <c r="D1451" s="61"/>
      <c r="E1451" s="61"/>
      <c r="F1451" s="43" t="s">
        <v>2539</v>
      </c>
      <c r="G1451" s="53" t="s">
        <v>2540</v>
      </c>
      <c r="H1451" s="44">
        <f>IFERROR(VLOOKUP($F1451,'Arr 2020'!$A$1:$C$1331,3,0),0)</f>
        <v>30866.25</v>
      </c>
      <c r="I1451" s="44">
        <f>IFERROR(VLOOKUP($F1451,'Arr 2020'!$A:$N,4,0),0)</f>
        <v>33479.129999999997</v>
      </c>
      <c r="J1451" s="44">
        <f>IFERROR(VLOOKUP($F1451,'Arr 2020'!$A:$N,5,0),0)</f>
        <v>22293.86</v>
      </c>
      <c r="K1451" s="44">
        <f>IFERROR(VLOOKUP($F1451,'Arr 2020'!$A:$N,6,0),0)</f>
        <v>25977.9</v>
      </c>
      <c r="L1451" s="44">
        <f>IFERROR(VLOOKUP($F1451,'Arr 2020'!$A:$N,7,0),0)</f>
        <v>14872.89</v>
      </c>
      <c r="M1451" s="44">
        <f>IFERROR(VLOOKUP($F1451,'Arr 2020'!$A:$N,8,0),0)</f>
        <v>23052.67</v>
      </c>
      <c r="N1451" s="44">
        <f>IFERROR(VLOOKUP($F1451,'Arr 2020'!$A:$N,9,0),0)</f>
        <v>19511.310000000005</v>
      </c>
      <c r="O1451" s="44">
        <f>IFERROR(VLOOKUP($F1451,'Arr 2020'!$A:$N,10,0),0)</f>
        <v>23445.96</v>
      </c>
      <c r="P1451" s="44">
        <f>IFERROR(VLOOKUP($F1451,'Arr 2020'!$A:$N,11,0),0)</f>
        <v>18841.39</v>
      </c>
      <c r="Q1451" s="44">
        <f>IFERROR(VLOOKUP($F1451,'Arr 2020'!$A:$N,12,0),0)</f>
        <v>25555.65</v>
      </c>
      <c r="R1451" s="44">
        <f>IFERROR(VLOOKUP($F1451,'Arr 2020'!$A:$N,13,0),0)</f>
        <v>20786.259999999998</v>
      </c>
      <c r="S1451" s="44">
        <f>IFERROR(VLOOKUP($F1451,'Arr 2020'!$A:$N,14,0),0)</f>
        <v>3273.85</v>
      </c>
    </row>
    <row r="1452" spans="2:19" ht="15" customHeight="1" x14ac:dyDescent="0.2">
      <c r="B1452" s="23"/>
      <c r="C1452" s="22"/>
      <c r="D1452" s="22"/>
      <c r="E1452" s="22" t="s">
        <v>2541</v>
      </c>
      <c r="F1452" s="22"/>
      <c r="G1452" s="55" t="s">
        <v>2542</v>
      </c>
      <c r="H1452" s="24">
        <f>IFERROR(VLOOKUP($F1452,'Arr 2020'!$A$1:$C$1331,3,0),0)</f>
        <v>0</v>
      </c>
      <c r="I1452" s="24">
        <f>IFERROR(VLOOKUP($F1452,'Arr 2020'!$A:$N,4,0),0)</f>
        <v>0</v>
      </c>
      <c r="J1452" s="24">
        <f>IFERROR(VLOOKUP($F1452,'Arr 2020'!$A:$N,5,0),0)</f>
        <v>0</v>
      </c>
      <c r="K1452" s="24">
        <f>IFERROR(VLOOKUP($F1452,'Arr 2020'!$A:$N,6,0),0)</f>
        <v>0</v>
      </c>
      <c r="L1452" s="24">
        <f>IFERROR(VLOOKUP($F1452,'Arr 2020'!$A:$N,7,0),0)</f>
        <v>0</v>
      </c>
      <c r="M1452" s="24">
        <f>IFERROR(VLOOKUP($F1452,'Arr 2020'!$A:$N,8,0),0)</f>
        <v>0</v>
      </c>
      <c r="N1452" s="24">
        <f>IFERROR(VLOOKUP($F1452,'Arr 2020'!$A:$N,9,0),0)</f>
        <v>0</v>
      </c>
      <c r="O1452" s="24">
        <f>IFERROR(VLOOKUP($F1452,'Arr 2020'!$A:$N,10,0),0)</f>
        <v>0</v>
      </c>
      <c r="P1452" s="24">
        <f>IFERROR(VLOOKUP($F1452,'Arr 2020'!$A:$N,11,0),0)</f>
        <v>0</v>
      </c>
      <c r="Q1452" s="24">
        <f>IFERROR(VLOOKUP($F1452,'Arr 2020'!$A:$N,12,0),0)</f>
        <v>0</v>
      </c>
      <c r="R1452" s="24">
        <f>IFERROR(VLOOKUP($F1452,'Arr 2020'!$A:$N,13,0),0)</f>
        <v>0</v>
      </c>
      <c r="S1452" s="24">
        <f>IFERROR(VLOOKUP($F1452,'Arr 2020'!$A:$N,14,0),0)</f>
        <v>0</v>
      </c>
    </row>
    <row r="1453" spans="2:19" ht="15" customHeight="1" x14ac:dyDescent="0.2">
      <c r="B1453" s="60"/>
      <c r="C1453" s="61"/>
      <c r="D1453" s="61"/>
      <c r="E1453" s="61"/>
      <c r="F1453" s="43" t="s">
        <v>2543</v>
      </c>
      <c r="G1453" s="53" t="s">
        <v>2542</v>
      </c>
      <c r="H1453" s="44">
        <f>IFERROR(VLOOKUP($F1453,'Arr 2020'!$A$1:$C$1331,3,0),0)</f>
        <v>169336.65</v>
      </c>
      <c r="I1453" s="44">
        <f>IFERROR(VLOOKUP($F1453,'Arr 2020'!$A:$N,4,0),0)</f>
        <v>122133.26</v>
      </c>
      <c r="J1453" s="44">
        <f>IFERROR(VLOOKUP($F1453,'Arr 2020'!$A:$N,5,0),0)</f>
        <v>108356.91</v>
      </c>
      <c r="K1453" s="44">
        <f>IFERROR(VLOOKUP($F1453,'Arr 2020'!$A:$N,6,0),0)</f>
        <v>92212.839999999982</v>
      </c>
      <c r="L1453" s="44">
        <f>IFERROR(VLOOKUP($F1453,'Arr 2020'!$A:$N,7,0),0)</f>
        <v>201420.83</v>
      </c>
      <c r="M1453" s="44">
        <f>IFERROR(VLOOKUP($F1453,'Arr 2020'!$A:$N,8,0),0)</f>
        <v>243032.56000000003</v>
      </c>
      <c r="N1453" s="44">
        <f>IFERROR(VLOOKUP($F1453,'Arr 2020'!$A:$N,9,0),0)</f>
        <v>221673.47</v>
      </c>
      <c r="O1453" s="44">
        <f>IFERROR(VLOOKUP($F1453,'Arr 2020'!$A:$N,10,0),0)</f>
        <v>237242.43</v>
      </c>
      <c r="P1453" s="44">
        <f>IFERROR(VLOOKUP($F1453,'Arr 2020'!$A:$N,11,0),0)</f>
        <v>230054.38000000003</v>
      </c>
      <c r="Q1453" s="44">
        <f>IFERROR(VLOOKUP($F1453,'Arr 2020'!$A:$N,12,0),0)</f>
        <v>185104.94</v>
      </c>
      <c r="R1453" s="44">
        <f>IFERROR(VLOOKUP($F1453,'Arr 2020'!$A:$N,13,0),0)</f>
        <v>193719.7</v>
      </c>
      <c r="S1453" s="44">
        <f>IFERROR(VLOOKUP($F1453,'Arr 2020'!$A:$N,14,0),0)</f>
        <v>264600.34999999998</v>
      </c>
    </row>
    <row r="1454" spans="2:19" ht="15" customHeight="1" x14ac:dyDescent="0.2">
      <c r="B1454" s="23"/>
      <c r="C1454" s="22"/>
      <c r="D1454" s="22"/>
      <c r="E1454" s="22" t="s">
        <v>2544</v>
      </c>
      <c r="F1454" s="22"/>
      <c r="G1454" s="55" t="s">
        <v>2545</v>
      </c>
      <c r="H1454" s="24">
        <f>IFERROR(VLOOKUP($F1454,'Arr 2020'!$A$1:$C$1331,3,0),0)</f>
        <v>0</v>
      </c>
      <c r="I1454" s="24">
        <f>IFERROR(VLOOKUP($F1454,'Arr 2020'!$A:$N,4,0),0)</f>
        <v>0</v>
      </c>
      <c r="J1454" s="24">
        <f>IFERROR(VLOOKUP($F1454,'Arr 2020'!$A:$N,5,0),0)</f>
        <v>0</v>
      </c>
      <c r="K1454" s="24">
        <f>IFERROR(VLOOKUP($F1454,'Arr 2020'!$A:$N,6,0),0)</f>
        <v>0</v>
      </c>
      <c r="L1454" s="24">
        <f>IFERROR(VLOOKUP($F1454,'Arr 2020'!$A:$N,7,0),0)</f>
        <v>0</v>
      </c>
      <c r="M1454" s="24">
        <f>IFERROR(VLOOKUP($F1454,'Arr 2020'!$A:$N,8,0),0)</f>
        <v>0</v>
      </c>
      <c r="N1454" s="24">
        <f>IFERROR(VLOOKUP($F1454,'Arr 2020'!$A:$N,9,0),0)</f>
        <v>0</v>
      </c>
      <c r="O1454" s="24">
        <f>IFERROR(VLOOKUP($F1454,'Arr 2020'!$A:$N,10,0),0)</f>
        <v>0</v>
      </c>
      <c r="P1454" s="24">
        <f>IFERROR(VLOOKUP($F1454,'Arr 2020'!$A:$N,11,0),0)</f>
        <v>0</v>
      </c>
      <c r="Q1454" s="24">
        <f>IFERROR(VLOOKUP($F1454,'Arr 2020'!$A:$N,12,0),0)</f>
        <v>0</v>
      </c>
      <c r="R1454" s="24">
        <f>IFERROR(VLOOKUP($F1454,'Arr 2020'!$A:$N,13,0),0)</f>
        <v>0</v>
      </c>
      <c r="S1454" s="24">
        <f>IFERROR(VLOOKUP($F1454,'Arr 2020'!$A:$N,14,0),0)</f>
        <v>0</v>
      </c>
    </row>
    <row r="1455" spans="2:19" ht="15" customHeight="1" x14ac:dyDescent="0.2">
      <c r="B1455" s="60"/>
      <c r="C1455" s="61"/>
      <c r="D1455" s="61"/>
      <c r="E1455" s="61"/>
      <c r="F1455" s="43" t="s">
        <v>2546</v>
      </c>
      <c r="G1455" s="53" t="s">
        <v>2545</v>
      </c>
      <c r="H1455" s="44">
        <f>IFERROR(VLOOKUP($F1455,'Arr 2020'!$A$1:$C$1331,3,0),0)</f>
        <v>315816.94</v>
      </c>
      <c r="I1455" s="44">
        <f>IFERROR(VLOOKUP($F1455,'Arr 2020'!$A:$N,4,0),0)</f>
        <v>301366.84000000003</v>
      </c>
      <c r="J1455" s="44">
        <f>IFERROR(VLOOKUP($F1455,'Arr 2020'!$A:$N,5,0),0)</f>
        <v>258034.42000000004</v>
      </c>
      <c r="K1455" s="44">
        <f>IFERROR(VLOOKUP($F1455,'Arr 2020'!$A:$N,6,0),0)</f>
        <v>238422.68</v>
      </c>
      <c r="L1455" s="44">
        <f>IFERROR(VLOOKUP($F1455,'Arr 2020'!$A:$N,7,0),0)</f>
        <v>225053.43</v>
      </c>
      <c r="M1455" s="44">
        <f>IFERROR(VLOOKUP($F1455,'Arr 2020'!$A:$N,8,0),0)</f>
        <v>226989.92000000004</v>
      </c>
      <c r="N1455" s="44">
        <f>IFERROR(VLOOKUP($F1455,'Arr 2020'!$A:$N,9,0),0)</f>
        <v>218307.85</v>
      </c>
      <c r="O1455" s="44">
        <f>IFERROR(VLOOKUP($F1455,'Arr 2020'!$A:$N,10,0),0)</f>
        <v>369404.5</v>
      </c>
      <c r="P1455" s="44">
        <f>IFERROR(VLOOKUP($F1455,'Arr 2020'!$A:$N,11,0),0)</f>
        <v>383702.08000000007</v>
      </c>
      <c r="Q1455" s="44">
        <f>IFERROR(VLOOKUP($F1455,'Arr 2020'!$A:$N,12,0),0)</f>
        <v>376670.88</v>
      </c>
      <c r="R1455" s="44">
        <f>IFERROR(VLOOKUP($F1455,'Arr 2020'!$A:$N,13,0),0)</f>
        <v>393833.8</v>
      </c>
      <c r="S1455" s="44">
        <f>IFERROR(VLOOKUP($F1455,'Arr 2020'!$A:$N,14,0),0)</f>
        <v>381137.6</v>
      </c>
    </row>
    <row r="1456" spans="2:19" ht="30" customHeight="1" x14ac:dyDescent="0.2">
      <c r="B1456" s="23"/>
      <c r="C1456" s="22"/>
      <c r="D1456" s="22"/>
      <c r="E1456" s="22" t="s">
        <v>2547</v>
      </c>
      <c r="F1456" s="22"/>
      <c r="G1456" s="55" t="s">
        <v>2548</v>
      </c>
      <c r="H1456" s="24">
        <f>IFERROR(VLOOKUP($F1456,'Arr 2020'!$A$1:$C$1331,3,0),0)</f>
        <v>0</v>
      </c>
      <c r="I1456" s="24">
        <f>IFERROR(VLOOKUP($F1456,'Arr 2020'!$A:$N,4,0),0)</f>
        <v>0</v>
      </c>
      <c r="J1456" s="24">
        <f>IFERROR(VLOOKUP($F1456,'Arr 2020'!$A:$N,5,0),0)</f>
        <v>0</v>
      </c>
      <c r="K1456" s="24">
        <f>IFERROR(VLOOKUP($F1456,'Arr 2020'!$A:$N,6,0),0)</f>
        <v>0</v>
      </c>
      <c r="L1456" s="24">
        <f>IFERROR(VLOOKUP($F1456,'Arr 2020'!$A:$N,7,0),0)</f>
        <v>0</v>
      </c>
      <c r="M1456" s="24">
        <f>IFERROR(VLOOKUP($F1456,'Arr 2020'!$A:$N,8,0),0)</f>
        <v>0</v>
      </c>
      <c r="N1456" s="24">
        <f>IFERROR(VLOOKUP($F1456,'Arr 2020'!$A:$N,9,0),0)</f>
        <v>0</v>
      </c>
      <c r="O1456" s="24">
        <f>IFERROR(VLOOKUP($F1456,'Arr 2020'!$A:$N,10,0),0)</f>
        <v>0</v>
      </c>
      <c r="P1456" s="24">
        <f>IFERROR(VLOOKUP($F1456,'Arr 2020'!$A:$N,11,0),0)</f>
        <v>0</v>
      </c>
      <c r="Q1456" s="24">
        <f>IFERROR(VLOOKUP($F1456,'Arr 2020'!$A:$N,12,0),0)</f>
        <v>0</v>
      </c>
      <c r="R1456" s="24">
        <f>IFERROR(VLOOKUP($F1456,'Arr 2020'!$A:$N,13,0),0)</f>
        <v>0</v>
      </c>
      <c r="S1456" s="24">
        <f>IFERROR(VLOOKUP($F1456,'Arr 2020'!$A:$N,14,0),0)</f>
        <v>0</v>
      </c>
    </row>
    <row r="1457" spans="2:19" ht="15" customHeight="1" x14ac:dyDescent="0.2">
      <c r="B1457" s="60"/>
      <c r="C1457" s="61"/>
      <c r="D1457" s="61"/>
      <c r="E1457" s="61"/>
      <c r="F1457" s="43" t="s">
        <v>2549</v>
      </c>
      <c r="G1457" s="53" t="s">
        <v>2550</v>
      </c>
      <c r="H1457" s="44">
        <f>IFERROR(VLOOKUP($F1457,'Arr 2020'!$A$1:$C$1331,3,0),0)</f>
        <v>188.5</v>
      </c>
      <c r="I1457" s="44">
        <f>IFERROR(VLOOKUP($F1457,'Arr 2020'!$A:$N,4,0),0)</f>
        <v>20.05</v>
      </c>
      <c r="J1457" s="44">
        <f>IFERROR(VLOOKUP($F1457,'Arr 2020'!$A:$N,5,0),0)</f>
        <v>102.3</v>
      </c>
      <c r="K1457" s="44">
        <f>IFERROR(VLOOKUP($F1457,'Arr 2020'!$A:$N,6,0),0)</f>
        <v>86.46</v>
      </c>
      <c r="L1457" s="44">
        <f>IFERROR(VLOOKUP($F1457,'Arr 2020'!$A:$N,7,0),0)</f>
        <v>9.3800000000000008</v>
      </c>
      <c r="M1457" s="44">
        <f>IFERROR(VLOOKUP($F1457,'Arr 2020'!$A:$N,8,0),0)</f>
        <v>166.88999999999996</v>
      </c>
      <c r="N1457" s="44">
        <f>IFERROR(VLOOKUP($F1457,'Arr 2020'!$A:$N,9,0),0)</f>
        <v>388.26</v>
      </c>
      <c r="O1457" s="44">
        <f>IFERROR(VLOOKUP($F1457,'Arr 2020'!$A:$N,10,0),0)</f>
        <v>60</v>
      </c>
      <c r="P1457" s="44">
        <f>IFERROR(VLOOKUP($F1457,'Arr 2020'!$A:$N,11,0),0)</f>
        <v>31.91</v>
      </c>
      <c r="Q1457" s="44">
        <f>IFERROR(VLOOKUP($F1457,'Arr 2020'!$A:$N,12,0),0)</f>
        <v>31.21</v>
      </c>
      <c r="R1457" s="44">
        <f>IFERROR(VLOOKUP($F1457,'Arr 2020'!$A:$N,13,0),0)</f>
        <v>125.18</v>
      </c>
      <c r="S1457" s="44">
        <f>IFERROR(VLOOKUP($F1457,'Arr 2020'!$A:$N,14,0),0)</f>
        <v>40.270000000000003</v>
      </c>
    </row>
    <row r="1458" spans="2:19" ht="15" customHeight="1" x14ac:dyDescent="0.2">
      <c r="B1458" s="60"/>
      <c r="C1458" s="61"/>
      <c r="D1458" s="61"/>
      <c r="E1458" s="61"/>
      <c r="F1458" s="43" t="s">
        <v>2551</v>
      </c>
      <c r="G1458" s="53" t="s">
        <v>2552</v>
      </c>
      <c r="H1458" s="44">
        <f>IFERROR(VLOOKUP($F1458,'Arr 2020'!$A$1:$C$1331,3,0),0)</f>
        <v>7708.92</v>
      </c>
      <c r="I1458" s="44">
        <f>IFERROR(VLOOKUP($F1458,'Arr 2020'!$A:$N,4,0),0)</f>
        <v>5064.87</v>
      </c>
      <c r="J1458" s="44">
        <f>IFERROR(VLOOKUP($F1458,'Arr 2020'!$A:$N,5,0),0)</f>
        <v>10323.1</v>
      </c>
      <c r="K1458" s="44">
        <f>IFERROR(VLOOKUP($F1458,'Arr 2020'!$A:$N,6,0),0)</f>
        <v>3032.5900000000006</v>
      </c>
      <c r="L1458" s="44">
        <f>IFERROR(VLOOKUP($F1458,'Arr 2020'!$A:$N,7,0),0)</f>
        <v>540.46</v>
      </c>
      <c r="M1458" s="44">
        <f>IFERROR(VLOOKUP($F1458,'Arr 2020'!$A:$N,8,0),0)</f>
        <v>1094.06</v>
      </c>
      <c r="N1458" s="44">
        <f>IFERROR(VLOOKUP($F1458,'Arr 2020'!$A:$N,9,0),0)</f>
        <v>627.04</v>
      </c>
      <c r="O1458" s="44">
        <f>IFERROR(VLOOKUP($F1458,'Arr 2020'!$A:$N,10,0),0)</f>
        <v>524.05999999999995</v>
      </c>
      <c r="P1458" s="44">
        <f>IFERROR(VLOOKUP($F1458,'Arr 2020'!$A:$N,11,0),0)</f>
        <v>1869.23</v>
      </c>
      <c r="Q1458" s="44">
        <f>IFERROR(VLOOKUP($F1458,'Arr 2020'!$A:$N,12,0),0)</f>
        <v>1514.74</v>
      </c>
      <c r="R1458" s="44">
        <f>IFERROR(VLOOKUP($F1458,'Arr 2020'!$A:$N,13,0),0)</f>
        <v>2580.33</v>
      </c>
      <c r="S1458" s="44">
        <f>IFERROR(VLOOKUP($F1458,'Arr 2020'!$A:$N,14,0),0)</f>
        <v>4290.03</v>
      </c>
    </row>
    <row r="1459" spans="2:19" ht="30" customHeight="1" x14ac:dyDescent="0.2">
      <c r="B1459" s="60"/>
      <c r="C1459" s="61"/>
      <c r="D1459" s="61"/>
      <c r="E1459" s="61"/>
      <c r="F1459" s="43" t="s">
        <v>2553</v>
      </c>
      <c r="G1459" s="53" t="s">
        <v>2554</v>
      </c>
      <c r="H1459" s="44">
        <f>IFERROR(VLOOKUP($F1459,'Arr 2020'!$A$1:$C$1331,3,0),0)</f>
        <v>1229196.94</v>
      </c>
      <c r="I1459" s="44">
        <f>IFERROR(VLOOKUP($F1459,'Arr 2020'!$A:$N,4,0),0)</f>
        <v>591313.70999999985</v>
      </c>
      <c r="J1459" s="44">
        <f>IFERROR(VLOOKUP($F1459,'Arr 2020'!$A:$N,5,0),0)</f>
        <v>654833.85</v>
      </c>
      <c r="K1459" s="44">
        <f>IFERROR(VLOOKUP($F1459,'Arr 2020'!$A:$N,6,0),0)</f>
        <v>376739.24</v>
      </c>
      <c r="L1459" s="44">
        <f>IFERROR(VLOOKUP($F1459,'Arr 2020'!$A:$N,7,0),0)</f>
        <v>338146.93</v>
      </c>
      <c r="M1459" s="44">
        <f>IFERROR(VLOOKUP($F1459,'Arr 2020'!$A:$N,8,0),0)</f>
        <v>430731.31</v>
      </c>
      <c r="N1459" s="44">
        <f>IFERROR(VLOOKUP($F1459,'Arr 2020'!$A:$N,9,0),0)</f>
        <v>535292.61</v>
      </c>
      <c r="O1459" s="44">
        <f>IFERROR(VLOOKUP($F1459,'Arr 2020'!$A:$N,10,0),0)</f>
        <v>764307.83</v>
      </c>
      <c r="P1459" s="44">
        <f>IFERROR(VLOOKUP($F1459,'Arr 2020'!$A:$N,11,0),0)</f>
        <v>1474334.3400000003</v>
      </c>
      <c r="Q1459" s="44">
        <f>IFERROR(VLOOKUP($F1459,'Arr 2020'!$A:$N,12,0),0)</f>
        <v>1744799.26</v>
      </c>
      <c r="R1459" s="44">
        <f>IFERROR(VLOOKUP($F1459,'Arr 2020'!$A:$N,13,0),0)</f>
        <v>1795005.5</v>
      </c>
      <c r="S1459" s="44">
        <f>IFERROR(VLOOKUP($F1459,'Arr 2020'!$A:$N,14,0),0)</f>
        <v>1721434.69</v>
      </c>
    </row>
    <row r="1460" spans="2:19" ht="15" customHeight="1" x14ac:dyDescent="0.2">
      <c r="B1460" s="64"/>
      <c r="C1460" s="37"/>
      <c r="D1460" s="37" t="s">
        <v>2555</v>
      </c>
      <c r="E1460" s="37"/>
      <c r="F1460" s="37"/>
      <c r="G1460" s="51" t="s">
        <v>2556</v>
      </c>
      <c r="H1460" s="38">
        <f>IFERROR(VLOOKUP($F1460,'Arr 2020'!$A$1:$C$1331,3,0),0)</f>
        <v>0</v>
      </c>
      <c r="I1460" s="38">
        <f>IFERROR(VLOOKUP($F1460,'Arr 2020'!$A:$N,4,0),0)</f>
        <v>0</v>
      </c>
      <c r="J1460" s="38">
        <f>IFERROR(VLOOKUP($F1460,'Arr 2020'!$A:$N,5,0),0)</f>
        <v>0</v>
      </c>
      <c r="K1460" s="38">
        <f>IFERROR(VLOOKUP($F1460,'Arr 2020'!$A:$N,6,0),0)</f>
        <v>0</v>
      </c>
      <c r="L1460" s="38">
        <f>IFERROR(VLOOKUP($F1460,'Arr 2020'!$A:$N,7,0),0)</f>
        <v>0</v>
      </c>
      <c r="M1460" s="38">
        <f>IFERROR(VLOOKUP($F1460,'Arr 2020'!$A:$N,8,0),0)</f>
        <v>0</v>
      </c>
      <c r="N1460" s="38">
        <f>IFERROR(VLOOKUP($F1460,'Arr 2020'!$A:$N,9,0),0)</f>
        <v>0</v>
      </c>
      <c r="O1460" s="38">
        <f>IFERROR(VLOOKUP($F1460,'Arr 2020'!$A:$N,10,0),0)</f>
        <v>0</v>
      </c>
      <c r="P1460" s="38">
        <f>IFERROR(VLOOKUP($F1460,'Arr 2020'!$A:$N,11,0),0)</f>
        <v>0</v>
      </c>
      <c r="Q1460" s="38">
        <f>IFERROR(VLOOKUP($F1460,'Arr 2020'!$A:$N,12,0),0)</f>
        <v>0</v>
      </c>
      <c r="R1460" s="38">
        <f>IFERROR(VLOOKUP($F1460,'Arr 2020'!$A:$N,13,0),0)</f>
        <v>0</v>
      </c>
      <c r="S1460" s="38">
        <f>IFERROR(VLOOKUP($F1460,'Arr 2020'!$A:$N,14,0),0)</f>
        <v>0</v>
      </c>
    </row>
    <row r="1461" spans="2:19" ht="15" customHeight="1" x14ac:dyDescent="0.2">
      <c r="B1461" s="23"/>
      <c r="C1461" s="22"/>
      <c r="D1461" s="22"/>
      <c r="E1461" s="22" t="s">
        <v>2557</v>
      </c>
      <c r="F1461" s="22"/>
      <c r="G1461" s="55" t="s">
        <v>2556</v>
      </c>
      <c r="H1461" s="24">
        <f>IFERROR(VLOOKUP($F1461,'Arr 2020'!$A$1:$C$1331,3,0),0)</f>
        <v>0</v>
      </c>
      <c r="I1461" s="24">
        <f>IFERROR(VLOOKUP($F1461,'Arr 2020'!$A:$N,4,0),0)</f>
        <v>0</v>
      </c>
      <c r="J1461" s="24">
        <f>IFERROR(VLOOKUP($F1461,'Arr 2020'!$A:$N,5,0),0)</f>
        <v>0</v>
      </c>
      <c r="K1461" s="24">
        <f>IFERROR(VLOOKUP($F1461,'Arr 2020'!$A:$N,6,0),0)</f>
        <v>0</v>
      </c>
      <c r="L1461" s="24">
        <f>IFERROR(VLOOKUP($F1461,'Arr 2020'!$A:$N,7,0),0)</f>
        <v>0</v>
      </c>
      <c r="M1461" s="24">
        <f>IFERROR(VLOOKUP($F1461,'Arr 2020'!$A:$N,8,0),0)</f>
        <v>0</v>
      </c>
      <c r="N1461" s="24">
        <f>IFERROR(VLOOKUP($F1461,'Arr 2020'!$A:$N,9,0),0)</f>
        <v>0</v>
      </c>
      <c r="O1461" s="24">
        <f>IFERROR(VLOOKUP($F1461,'Arr 2020'!$A:$N,10,0),0)</f>
        <v>0</v>
      </c>
      <c r="P1461" s="24">
        <f>IFERROR(VLOOKUP($F1461,'Arr 2020'!$A:$N,11,0),0)</f>
        <v>0</v>
      </c>
      <c r="Q1461" s="24">
        <f>IFERROR(VLOOKUP($F1461,'Arr 2020'!$A:$N,12,0),0)</f>
        <v>0</v>
      </c>
      <c r="R1461" s="24">
        <f>IFERROR(VLOOKUP($F1461,'Arr 2020'!$A:$N,13,0),0)</f>
        <v>0</v>
      </c>
      <c r="S1461" s="24">
        <f>IFERROR(VLOOKUP($F1461,'Arr 2020'!$A:$N,14,0),0)</f>
        <v>0</v>
      </c>
    </row>
    <row r="1462" spans="2:19" ht="15" customHeight="1" x14ac:dyDescent="0.2">
      <c r="B1462" s="60"/>
      <c r="C1462" s="61"/>
      <c r="D1462" s="61"/>
      <c r="E1462" s="61"/>
      <c r="F1462" s="43" t="s">
        <v>2558</v>
      </c>
      <c r="G1462" s="53" t="s">
        <v>2556</v>
      </c>
      <c r="H1462" s="44">
        <f>IFERROR(VLOOKUP($F1462,'Arr 2020'!$A$1:$C$1331,3,0),0)</f>
        <v>179308.22</v>
      </c>
      <c r="I1462" s="44">
        <f>IFERROR(VLOOKUP($F1462,'Arr 2020'!$A:$N,4,0),0)</f>
        <v>123028.66</v>
      </c>
      <c r="J1462" s="44">
        <f>IFERROR(VLOOKUP($F1462,'Arr 2020'!$A:$N,5,0),0)</f>
        <v>119620.77</v>
      </c>
      <c r="K1462" s="44">
        <f>IFERROR(VLOOKUP($F1462,'Arr 2020'!$A:$N,6,0),0)</f>
        <v>108027.64</v>
      </c>
      <c r="L1462" s="44">
        <f>IFERROR(VLOOKUP($F1462,'Arr 2020'!$A:$N,7,0),0)</f>
        <v>88401.359999999986</v>
      </c>
      <c r="M1462" s="44">
        <f>IFERROR(VLOOKUP($F1462,'Arr 2020'!$A:$N,8,0),0)</f>
        <v>91788.49000000002</v>
      </c>
      <c r="N1462" s="44">
        <f>IFERROR(VLOOKUP($F1462,'Arr 2020'!$A:$N,9,0),0)</f>
        <v>160686.32</v>
      </c>
      <c r="O1462" s="44">
        <f>IFERROR(VLOOKUP($F1462,'Arr 2020'!$A:$N,10,0),0)</f>
        <v>107352.06</v>
      </c>
      <c r="P1462" s="44">
        <f>IFERROR(VLOOKUP($F1462,'Arr 2020'!$A:$N,11,0),0)</f>
        <v>133125.99</v>
      </c>
      <c r="Q1462" s="44">
        <f>IFERROR(VLOOKUP($F1462,'Arr 2020'!$A:$N,12,0),0)</f>
        <v>129325.27</v>
      </c>
      <c r="R1462" s="44">
        <f>IFERROR(VLOOKUP($F1462,'Arr 2020'!$A:$N,13,0),0)</f>
        <v>194300.01</v>
      </c>
      <c r="S1462" s="44">
        <f>IFERROR(VLOOKUP($F1462,'Arr 2020'!$A:$N,14,0),0)</f>
        <v>197216.56</v>
      </c>
    </row>
    <row r="1463" spans="2:19" ht="15" customHeight="1" x14ac:dyDescent="0.2">
      <c r="B1463" s="23"/>
      <c r="C1463" s="22"/>
      <c r="D1463" s="22"/>
      <c r="E1463" s="22" t="s">
        <v>2559</v>
      </c>
      <c r="F1463" s="22"/>
      <c r="G1463" s="55" t="s">
        <v>2560</v>
      </c>
      <c r="H1463" s="24">
        <f>IFERROR(VLOOKUP($F1463,'Arr 2020'!$A$1:$C$1331,3,0),0)</f>
        <v>0</v>
      </c>
      <c r="I1463" s="24">
        <f>IFERROR(VLOOKUP($F1463,'Arr 2020'!$A:$N,4,0),0)</f>
        <v>0</v>
      </c>
      <c r="J1463" s="24">
        <f>IFERROR(VLOOKUP($F1463,'Arr 2020'!$A:$N,5,0),0)</f>
        <v>0</v>
      </c>
      <c r="K1463" s="24">
        <f>IFERROR(VLOOKUP($F1463,'Arr 2020'!$A:$N,6,0),0)</f>
        <v>0</v>
      </c>
      <c r="L1463" s="24">
        <f>IFERROR(VLOOKUP($F1463,'Arr 2020'!$A:$N,7,0),0)</f>
        <v>0</v>
      </c>
      <c r="M1463" s="24">
        <f>IFERROR(VLOOKUP($F1463,'Arr 2020'!$A:$N,8,0),0)</f>
        <v>0</v>
      </c>
      <c r="N1463" s="24">
        <f>IFERROR(VLOOKUP($F1463,'Arr 2020'!$A:$N,9,0),0)</f>
        <v>0</v>
      </c>
      <c r="O1463" s="24">
        <f>IFERROR(VLOOKUP($F1463,'Arr 2020'!$A:$N,10,0),0)</f>
        <v>0</v>
      </c>
      <c r="P1463" s="24">
        <f>IFERROR(VLOOKUP($F1463,'Arr 2020'!$A:$N,11,0),0)</f>
        <v>0</v>
      </c>
      <c r="Q1463" s="24">
        <f>IFERROR(VLOOKUP($F1463,'Arr 2020'!$A:$N,12,0),0)</f>
        <v>0</v>
      </c>
      <c r="R1463" s="24">
        <f>IFERROR(VLOOKUP($F1463,'Arr 2020'!$A:$N,13,0),0)</f>
        <v>0</v>
      </c>
      <c r="S1463" s="24">
        <f>IFERROR(VLOOKUP($F1463,'Arr 2020'!$A:$N,14,0),0)</f>
        <v>0</v>
      </c>
    </row>
    <row r="1464" spans="2:19" ht="15" customHeight="1" x14ac:dyDescent="0.2">
      <c r="B1464" s="60"/>
      <c r="C1464" s="61"/>
      <c r="D1464" s="61"/>
      <c r="E1464" s="61"/>
      <c r="F1464" s="43" t="s">
        <v>2561</v>
      </c>
      <c r="G1464" s="53" t="s">
        <v>2560</v>
      </c>
      <c r="H1464" s="44">
        <f>IFERROR(VLOOKUP($F1464,'Arr 2020'!$A$1:$C$1331,3,0),0)</f>
        <v>5616.6599999999989</v>
      </c>
      <c r="I1464" s="44">
        <f>IFERROR(VLOOKUP($F1464,'Arr 2020'!$A:$N,4,0),0)</f>
        <v>4075.5999999999995</v>
      </c>
      <c r="J1464" s="44">
        <f>IFERROR(VLOOKUP($F1464,'Arr 2020'!$A:$N,5,0),0)</f>
        <v>3127.31</v>
      </c>
      <c r="K1464" s="44">
        <f>IFERROR(VLOOKUP($F1464,'Arr 2020'!$A:$N,6,0),0)</f>
        <v>2084.44</v>
      </c>
      <c r="L1464" s="44">
        <f>IFERROR(VLOOKUP($F1464,'Arr 2020'!$A:$N,7,0),0)</f>
        <v>1791.55</v>
      </c>
      <c r="M1464" s="44">
        <f>IFERROR(VLOOKUP($F1464,'Arr 2020'!$A:$N,8,0),0)</f>
        <v>3897.29</v>
      </c>
      <c r="N1464" s="44">
        <f>IFERROR(VLOOKUP($F1464,'Arr 2020'!$A:$N,9,0),0)</f>
        <v>10611.92</v>
      </c>
      <c r="O1464" s="44">
        <f>IFERROR(VLOOKUP($F1464,'Arr 2020'!$A:$N,10,0),0)</f>
        <v>10013.39</v>
      </c>
      <c r="P1464" s="44">
        <f>IFERROR(VLOOKUP($F1464,'Arr 2020'!$A:$N,11,0),0)</f>
        <v>9843.7199999999993</v>
      </c>
      <c r="Q1464" s="44">
        <f>IFERROR(VLOOKUP($F1464,'Arr 2020'!$A:$N,12,0),0)</f>
        <v>7681.81</v>
      </c>
      <c r="R1464" s="44">
        <f>IFERROR(VLOOKUP($F1464,'Arr 2020'!$A:$N,13,0),0)</f>
        <v>6580.69</v>
      </c>
      <c r="S1464" s="44">
        <f>IFERROR(VLOOKUP($F1464,'Arr 2020'!$A:$N,14,0),0)</f>
        <v>8531.85</v>
      </c>
    </row>
    <row r="1465" spans="2:19" ht="15" customHeight="1" x14ac:dyDescent="0.2">
      <c r="B1465" s="64"/>
      <c r="C1465" s="37"/>
      <c r="D1465" s="37" t="s">
        <v>2562</v>
      </c>
      <c r="E1465" s="37"/>
      <c r="F1465" s="37"/>
      <c r="G1465" s="51" t="s">
        <v>2563</v>
      </c>
      <c r="H1465" s="38">
        <f>IFERROR(VLOOKUP($F1465,'Arr 2020'!$A$1:$C$1331,3,0),0)</f>
        <v>0</v>
      </c>
      <c r="I1465" s="38">
        <f>IFERROR(VLOOKUP($F1465,'Arr 2020'!$A:$N,4,0),0)</f>
        <v>0</v>
      </c>
      <c r="J1465" s="38">
        <f>IFERROR(VLOOKUP($F1465,'Arr 2020'!$A:$N,5,0),0)</f>
        <v>0</v>
      </c>
      <c r="K1465" s="38">
        <f>IFERROR(VLOOKUP($F1465,'Arr 2020'!$A:$N,6,0),0)</f>
        <v>0</v>
      </c>
      <c r="L1465" s="38">
        <f>IFERROR(VLOOKUP($F1465,'Arr 2020'!$A:$N,7,0),0)</f>
        <v>0</v>
      </c>
      <c r="M1465" s="38">
        <f>IFERROR(VLOOKUP($F1465,'Arr 2020'!$A:$N,8,0),0)</f>
        <v>0</v>
      </c>
      <c r="N1465" s="38">
        <f>IFERROR(VLOOKUP($F1465,'Arr 2020'!$A:$N,9,0),0)</f>
        <v>0</v>
      </c>
      <c r="O1465" s="38">
        <f>IFERROR(VLOOKUP($F1465,'Arr 2020'!$A:$N,10,0),0)</f>
        <v>0</v>
      </c>
      <c r="P1465" s="38">
        <f>IFERROR(VLOOKUP($F1465,'Arr 2020'!$A:$N,11,0),0)</f>
        <v>0</v>
      </c>
      <c r="Q1465" s="38">
        <f>IFERROR(VLOOKUP($F1465,'Arr 2020'!$A:$N,12,0),0)</f>
        <v>0</v>
      </c>
      <c r="R1465" s="38">
        <f>IFERROR(VLOOKUP($F1465,'Arr 2020'!$A:$N,13,0),0)</f>
        <v>0</v>
      </c>
      <c r="S1465" s="38">
        <f>IFERROR(VLOOKUP($F1465,'Arr 2020'!$A:$N,14,0),0)</f>
        <v>0</v>
      </c>
    </row>
    <row r="1466" spans="2:19" ht="15" customHeight="1" x14ac:dyDescent="0.2">
      <c r="B1466" s="23"/>
      <c r="C1466" s="22"/>
      <c r="D1466" s="22"/>
      <c r="E1466" s="22" t="s">
        <v>2564</v>
      </c>
      <c r="F1466" s="22"/>
      <c r="G1466" s="55" t="s">
        <v>2565</v>
      </c>
      <c r="H1466" s="24">
        <f>IFERROR(VLOOKUP($F1466,'Arr 2020'!$A$1:$C$1331,3,0),0)</f>
        <v>0</v>
      </c>
      <c r="I1466" s="24">
        <f>IFERROR(VLOOKUP($F1466,'Arr 2020'!$A:$N,4,0),0)</f>
        <v>0</v>
      </c>
      <c r="J1466" s="24">
        <f>IFERROR(VLOOKUP($F1466,'Arr 2020'!$A:$N,5,0),0)</f>
        <v>0</v>
      </c>
      <c r="K1466" s="24">
        <f>IFERROR(VLOOKUP($F1466,'Arr 2020'!$A:$N,6,0),0)</f>
        <v>0</v>
      </c>
      <c r="L1466" s="24">
        <f>IFERROR(VLOOKUP($F1466,'Arr 2020'!$A:$N,7,0),0)</f>
        <v>0</v>
      </c>
      <c r="M1466" s="24">
        <f>IFERROR(VLOOKUP($F1466,'Arr 2020'!$A:$N,8,0),0)</f>
        <v>0</v>
      </c>
      <c r="N1466" s="24">
        <f>IFERROR(VLOOKUP($F1466,'Arr 2020'!$A:$N,9,0),0)</f>
        <v>0</v>
      </c>
      <c r="O1466" s="24">
        <f>IFERROR(VLOOKUP($F1466,'Arr 2020'!$A:$N,10,0),0)</f>
        <v>0</v>
      </c>
      <c r="P1466" s="24">
        <f>IFERROR(VLOOKUP($F1466,'Arr 2020'!$A:$N,11,0),0)</f>
        <v>0</v>
      </c>
      <c r="Q1466" s="24">
        <f>IFERROR(VLOOKUP($F1466,'Arr 2020'!$A:$N,12,0),0)</f>
        <v>0</v>
      </c>
      <c r="R1466" s="24">
        <f>IFERROR(VLOOKUP($F1466,'Arr 2020'!$A:$N,13,0),0)</f>
        <v>0</v>
      </c>
      <c r="S1466" s="24">
        <f>IFERROR(VLOOKUP($F1466,'Arr 2020'!$A:$N,14,0),0)</f>
        <v>0</v>
      </c>
    </row>
    <row r="1467" spans="2:19" ht="15" customHeight="1" x14ac:dyDescent="0.2">
      <c r="B1467" s="60"/>
      <c r="C1467" s="61"/>
      <c r="D1467" s="61"/>
      <c r="E1467" s="61"/>
      <c r="F1467" s="43" t="s">
        <v>2566</v>
      </c>
      <c r="G1467" s="53" t="s">
        <v>2565</v>
      </c>
      <c r="H1467" s="44">
        <f>IFERROR(VLOOKUP($F1467,'Arr 2020'!$A$1:$C$1331,3,0),0)</f>
        <v>179819.46</v>
      </c>
      <c r="I1467" s="44">
        <f>IFERROR(VLOOKUP($F1467,'Arr 2020'!$A:$N,4,0),0)</f>
        <v>174146.16</v>
      </c>
      <c r="J1467" s="44">
        <f>IFERROR(VLOOKUP($F1467,'Arr 2020'!$A:$N,5,0),0)</f>
        <v>177972.39000000004</v>
      </c>
      <c r="K1467" s="44">
        <f>IFERROR(VLOOKUP($F1467,'Arr 2020'!$A:$N,6,0),0)</f>
        <v>191237.32</v>
      </c>
      <c r="L1467" s="44">
        <f>IFERROR(VLOOKUP($F1467,'Arr 2020'!$A:$N,7,0),0)</f>
        <v>106359.76</v>
      </c>
      <c r="M1467" s="44">
        <f>IFERROR(VLOOKUP($F1467,'Arr 2020'!$A:$N,8,0),0)</f>
        <v>122421.85</v>
      </c>
      <c r="N1467" s="44">
        <f>IFERROR(VLOOKUP($F1467,'Arr 2020'!$A:$N,9,0),0)</f>
        <v>167136.66</v>
      </c>
      <c r="O1467" s="44">
        <f>IFERROR(VLOOKUP($F1467,'Arr 2020'!$A:$N,10,0),0)</f>
        <v>211687.27</v>
      </c>
      <c r="P1467" s="44">
        <f>IFERROR(VLOOKUP($F1467,'Arr 2020'!$A:$N,11,0),0)</f>
        <v>213307.91000000003</v>
      </c>
      <c r="Q1467" s="44">
        <f>IFERROR(VLOOKUP($F1467,'Arr 2020'!$A:$N,12,0),0)</f>
        <v>214200.53</v>
      </c>
      <c r="R1467" s="44">
        <f>IFERROR(VLOOKUP($F1467,'Arr 2020'!$A:$N,13,0),0)</f>
        <v>222712.6</v>
      </c>
      <c r="S1467" s="44">
        <f>IFERROR(VLOOKUP($F1467,'Arr 2020'!$A:$N,14,0),0)</f>
        <v>232877.15</v>
      </c>
    </row>
    <row r="1468" spans="2:19" ht="15" customHeight="1" x14ac:dyDescent="0.2">
      <c r="B1468" s="23"/>
      <c r="C1468" s="22"/>
      <c r="D1468" s="22"/>
      <c r="E1468" s="22" t="s">
        <v>2567</v>
      </c>
      <c r="F1468" s="22"/>
      <c r="G1468" s="55" t="s">
        <v>2568</v>
      </c>
      <c r="H1468" s="24">
        <f>IFERROR(VLOOKUP($F1468,'Arr 2020'!$A$1:$C$1331,3,0),0)</f>
        <v>0</v>
      </c>
      <c r="I1468" s="24">
        <f>IFERROR(VLOOKUP($F1468,'Arr 2020'!$A:$N,4,0),0)</f>
        <v>0</v>
      </c>
      <c r="J1468" s="24">
        <f>IFERROR(VLOOKUP($F1468,'Arr 2020'!$A:$N,5,0),0)</f>
        <v>0</v>
      </c>
      <c r="K1468" s="24">
        <f>IFERROR(VLOOKUP($F1468,'Arr 2020'!$A:$N,6,0),0)</f>
        <v>0</v>
      </c>
      <c r="L1468" s="24">
        <f>IFERROR(VLOOKUP($F1468,'Arr 2020'!$A:$N,7,0),0)</f>
        <v>0</v>
      </c>
      <c r="M1468" s="24">
        <f>IFERROR(VLOOKUP($F1468,'Arr 2020'!$A:$N,8,0),0)</f>
        <v>0</v>
      </c>
      <c r="N1468" s="24">
        <f>IFERROR(VLOOKUP($F1468,'Arr 2020'!$A:$N,9,0),0)</f>
        <v>0</v>
      </c>
      <c r="O1468" s="24">
        <f>IFERROR(VLOOKUP($F1468,'Arr 2020'!$A:$N,10,0),0)</f>
        <v>0</v>
      </c>
      <c r="P1468" s="24">
        <f>IFERROR(VLOOKUP($F1468,'Arr 2020'!$A:$N,11,0),0)</f>
        <v>0</v>
      </c>
      <c r="Q1468" s="24">
        <f>IFERROR(VLOOKUP($F1468,'Arr 2020'!$A:$N,12,0),0)</f>
        <v>0</v>
      </c>
      <c r="R1468" s="24">
        <f>IFERROR(VLOOKUP($F1468,'Arr 2020'!$A:$N,13,0),0)</f>
        <v>0</v>
      </c>
      <c r="S1468" s="24">
        <f>IFERROR(VLOOKUP($F1468,'Arr 2020'!$A:$N,14,0),0)</f>
        <v>0</v>
      </c>
    </row>
    <row r="1469" spans="2:19" ht="15" customHeight="1" x14ac:dyDescent="0.2">
      <c r="B1469" s="60"/>
      <c r="C1469" s="61"/>
      <c r="D1469" s="61"/>
      <c r="E1469" s="61"/>
      <c r="F1469" s="43" t="s">
        <v>2569</v>
      </c>
      <c r="G1469" s="53" t="s">
        <v>2568</v>
      </c>
      <c r="H1469" s="44">
        <f>IFERROR(VLOOKUP($F1469,'Arr 2020'!$A$1:$C$1331,3,0),0)</f>
        <v>182331.38</v>
      </c>
      <c r="I1469" s="44">
        <f>IFERROR(VLOOKUP($F1469,'Arr 2020'!$A:$N,4,0),0)</f>
        <v>192752.37</v>
      </c>
      <c r="J1469" s="44">
        <f>IFERROR(VLOOKUP($F1469,'Arr 2020'!$A:$N,5,0),0)</f>
        <v>223447.25</v>
      </c>
      <c r="K1469" s="44">
        <f>IFERROR(VLOOKUP($F1469,'Arr 2020'!$A:$N,6,0),0)</f>
        <v>115055.58</v>
      </c>
      <c r="L1469" s="44">
        <f>IFERROR(VLOOKUP($F1469,'Arr 2020'!$A:$N,7,0),0)</f>
        <v>78934.39</v>
      </c>
      <c r="M1469" s="44">
        <f>IFERROR(VLOOKUP($F1469,'Arr 2020'!$A:$N,8,0),0)</f>
        <v>87951.05</v>
      </c>
      <c r="N1469" s="44">
        <f>IFERROR(VLOOKUP($F1469,'Arr 2020'!$A:$N,9,0),0)</f>
        <v>145361.71</v>
      </c>
      <c r="O1469" s="44">
        <f>IFERROR(VLOOKUP($F1469,'Arr 2020'!$A:$N,10,0),0)</f>
        <v>128772.44</v>
      </c>
      <c r="P1469" s="44">
        <f>IFERROR(VLOOKUP($F1469,'Arr 2020'!$A:$N,11,0),0)</f>
        <v>187743.56</v>
      </c>
      <c r="Q1469" s="44">
        <f>IFERROR(VLOOKUP($F1469,'Arr 2020'!$A:$N,12,0),0)</f>
        <v>145169.79</v>
      </c>
      <c r="R1469" s="44">
        <f>IFERROR(VLOOKUP($F1469,'Arr 2020'!$A:$N,13,0),0)</f>
        <v>175026.76</v>
      </c>
      <c r="S1469" s="44">
        <f>IFERROR(VLOOKUP($F1469,'Arr 2020'!$A:$N,14,0),0)</f>
        <v>171339.77</v>
      </c>
    </row>
    <row r="1470" spans="2:19" ht="15" customHeight="1" x14ac:dyDescent="0.2">
      <c r="B1470" s="23"/>
      <c r="C1470" s="22"/>
      <c r="D1470" s="22"/>
      <c r="E1470" s="22" t="s">
        <v>2570</v>
      </c>
      <c r="F1470" s="22"/>
      <c r="G1470" s="55" t="s">
        <v>2571</v>
      </c>
      <c r="H1470" s="24">
        <f>IFERROR(VLOOKUP($F1470,'Arr 2020'!$A$1:$C$1331,3,0),0)</f>
        <v>0</v>
      </c>
      <c r="I1470" s="24">
        <f>IFERROR(VLOOKUP($F1470,'Arr 2020'!$A:$N,4,0),0)</f>
        <v>0</v>
      </c>
      <c r="J1470" s="24">
        <f>IFERROR(VLOOKUP($F1470,'Arr 2020'!$A:$N,5,0),0)</f>
        <v>0</v>
      </c>
      <c r="K1470" s="24">
        <f>IFERROR(VLOOKUP($F1470,'Arr 2020'!$A:$N,6,0),0)</f>
        <v>0</v>
      </c>
      <c r="L1470" s="24">
        <f>IFERROR(VLOOKUP($F1470,'Arr 2020'!$A:$N,7,0),0)</f>
        <v>0</v>
      </c>
      <c r="M1470" s="24">
        <f>IFERROR(VLOOKUP($F1470,'Arr 2020'!$A:$N,8,0),0)</f>
        <v>0</v>
      </c>
      <c r="N1470" s="24">
        <f>IFERROR(VLOOKUP($F1470,'Arr 2020'!$A:$N,9,0),0)</f>
        <v>0</v>
      </c>
      <c r="O1470" s="24">
        <f>IFERROR(VLOOKUP($F1470,'Arr 2020'!$A:$N,10,0),0)</f>
        <v>0</v>
      </c>
      <c r="P1470" s="24">
        <f>IFERROR(VLOOKUP($F1470,'Arr 2020'!$A:$N,11,0),0)</f>
        <v>0</v>
      </c>
      <c r="Q1470" s="24">
        <f>IFERROR(VLOOKUP($F1470,'Arr 2020'!$A:$N,12,0),0)</f>
        <v>0</v>
      </c>
      <c r="R1470" s="24">
        <f>IFERROR(VLOOKUP($F1470,'Arr 2020'!$A:$N,13,0),0)</f>
        <v>0</v>
      </c>
      <c r="S1470" s="24">
        <f>IFERROR(VLOOKUP($F1470,'Arr 2020'!$A:$N,14,0),0)</f>
        <v>0</v>
      </c>
    </row>
    <row r="1471" spans="2:19" ht="15" customHeight="1" x14ac:dyDescent="0.2">
      <c r="B1471" s="60"/>
      <c r="C1471" s="61"/>
      <c r="D1471" s="61"/>
      <c r="E1471" s="61"/>
      <c r="F1471" s="43" t="s">
        <v>2572</v>
      </c>
      <c r="G1471" s="53" t="s">
        <v>2571</v>
      </c>
      <c r="H1471" s="44">
        <f>IFERROR(VLOOKUP($F1471,'Arr 2020'!$A$1:$C$1331,3,0),0)</f>
        <v>68.89</v>
      </c>
      <c r="I1471" s="44">
        <f>IFERROR(VLOOKUP($F1471,'Arr 2020'!$A:$N,4,0),0)</f>
        <v>242.02</v>
      </c>
      <c r="J1471" s="44">
        <f>IFERROR(VLOOKUP($F1471,'Arr 2020'!$A:$N,5,0),0)</f>
        <v>388.75</v>
      </c>
      <c r="K1471" s="44">
        <f>IFERROR(VLOOKUP($F1471,'Arr 2020'!$A:$N,6,0),0)</f>
        <v>41.62</v>
      </c>
      <c r="L1471" s="44">
        <f>IFERROR(VLOOKUP($F1471,'Arr 2020'!$A:$N,7,0),0)</f>
        <v>0</v>
      </c>
      <c r="M1471" s="44">
        <f>IFERROR(VLOOKUP($F1471,'Arr 2020'!$A:$N,8,0),0)</f>
        <v>61.88</v>
      </c>
      <c r="N1471" s="44">
        <f>IFERROR(VLOOKUP($F1471,'Arr 2020'!$A:$N,9,0),0)</f>
        <v>246.93</v>
      </c>
      <c r="O1471" s="44">
        <f>IFERROR(VLOOKUP($F1471,'Arr 2020'!$A:$N,10,0),0)</f>
        <v>325.75</v>
      </c>
      <c r="P1471" s="44">
        <f>IFERROR(VLOOKUP($F1471,'Arr 2020'!$A:$N,11,0),0)</f>
        <v>423.59</v>
      </c>
      <c r="Q1471" s="44">
        <f>IFERROR(VLOOKUP($F1471,'Arr 2020'!$A:$N,12,0),0)</f>
        <v>1873.86</v>
      </c>
      <c r="R1471" s="44">
        <f>IFERROR(VLOOKUP($F1471,'Arr 2020'!$A:$N,13,0),0)</f>
        <v>394.91</v>
      </c>
      <c r="S1471" s="44">
        <f>IFERROR(VLOOKUP($F1471,'Arr 2020'!$A:$N,14,0),0)</f>
        <v>3660.32</v>
      </c>
    </row>
    <row r="1472" spans="2:19" ht="15" customHeight="1" x14ac:dyDescent="0.2">
      <c r="B1472" s="23"/>
      <c r="C1472" s="22"/>
      <c r="D1472" s="22"/>
      <c r="E1472" s="22" t="s">
        <v>2573</v>
      </c>
      <c r="F1472" s="22"/>
      <c r="G1472" s="55" t="s">
        <v>2574</v>
      </c>
      <c r="H1472" s="24">
        <f>IFERROR(VLOOKUP($F1472,'Arr 2020'!$A$1:$C$1331,3,0),0)</f>
        <v>0</v>
      </c>
      <c r="I1472" s="24">
        <f>IFERROR(VLOOKUP($F1472,'Arr 2020'!$A:$N,4,0),0)</f>
        <v>0</v>
      </c>
      <c r="J1472" s="24">
        <f>IFERROR(VLOOKUP($F1472,'Arr 2020'!$A:$N,5,0),0)</f>
        <v>0</v>
      </c>
      <c r="K1472" s="24">
        <f>IFERROR(VLOOKUP($F1472,'Arr 2020'!$A:$N,6,0),0)</f>
        <v>0</v>
      </c>
      <c r="L1472" s="24">
        <f>IFERROR(VLOOKUP($F1472,'Arr 2020'!$A:$N,7,0),0)</f>
        <v>0</v>
      </c>
      <c r="M1472" s="24">
        <f>IFERROR(VLOOKUP($F1472,'Arr 2020'!$A:$N,8,0),0)</f>
        <v>0</v>
      </c>
      <c r="N1472" s="24">
        <f>IFERROR(VLOOKUP($F1472,'Arr 2020'!$A:$N,9,0),0)</f>
        <v>0</v>
      </c>
      <c r="O1472" s="24">
        <f>IFERROR(VLOOKUP($F1472,'Arr 2020'!$A:$N,10,0),0)</f>
        <v>0</v>
      </c>
      <c r="P1472" s="24">
        <f>IFERROR(VLOOKUP($F1472,'Arr 2020'!$A:$N,11,0),0)</f>
        <v>0</v>
      </c>
      <c r="Q1472" s="24">
        <f>IFERROR(VLOOKUP($F1472,'Arr 2020'!$A:$N,12,0),0)</f>
        <v>0</v>
      </c>
      <c r="R1472" s="24">
        <f>IFERROR(VLOOKUP($F1472,'Arr 2020'!$A:$N,13,0),0)</f>
        <v>0</v>
      </c>
      <c r="S1472" s="24">
        <f>IFERROR(VLOOKUP($F1472,'Arr 2020'!$A:$N,14,0),0)</f>
        <v>0</v>
      </c>
    </row>
    <row r="1473" spans="2:19" ht="15" customHeight="1" x14ac:dyDescent="0.2">
      <c r="B1473" s="60"/>
      <c r="C1473" s="61"/>
      <c r="D1473" s="61"/>
      <c r="E1473" s="61"/>
      <c r="F1473" s="43" t="s">
        <v>2575</v>
      </c>
      <c r="G1473" s="53" t="s">
        <v>2576</v>
      </c>
      <c r="H1473" s="44">
        <f>IFERROR(VLOOKUP($F1473,'Arr 2020'!$A$1:$C$1331,3,0),0)</f>
        <v>637685.12</v>
      </c>
      <c r="I1473" s="44">
        <f>IFERROR(VLOOKUP($F1473,'Arr 2020'!$A:$N,4,0),0)</f>
        <v>662731.96</v>
      </c>
      <c r="J1473" s="44">
        <f>IFERROR(VLOOKUP($F1473,'Arr 2020'!$A:$N,5,0),0)</f>
        <v>561933.99</v>
      </c>
      <c r="K1473" s="44">
        <f>IFERROR(VLOOKUP($F1473,'Arr 2020'!$A:$N,6,0),0)</f>
        <v>416290.53999999992</v>
      </c>
      <c r="L1473" s="44">
        <f>IFERROR(VLOOKUP($F1473,'Arr 2020'!$A:$N,7,0),0)</f>
        <v>337017.15</v>
      </c>
      <c r="M1473" s="44">
        <f>IFERROR(VLOOKUP($F1473,'Arr 2020'!$A:$N,8,0),0)</f>
        <v>368470.73</v>
      </c>
      <c r="N1473" s="44">
        <f>IFERROR(VLOOKUP($F1473,'Arr 2020'!$A:$N,9,0),0)</f>
        <v>567838.18999999994</v>
      </c>
      <c r="O1473" s="44">
        <f>IFERROR(VLOOKUP($F1473,'Arr 2020'!$A:$N,10,0),0)</f>
        <v>635794.34</v>
      </c>
      <c r="P1473" s="44">
        <f>IFERROR(VLOOKUP($F1473,'Arr 2020'!$A:$N,11,0),0)</f>
        <v>713160.15</v>
      </c>
      <c r="Q1473" s="44">
        <f>IFERROR(VLOOKUP($F1473,'Arr 2020'!$A:$N,12,0),0)</f>
        <v>698109.69999999984</v>
      </c>
      <c r="R1473" s="44">
        <f>IFERROR(VLOOKUP($F1473,'Arr 2020'!$A:$N,13,0),0)</f>
        <v>770380.35</v>
      </c>
      <c r="S1473" s="44">
        <f>IFERROR(VLOOKUP($F1473,'Arr 2020'!$A:$N,14,0),0)</f>
        <v>874773.69</v>
      </c>
    </row>
    <row r="1474" spans="2:19" ht="15" customHeight="1" x14ac:dyDescent="0.2">
      <c r="B1474" s="60"/>
      <c r="C1474" s="61"/>
      <c r="D1474" s="61"/>
      <c r="E1474" s="61"/>
      <c r="F1474" s="43" t="s">
        <v>2577</v>
      </c>
      <c r="G1474" s="53" t="s">
        <v>2578</v>
      </c>
      <c r="H1474" s="44">
        <f>IFERROR(VLOOKUP($F1474,'Arr 2020'!$A$1:$C$1331,3,0),0)</f>
        <v>252991.03</v>
      </c>
      <c r="I1474" s="44">
        <f>IFERROR(VLOOKUP($F1474,'Arr 2020'!$A:$N,4,0),0)</f>
        <v>287364.02</v>
      </c>
      <c r="J1474" s="44">
        <f>IFERROR(VLOOKUP($F1474,'Arr 2020'!$A:$N,5,0),0)</f>
        <v>238136.38</v>
      </c>
      <c r="K1474" s="44">
        <f>IFERROR(VLOOKUP($F1474,'Arr 2020'!$A:$N,6,0),0)</f>
        <v>210634.64</v>
      </c>
      <c r="L1474" s="44">
        <f>IFERROR(VLOOKUP($F1474,'Arr 2020'!$A:$N,7,0),0)</f>
        <v>126129.21</v>
      </c>
      <c r="M1474" s="44">
        <f>IFERROR(VLOOKUP($F1474,'Arr 2020'!$A:$N,8,0),0)</f>
        <v>182357.54999999996</v>
      </c>
      <c r="N1474" s="44">
        <f>IFERROR(VLOOKUP($F1474,'Arr 2020'!$A:$N,9,0),0)</f>
        <v>276282.14</v>
      </c>
      <c r="O1474" s="44">
        <f>IFERROR(VLOOKUP($F1474,'Arr 2020'!$A:$N,10,0),0)</f>
        <v>377604.78</v>
      </c>
      <c r="P1474" s="44">
        <f>IFERROR(VLOOKUP($F1474,'Arr 2020'!$A:$N,11,0),0)</f>
        <v>400879.08</v>
      </c>
      <c r="Q1474" s="44">
        <f>IFERROR(VLOOKUP($F1474,'Arr 2020'!$A:$N,12,0),0)</f>
        <v>382900.99</v>
      </c>
      <c r="R1474" s="44">
        <f>IFERROR(VLOOKUP($F1474,'Arr 2020'!$A:$N,13,0),0)</f>
        <v>422739.22</v>
      </c>
      <c r="S1474" s="44">
        <f>IFERROR(VLOOKUP($F1474,'Arr 2020'!$A:$N,14,0),0)</f>
        <v>329627.69</v>
      </c>
    </row>
    <row r="1475" spans="2:19" ht="15" customHeight="1" x14ac:dyDescent="0.2">
      <c r="B1475" s="60"/>
      <c r="C1475" s="61"/>
      <c r="D1475" s="61"/>
      <c r="E1475" s="61"/>
      <c r="F1475" s="43" t="s">
        <v>2579</v>
      </c>
      <c r="G1475" s="53" t="s">
        <v>2580</v>
      </c>
      <c r="H1475" s="44">
        <f>IFERROR(VLOOKUP($F1475,'Arr 2020'!$A$1:$C$1331,3,0),0)</f>
        <v>42785.05</v>
      </c>
      <c r="I1475" s="44">
        <f>IFERROR(VLOOKUP($F1475,'Arr 2020'!$A:$N,4,0),0)</f>
        <v>39808.260000000009</v>
      </c>
      <c r="J1475" s="44">
        <f>IFERROR(VLOOKUP($F1475,'Arr 2020'!$A:$N,5,0),0)</f>
        <v>30462.18</v>
      </c>
      <c r="K1475" s="44">
        <f>IFERROR(VLOOKUP($F1475,'Arr 2020'!$A:$N,6,0),0)</f>
        <v>22107.58</v>
      </c>
      <c r="L1475" s="44">
        <f>IFERROR(VLOOKUP($F1475,'Arr 2020'!$A:$N,7,0),0)</f>
        <v>18959.8</v>
      </c>
      <c r="M1475" s="44">
        <f>IFERROR(VLOOKUP($F1475,'Arr 2020'!$A:$N,8,0),0)</f>
        <v>16754.18</v>
      </c>
      <c r="N1475" s="44">
        <f>IFERROR(VLOOKUP($F1475,'Arr 2020'!$A:$N,9,0),0)</f>
        <v>25327.160000000003</v>
      </c>
      <c r="O1475" s="44">
        <f>IFERROR(VLOOKUP($F1475,'Arr 2020'!$A:$N,10,0),0)</f>
        <v>43837.120000000003</v>
      </c>
      <c r="P1475" s="44">
        <f>IFERROR(VLOOKUP($F1475,'Arr 2020'!$A:$N,11,0),0)</f>
        <v>51987.05</v>
      </c>
      <c r="Q1475" s="44">
        <f>IFERROR(VLOOKUP($F1475,'Arr 2020'!$A:$N,12,0),0)</f>
        <v>41121.97</v>
      </c>
      <c r="R1475" s="44">
        <f>IFERROR(VLOOKUP($F1475,'Arr 2020'!$A:$N,13,0),0)</f>
        <v>49298.3</v>
      </c>
      <c r="S1475" s="44">
        <f>IFERROR(VLOOKUP($F1475,'Arr 2020'!$A:$N,14,0),0)</f>
        <v>53106.97</v>
      </c>
    </row>
    <row r="1476" spans="2:19" ht="15" customHeight="1" x14ac:dyDescent="0.2">
      <c r="B1476" s="60"/>
      <c r="C1476" s="61"/>
      <c r="D1476" s="61"/>
      <c r="E1476" s="61"/>
      <c r="F1476" s="43" t="s">
        <v>2581</v>
      </c>
      <c r="G1476" s="53" t="s">
        <v>2582</v>
      </c>
      <c r="H1476" s="44">
        <f>IFERROR(VLOOKUP($F1476,'Arr 2020'!$A$1:$C$1331,3,0),0)</f>
        <v>492.23999999999995</v>
      </c>
      <c r="I1476" s="44">
        <f>IFERROR(VLOOKUP($F1476,'Arr 2020'!$A:$N,4,0),0)</f>
        <v>689.88</v>
      </c>
      <c r="J1476" s="44">
        <f>IFERROR(VLOOKUP($F1476,'Arr 2020'!$A:$N,5,0),0)</f>
        <v>710.09</v>
      </c>
      <c r="K1476" s="44">
        <f>IFERROR(VLOOKUP($F1476,'Arr 2020'!$A:$N,6,0),0)</f>
        <v>581.64</v>
      </c>
      <c r="L1476" s="44">
        <f>IFERROR(VLOOKUP($F1476,'Arr 2020'!$A:$N,7,0),0)</f>
        <v>397.43</v>
      </c>
      <c r="M1476" s="44">
        <f>IFERROR(VLOOKUP($F1476,'Arr 2020'!$A:$N,8,0),0)</f>
        <v>624.76</v>
      </c>
      <c r="N1476" s="44">
        <f>IFERROR(VLOOKUP($F1476,'Arr 2020'!$A:$N,9,0),0)</f>
        <v>685.99</v>
      </c>
      <c r="O1476" s="44">
        <f>IFERROR(VLOOKUP($F1476,'Arr 2020'!$A:$N,10,0),0)</f>
        <v>435.33</v>
      </c>
      <c r="P1476" s="44">
        <f>IFERROR(VLOOKUP($F1476,'Arr 2020'!$A:$N,11,0),0)</f>
        <v>353.95999999999992</v>
      </c>
      <c r="Q1476" s="44">
        <f>IFERROR(VLOOKUP($F1476,'Arr 2020'!$A:$N,12,0),0)</f>
        <v>631.82000000000016</v>
      </c>
      <c r="R1476" s="44">
        <f>IFERROR(VLOOKUP($F1476,'Arr 2020'!$A:$N,13,0),0)</f>
        <v>568.13</v>
      </c>
      <c r="S1476" s="44">
        <f>IFERROR(VLOOKUP($F1476,'Arr 2020'!$A:$N,14,0),0)</f>
        <v>2381.33</v>
      </c>
    </row>
    <row r="1477" spans="2:19" ht="15" customHeight="1" x14ac:dyDescent="0.2">
      <c r="B1477" s="60"/>
      <c r="C1477" s="61"/>
      <c r="D1477" s="61"/>
      <c r="E1477" s="61"/>
      <c r="F1477" s="43" t="s">
        <v>2583</v>
      </c>
      <c r="G1477" s="53" t="s">
        <v>2584</v>
      </c>
      <c r="H1477" s="44">
        <f>IFERROR(VLOOKUP($F1477,'Arr 2020'!$A$1:$C$1331,3,0),0)</f>
        <v>319288.53000000009</v>
      </c>
      <c r="I1477" s="44">
        <f>IFERROR(VLOOKUP($F1477,'Arr 2020'!$A:$N,4,0),0)</f>
        <v>255660.97</v>
      </c>
      <c r="J1477" s="44">
        <f>IFERROR(VLOOKUP($F1477,'Arr 2020'!$A:$N,5,0),0)</f>
        <v>262434.68</v>
      </c>
      <c r="K1477" s="44">
        <f>IFERROR(VLOOKUP($F1477,'Arr 2020'!$A:$N,6,0),0)</f>
        <v>207291.29</v>
      </c>
      <c r="L1477" s="44">
        <f>IFERROR(VLOOKUP($F1477,'Arr 2020'!$A:$N,7,0),0)</f>
        <v>151534.85999999996</v>
      </c>
      <c r="M1477" s="44">
        <f>IFERROR(VLOOKUP($F1477,'Arr 2020'!$A:$N,8,0),0)</f>
        <v>187120.7</v>
      </c>
      <c r="N1477" s="44">
        <f>IFERROR(VLOOKUP($F1477,'Arr 2020'!$A:$N,9,0),0)</f>
        <v>330364.51</v>
      </c>
      <c r="O1477" s="44">
        <f>IFERROR(VLOOKUP($F1477,'Arr 2020'!$A:$N,10,0),0)</f>
        <v>351394.87</v>
      </c>
      <c r="P1477" s="44">
        <f>IFERROR(VLOOKUP($F1477,'Arr 2020'!$A:$N,11,0),0)</f>
        <v>348801.21999999991</v>
      </c>
      <c r="Q1477" s="44">
        <f>IFERROR(VLOOKUP($F1477,'Arr 2020'!$A:$N,12,0),0)</f>
        <v>373280.61</v>
      </c>
      <c r="R1477" s="44">
        <f>IFERROR(VLOOKUP($F1477,'Arr 2020'!$A:$N,13,0),0)</f>
        <v>401840.21</v>
      </c>
      <c r="S1477" s="44">
        <f>IFERROR(VLOOKUP($F1477,'Arr 2020'!$A:$N,14,0),0)</f>
        <v>333651.93</v>
      </c>
    </row>
    <row r="1478" spans="2:19" ht="15" customHeight="1" x14ac:dyDescent="0.2">
      <c r="B1478" s="60"/>
      <c r="C1478" s="61"/>
      <c r="D1478" s="61"/>
      <c r="E1478" s="61"/>
      <c r="F1478" s="43" t="s">
        <v>2585</v>
      </c>
      <c r="G1478" s="53" t="s">
        <v>2586</v>
      </c>
      <c r="H1478" s="44">
        <f>IFERROR(VLOOKUP($F1478,'Arr 2020'!$A$1:$C$1331,3,0),0)</f>
        <v>0</v>
      </c>
      <c r="I1478" s="44">
        <f>IFERROR(VLOOKUP($F1478,'Arr 2020'!$A:$N,4,0),0)</f>
        <v>0</v>
      </c>
      <c r="J1478" s="44">
        <f>IFERROR(VLOOKUP($F1478,'Arr 2020'!$A:$N,5,0),0)</f>
        <v>20.86</v>
      </c>
      <c r="K1478" s="44">
        <f>IFERROR(VLOOKUP($F1478,'Arr 2020'!$A:$N,6,0),0)</f>
        <v>0</v>
      </c>
      <c r="L1478" s="44">
        <f>IFERROR(VLOOKUP($F1478,'Arr 2020'!$A:$N,7,0),0)</f>
        <v>6.61</v>
      </c>
      <c r="M1478" s="44">
        <f>IFERROR(VLOOKUP($F1478,'Arr 2020'!$A:$N,8,0),0)</f>
        <v>0</v>
      </c>
      <c r="N1478" s="44">
        <f>IFERROR(VLOOKUP($F1478,'Arr 2020'!$A:$N,9,0),0)</f>
        <v>10.81</v>
      </c>
      <c r="O1478" s="44">
        <f>IFERROR(VLOOKUP($F1478,'Arr 2020'!$A:$N,10,0),0)</f>
        <v>0</v>
      </c>
      <c r="P1478" s="44">
        <f>IFERROR(VLOOKUP($F1478,'Arr 2020'!$A:$N,11,0),0)</f>
        <v>0</v>
      </c>
      <c r="Q1478" s="44">
        <f>IFERROR(VLOOKUP($F1478,'Arr 2020'!$A:$N,12,0),0)</f>
        <v>7</v>
      </c>
      <c r="R1478" s="44">
        <f>IFERROR(VLOOKUP($F1478,'Arr 2020'!$A:$N,13,0),0)</f>
        <v>0</v>
      </c>
      <c r="S1478" s="44">
        <f>IFERROR(VLOOKUP($F1478,'Arr 2020'!$A:$N,14,0),0)</f>
        <v>79.599999999999994</v>
      </c>
    </row>
    <row r="1479" spans="2:19" ht="15" customHeight="1" x14ac:dyDescent="0.2">
      <c r="B1479" s="60"/>
      <c r="C1479" s="61"/>
      <c r="D1479" s="61"/>
      <c r="E1479" s="61"/>
      <c r="F1479" s="43" t="s">
        <v>2587</v>
      </c>
      <c r="G1479" s="53" t="s">
        <v>2588</v>
      </c>
      <c r="H1479" s="44">
        <f>IFERROR(VLOOKUP($F1479,'Arr 2020'!$A$1:$C$1331,3,0),0)</f>
        <v>1200441.94</v>
      </c>
      <c r="I1479" s="44">
        <f>IFERROR(VLOOKUP($F1479,'Arr 2020'!$A:$N,4,0),0)</f>
        <v>1402610.82</v>
      </c>
      <c r="J1479" s="44">
        <f>IFERROR(VLOOKUP($F1479,'Arr 2020'!$A:$N,5,0),0)</f>
        <v>1030338.7300000001</v>
      </c>
      <c r="K1479" s="44">
        <f>IFERROR(VLOOKUP($F1479,'Arr 2020'!$A:$N,6,0),0)</f>
        <v>609547.4</v>
      </c>
      <c r="L1479" s="44">
        <f>IFERROR(VLOOKUP($F1479,'Arr 2020'!$A:$N,7,0),0)</f>
        <v>551823.37</v>
      </c>
      <c r="M1479" s="44">
        <f>IFERROR(VLOOKUP($F1479,'Arr 2020'!$A:$N,8,0),0)</f>
        <v>815521.07999999984</v>
      </c>
      <c r="N1479" s="44">
        <f>IFERROR(VLOOKUP($F1479,'Arr 2020'!$A:$N,9,0),0)</f>
        <v>1117634.29</v>
      </c>
      <c r="O1479" s="44">
        <f>IFERROR(VLOOKUP($F1479,'Arr 2020'!$A:$N,10,0),0)</f>
        <v>1460143.3899999997</v>
      </c>
      <c r="P1479" s="44">
        <f>IFERROR(VLOOKUP($F1479,'Arr 2020'!$A:$N,11,0),0)</f>
        <v>1506294.75</v>
      </c>
      <c r="Q1479" s="44">
        <f>IFERROR(VLOOKUP($F1479,'Arr 2020'!$A:$N,12,0),0)</f>
        <v>1984365.32</v>
      </c>
      <c r="R1479" s="44">
        <f>IFERROR(VLOOKUP($F1479,'Arr 2020'!$A:$N,13,0),0)</f>
        <v>2158319.35</v>
      </c>
      <c r="S1479" s="44">
        <f>IFERROR(VLOOKUP($F1479,'Arr 2020'!$A:$N,14,0),0)</f>
        <v>2264961.81</v>
      </c>
    </row>
    <row r="1480" spans="2:19" ht="30" customHeight="1" x14ac:dyDescent="0.2">
      <c r="B1480" s="64"/>
      <c r="C1480" s="37"/>
      <c r="D1480" s="37" t="s">
        <v>2589</v>
      </c>
      <c r="E1480" s="37"/>
      <c r="F1480" s="37"/>
      <c r="G1480" s="51" t="s">
        <v>2590</v>
      </c>
      <c r="H1480" s="38">
        <f>IFERROR(VLOOKUP($F1480,'Arr 2020'!$A$1:$C$1331,3,0),0)</f>
        <v>0</v>
      </c>
      <c r="I1480" s="38">
        <f>IFERROR(VLOOKUP($F1480,'Arr 2020'!$A:$N,4,0),0)</f>
        <v>0</v>
      </c>
      <c r="J1480" s="38">
        <f>IFERROR(VLOOKUP($F1480,'Arr 2020'!$A:$N,5,0),0)</f>
        <v>0</v>
      </c>
      <c r="K1480" s="38">
        <f>IFERROR(VLOOKUP($F1480,'Arr 2020'!$A:$N,6,0),0)</f>
        <v>0</v>
      </c>
      <c r="L1480" s="38">
        <f>IFERROR(VLOOKUP($F1480,'Arr 2020'!$A:$N,7,0),0)</f>
        <v>0</v>
      </c>
      <c r="M1480" s="38">
        <f>IFERROR(VLOOKUP($F1480,'Arr 2020'!$A:$N,8,0),0)</f>
        <v>0</v>
      </c>
      <c r="N1480" s="38">
        <f>IFERROR(VLOOKUP($F1480,'Arr 2020'!$A:$N,9,0),0)</f>
        <v>0</v>
      </c>
      <c r="O1480" s="38">
        <f>IFERROR(VLOOKUP($F1480,'Arr 2020'!$A:$N,10,0),0)</f>
        <v>0</v>
      </c>
      <c r="P1480" s="38">
        <f>IFERROR(VLOOKUP($F1480,'Arr 2020'!$A:$N,11,0),0)</f>
        <v>0</v>
      </c>
      <c r="Q1480" s="38">
        <f>IFERROR(VLOOKUP($F1480,'Arr 2020'!$A:$N,12,0),0)</f>
        <v>0</v>
      </c>
      <c r="R1480" s="38">
        <f>IFERROR(VLOOKUP($F1480,'Arr 2020'!$A:$N,13,0),0)</f>
        <v>0</v>
      </c>
      <c r="S1480" s="38">
        <f>IFERROR(VLOOKUP($F1480,'Arr 2020'!$A:$N,14,0),0)</f>
        <v>0</v>
      </c>
    </row>
    <row r="1481" spans="2:19" ht="15" customHeight="1" x14ac:dyDescent="0.2">
      <c r="B1481" s="23"/>
      <c r="C1481" s="22"/>
      <c r="D1481" s="22"/>
      <c r="E1481" s="22" t="s">
        <v>2591</v>
      </c>
      <c r="F1481" s="22"/>
      <c r="G1481" s="55" t="s">
        <v>2592</v>
      </c>
      <c r="H1481" s="24">
        <f>IFERROR(VLOOKUP($F1481,'Arr 2020'!$A$1:$C$1331,3,0),0)</f>
        <v>0</v>
      </c>
      <c r="I1481" s="24">
        <f>IFERROR(VLOOKUP($F1481,'Arr 2020'!$A:$N,4,0),0)</f>
        <v>0</v>
      </c>
      <c r="J1481" s="24">
        <f>IFERROR(VLOOKUP($F1481,'Arr 2020'!$A:$N,5,0),0)</f>
        <v>0</v>
      </c>
      <c r="K1481" s="24">
        <f>IFERROR(VLOOKUP($F1481,'Arr 2020'!$A:$N,6,0),0)</f>
        <v>0</v>
      </c>
      <c r="L1481" s="24">
        <f>IFERROR(VLOOKUP($F1481,'Arr 2020'!$A:$N,7,0),0)</f>
        <v>0</v>
      </c>
      <c r="M1481" s="24">
        <f>IFERROR(VLOOKUP($F1481,'Arr 2020'!$A:$N,8,0),0)</f>
        <v>0</v>
      </c>
      <c r="N1481" s="24">
        <f>IFERROR(VLOOKUP($F1481,'Arr 2020'!$A:$N,9,0),0)</f>
        <v>0</v>
      </c>
      <c r="O1481" s="24">
        <f>IFERROR(VLOOKUP($F1481,'Arr 2020'!$A:$N,10,0),0)</f>
        <v>0</v>
      </c>
      <c r="P1481" s="24">
        <f>IFERROR(VLOOKUP($F1481,'Arr 2020'!$A:$N,11,0),0)</f>
        <v>0</v>
      </c>
      <c r="Q1481" s="24">
        <f>IFERROR(VLOOKUP($F1481,'Arr 2020'!$A:$N,12,0),0)</f>
        <v>0</v>
      </c>
      <c r="R1481" s="24">
        <f>IFERROR(VLOOKUP($F1481,'Arr 2020'!$A:$N,13,0),0)</f>
        <v>0</v>
      </c>
      <c r="S1481" s="24">
        <f>IFERROR(VLOOKUP($F1481,'Arr 2020'!$A:$N,14,0),0)</f>
        <v>0</v>
      </c>
    </row>
    <row r="1482" spans="2:19" ht="15" customHeight="1" x14ac:dyDescent="0.2">
      <c r="B1482" s="60"/>
      <c r="C1482" s="61"/>
      <c r="D1482" s="61"/>
      <c r="E1482" s="61"/>
      <c r="F1482" s="43" t="s">
        <v>2593</v>
      </c>
      <c r="G1482" s="53" t="s">
        <v>2592</v>
      </c>
      <c r="H1482" s="44">
        <f>IFERROR(VLOOKUP($F1482,'Arr 2020'!$A$1:$C$1331,3,0),0)</f>
        <v>1390276.91</v>
      </c>
      <c r="I1482" s="44">
        <f>IFERROR(VLOOKUP($F1482,'Arr 2020'!$A:$N,4,0),0)</f>
        <v>1270553.68</v>
      </c>
      <c r="J1482" s="44">
        <f>IFERROR(VLOOKUP($F1482,'Arr 2020'!$A:$N,5,0),0)</f>
        <v>654331.73</v>
      </c>
      <c r="K1482" s="44">
        <f>IFERROR(VLOOKUP($F1482,'Arr 2020'!$A:$N,6,0),0)</f>
        <v>901890.55000000016</v>
      </c>
      <c r="L1482" s="44">
        <f>IFERROR(VLOOKUP($F1482,'Arr 2020'!$A:$N,7,0),0)</f>
        <v>1001371.3599999999</v>
      </c>
      <c r="M1482" s="44">
        <f>IFERROR(VLOOKUP($F1482,'Arr 2020'!$A:$N,8,0),0)</f>
        <v>905031.78</v>
      </c>
      <c r="N1482" s="44">
        <f>IFERROR(VLOOKUP($F1482,'Arr 2020'!$A:$N,9,0),0)</f>
        <v>1014554.62</v>
      </c>
      <c r="O1482" s="44">
        <f>IFERROR(VLOOKUP($F1482,'Arr 2020'!$A:$N,10,0),0)</f>
        <v>1161408.28</v>
      </c>
      <c r="P1482" s="44">
        <f>IFERROR(VLOOKUP($F1482,'Arr 2020'!$A:$N,11,0),0)</f>
        <v>1323261.19</v>
      </c>
      <c r="Q1482" s="44">
        <f>IFERROR(VLOOKUP($F1482,'Arr 2020'!$A:$N,12,0),0)</f>
        <v>1422571.33</v>
      </c>
      <c r="R1482" s="44">
        <f>IFERROR(VLOOKUP($F1482,'Arr 2020'!$A:$N,13,0),0)</f>
        <v>1696978.02</v>
      </c>
      <c r="S1482" s="44">
        <f>IFERROR(VLOOKUP($F1482,'Arr 2020'!$A:$N,14,0),0)</f>
        <v>1860007.86</v>
      </c>
    </row>
    <row r="1483" spans="2:19" ht="15" customHeight="1" x14ac:dyDescent="0.2">
      <c r="B1483" s="60"/>
      <c r="C1483" s="61"/>
      <c r="D1483" s="61"/>
      <c r="E1483" s="61"/>
      <c r="F1483" s="43" t="s">
        <v>2594</v>
      </c>
      <c r="G1483" s="53" t="s">
        <v>2595</v>
      </c>
      <c r="H1483" s="44">
        <f>IFERROR(VLOOKUP($F1483,'Arr 2020'!$A$1:$C$1331,3,0),0)</f>
        <v>0</v>
      </c>
      <c r="I1483" s="44">
        <f>IFERROR(VLOOKUP($F1483,'Arr 2020'!$A:$N,4,0),0)</f>
        <v>0</v>
      </c>
      <c r="J1483" s="44">
        <f>IFERROR(VLOOKUP($F1483,'Arr 2020'!$A:$N,5,0),0)</f>
        <v>0</v>
      </c>
      <c r="K1483" s="44">
        <f>IFERROR(VLOOKUP($F1483,'Arr 2020'!$A:$N,6,0),0)</f>
        <v>0</v>
      </c>
      <c r="L1483" s="44">
        <f>IFERROR(VLOOKUP($F1483,'Arr 2020'!$A:$N,7,0),0)</f>
        <v>0</v>
      </c>
      <c r="M1483" s="44">
        <f>IFERROR(VLOOKUP($F1483,'Arr 2020'!$A:$N,8,0),0)</f>
        <v>0</v>
      </c>
      <c r="N1483" s="44">
        <f>IFERROR(VLOOKUP($F1483,'Arr 2020'!$A:$N,9,0),0)</f>
        <v>0</v>
      </c>
      <c r="O1483" s="44">
        <f>IFERROR(VLOOKUP($F1483,'Arr 2020'!$A:$N,10,0),0)</f>
        <v>0</v>
      </c>
      <c r="P1483" s="44">
        <f>IFERROR(VLOOKUP($F1483,'Arr 2020'!$A:$N,11,0),0)</f>
        <v>0</v>
      </c>
      <c r="Q1483" s="44">
        <f>IFERROR(VLOOKUP($F1483,'Arr 2020'!$A:$N,12,0),0)</f>
        <v>0</v>
      </c>
      <c r="R1483" s="44">
        <f>IFERROR(VLOOKUP($F1483,'Arr 2020'!$A:$N,13,0),0)</f>
        <v>0</v>
      </c>
      <c r="S1483" s="44">
        <f>IFERROR(VLOOKUP($F1483,'Arr 2020'!$A:$N,14,0),0)</f>
        <v>0</v>
      </c>
    </row>
    <row r="1484" spans="2:19" ht="15" customHeight="1" x14ac:dyDescent="0.2">
      <c r="B1484" s="23"/>
      <c r="C1484" s="22"/>
      <c r="D1484" s="22"/>
      <c r="E1484" s="22" t="s">
        <v>2596</v>
      </c>
      <c r="F1484" s="22"/>
      <c r="G1484" s="55" t="s">
        <v>2597</v>
      </c>
      <c r="H1484" s="24">
        <f>IFERROR(VLOOKUP($F1484,'Arr 2020'!$A$1:$C$1331,3,0),0)</f>
        <v>0</v>
      </c>
      <c r="I1484" s="24">
        <f>IFERROR(VLOOKUP($F1484,'Arr 2020'!$A:$N,4,0),0)</f>
        <v>0</v>
      </c>
      <c r="J1484" s="24">
        <f>IFERROR(VLOOKUP($F1484,'Arr 2020'!$A:$N,5,0),0)</f>
        <v>0</v>
      </c>
      <c r="K1484" s="24">
        <f>IFERROR(VLOOKUP($F1484,'Arr 2020'!$A:$N,6,0),0)</f>
        <v>0</v>
      </c>
      <c r="L1484" s="24">
        <f>IFERROR(VLOOKUP($F1484,'Arr 2020'!$A:$N,7,0),0)</f>
        <v>0</v>
      </c>
      <c r="M1484" s="24">
        <f>IFERROR(VLOOKUP($F1484,'Arr 2020'!$A:$N,8,0),0)</f>
        <v>0</v>
      </c>
      <c r="N1484" s="24">
        <f>IFERROR(VLOOKUP($F1484,'Arr 2020'!$A:$N,9,0),0)</f>
        <v>0</v>
      </c>
      <c r="O1484" s="24">
        <f>IFERROR(VLOOKUP($F1484,'Arr 2020'!$A:$N,10,0),0)</f>
        <v>0</v>
      </c>
      <c r="P1484" s="24">
        <f>IFERROR(VLOOKUP($F1484,'Arr 2020'!$A:$N,11,0),0)</f>
        <v>0</v>
      </c>
      <c r="Q1484" s="24">
        <f>IFERROR(VLOOKUP($F1484,'Arr 2020'!$A:$N,12,0),0)</f>
        <v>0</v>
      </c>
      <c r="R1484" s="24">
        <f>IFERROR(VLOOKUP($F1484,'Arr 2020'!$A:$N,13,0),0)</f>
        <v>0</v>
      </c>
      <c r="S1484" s="24">
        <f>IFERROR(VLOOKUP($F1484,'Arr 2020'!$A:$N,14,0),0)</f>
        <v>0</v>
      </c>
    </row>
    <row r="1485" spans="2:19" ht="15" customHeight="1" x14ac:dyDescent="0.2">
      <c r="B1485" s="60"/>
      <c r="C1485" s="61"/>
      <c r="D1485" s="61"/>
      <c r="E1485" s="61"/>
      <c r="F1485" s="43" t="s">
        <v>2598</v>
      </c>
      <c r="G1485" s="53" t="s">
        <v>2597</v>
      </c>
      <c r="H1485" s="44">
        <f>IFERROR(VLOOKUP($F1485,'Arr 2020'!$A$1:$C$1331,3,0),0)</f>
        <v>182215.14</v>
      </c>
      <c r="I1485" s="44">
        <f>IFERROR(VLOOKUP($F1485,'Arr 2020'!$A:$N,4,0),0)</f>
        <v>129267.18</v>
      </c>
      <c r="J1485" s="44">
        <f>IFERROR(VLOOKUP($F1485,'Arr 2020'!$A:$N,5,0),0)</f>
        <v>130504.2</v>
      </c>
      <c r="K1485" s="44">
        <f>IFERROR(VLOOKUP($F1485,'Arr 2020'!$A:$N,6,0),0)</f>
        <v>51029.860000000008</v>
      </c>
      <c r="L1485" s="44">
        <f>IFERROR(VLOOKUP($F1485,'Arr 2020'!$A:$N,7,0),0)</f>
        <v>171111.5</v>
      </c>
      <c r="M1485" s="44">
        <f>IFERROR(VLOOKUP($F1485,'Arr 2020'!$A:$N,8,0),0)</f>
        <v>212897.32</v>
      </c>
      <c r="N1485" s="44">
        <f>IFERROR(VLOOKUP($F1485,'Arr 2020'!$A:$N,9,0),0)</f>
        <v>239601.75</v>
      </c>
      <c r="O1485" s="44">
        <f>IFERROR(VLOOKUP($F1485,'Arr 2020'!$A:$N,10,0),0)</f>
        <v>216280.62</v>
      </c>
      <c r="P1485" s="44">
        <f>IFERROR(VLOOKUP($F1485,'Arr 2020'!$A:$N,11,0),0)</f>
        <v>206342.8</v>
      </c>
      <c r="Q1485" s="44">
        <f>IFERROR(VLOOKUP($F1485,'Arr 2020'!$A:$N,12,0),0)</f>
        <v>236055.57999999996</v>
      </c>
      <c r="R1485" s="44">
        <f>IFERROR(VLOOKUP($F1485,'Arr 2020'!$A:$N,13,0),0)</f>
        <v>248175.91</v>
      </c>
      <c r="S1485" s="44">
        <f>IFERROR(VLOOKUP($F1485,'Arr 2020'!$A:$N,14,0),0)</f>
        <v>246773.99</v>
      </c>
    </row>
    <row r="1486" spans="2:19" ht="15" customHeight="1" x14ac:dyDescent="0.2">
      <c r="B1486" s="23"/>
      <c r="C1486" s="22"/>
      <c r="D1486" s="22"/>
      <c r="E1486" s="22" t="s">
        <v>2599</v>
      </c>
      <c r="F1486" s="22"/>
      <c r="G1486" s="55" t="s">
        <v>2600</v>
      </c>
      <c r="H1486" s="24">
        <f>IFERROR(VLOOKUP($F1486,'Arr 2020'!$A$1:$C$1331,3,0),0)</f>
        <v>0</v>
      </c>
      <c r="I1486" s="24">
        <f>IFERROR(VLOOKUP($F1486,'Arr 2020'!$A:$N,4,0),0)</f>
        <v>0</v>
      </c>
      <c r="J1486" s="24">
        <f>IFERROR(VLOOKUP($F1486,'Arr 2020'!$A:$N,5,0),0)</f>
        <v>0</v>
      </c>
      <c r="K1486" s="24">
        <f>IFERROR(VLOOKUP($F1486,'Arr 2020'!$A:$N,6,0),0)</f>
        <v>0</v>
      </c>
      <c r="L1486" s="24">
        <f>IFERROR(VLOOKUP($F1486,'Arr 2020'!$A:$N,7,0),0)</f>
        <v>0</v>
      </c>
      <c r="M1486" s="24">
        <f>IFERROR(VLOOKUP($F1486,'Arr 2020'!$A:$N,8,0),0)</f>
        <v>0</v>
      </c>
      <c r="N1486" s="24">
        <f>IFERROR(VLOOKUP($F1486,'Arr 2020'!$A:$N,9,0),0)</f>
        <v>0</v>
      </c>
      <c r="O1486" s="24">
        <f>IFERROR(VLOOKUP($F1486,'Arr 2020'!$A:$N,10,0),0)</f>
        <v>0</v>
      </c>
      <c r="P1486" s="24">
        <f>IFERROR(VLOOKUP($F1486,'Arr 2020'!$A:$N,11,0),0)</f>
        <v>0</v>
      </c>
      <c r="Q1486" s="24">
        <f>IFERROR(VLOOKUP($F1486,'Arr 2020'!$A:$N,12,0),0)</f>
        <v>0</v>
      </c>
      <c r="R1486" s="24">
        <f>IFERROR(VLOOKUP($F1486,'Arr 2020'!$A:$N,13,0),0)</f>
        <v>0</v>
      </c>
      <c r="S1486" s="24">
        <f>IFERROR(VLOOKUP($F1486,'Arr 2020'!$A:$N,14,0),0)</f>
        <v>0</v>
      </c>
    </row>
    <row r="1487" spans="2:19" ht="15" customHeight="1" x14ac:dyDescent="0.2">
      <c r="B1487" s="60"/>
      <c r="C1487" s="61"/>
      <c r="D1487" s="61"/>
      <c r="E1487" s="61"/>
      <c r="F1487" s="43" t="s">
        <v>2601</v>
      </c>
      <c r="G1487" s="53" t="s">
        <v>2600</v>
      </c>
      <c r="H1487" s="44">
        <f>IFERROR(VLOOKUP($F1487,'Arr 2020'!$A$1:$C$1331,3,0),0)</f>
        <v>8718915.6600000001</v>
      </c>
      <c r="I1487" s="44">
        <f>IFERROR(VLOOKUP($F1487,'Arr 2020'!$A:$N,4,0),0)</f>
        <v>7425152.04</v>
      </c>
      <c r="J1487" s="44">
        <f>IFERROR(VLOOKUP($F1487,'Arr 2020'!$A:$N,5,0),0)</f>
        <v>6539532.7199999997</v>
      </c>
      <c r="K1487" s="44">
        <f>IFERROR(VLOOKUP($F1487,'Arr 2020'!$A:$N,6,0),0)</f>
        <v>4671006.3600000003</v>
      </c>
      <c r="L1487" s="44">
        <f>IFERROR(VLOOKUP($F1487,'Arr 2020'!$A:$N,7,0),0)</f>
        <v>2632374.9300000002</v>
      </c>
      <c r="M1487" s="44">
        <f>IFERROR(VLOOKUP($F1487,'Arr 2020'!$A:$N,8,0),0)</f>
        <v>4185905.28</v>
      </c>
      <c r="N1487" s="44">
        <f>IFERROR(VLOOKUP($F1487,'Arr 2020'!$A:$N,9,0),0)</f>
        <v>6370512.4900000002</v>
      </c>
      <c r="O1487" s="44">
        <f>IFERROR(VLOOKUP($F1487,'Arr 2020'!$A:$N,10,0),0)</f>
        <v>6190435.9400000004</v>
      </c>
      <c r="P1487" s="44">
        <f>IFERROR(VLOOKUP($F1487,'Arr 2020'!$A:$N,11,0),0)</f>
        <v>4985222.24</v>
      </c>
      <c r="Q1487" s="44">
        <f>IFERROR(VLOOKUP($F1487,'Arr 2020'!$A:$N,12,0),0)</f>
        <v>8131838.330000001</v>
      </c>
      <c r="R1487" s="44">
        <f>IFERROR(VLOOKUP($F1487,'Arr 2020'!$A:$N,13,0),0)</f>
        <v>10344283.449999999</v>
      </c>
      <c r="S1487" s="44">
        <f>IFERROR(VLOOKUP($F1487,'Arr 2020'!$A:$N,14,0),0)</f>
        <v>8776203.0800000001</v>
      </c>
    </row>
    <row r="1488" spans="2:19" ht="15" customHeight="1" x14ac:dyDescent="0.2">
      <c r="B1488" s="23"/>
      <c r="C1488" s="22"/>
      <c r="D1488" s="22"/>
      <c r="E1488" s="22" t="s">
        <v>2602</v>
      </c>
      <c r="F1488" s="22"/>
      <c r="G1488" s="55" t="s">
        <v>2603</v>
      </c>
      <c r="H1488" s="24">
        <f>IFERROR(VLOOKUP($F1488,'Arr 2020'!$A$1:$C$1331,3,0),0)</f>
        <v>0</v>
      </c>
      <c r="I1488" s="24">
        <f>IFERROR(VLOOKUP($F1488,'Arr 2020'!$A:$N,4,0),0)</f>
        <v>0</v>
      </c>
      <c r="J1488" s="24">
        <f>IFERROR(VLOOKUP($F1488,'Arr 2020'!$A:$N,5,0),0)</f>
        <v>0</v>
      </c>
      <c r="K1488" s="24">
        <f>IFERROR(VLOOKUP($F1488,'Arr 2020'!$A:$N,6,0),0)</f>
        <v>0</v>
      </c>
      <c r="L1488" s="24">
        <f>IFERROR(VLOOKUP($F1488,'Arr 2020'!$A:$N,7,0),0)</f>
        <v>0</v>
      </c>
      <c r="M1488" s="24">
        <f>IFERROR(VLOOKUP($F1488,'Arr 2020'!$A:$N,8,0),0)</f>
        <v>0</v>
      </c>
      <c r="N1488" s="24">
        <f>IFERROR(VLOOKUP($F1488,'Arr 2020'!$A:$N,9,0),0)</f>
        <v>0</v>
      </c>
      <c r="O1488" s="24">
        <f>IFERROR(VLOOKUP($F1488,'Arr 2020'!$A:$N,10,0),0)</f>
        <v>0</v>
      </c>
      <c r="P1488" s="24">
        <f>IFERROR(VLOOKUP($F1488,'Arr 2020'!$A:$N,11,0),0)</f>
        <v>0</v>
      </c>
      <c r="Q1488" s="24">
        <f>IFERROR(VLOOKUP($F1488,'Arr 2020'!$A:$N,12,0),0)</f>
        <v>0</v>
      </c>
      <c r="R1488" s="24">
        <f>IFERROR(VLOOKUP($F1488,'Arr 2020'!$A:$N,13,0),0)</f>
        <v>0</v>
      </c>
      <c r="S1488" s="24">
        <f>IFERROR(VLOOKUP($F1488,'Arr 2020'!$A:$N,14,0),0)</f>
        <v>0</v>
      </c>
    </row>
    <row r="1489" spans="2:19" ht="15" customHeight="1" x14ac:dyDescent="0.2">
      <c r="B1489" s="60"/>
      <c r="C1489" s="61"/>
      <c r="D1489" s="61"/>
      <c r="E1489" s="61"/>
      <c r="F1489" s="43" t="s">
        <v>2604</v>
      </c>
      <c r="G1489" s="53" t="s">
        <v>2605</v>
      </c>
      <c r="H1489" s="44">
        <f>IFERROR(VLOOKUP($F1489,'Arr 2020'!$A$1:$C$1331,3,0),0)</f>
        <v>1074665.1399999999</v>
      </c>
      <c r="I1489" s="44">
        <f>IFERROR(VLOOKUP($F1489,'Arr 2020'!$A:$N,4,0),0)</f>
        <v>989853.68</v>
      </c>
      <c r="J1489" s="44">
        <f>IFERROR(VLOOKUP($F1489,'Arr 2020'!$A:$N,5,0),0)</f>
        <v>683605.48</v>
      </c>
      <c r="K1489" s="44">
        <f>IFERROR(VLOOKUP($F1489,'Arr 2020'!$A:$N,6,0),0)</f>
        <v>404994.55</v>
      </c>
      <c r="L1489" s="44">
        <f>IFERROR(VLOOKUP($F1489,'Arr 2020'!$A:$N,7,0),0)</f>
        <v>295312.84999999992</v>
      </c>
      <c r="M1489" s="44">
        <f>IFERROR(VLOOKUP($F1489,'Arr 2020'!$A:$N,8,0),0)</f>
        <v>415248.52</v>
      </c>
      <c r="N1489" s="44">
        <f>IFERROR(VLOOKUP($F1489,'Arr 2020'!$A:$N,9,0),0)</f>
        <v>782808.52</v>
      </c>
      <c r="O1489" s="44">
        <f>IFERROR(VLOOKUP($F1489,'Arr 2020'!$A:$N,10,0),0)</f>
        <v>1581333.1</v>
      </c>
      <c r="P1489" s="44">
        <f>IFERROR(VLOOKUP($F1489,'Arr 2020'!$A:$N,11,0),0)</f>
        <v>1390914.48</v>
      </c>
      <c r="Q1489" s="44">
        <f>IFERROR(VLOOKUP($F1489,'Arr 2020'!$A:$N,12,0),0)</f>
        <v>1220452.8999999999</v>
      </c>
      <c r="R1489" s="44">
        <f>IFERROR(VLOOKUP($F1489,'Arr 2020'!$A:$N,13,0),0)</f>
        <v>1283300.55</v>
      </c>
      <c r="S1489" s="44">
        <f>IFERROR(VLOOKUP($F1489,'Arr 2020'!$A:$N,14,0),0)</f>
        <v>1106199.8</v>
      </c>
    </row>
    <row r="1490" spans="2:19" ht="15" customHeight="1" x14ac:dyDescent="0.2">
      <c r="B1490" s="60"/>
      <c r="C1490" s="61"/>
      <c r="D1490" s="61"/>
      <c r="E1490" s="61"/>
      <c r="F1490" s="43" t="s">
        <v>2606</v>
      </c>
      <c r="G1490" s="53" t="s">
        <v>2607</v>
      </c>
      <c r="H1490" s="44">
        <f>IFERROR(VLOOKUP($F1490,'Arr 2020'!$A$1:$C$1331,3,0),0)</f>
        <v>95082.53</v>
      </c>
      <c r="I1490" s="44">
        <f>IFERROR(VLOOKUP($F1490,'Arr 2020'!$A:$N,4,0),0)</f>
        <v>96935.79</v>
      </c>
      <c r="J1490" s="44">
        <f>IFERROR(VLOOKUP($F1490,'Arr 2020'!$A:$N,5,0),0)</f>
        <v>82896.440000000017</v>
      </c>
      <c r="K1490" s="44">
        <f>IFERROR(VLOOKUP($F1490,'Arr 2020'!$A:$N,6,0),0)</f>
        <v>94322.65</v>
      </c>
      <c r="L1490" s="44">
        <f>IFERROR(VLOOKUP($F1490,'Arr 2020'!$A:$N,7,0),0)</f>
        <v>32997.37999999999</v>
      </c>
      <c r="M1490" s="44">
        <f>IFERROR(VLOOKUP($F1490,'Arr 2020'!$A:$N,8,0),0)</f>
        <v>66139.520000000004</v>
      </c>
      <c r="N1490" s="44">
        <f>IFERROR(VLOOKUP($F1490,'Arr 2020'!$A:$N,9,0),0)</f>
        <v>99800.18</v>
      </c>
      <c r="O1490" s="44">
        <f>IFERROR(VLOOKUP($F1490,'Arr 2020'!$A:$N,10,0),0)</f>
        <v>148416.44</v>
      </c>
      <c r="P1490" s="44">
        <f>IFERROR(VLOOKUP($F1490,'Arr 2020'!$A:$N,11,0),0)</f>
        <v>145689.51999999999</v>
      </c>
      <c r="Q1490" s="44">
        <f>IFERROR(VLOOKUP($F1490,'Arr 2020'!$A:$N,12,0),0)</f>
        <v>134423.60999999999</v>
      </c>
      <c r="R1490" s="44">
        <f>IFERROR(VLOOKUP($F1490,'Arr 2020'!$A:$N,13,0),0)</f>
        <v>127087.17</v>
      </c>
      <c r="S1490" s="44">
        <f>IFERROR(VLOOKUP($F1490,'Arr 2020'!$A:$N,14,0),0)</f>
        <v>176307.9</v>
      </c>
    </row>
    <row r="1491" spans="2:19" ht="15" customHeight="1" x14ac:dyDescent="0.2">
      <c r="B1491" s="60"/>
      <c r="C1491" s="61"/>
      <c r="D1491" s="61"/>
      <c r="E1491" s="61"/>
      <c r="F1491" s="43" t="s">
        <v>2608</v>
      </c>
      <c r="G1491" s="53" t="s">
        <v>2609</v>
      </c>
      <c r="H1491" s="44">
        <f>IFERROR(VLOOKUP($F1491,'Arr 2020'!$A$1:$C$1331,3,0),0)</f>
        <v>15280.12</v>
      </c>
      <c r="I1491" s="44">
        <f>IFERROR(VLOOKUP($F1491,'Arr 2020'!$A:$N,4,0),0)</f>
        <v>9230.61</v>
      </c>
      <c r="J1491" s="44">
        <f>IFERROR(VLOOKUP($F1491,'Arr 2020'!$A:$N,5,0),0)</f>
        <v>7817.27</v>
      </c>
      <c r="K1491" s="44">
        <f>IFERROR(VLOOKUP($F1491,'Arr 2020'!$A:$N,6,0),0)</f>
        <v>6104.24</v>
      </c>
      <c r="L1491" s="44">
        <f>IFERROR(VLOOKUP($F1491,'Arr 2020'!$A:$N,7,0),0)</f>
        <v>7345.84</v>
      </c>
      <c r="M1491" s="44">
        <f>IFERROR(VLOOKUP($F1491,'Arr 2020'!$A:$N,8,0),0)</f>
        <v>7003.75</v>
      </c>
      <c r="N1491" s="44">
        <f>IFERROR(VLOOKUP($F1491,'Arr 2020'!$A:$N,9,0),0)</f>
        <v>10867.87</v>
      </c>
      <c r="O1491" s="44">
        <f>IFERROR(VLOOKUP($F1491,'Arr 2020'!$A:$N,10,0),0)</f>
        <v>11900.26</v>
      </c>
      <c r="P1491" s="44">
        <f>IFERROR(VLOOKUP($F1491,'Arr 2020'!$A:$N,11,0),0)</f>
        <v>18096.84</v>
      </c>
      <c r="Q1491" s="44">
        <f>IFERROR(VLOOKUP($F1491,'Arr 2020'!$A:$N,12,0),0)</f>
        <v>27234.35</v>
      </c>
      <c r="R1491" s="44">
        <f>IFERROR(VLOOKUP($F1491,'Arr 2020'!$A:$N,13,0),0)</f>
        <v>26763.67</v>
      </c>
      <c r="S1491" s="44">
        <f>IFERROR(VLOOKUP($F1491,'Arr 2020'!$A:$N,14,0),0)</f>
        <v>22928.18</v>
      </c>
    </row>
    <row r="1492" spans="2:19" ht="15" customHeight="1" x14ac:dyDescent="0.2">
      <c r="B1492" s="23"/>
      <c r="C1492" s="22"/>
      <c r="D1492" s="22"/>
      <c r="E1492" s="22" t="s">
        <v>2610</v>
      </c>
      <c r="F1492" s="22"/>
      <c r="G1492" s="55" t="s">
        <v>2611</v>
      </c>
      <c r="H1492" s="24">
        <f>IFERROR(VLOOKUP($F1492,'Arr 2020'!$A$1:$C$1331,3,0),0)</f>
        <v>0</v>
      </c>
      <c r="I1492" s="24">
        <f>IFERROR(VLOOKUP($F1492,'Arr 2020'!$A:$N,4,0),0)</f>
        <v>0</v>
      </c>
      <c r="J1492" s="24">
        <f>IFERROR(VLOOKUP($F1492,'Arr 2020'!$A:$N,5,0),0)</f>
        <v>0</v>
      </c>
      <c r="K1492" s="24">
        <f>IFERROR(VLOOKUP($F1492,'Arr 2020'!$A:$N,6,0),0)</f>
        <v>0</v>
      </c>
      <c r="L1492" s="24">
        <f>IFERROR(VLOOKUP($F1492,'Arr 2020'!$A:$N,7,0),0)</f>
        <v>0</v>
      </c>
      <c r="M1492" s="24">
        <f>IFERROR(VLOOKUP($F1492,'Arr 2020'!$A:$N,8,0),0)</f>
        <v>0</v>
      </c>
      <c r="N1492" s="24">
        <f>IFERROR(VLOOKUP($F1492,'Arr 2020'!$A:$N,9,0),0)</f>
        <v>0</v>
      </c>
      <c r="O1492" s="24">
        <f>IFERROR(VLOOKUP($F1492,'Arr 2020'!$A:$N,10,0),0)</f>
        <v>0</v>
      </c>
      <c r="P1492" s="24">
        <f>IFERROR(VLOOKUP($F1492,'Arr 2020'!$A:$N,11,0),0)</f>
        <v>0</v>
      </c>
      <c r="Q1492" s="24">
        <f>IFERROR(VLOOKUP($F1492,'Arr 2020'!$A:$N,12,0),0)</f>
        <v>0</v>
      </c>
      <c r="R1492" s="24">
        <f>IFERROR(VLOOKUP($F1492,'Arr 2020'!$A:$N,13,0),0)</f>
        <v>0</v>
      </c>
      <c r="S1492" s="24">
        <f>IFERROR(VLOOKUP($F1492,'Arr 2020'!$A:$N,14,0),0)</f>
        <v>0</v>
      </c>
    </row>
    <row r="1493" spans="2:19" ht="15" customHeight="1" x14ac:dyDescent="0.2">
      <c r="B1493" s="60"/>
      <c r="C1493" s="61"/>
      <c r="D1493" s="61"/>
      <c r="E1493" s="61"/>
      <c r="F1493" s="43" t="s">
        <v>2612</v>
      </c>
      <c r="G1493" s="53" t="s">
        <v>2613</v>
      </c>
      <c r="H1493" s="44">
        <f>IFERROR(VLOOKUP($F1493,'Arr 2020'!$A$1:$C$1331,3,0),0)</f>
        <v>38075.839999999997</v>
      </c>
      <c r="I1493" s="44">
        <f>IFERROR(VLOOKUP($F1493,'Arr 2020'!$A:$N,4,0),0)</f>
        <v>25074.01</v>
      </c>
      <c r="J1493" s="44">
        <f>IFERROR(VLOOKUP($F1493,'Arr 2020'!$A:$N,5,0),0)</f>
        <v>21171.319999999996</v>
      </c>
      <c r="K1493" s="44">
        <f>IFERROR(VLOOKUP($F1493,'Arr 2020'!$A:$N,6,0),0)</f>
        <v>11107.47</v>
      </c>
      <c r="L1493" s="44">
        <f>IFERROR(VLOOKUP($F1493,'Arr 2020'!$A:$N,7,0),0)</f>
        <v>2756.8099999999995</v>
      </c>
      <c r="M1493" s="44">
        <f>IFERROR(VLOOKUP($F1493,'Arr 2020'!$A:$N,8,0),0)</f>
        <v>8686.4699999999993</v>
      </c>
      <c r="N1493" s="44">
        <f>IFERROR(VLOOKUP($F1493,'Arr 2020'!$A:$N,9,0),0)</f>
        <v>10390.73</v>
      </c>
      <c r="O1493" s="44">
        <f>IFERROR(VLOOKUP($F1493,'Arr 2020'!$A:$N,10,0),0)</f>
        <v>21332.77</v>
      </c>
      <c r="P1493" s="44">
        <f>IFERROR(VLOOKUP($F1493,'Arr 2020'!$A:$N,11,0),0)</f>
        <v>20907.57</v>
      </c>
      <c r="Q1493" s="44">
        <f>IFERROR(VLOOKUP($F1493,'Arr 2020'!$A:$N,12,0),0)</f>
        <v>32456.32</v>
      </c>
      <c r="R1493" s="44">
        <f>IFERROR(VLOOKUP($F1493,'Arr 2020'!$A:$N,13,0),0)</f>
        <v>50538.86</v>
      </c>
      <c r="S1493" s="44">
        <f>IFERROR(VLOOKUP($F1493,'Arr 2020'!$A:$N,14,0),0)</f>
        <v>43345.19</v>
      </c>
    </row>
    <row r="1494" spans="2:19" ht="15" customHeight="1" x14ac:dyDescent="0.2">
      <c r="B1494" s="60"/>
      <c r="C1494" s="61"/>
      <c r="D1494" s="61"/>
      <c r="E1494" s="61"/>
      <c r="F1494" s="43" t="s">
        <v>2614</v>
      </c>
      <c r="G1494" s="53" t="s">
        <v>2615</v>
      </c>
      <c r="H1494" s="44">
        <f>IFERROR(VLOOKUP($F1494,'Arr 2020'!$A$1:$C$1331,3,0),0)</f>
        <v>243479.9</v>
      </c>
      <c r="I1494" s="44">
        <f>IFERROR(VLOOKUP($F1494,'Arr 2020'!$A:$N,4,0),0)</f>
        <v>175439.42</v>
      </c>
      <c r="J1494" s="44">
        <f>IFERROR(VLOOKUP($F1494,'Arr 2020'!$A:$N,5,0),0)</f>
        <v>165071.82999999999</v>
      </c>
      <c r="K1494" s="44">
        <f>IFERROR(VLOOKUP($F1494,'Arr 2020'!$A:$N,6,0),0)</f>
        <v>852.3</v>
      </c>
      <c r="L1494" s="44">
        <f>IFERROR(VLOOKUP($F1494,'Arr 2020'!$A:$N,7,0),0)</f>
        <v>1463.6600000000003</v>
      </c>
      <c r="M1494" s="44">
        <f>IFERROR(VLOOKUP($F1494,'Arr 2020'!$A:$N,8,0),0)</f>
        <v>3098.1</v>
      </c>
      <c r="N1494" s="44">
        <f>IFERROR(VLOOKUP($F1494,'Arr 2020'!$A:$N,9,0),0)</f>
        <v>95308.84</v>
      </c>
      <c r="O1494" s="44">
        <f>IFERROR(VLOOKUP($F1494,'Arr 2020'!$A:$N,10,0),0)</f>
        <v>92026.29</v>
      </c>
      <c r="P1494" s="44">
        <f>IFERROR(VLOOKUP($F1494,'Arr 2020'!$A:$N,11,0),0)</f>
        <v>70827.59</v>
      </c>
      <c r="Q1494" s="44">
        <f>IFERROR(VLOOKUP($F1494,'Arr 2020'!$A:$N,12,0),0)</f>
        <v>71876.729999999981</v>
      </c>
      <c r="R1494" s="44">
        <f>IFERROR(VLOOKUP($F1494,'Arr 2020'!$A:$N,13,0),0)</f>
        <v>93647.47</v>
      </c>
      <c r="S1494" s="44">
        <f>IFERROR(VLOOKUP($F1494,'Arr 2020'!$A:$N,14,0),0)</f>
        <v>101161.23</v>
      </c>
    </row>
    <row r="1495" spans="2:19" ht="15" customHeight="1" x14ac:dyDescent="0.2">
      <c r="B1495" s="60"/>
      <c r="C1495" s="61"/>
      <c r="D1495" s="61"/>
      <c r="E1495" s="61"/>
      <c r="F1495" s="43" t="s">
        <v>2616</v>
      </c>
      <c r="G1495" s="53" t="s">
        <v>2617</v>
      </c>
      <c r="H1495" s="44">
        <f>IFERROR(VLOOKUP($F1495,'Arr 2020'!$A$1:$C$1331,3,0),0)</f>
        <v>423107.63</v>
      </c>
      <c r="I1495" s="44">
        <f>IFERROR(VLOOKUP($F1495,'Arr 2020'!$A:$N,4,0),0)</f>
        <v>303064.2</v>
      </c>
      <c r="J1495" s="44">
        <f>IFERROR(VLOOKUP($F1495,'Arr 2020'!$A:$N,5,0),0)</f>
        <v>242928.40999999997</v>
      </c>
      <c r="K1495" s="44">
        <f>IFERROR(VLOOKUP($F1495,'Arr 2020'!$A:$N,6,0),0)</f>
        <v>87130.22</v>
      </c>
      <c r="L1495" s="44">
        <f>IFERROR(VLOOKUP($F1495,'Arr 2020'!$A:$N,7,0),0)</f>
        <v>27601.37</v>
      </c>
      <c r="M1495" s="44">
        <f>IFERROR(VLOOKUP($F1495,'Arr 2020'!$A:$N,8,0),0)</f>
        <v>56292.41</v>
      </c>
      <c r="N1495" s="44">
        <f>IFERROR(VLOOKUP($F1495,'Arr 2020'!$A:$N,9,0),0)</f>
        <v>135954.53</v>
      </c>
      <c r="O1495" s="44">
        <f>IFERROR(VLOOKUP($F1495,'Arr 2020'!$A:$N,10,0),0)</f>
        <v>319837.8</v>
      </c>
      <c r="P1495" s="44">
        <f>IFERROR(VLOOKUP($F1495,'Arr 2020'!$A:$N,11,0),0)</f>
        <v>299148.90999999997</v>
      </c>
      <c r="Q1495" s="44">
        <f>IFERROR(VLOOKUP($F1495,'Arr 2020'!$A:$N,12,0),0)</f>
        <v>417560.47</v>
      </c>
      <c r="R1495" s="44">
        <f>IFERROR(VLOOKUP($F1495,'Arr 2020'!$A:$N,13,0),0)</f>
        <v>469837.74</v>
      </c>
      <c r="S1495" s="44">
        <f>IFERROR(VLOOKUP($F1495,'Arr 2020'!$A:$N,14,0),0)</f>
        <v>548577.47</v>
      </c>
    </row>
    <row r="1496" spans="2:19" ht="15" customHeight="1" x14ac:dyDescent="0.2">
      <c r="B1496" s="23"/>
      <c r="C1496" s="22"/>
      <c r="D1496" s="22"/>
      <c r="E1496" s="22" t="s">
        <v>2618</v>
      </c>
      <c r="F1496" s="22"/>
      <c r="G1496" s="55" t="s">
        <v>2619</v>
      </c>
      <c r="H1496" s="24">
        <f>IFERROR(VLOOKUP($F1496,'Arr 2020'!$A$1:$C$1331,3,0),0)</f>
        <v>0</v>
      </c>
      <c r="I1496" s="24">
        <f>IFERROR(VLOOKUP($F1496,'Arr 2020'!$A:$N,4,0),0)</f>
        <v>0</v>
      </c>
      <c r="J1496" s="24">
        <f>IFERROR(VLOOKUP($F1496,'Arr 2020'!$A:$N,5,0),0)</f>
        <v>0</v>
      </c>
      <c r="K1496" s="24">
        <f>IFERROR(VLOOKUP($F1496,'Arr 2020'!$A:$N,6,0),0)</f>
        <v>0</v>
      </c>
      <c r="L1496" s="24">
        <f>IFERROR(VLOOKUP($F1496,'Arr 2020'!$A:$N,7,0),0)</f>
        <v>0</v>
      </c>
      <c r="M1496" s="24">
        <f>IFERROR(VLOOKUP($F1496,'Arr 2020'!$A:$N,8,0),0)</f>
        <v>0</v>
      </c>
      <c r="N1496" s="24">
        <f>IFERROR(VLOOKUP($F1496,'Arr 2020'!$A:$N,9,0),0)</f>
        <v>0</v>
      </c>
      <c r="O1496" s="24">
        <f>IFERROR(VLOOKUP($F1496,'Arr 2020'!$A:$N,10,0),0)</f>
        <v>0</v>
      </c>
      <c r="P1496" s="24">
        <f>IFERROR(VLOOKUP($F1496,'Arr 2020'!$A:$N,11,0),0)</f>
        <v>0</v>
      </c>
      <c r="Q1496" s="24">
        <f>IFERROR(VLOOKUP($F1496,'Arr 2020'!$A:$N,12,0),0)</f>
        <v>0</v>
      </c>
      <c r="R1496" s="24">
        <f>IFERROR(VLOOKUP($F1496,'Arr 2020'!$A:$N,13,0),0)</f>
        <v>0</v>
      </c>
      <c r="S1496" s="24">
        <f>IFERROR(VLOOKUP($F1496,'Arr 2020'!$A:$N,14,0),0)</f>
        <v>0</v>
      </c>
    </row>
    <row r="1497" spans="2:19" ht="15" customHeight="1" x14ac:dyDescent="0.2">
      <c r="B1497" s="60"/>
      <c r="C1497" s="61"/>
      <c r="D1497" s="61"/>
      <c r="E1497" s="61"/>
      <c r="F1497" s="43" t="s">
        <v>2620</v>
      </c>
      <c r="G1497" s="53" t="s">
        <v>2619</v>
      </c>
      <c r="H1497" s="44">
        <f>IFERROR(VLOOKUP($F1497,'Arr 2020'!$A$1:$C$1331,3,0),0)</f>
        <v>28504.200000000004</v>
      </c>
      <c r="I1497" s="44">
        <f>IFERROR(VLOOKUP($F1497,'Arr 2020'!$A:$N,4,0),0)</f>
        <v>27477.439999999999</v>
      </c>
      <c r="J1497" s="44">
        <f>IFERROR(VLOOKUP($F1497,'Arr 2020'!$A:$N,5,0),0)</f>
        <v>33568.39</v>
      </c>
      <c r="K1497" s="44">
        <f>IFERROR(VLOOKUP($F1497,'Arr 2020'!$A:$N,6,0),0)</f>
        <v>12614.450000000003</v>
      </c>
      <c r="L1497" s="44">
        <f>IFERROR(VLOOKUP($F1497,'Arr 2020'!$A:$N,7,0),0)</f>
        <v>3794.61</v>
      </c>
      <c r="M1497" s="44">
        <f>IFERROR(VLOOKUP($F1497,'Arr 2020'!$A:$N,8,0),0)</f>
        <v>9097.7999999999993</v>
      </c>
      <c r="N1497" s="44">
        <f>IFERROR(VLOOKUP($F1497,'Arr 2020'!$A:$N,9,0),0)</f>
        <v>38413.480000000003</v>
      </c>
      <c r="O1497" s="44">
        <f>IFERROR(VLOOKUP($F1497,'Arr 2020'!$A:$N,10,0),0)</f>
        <v>42624.61</v>
      </c>
      <c r="P1497" s="44">
        <f>IFERROR(VLOOKUP($F1497,'Arr 2020'!$A:$N,11,0),0)</f>
        <v>40915.07</v>
      </c>
      <c r="Q1497" s="44">
        <f>IFERROR(VLOOKUP($F1497,'Arr 2020'!$A:$N,12,0),0)</f>
        <v>88147.49000000002</v>
      </c>
      <c r="R1497" s="44">
        <f>IFERROR(VLOOKUP($F1497,'Arr 2020'!$A:$N,13,0),0)</f>
        <v>49971.23</v>
      </c>
      <c r="S1497" s="44">
        <f>IFERROR(VLOOKUP($F1497,'Arr 2020'!$A:$N,14,0),0)</f>
        <v>29540.65</v>
      </c>
    </row>
    <row r="1498" spans="2:19" ht="30" customHeight="1" x14ac:dyDescent="0.2">
      <c r="B1498" s="23"/>
      <c r="C1498" s="22"/>
      <c r="D1498" s="22"/>
      <c r="E1498" s="22" t="s">
        <v>2621</v>
      </c>
      <c r="F1498" s="22"/>
      <c r="G1498" s="55" t="s">
        <v>2622</v>
      </c>
      <c r="H1498" s="24">
        <f>IFERROR(VLOOKUP($F1498,'Arr 2020'!$A$1:$C$1331,3,0),0)</f>
        <v>0</v>
      </c>
      <c r="I1498" s="24">
        <f>IFERROR(VLOOKUP($F1498,'Arr 2020'!$A:$N,4,0),0)</f>
        <v>0</v>
      </c>
      <c r="J1498" s="24">
        <f>IFERROR(VLOOKUP($F1498,'Arr 2020'!$A:$N,5,0),0)</f>
        <v>0</v>
      </c>
      <c r="K1498" s="24">
        <f>IFERROR(VLOOKUP($F1498,'Arr 2020'!$A:$N,6,0),0)</f>
        <v>0</v>
      </c>
      <c r="L1498" s="24">
        <f>IFERROR(VLOOKUP($F1498,'Arr 2020'!$A:$N,7,0),0)</f>
        <v>0</v>
      </c>
      <c r="M1498" s="24">
        <f>IFERROR(VLOOKUP($F1498,'Arr 2020'!$A:$N,8,0),0)</f>
        <v>0</v>
      </c>
      <c r="N1498" s="24">
        <f>IFERROR(VLOOKUP($F1498,'Arr 2020'!$A:$N,9,0),0)</f>
        <v>0</v>
      </c>
      <c r="O1498" s="24">
        <f>IFERROR(VLOOKUP($F1498,'Arr 2020'!$A:$N,10,0),0)</f>
        <v>0</v>
      </c>
      <c r="P1498" s="24">
        <f>IFERROR(VLOOKUP($F1498,'Arr 2020'!$A:$N,11,0),0)</f>
        <v>0</v>
      </c>
      <c r="Q1498" s="24">
        <f>IFERROR(VLOOKUP($F1498,'Arr 2020'!$A:$N,12,0),0)</f>
        <v>0</v>
      </c>
      <c r="R1498" s="24">
        <f>IFERROR(VLOOKUP($F1498,'Arr 2020'!$A:$N,13,0),0)</f>
        <v>0</v>
      </c>
      <c r="S1498" s="24">
        <f>IFERROR(VLOOKUP($F1498,'Arr 2020'!$A:$N,14,0),0)</f>
        <v>0</v>
      </c>
    </row>
    <row r="1499" spans="2:19" ht="30" customHeight="1" x14ac:dyDescent="0.2">
      <c r="B1499" s="60"/>
      <c r="C1499" s="61"/>
      <c r="D1499" s="61"/>
      <c r="E1499" s="61"/>
      <c r="F1499" s="43" t="s">
        <v>2623</v>
      </c>
      <c r="G1499" s="53" t="s">
        <v>2622</v>
      </c>
      <c r="H1499" s="44">
        <f>IFERROR(VLOOKUP($F1499,'Arr 2020'!$A$1:$C$1331,3,0),0)</f>
        <v>102376.83</v>
      </c>
      <c r="I1499" s="44">
        <f>IFERROR(VLOOKUP($F1499,'Arr 2020'!$A:$N,4,0),0)</f>
        <v>129525.07</v>
      </c>
      <c r="J1499" s="44">
        <f>IFERROR(VLOOKUP($F1499,'Arr 2020'!$A:$N,5,0),0)</f>
        <v>149770.64000000004</v>
      </c>
      <c r="K1499" s="44">
        <f>IFERROR(VLOOKUP($F1499,'Arr 2020'!$A:$N,6,0),0)</f>
        <v>106786.75</v>
      </c>
      <c r="L1499" s="44">
        <f>IFERROR(VLOOKUP($F1499,'Arr 2020'!$A:$N,7,0),0)</f>
        <v>60315.660000000011</v>
      </c>
      <c r="M1499" s="44">
        <f>IFERROR(VLOOKUP($F1499,'Arr 2020'!$A:$N,8,0),0)</f>
        <v>95987.34</v>
      </c>
      <c r="N1499" s="44">
        <f>IFERROR(VLOOKUP($F1499,'Arr 2020'!$A:$N,9,0),0)</f>
        <v>122578.22</v>
      </c>
      <c r="O1499" s="44">
        <f>IFERROR(VLOOKUP($F1499,'Arr 2020'!$A:$N,10,0),0)</f>
        <v>148983.88</v>
      </c>
      <c r="P1499" s="44">
        <f>IFERROR(VLOOKUP($F1499,'Arr 2020'!$A:$N,11,0),0)</f>
        <v>171892.13</v>
      </c>
      <c r="Q1499" s="44">
        <f>IFERROR(VLOOKUP($F1499,'Arr 2020'!$A:$N,12,0),0)</f>
        <v>226490.21</v>
      </c>
      <c r="R1499" s="44">
        <f>IFERROR(VLOOKUP($F1499,'Arr 2020'!$A:$N,13,0),0)</f>
        <v>201176.8</v>
      </c>
      <c r="S1499" s="44">
        <f>IFERROR(VLOOKUP($F1499,'Arr 2020'!$A:$N,14,0),0)</f>
        <v>184216.26</v>
      </c>
    </row>
    <row r="1500" spans="2:19" ht="15" customHeight="1" x14ac:dyDescent="0.2">
      <c r="B1500" s="23"/>
      <c r="C1500" s="22"/>
      <c r="D1500" s="22"/>
      <c r="E1500" s="22" t="s">
        <v>2624</v>
      </c>
      <c r="F1500" s="22"/>
      <c r="G1500" s="55" t="s">
        <v>2625</v>
      </c>
      <c r="H1500" s="24">
        <f>IFERROR(VLOOKUP($F1500,'Arr 2020'!$A$1:$C$1331,3,0),0)</f>
        <v>0</v>
      </c>
      <c r="I1500" s="24">
        <f>IFERROR(VLOOKUP($F1500,'Arr 2020'!$A:$N,4,0),0)</f>
        <v>0</v>
      </c>
      <c r="J1500" s="24">
        <f>IFERROR(VLOOKUP($F1500,'Arr 2020'!$A:$N,5,0),0)</f>
        <v>0</v>
      </c>
      <c r="K1500" s="24">
        <f>IFERROR(VLOOKUP($F1500,'Arr 2020'!$A:$N,6,0),0)</f>
        <v>0</v>
      </c>
      <c r="L1500" s="24">
        <f>IFERROR(VLOOKUP($F1500,'Arr 2020'!$A:$N,7,0),0)</f>
        <v>0</v>
      </c>
      <c r="M1500" s="24">
        <f>IFERROR(VLOOKUP($F1500,'Arr 2020'!$A:$N,8,0),0)</f>
        <v>0</v>
      </c>
      <c r="N1500" s="24">
        <f>IFERROR(VLOOKUP($F1500,'Arr 2020'!$A:$N,9,0),0)</f>
        <v>0</v>
      </c>
      <c r="O1500" s="24">
        <f>IFERROR(VLOOKUP($F1500,'Arr 2020'!$A:$N,10,0),0)</f>
        <v>0</v>
      </c>
      <c r="P1500" s="24">
        <f>IFERROR(VLOOKUP($F1500,'Arr 2020'!$A:$N,11,0),0)</f>
        <v>0</v>
      </c>
      <c r="Q1500" s="24">
        <f>IFERROR(VLOOKUP($F1500,'Arr 2020'!$A:$N,12,0),0)</f>
        <v>0</v>
      </c>
      <c r="R1500" s="24">
        <f>IFERROR(VLOOKUP($F1500,'Arr 2020'!$A:$N,13,0),0)</f>
        <v>0</v>
      </c>
      <c r="S1500" s="24">
        <f>IFERROR(VLOOKUP($F1500,'Arr 2020'!$A:$N,14,0),0)</f>
        <v>0</v>
      </c>
    </row>
    <row r="1501" spans="2:19" ht="15" customHeight="1" x14ac:dyDescent="0.2">
      <c r="B1501" s="60"/>
      <c r="C1501" s="61"/>
      <c r="D1501" s="61"/>
      <c r="E1501" s="61"/>
      <c r="F1501" s="43" t="s">
        <v>2626</v>
      </c>
      <c r="G1501" s="53" t="s">
        <v>2627</v>
      </c>
      <c r="H1501" s="44">
        <f>IFERROR(VLOOKUP($F1501,'Arr 2020'!$A$1:$C$1331,3,0),0)</f>
        <v>14710.24</v>
      </c>
      <c r="I1501" s="44">
        <f>IFERROR(VLOOKUP($F1501,'Arr 2020'!$A:$N,4,0),0)</f>
        <v>1733.02</v>
      </c>
      <c r="J1501" s="44">
        <f>IFERROR(VLOOKUP($F1501,'Arr 2020'!$A:$N,5,0),0)</f>
        <v>2907.02</v>
      </c>
      <c r="K1501" s="44">
        <f>IFERROR(VLOOKUP($F1501,'Arr 2020'!$A:$N,6,0),0)</f>
        <v>3698.64</v>
      </c>
      <c r="L1501" s="44">
        <f>IFERROR(VLOOKUP($F1501,'Arr 2020'!$A:$N,7,0),0)</f>
        <v>1421.53</v>
      </c>
      <c r="M1501" s="44">
        <f>IFERROR(VLOOKUP($F1501,'Arr 2020'!$A:$N,8,0),0)</f>
        <v>864.92</v>
      </c>
      <c r="N1501" s="44">
        <f>IFERROR(VLOOKUP($F1501,'Arr 2020'!$A:$N,9,0),0)</f>
        <v>1269.55</v>
      </c>
      <c r="O1501" s="44">
        <f>IFERROR(VLOOKUP($F1501,'Arr 2020'!$A:$N,10,0),0)</f>
        <v>1505.23</v>
      </c>
      <c r="P1501" s="44">
        <f>IFERROR(VLOOKUP($F1501,'Arr 2020'!$A:$N,11,0),0)</f>
        <v>5535.24</v>
      </c>
      <c r="Q1501" s="44">
        <f>IFERROR(VLOOKUP($F1501,'Arr 2020'!$A:$N,12,0),0)</f>
        <v>5934.24</v>
      </c>
      <c r="R1501" s="44">
        <f>IFERROR(VLOOKUP($F1501,'Arr 2020'!$A:$N,13,0),0)</f>
        <v>4657.58</v>
      </c>
      <c r="S1501" s="44">
        <f>IFERROR(VLOOKUP($F1501,'Arr 2020'!$A:$N,14,0),0)</f>
        <v>2759</v>
      </c>
    </row>
    <row r="1502" spans="2:19" ht="15" customHeight="1" x14ac:dyDescent="0.2">
      <c r="B1502" s="60"/>
      <c r="C1502" s="61"/>
      <c r="D1502" s="61"/>
      <c r="E1502" s="61"/>
      <c r="F1502" s="43" t="s">
        <v>2628</v>
      </c>
      <c r="G1502" s="53" t="s">
        <v>2629</v>
      </c>
      <c r="H1502" s="44">
        <f>IFERROR(VLOOKUP($F1502,'Arr 2020'!$A$1:$C$1331,3,0),0)</f>
        <v>348047.15</v>
      </c>
      <c r="I1502" s="44">
        <f>IFERROR(VLOOKUP($F1502,'Arr 2020'!$A:$N,4,0),0)</f>
        <v>177165.87</v>
      </c>
      <c r="J1502" s="44">
        <f>IFERROR(VLOOKUP($F1502,'Arr 2020'!$A:$N,5,0),0)</f>
        <v>143009.51</v>
      </c>
      <c r="K1502" s="44">
        <f>IFERROR(VLOOKUP($F1502,'Arr 2020'!$A:$N,6,0),0)</f>
        <v>81774.289999999994</v>
      </c>
      <c r="L1502" s="44">
        <f>IFERROR(VLOOKUP($F1502,'Arr 2020'!$A:$N,7,0),0)</f>
        <v>25920.17</v>
      </c>
      <c r="M1502" s="44">
        <f>IFERROR(VLOOKUP($F1502,'Arr 2020'!$A:$N,8,0),0)</f>
        <v>84538.44</v>
      </c>
      <c r="N1502" s="44">
        <f>IFERROR(VLOOKUP($F1502,'Arr 2020'!$A:$N,9,0),0)</f>
        <v>150427.84</v>
      </c>
      <c r="O1502" s="44">
        <f>IFERROR(VLOOKUP($F1502,'Arr 2020'!$A:$N,10,0),0)</f>
        <v>192812.02</v>
      </c>
      <c r="P1502" s="44">
        <f>IFERROR(VLOOKUP($F1502,'Arr 2020'!$A:$N,11,0),0)</f>
        <v>176912.05</v>
      </c>
      <c r="Q1502" s="44">
        <f>IFERROR(VLOOKUP($F1502,'Arr 2020'!$A:$N,12,0),0)</f>
        <v>225443.83</v>
      </c>
      <c r="R1502" s="44">
        <f>IFERROR(VLOOKUP($F1502,'Arr 2020'!$A:$N,13,0),0)</f>
        <v>251451.47</v>
      </c>
      <c r="S1502" s="44">
        <f>IFERROR(VLOOKUP($F1502,'Arr 2020'!$A:$N,14,0),0)</f>
        <v>266132.12</v>
      </c>
    </row>
    <row r="1503" spans="2:19" ht="15" customHeight="1" x14ac:dyDescent="0.2">
      <c r="B1503" s="64"/>
      <c r="C1503" s="37"/>
      <c r="D1503" s="37" t="s">
        <v>2630</v>
      </c>
      <c r="E1503" s="37"/>
      <c r="F1503" s="37"/>
      <c r="G1503" s="51" t="s">
        <v>2631</v>
      </c>
      <c r="H1503" s="38">
        <f>IFERROR(VLOOKUP($F1503,'Arr 2020'!$A$1:$C$1331,3,0),0)</f>
        <v>0</v>
      </c>
      <c r="I1503" s="38">
        <f>IFERROR(VLOOKUP($F1503,'Arr 2020'!$A:$N,4,0),0)</f>
        <v>0</v>
      </c>
      <c r="J1503" s="38">
        <f>IFERROR(VLOOKUP($F1503,'Arr 2020'!$A:$N,5,0),0)</f>
        <v>0</v>
      </c>
      <c r="K1503" s="38">
        <f>IFERROR(VLOOKUP($F1503,'Arr 2020'!$A:$N,6,0),0)</f>
        <v>0</v>
      </c>
      <c r="L1503" s="38">
        <f>IFERROR(VLOOKUP($F1503,'Arr 2020'!$A:$N,7,0),0)</f>
        <v>0</v>
      </c>
      <c r="M1503" s="38">
        <f>IFERROR(VLOOKUP($F1503,'Arr 2020'!$A:$N,8,0),0)</f>
        <v>0</v>
      </c>
      <c r="N1503" s="38">
        <f>IFERROR(VLOOKUP($F1503,'Arr 2020'!$A:$N,9,0),0)</f>
        <v>0</v>
      </c>
      <c r="O1503" s="38">
        <f>IFERROR(VLOOKUP($F1503,'Arr 2020'!$A:$N,10,0),0)</f>
        <v>0</v>
      </c>
      <c r="P1503" s="38">
        <f>IFERROR(VLOOKUP($F1503,'Arr 2020'!$A:$N,11,0),0)</f>
        <v>0</v>
      </c>
      <c r="Q1503" s="38">
        <f>IFERROR(VLOOKUP($F1503,'Arr 2020'!$A:$N,12,0),0)</f>
        <v>0</v>
      </c>
      <c r="R1503" s="38">
        <f>IFERROR(VLOOKUP($F1503,'Arr 2020'!$A:$N,13,0),0)</f>
        <v>0</v>
      </c>
      <c r="S1503" s="38">
        <f>IFERROR(VLOOKUP($F1503,'Arr 2020'!$A:$N,14,0),0)</f>
        <v>0</v>
      </c>
    </row>
    <row r="1504" spans="2:19" ht="15" customHeight="1" x14ac:dyDescent="0.2">
      <c r="B1504" s="23"/>
      <c r="C1504" s="22"/>
      <c r="D1504" s="22"/>
      <c r="E1504" s="22" t="s">
        <v>2632</v>
      </c>
      <c r="F1504" s="22"/>
      <c r="G1504" s="55" t="s">
        <v>2633</v>
      </c>
      <c r="H1504" s="24">
        <f>IFERROR(VLOOKUP($F1504,'Arr 2020'!$A$1:$C$1331,3,0),0)</f>
        <v>0</v>
      </c>
      <c r="I1504" s="24">
        <f>IFERROR(VLOOKUP($F1504,'Arr 2020'!$A:$N,4,0),0)</f>
        <v>0</v>
      </c>
      <c r="J1504" s="24">
        <f>IFERROR(VLOOKUP($F1504,'Arr 2020'!$A:$N,5,0),0)</f>
        <v>0</v>
      </c>
      <c r="K1504" s="24">
        <f>IFERROR(VLOOKUP($F1504,'Arr 2020'!$A:$N,6,0),0)</f>
        <v>0</v>
      </c>
      <c r="L1504" s="24">
        <f>IFERROR(VLOOKUP($F1504,'Arr 2020'!$A:$N,7,0),0)</f>
        <v>0</v>
      </c>
      <c r="M1504" s="24">
        <f>IFERROR(VLOOKUP($F1504,'Arr 2020'!$A:$N,8,0),0)</f>
        <v>0</v>
      </c>
      <c r="N1504" s="24">
        <f>IFERROR(VLOOKUP($F1504,'Arr 2020'!$A:$N,9,0),0)</f>
        <v>0</v>
      </c>
      <c r="O1504" s="24">
        <f>IFERROR(VLOOKUP($F1504,'Arr 2020'!$A:$N,10,0),0)</f>
        <v>0</v>
      </c>
      <c r="P1504" s="24">
        <f>IFERROR(VLOOKUP($F1504,'Arr 2020'!$A:$N,11,0),0)</f>
        <v>0</v>
      </c>
      <c r="Q1504" s="24">
        <f>IFERROR(VLOOKUP($F1504,'Arr 2020'!$A:$N,12,0),0)</f>
        <v>0</v>
      </c>
      <c r="R1504" s="24">
        <f>IFERROR(VLOOKUP($F1504,'Arr 2020'!$A:$N,13,0),0)</f>
        <v>0</v>
      </c>
      <c r="S1504" s="24">
        <f>IFERROR(VLOOKUP($F1504,'Arr 2020'!$A:$N,14,0),0)</f>
        <v>0</v>
      </c>
    </row>
    <row r="1505" spans="2:19" ht="15" customHeight="1" x14ac:dyDescent="0.2">
      <c r="B1505" s="60"/>
      <c r="C1505" s="61"/>
      <c r="D1505" s="61"/>
      <c r="E1505" s="61"/>
      <c r="F1505" s="43" t="s">
        <v>2634</v>
      </c>
      <c r="G1505" s="53" t="s">
        <v>2635</v>
      </c>
      <c r="H1505" s="44">
        <f>IFERROR(VLOOKUP($F1505,'Arr 2020'!$A$1:$C$1331,3,0),0)</f>
        <v>119906.8</v>
      </c>
      <c r="I1505" s="44">
        <f>IFERROR(VLOOKUP($F1505,'Arr 2020'!$A:$N,4,0),0)</f>
        <v>78021.31</v>
      </c>
      <c r="J1505" s="44">
        <f>IFERROR(VLOOKUP($F1505,'Arr 2020'!$A:$N,5,0),0)</f>
        <v>51243.19</v>
      </c>
      <c r="K1505" s="44">
        <f>IFERROR(VLOOKUP($F1505,'Arr 2020'!$A:$N,6,0),0)</f>
        <v>28586.25</v>
      </c>
      <c r="L1505" s="44">
        <f>IFERROR(VLOOKUP($F1505,'Arr 2020'!$A:$N,7,0),0)</f>
        <v>20100.68</v>
      </c>
      <c r="M1505" s="44">
        <f>IFERROR(VLOOKUP($F1505,'Arr 2020'!$A:$N,8,0),0)</f>
        <v>26033.3</v>
      </c>
      <c r="N1505" s="44">
        <f>IFERROR(VLOOKUP($F1505,'Arr 2020'!$A:$N,9,0),0)</f>
        <v>22417.119999999995</v>
      </c>
      <c r="O1505" s="44">
        <f>IFERROR(VLOOKUP($F1505,'Arr 2020'!$A:$N,10,0),0)</f>
        <v>28403.67</v>
      </c>
      <c r="P1505" s="44">
        <f>IFERROR(VLOOKUP($F1505,'Arr 2020'!$A:$N,11,0),0)</f>
        <v>38779.379999999997</v>
      </c>
      <c r="Q1505" s="44">
        <f>IFERROR(VLOOKUP($F1505,'Arr 2020'!$A:$N,12,0),0)</f>
        <v>40090.99</v>
      </c>
      <c r="R1505" s="44">
        <f>IFERROR(VLOOKUP($F1505,'Arr 2020'!$A:$N,13,0),0)</f>
        <v>39151.19</v>
      </c>
      <c r="S1505" s="44">
        <f>IFERROR(VLOOKUP($F1505,'Arr 2020'!$A:$N,14,0),0)</f>
        <v>82593.91</v>
      </c>
    </row>
    <row r="1506" spans="2:19" ht="15" customHeight="1" x14ac:dyDescent="0.2">
      <c r="B1506" s="60"/>
      <c r="C1506" s="61"/>
      <c r="D1506" s="61"/>
      <c r="E1506" s="61"/>
      <c r="F1506" s="43" t="s">
        <v>2636</v>
      </c>
      <c r="G1506" s="53" t="s">
        <v>2637</v>
      </c>
      <c r="H1506" s="44">
        <f>IFERROR(VLOOKUP($F1506,'Arr 2020'!$A$1:$C$1331,3,0),0)</f>
        <v>1631.93</v>
      </c>
      <c r="I1506" s="44">
        <f>IFERROR(VLOOKUP($F1506,'Arr 2020'!$A:$N,4,0),0)</f>
        <v>4536.5900000000011</v>
      </c>
      <c r="J1506" s="44">
        <f>IFERROR(VLOOKUP($F1506,'Arr 2020'!$A:$N,5,0),0)</f>
        <v>1013.27</v>
      </c>
      <c r="K1506" s="44">
        <f>IFERROR(VLOOKUP($F1506,'Arr 2020'!$A:$N,6,0),0)</f>
        <v>2410.5700000000002</v>
      </c>
      <c r="L1506" s="44">
        <f>IFERROR(VLOOKUP($F1506,'Arr 2020'!$A:$N,7,0),0)</f>
        <v>1040.7</v>
      </c>
      <c r="M1506" s="44">
        <f>IFERROR(VLOOKUP($F1506,'Arr 2020'!$A:$N,8,0),0)</f>
        <v>1456.41</v>
      </c>
      <c r="N1506" s="44">
        <f>IFERROR(VLOOKUP($F1506,'Arr 2020'!$A:$N,9,0),0)</f>
        <v>1335.85</v>
      </c>
      <c r="O1506" s="44">
        <f>IFERROR(VLOOKUP($F1506,'Arr 2020'!$A:$N,10,0),0)</f>
        <v>1071.2899999999997</v>
      </c>
      <c r="P1506" s="44">
        <f>IFERROR(VLOOKUP($F1506,'Arr 2020'!$A:$N,11,0),0)</f>
        <v>1200.9100000000001</v>
      </c>
      <c r="Q1506" s="44">
        <f>IFERROR(VLOOKUP($F1506,'Arr 2020'!$A:$N,12,0),0)</f>
        <v>1200.95</v>
      </c>
      <c r="R1506" s="44">
        <f>IFERROR(VLOOKUP($F1506,'Arr 2020'!$A:$N,13,0),0)</f>
        <v>1276.73</v>
      </c>
      <c r="S1506" s="44">
        <f>IFERROR(VLOOKUP($F1506,'Arr 2020'!$A:$N,14,0),0)</f>
        <v>1150.3599999999999</v>
      </c>
    </row>
    <row r="1507" spans="2:19" ht="15" customHeight="1" x14ac:dyDescent="0.2">
      <c r="B1507" s="60"/>
      <c r="C1507" s="61"/>
      <c r="D1507" s="61"/>
      <c r="E1507" s="61"/>
      <c r="F1507" s="43" t="s">
        <v>2638</v>
      </c>
      <c r="G1507" s="53" t="s">
        <v>2639</v>
      </c>
      <c r="H1507" s="44">
        <f>IFERROR(VLOOKUP($F1507,'Arr 2020'!$A$1:$C$1331,3,0),0)</f>
        <v>864262.07</v>
      </c>
      <c r="I1507" s="44">
        <f>IFERROR(VLOOKUP($F1507,'Arr 2020'!$A:$N,4,0),0)</f>
        <v>617486.12</v>
      </c>
      <c r="J1507" s="44">
        <f>IFERROR(VLOOKUP($F1507,'Arr 2020'!$A:$N,5,0),0)</f>
        <v>583236.86</v>
      </c>
      <c r="K1507" s="44">
        <f>IFERROR(VLOOKUP($F1507,'Arr 2020'!$A:$N,6,0),0)</f>
        <v>195173.5</v>
      </c>
      <c r="L1507" s="44">
        <f>IFERROR(VLOOKUP($F1507,'Arr 2020'!$A:$N,7,0),0)</f>
        <v>90371.919999999984</v>
      </c>
      <c r="M1507" s="44">
        <f>IFERROR(VLOOKUP($F1507,'Arr 2020'!$A:$N,8,0),0)</f>
        <v>156701.32</v>
      </c>
      <c r="N1507" s="44">
        <f>IFERROR(VLOOKUP($F1507,'Arr 2020'!$A:$N,9,0),0)</f>
        <v>404853.33</v>
      </c>
      <c r="O1507" s="44">
        <f>IFERROR(VLOOKUP($F1507,'Arr 2020'!$A:$N,10,0),0)</f>
        <v>509986.53</v>
      </c>
      <c r="P1507" s="44">
        <f>IFERROR(VLOOKUP($F1507,'Arr 2020'!$A:$N,11,0),0)</f>
        <v>468348.43</v>
      </c>
      <c r="Q1507" s="44">
        <f>IFERROR(VLOOKUP($F1507,'Arr 2020'!$A:$N,12,0),0)</f>
        <v>401352.81999999995</v>
      </c>
      <c r="R1507" s="44">
        <f>IFERROR(VLOOKUP($F1507,'Arr 2020'!$A:$N,13,0),0)</f>
        <v>640655.04</v>
      </c>
      <c r="S1507" s="44">
        <f>IFERROR(VLOOKUP($F1507,'Arr 2020'!$A:$N,14,0),0)</f>
        <v>563615.93999999994</v>
      </c>
    </row>
    <row r="1508" spans="2:19" ht="15" customHeight="1" x14ac:dyDescent="0.2">
      <c r="B1508" s="23"/>
      <c r="C1508" s="22"/>
      <c r="D1508" s="22"/>
      <c r="E1508" s="22" t="s">
        <v>2640</v>
      </c>
      <c r="F1508" s="22"/>
      <c r="G1508" s="55" t="s">
        <v>2641</v>
      </c>
      <c r="H1508" s="24">
        <f>IFERROR(VLOOKUP($F1508,'Arr 2020'!$A$1:$C$1331,3,0),0)</f>
        <v>0</v>
      </c>
      <c r="I1508" s="24">
        <f>IFERROR(VLOOKUP($F1508,'Arr 2020'!$A:$N,4,0),0)</f>
        <v>0</v>
      </c>
      <c r="J1508" s="24">
        <f>IFERROR(VLOOKUP($F1508,'Arr 2020'!$A:$N,5,0),0)</f>
        <v>0</v>
      </c>
      <c r="K1508" s="24">
        <f>IFERROR(VLOOKUP($F1508,'Arr 2020'!$A:$N,6,0),0)</f>
        <v>0</v>
      </c>
      <c r="L1508" s="24">
        <f>IFERROR(VLOOKUP($F1508,'Arr 2020'!$A:$N,7,0),0)</f>
        <v>0</v>
      </c>
      <c r="M1508" s="24">
        <f>IFERROR(VLOOKUP($F1508,'Arr 2020'!$A:$N,8,0),0)</f>
        <v>0</v>
      </c>
      <c r="N1508" s="24">
        <f>IFERROR(VLOOKUP($F1508,'Arr 2020'!$A:$N,9,0),0)</f>
        <v>0</v>
      </c>
      <c r="O1508" s="24">
        <f>IFERROR(VLOOKUP($F1508,'Arr 2020'!$A:$N,10,0),0)</f>
        <v>0</v>
      </c>
      <c r="P1508" s="24">
        <f>IFERROR(VLOOKUP($F1508,'Arr 2020'!$A:$N,11,0),0)</f>
        <v>0</v>
      </c>
      <c r="Q1508" s="24">
        <f>IFERROR(VLOOKUP($F1508,'Arr 2020'!$A:$N,12,0),0)</f>
        <v>0</v>
      </c>
      <c r="R1508" s="24">
        <f>IFERROR(VLOOKUP($F1508,'Arr 2020'!$A:$N,13,0),0)</f>
        <v>0</v>
      </c>
      <c r="S1508" s="24">
        <f>IFERROR(VLOOKUP($F1508,'Arr 2020'!$A:$N,14,0),0)</f>
        <v>0</v>
      </c>
    </row>
    <row r="1509" spans="2:19" ht="15" customHeight="1" x14ac:dyDescent="0.2">
      <c r="B1509" s="60"/>
      <c r="C1509" s="61"/>
      <c r="D1509" s="61"/>
      <c r="E1509" s="61"/>
      <c r="F1509" s="43" t="s">
        <v>2642</v>
      </c>
      <c r="G1509" s="53" t="s">
        <v>2641</v>
      </c>
      <c r="H1509" s="44">
        <f>IFERROR(VLOOKUP($F1509,'Arr 2020'!$A$1:$C$1331,3,0),0)</f>
        <v>154.41999999999996</v>
      </c>
      <c r="I1509" s="44">
        <f>IFERROR(VLOOKUP($F1509,'Arr 2020'!$A:$N,4,0),0)</f>
        <v>23.7</v>
      </c>
      <c r="J1509" s="44">
        <f>IFERROR(VLOOKUP($F1509,'Arr 2020'!$A:$N,5,0),0)</f>
        <v>223.24000000000004</v>
      </c>
      <c r="K1509" s="44">
        <f>IFERROR(VLOOKUP($F1509,'Arr 2020'!$A:$N,6,0),0)</f>
        <v>108.2</v>
      </c>
      <c r="L1509" s="44">
        <f>IFERROR(VLOOKUP($F1509,'Arr 2020'!$A:$N,7,0),0)</f>
        <v>0</v>
      </c>
      <c r="M1509" s="44">
        <f>IFERROR(VLOOKUP($F1509,'Arr 2020'!$A:$N,8,0),0)</f>
        <v>35.79999999999999</v>
      </c>
      <c r="N1509" s="44">
        <f>IFERROR(VLOOKUP($F1509,'Arr 2020'!$A:$N,9,0),0)</f>
        <v>0</v>
      </c>
      <c r="O1509" s="44">
        <f>IFERROR(VLOOKUP($F1509,'Arr 2020'!$A:$N,10,0),0)</f>
        <v>0</v>
      </c>
      <c r="P1509" s="44">
        <f>IFERROR(VLOOKUP($F1509,'Arr 2020'!$A:$N,11,0),0)</f>
        <v>0</v>
      </c>
      <c r="Q1509" s="44">
        <f>IFERROR(VLOOKUP($F1509,'Arr 2020'!$A:$N,12,0),0)</f>
        <v>0</v>
      </c>
      <c r="R1509" s="44">
        <f>IFERROR(VLOOKUP($F1509,'Arr 2020'!$A:$N,13,0),0)</f>
        <v>0</v>
      </c>
      <c r="S1509" s="44">
        <f>IFERROR(VLOOKUP($F1509,'Arr 2020'!$A:$N,14,0),0)</f>
        <v>8.1199999999999992</v>
      </c>
    </row>
    <row r="1510" spans="2:19" ht="15" customHeight="1" x14ac:dyDescent="0.2">
      <c r="B1510" s="23"/>
      <c r="C1510" s="22"/>
      <c r="D1510" s="22"/>
      <c r="E1510" s="22" t="s">
        <v>2643</v>
      </c>
      <c r="F1510" s="22"/>
      <c r="G1510" s="55" t="s">
        <v>2644</v>
      </c>
      <c r="H1510" s="24">
        <f>IFERROR(VLOOKUP($F1510,'Arr 2020'!$A$1:$C$1331,3,0),0)</f>
        <v>0</v>
      </c>
      <c r="I1510" s="24">
        <f>IFERROR(VLOOKUP($F1510,'Arr 2020'!$A:$N,4,0),0)</f>
        <v>0</v>
      </c>
      <c r="J1510" s="24">
        <f>IFERROR(VLOOKUP($F1510,'Arr 2020'!$A:$N,5,0),0)</f>
        <v>0</v>
      </c>
      <c r="K1510" s="24">
        <f>IFERROR(VLOOKUP($F1510,'Arr 2020'!$A:$N,6,0),0)</f>
        <v>0</v>
      </c>
      <c r="L1510" s="24">
        <f>IFERROR(VLOOKUP($F1510,'Arr 2020'!$A:$N,7,0),0)</f>
        <v>0</v>
      </c>
      <c r="M1510" s="24">
        <f>IFERROR(VLOOKUP($F1510,'Arr 2020'!$A:$N,8,0),0)</f>
        <v>0</v>
      </c>
      <c r="N1510" s="24">
        <f>IFERROR(VLOOKUP($F1510,'Arr 2020'!$A:$N,9,0),0)</f>
        <v>0</v>
      </c>
      <c r="O1510" s="24">
        <f>IFERROR(VLOOKUP($F1510,'Arr 2020'!$A:$N,10,0),0)</f>
        <v>0</v>
      </c>
      <c r="P1510" s="24">
        <f>IFERROR(VLOOKUP($F1510,'Arr 2020'!$A:$N,11,0),0)</f>
        <v>0</v>
      </c>
      <c r="Q1510" s="24">
        <f>IFERROR(VLOOKUP($F1510,'Arr 2020'!$A:$N,12,0),0)</f>
        <v>0</v>
      </c>
      <c r="R1510" s="24">
        <f>IFERROR(VLOOKUP($F1510,'Arr 2020'!$A:$N,13,0),0)</f>
        <v>0</v>
      </c>
      <c r="S1510" s="24">
        <f>IFERROR(VLOOKUP($F1510,'Arr 2020'!$A:$N,14,0),0)</f>
        <v>0</v>
      </c>
    </row>
    <row r="1511" spans="2:19" ht="15" customHeight="1" x14ac:dyDescent="0.2">
      <c r="B1511" s="60"/>
      <c r="C1511" s="61"/>
      <c r="D1511" s="61"/>
      <c r="E1511" s="61"/>
      <c r="F1511" s="43" t="s">
        <v>2645</v>
      </c>
      <c r="G1511" s="53" t="s">
        <v>2646</v>
      </c>
      <c r="H1511" s="44">
        <f>IFERROR(VLOOKUP($F1511,'Arr 2020'!$A$1:$C$1331,3,0),0)</f>
        <v>1335568.19</v>
      </c>
      <c r="I1511" s="44">
        <f>IFERROR(VLOOKUP($F1511,'Arr 2020'!$A:$N,4,0),0)</f>
        <v>330736.25</v>
      </c>
      <c r="J1511" s="44">
        <f>IFERROR(VLOOKUP($F1511,'Arr 2020'!$A:$N,5,0),0)</f>
        <v>306295.34000000003</v>
      </c>
      <c r="K1511" s="44">
        <f>IFERROR(VLOOKUP($F1511,'Arr 2020'!$A:$N,6,0),0)</f>
        <v>176445.81</v>
      </c>
      <c r="L1511" s="44">
        <f>IFERROR(VLOOKUP($F1511,'Arr 2020'!$A:$N,7,0),0)</f>
        <v>56154.150000000009</v>
      </c>
      <c r="M1511" s="44">
        <f>IFERROR(VLOOKUP($F1511,'Arr 2020'!$A:$N,8,0),0)</f>
        <v>99076.22</v>
      </c>
      <c r="N1511" s="44">
        <f>IFERROR(VLOOKUP($F1511,'Arr 2020'!$A:$N,9,0),0)</f>
        <v>259228.06</v>
      </c>
      <c r="O1511" s="44">
        <f>IFERROR(VLOOKUP($F1511,'Arr 2020'!$A:$N,10,0),0)</f>
        <v>415090.10999999993</v>
      </c>
      <c r="P1511" s="44">
        <f>IFERROR(VLOOKUP($F1511,'Arr 2020'!$A:$N,11,0),0)</f>
        <v>421456.71999999991</v>
      </c>
      <c r="Q1511" s="44">
        <f>IFERROR(VLOOKUP($F1511,'Arr 2020'!$A:$N,12,0),0)</f>
        <v>374610.81</v>
      </c>
      <c r="R1511" s="44">
        <f>IFERROR(VLOOKUP($F1511,'Arr 2020'!$A:$N,13,0),0)</f>
        <v>768334.2</v>
      </c>
      <c r="S1511" s="44">
        <f>IFERROR(VLOOKUP($F1511,'Arr 2020'!$A:$N,14,0),0)</f>
        <v>421322.97</v>
      </c>
    </row>
    <row r="1512" spans="2:19" ht="15" customHeight="1" x14ac:dyDescent="0.2">
      <c r="B1512" s="60"/>
      <c r="C1512" s="61"/>
      <c r="D1512" s="61"/>
      <c r="E1512" s="61"/>
      <c r="F1512" s="43" t="s">
        <v>2647</v>
      </c>
      <c r="G1512" s="53" t="s">
        <v>2648</v>
      </c>
      <c r="H1512" s="44">
        <f>IFERROR(VLOOKUP($F1512,'Arr 2020'!$A$1:$C$1331,3,0),0)</f>
        <v>1829479.25</v>
      </c>
      <c r="I1512" s="44">
        <f>IFERROR(VLOOKUP($F1512,'Arr 2020'!$A:$N,4,0),0)</f>
        <v>1152389.81</v>
      </c>
      <c r="J1512" s="44">
        <f>IFERROR(VLOOKUP($F1512,'Arr 2020'!$A:$N,5,0),0)</f>
        <v>709024.36</v>
      </c>
      <c r="K1512" s="44">
        <f>IFERROR(VLOOKUP($F1512,'Arr 2020'!$A:$N,6,0),0)</f>
        <v>447064.96</v>
      </c>
      <c r="L1512" s="44">
        <f>IFERROR(VLOOKUP($F1512,'Arr 2020'!$A:$N,7,0),0)</f>
        <v>427384.68999999994</v>
      </c>
      <c r="M1512" s="44">
        <f>IFERROR(VLOOKUP($F1512,'Arr 2020'!$A:$N,8,0),0)</f>
        <v>560707.15</v>
      </c>
      <c r="N1512" s="44">
        <f>IFERROR(VLOOKUP($F1512,'Arr 2020'!$A:$N,9,0),0)</f>
        <v>610940.79000000015</v>
      </c>
      <c r="O1512" s="44">
        <f>IFERROR(VLOOKUP($F1512,'Arr 2020'!$A:$N,10,0),0)</f>
        <v>840342.86999999988</v>
      </c>
      <c r="P1512" s="44">
        <f>IFERROR(VLOOKUP($F1512,'Arr 2020'!$A:$N,11,0),0)</f>
        <v>595746.51</v>
      </c>
      <c r="Q1512" s="44">
        <f>IFERROR(VLOOKUP($F1512,'Arr 2020'!$A:$N,12,0),0)</f>
        <v>292106.25</v>
      </c>
      <c r="R1512" s="44">
        <f>IFERROR(VLOOKUP($F1512,'Arr 2020'!$A:$N,13,0),0)</f>
        <v>351439.1</v>
      </c>
      <c r="S1512" s="44">
        <f>IFERROR(VLOOKUP($F1512,'Arr 2020'!$A:$N,14,0),0)</f>
        <v>334629.86</v>
      </c>
    </row>
    <row r="1513" spans="2:19" ht="15" customHeight="1" x14ac:dyDescent="0.2">
      <c r="B1513" s="60"/>
      <c r="C1513" s="61"/>
      <c r="D1513" s="61"/>
      <c r="E1513" s="61"/>
      <c r="F1513" s="43" t="s">
        <v>2649</v>
      </c>
      <c r="G1513" s="53" t="s">
        <v>2650</v>
      </c>
      <c r="H1513" s="44">
        <f>IFERROR(VLOOKUP($F1513,'Arr 2020'!$A$1:$C$1331,3,0),0)</f>
        <v>91299.32</v>
      </c>
      <c r="I1513" s="44">
        <f>IFERROR(VLOOKUP($F1513,'Arr 2020'!$A:$N,4,0),0)</f>
        <v>26955.139999999996</v>
      </c>
      <c r="J1513" s="44">
        <f>IFERROR(VLOOKUP($F1513,'Arr 2020'!$A:$N,5,0),0)</f>
        <v>23346.04</v>
      </c>
      <c r="K1513" s="44">
        <f>IFERROR(VLOOKUP($F1513,'Arr 2020'!$A:$N,6,0),0)</f>
        <v>6814.12</v>
      </c>
      <c r="L1513" s="44">
        <f>IFERROR(VLOOKUP($F1513,'Arr 2020'!$A:$N,7,0),0)</f>
        <v>2327.3000000000002</v>
      </c>
      <c r="M1513" s="44">
        <f>IFERROR(VLOOKUP($F1513,'Arr 2020'!$A:$N,8,0),0)</f>
        <v>14166.43</v>
      </c>
      <c r="N1513" s="44">
        <f>IFERROR(VLOOKUP($F1513,'Arr 2020'!$A:$N,9,0),0)</f>
        <v>40930.029999999992</v>
      </c>
      <c r="O1513" s="44">
        <f>IFERROR(VLOOKUP($F1513,'Arr 2020'!$A:$N,10,0),0)</f>
        <v>42070.58</v>
      </c>
      <c r="P1513" s="44">
        <f>IFERROR(VLOOKUP($F1513,'Arr 2020'!$A:$N,11,0),0)</f>
        <v>47959.580000000009</v>
      </c>
      <c r="Q1513" s="44">
        <f>IFERROR(VLOOKUP($F1513,'Arr 2020'!$A:$N,12,0),0)</f>
        <v>45710.989999999991</v>
      </c>
      <c r="R1513" s="44">
        <f>IFERROR(VLOOKUP($F1513,'Arr 2020'!$A:$N,13,0),0)</f>
        <v>105600.37</v>
      </c>
      <c r="S1513" s="44">
        <f>IFERROR(VLOOKUP($F1513,'Arr 2020'!$A:$N,14,0),0)</f>
        <v>85283.01</v>
      </c>
    </row>
    <row r="1514" spans="2:19" ht="15" customHeight="1" x14ac:dyDescent="0.2">
      <c r="B1514" s="60"/>
      <c r="C1514" s="61"/>
      <c r="D1514" s="61"/>
      <c r="E1514" s="61"/>
      <c r="F1514" s="43" t="s">
        <v>2651</v>
      </c>
      <c r="G1514" s="53" t="s">
        <v>2652</v>
      </c>
      <c r="H1514" s="44">
        <f>IFERROR(VLOOKUP($F1514,'Arr 2020'!$A$1:$C$1331,3,0),0)</f>
        <v>18125.14</v>
      </c>
      <c r="I1514" s="44">
        <f>IFERROR(VLOOKUP($F1514,'Arr 2020'!$A:$N,4,0),0)</f>
        <v>11227.88</v>
      </c>
      <c r="J1514" s="44">
        <f>IFERROR(VLOOKUP($F1514,'Arr 2020'!$A:$N,5,0),0)</f>
        <v>7028.24</v>
      </c>
      <c r="K1514" s="44">
        <f>IFERROR(VLOOKUP($F1514,'Arr 2020'!$A:$N,6,0),0)</f>
        <v>3405.21</v>
      </c>
      <c r="L1514" s="44">
        <f>IFERROR(VLOOKUP($F1514,'Arr 2020'!$A:$N,7,0),0)</f>
        <v>4896.53</v>
      </c>
      <c r="M1514" s="44">
        <f>IFERROR(VLOOKUP($F1514,'Arr 2020'!$A:$N,8,0),0)</f>
        <v>8713.3799999999992</v>
      </c>
      <c r="N1514" s="44">
        <f>IFERROR(VLOOKUP($F1514,'Arr 2020'!$A:$N,9,0),0)</f>
        <v>8273.9</v>
      </c>
      <c r="O1514" s="44">
        <f>IFERROR(VLOOKUP($F1514,'Arr 2020'!$A:$N,10,0),0)</f>
        <v>9910.9</v>
      </c>
      <c r="P1514" s="44">
        <f>IFERROR(VLOOKUP($F1514,'Arr 2020'!$A:$N,11,0),0)</f>
        <v>8770.5400000000009</v>
      </c>
      <c r="Q1514" s="44">
        <f>IFERROR(VLOOKUP($F1514,'Arr 2020'!$A:$N,12,0),0)</f>
        <v>8651.66</v>
      </c>
      <c r="R1514" s="44">
        <f>IFERROR(VLOOKUP($F1514,'Arr 2020'!$A:$N,13,0),0)</f>
        <v>12511.44</v>
      </c>
      <c r="S1514" s="44">
        <f>IFERROR(VLOOKUP($F1514,'Arr 2020'!$A:$N,14,0),0)</f>
        <v>30038.28</v>
      </c>
    </row>
    <row r="1515" spans="2:19" ht="15" customHeight="1" x14ac:dyDescent="0.2">
      <c r="B1515" s="60"/>
      <c r="C1515" s="61"/>
      <c r="D1515" s="61"/>
      <c r="E1515" s="61"/>
      <c r="F1515" s="43" t="s">
        <v>2653</v>
      </c>
      <c r="G1515" s="53" t="s">
        <v>2654</v>
      </c>
      <c r="H1515" s="44">
        <f>IFERROR(VLOOKUP($F1515,'Arr 2020'!$A$1:$C$1331,3,0),0)</f>
        <v>18150.73</v>
      </c>
      <c r="I1515" s="44">
        <f>IFERROR(VLOOKUP($F1515,'Arr 2020'!$A:$N,4,0),0)</f>
        <v>21242.35</v>
      </c>
      <c r="J1515" s="44">
        <f>IFERROR(VLOOKUP($F1515,'Arr 2020'!$A:$N,5,0),0)</f>
        <v>22069.95</v>
      </c>
      <c r="K1515" s="44">
        <f>IFERROR(VLOOKUP($F1515,'Arr 2020'!$A:$N,6,0),0)</f>
        <v>9050.89</v>
      </c>
      <c r="L1515" s="44">
        <f>IFERROR(VLOOKUP($F1515,'Arr 2020'!$A:$N,7,0),0)</f>
        <v>6981.05</v>
      </c>
      <c r="M1515" s="44">
        <f>IFERROR(VLOOKUP($F1515,'Arr 2020'!$A:$N,8,0),0)</f>
        <v>11401.09</v>
      </c>
      <c r="N1515" s="44">
        <f>IFERROR(VLOOKUP($F1515,'Arr 2020'!$A:$N,9,0),0)</f>
        <v>14048.12</v>
      </c>
      <c r="O1515" s="44">
        <f>IFERROR(VLOOKUP($F1515,'Arr 2020'!$A:$N,10,0),0)</f>
        <v>18457.87</v>
      </c>
      <c r="P1515" s="44">
        <f>IFERROR(VLOOKUP($F1515,'Arr 2020'!$A:$N,11,0),0)</f>
        <v>13738.01</v>
      </c>
      <c r="Q1515" s="44">
        <f>IFERROR(VLOOKUP($F1515,'Arr 2020'!$A:$N,12,0),0)</f>
        <v>15309.14</v>
      </c>
      <c r="R1515" s="44">
        <f>IFERROR(VLOOKUP($F1515,'Arr 2020'!$A:$N,13,0),0)</f>
        <v>37139.47</v>
      </c>
      <c r="S1515" s="44">
        <f>IFERROR(VLOOKUP($F1515,'Arr 2020'!$A:$N,14,0),0)</f>
        <v>41041.54</v>
      </c>
    </row>
    <row r="1516" spans="2:19" ht="30" customHeight="1" x14ac:dyDescent="0.2">
      <c r="B1516" s="64"/>
      <c r="C1516" s="37"/>
      <c r="D1516" s="37" t="s">
        <v>2655</v>
      </c>
      <c r="E1516" s="37"/>
      <c r="F1516" s="37"/>
      <c r="G1516" s="51" t="s">
        <v>2656</v>
      </c>
      <c r="H1516" s="38">
        <f>IFERROR(VLOOKUP($F1516,'Arr 2020'!$A$1:$C$1331,3,0),0)</f>
        <v>0</v>
      </c>
      <c r="I1516" s="38">
        <f>IFERROR(VLOOKUP($F1516,'Arr 2020'!$A:$N,4,0),0)</f>
        <v>0</v>
      </c>
      <c r="J1516" s="38">
        <f>IFERROR(VLOOKUP($F1516,'Arr 2020'!$A:$N,5,0),0)</f>
        <v>0</v>
      </c>
      <c r="K1516" s="38">
        <f>IFERROR(VLOOKUP($F1516,'Arr 2020'!$A:$N,6,0),0)</f>
        <v>0</v>
      </c>
      <c r="L1516" s="38">
        <f>IFERROR(VLOOKUP($F1516,'Arr 2020'!$A:$N,7,0),0)</f>
        <v>0</v>
      </c>
      <c r="M1516" s="38">
        <f>IFERROR(VLOOKUP($F1516,'Arr 2020'!$A:$N,8,0),0)</f>
        <v>0</v>
      </c>
      <c r="N1516" s="38">
        <f>IFERROR(VLOOKUP($F1516,'Arr 2020'!$A:$N,9,0),0)</f>
        <v>0</v>
      </c>
      <c r="O1516" s="38">
        <f>IFERROR(VLOOKUP($F1516,'Arr 2020'!$A:$N,10,0),0)</f>
        <v>0</v>
      </c>
      <c r="P1516" s="38">
        <f>IFERROR(VLOOKUP($F1516,'Arr 2020'!$A:$N,11,0),0)</f>
        <v>0</v>
      </c>
      <c r="Q1516" s="38">
        <f>IFERROR(VLOOKUP($F1516,'Arr 2020'!$A:$N,12,0),0)</f>
        <v>0</v>
      </c>
      <c r="R1516" s="38">
        <f>IFERROR(VLOOKUP($F1516,'Arr 2020'!$A:$N,13,0),0)</f>
        <v>0</v>
      </c>
      <c r="S1516" s="38">
        <f>IFERROR(VLOOKUP($F1516,'Arr 2020'!$A:$N,14,0),0)</f>
        <v>0</v>
      </c>
    </row>
    <row r="1517" spans="2:19" ht="15" customHeight="1" x14ac:dyDescent="0.2">
      <c r="B1517" s="23"/>
      <c r="C1517" s="22"/>
      <c r="D1517" s="22"/>
      <c r="E1517" s="22" t="s">
        <v>2657</v>
      </c>
      <c r="F1517" s="22"/>
      <c r="G1517" s="55" t="s">
        <v>2658</v>
      </c>
      <c r="H1517" s="24">
        <f>IFERROR(VLOOKUP($F1517,'Arr 2020'!$A$1:$C$1331,3,0),0)</f>
        <v>0</v>
      </c>
      <c r="I1517" s="24">
        <f>IFERROR(VLOOKUP($F1517,'Arr 2020'!$A:$N,4,0),0)</f>
        <v>0</v>
      </c>
      <c r="J1517" s="24">
        <f>IFERROR(VLOOKUP($F1517,'Arr 2020'!$A:$N,5,0),0)</f>
        <v>0</v>
      </c>
      <c r="K1517" s="24">
        <f>IFERROR(VLOOKUP($F1517,'Arr 2020'!$A:$N,6,0),0)</f>
        <v>0</v>
      </c>
      <c r="L1517" s="24">
        <f>IFERROR(VLOOKUP($F1517,'Arr 2020'!$A:$N,7,0),0)</f>
        <v>0</v>
      </c>
      <c r="M1517" s="24">
        <f>IFERROR(VLOOKUP($F1517,'Arr 2020'!$A:$N,8,0),0)</f>
        <v>0</v>
      </c>
      <c r="N1517" s="24">
        <f>IFERROR(VLOOKUP($F1517,'Arr 2020'!$A:$N,9,0),0)</f>
        <v>0</v>
      </c>
      <c r="O1517" s="24">
        <f>IFERROR(VLOOKUP($F1517,'Arr 2020'!$A:$N,10,0),0)</f>
        <v>0</v>
      </c>
      <c r="P1517" s="24">
        <f>IFERROR(VLOOKUP($F1517,'Arr 2020'!$A:$N,11,0),0)</f>
        <v>0</v>
      </c>
      <c r="Q1517" s="24">
        <f>IFERROR(VLOOKUP($F1517,'Arr 2020'!$A:$N,12,0),0)</f>
        <v>0</v>
      </c>
      <c r="R1517" s="24">
        <f>IFERROR(VLOOKUP($F1517,'Arr 2020'!$A:$N,13,0),0)</f>
        <v>0</v>
      </c>
      <c r="S1517" s="24">
        <f>IFERROR(VLOOKUP($F1517,'Arr 2020'!$A:$N,14,0),0)</f>
        <v>0</v>
      </c>
    </row>
    <row r="1518" spans="2:19" ht="15" customHeight="1" x14ac:dyDescent="0.2">
      <c r="B1518" s="60"/>
      <c r="C1518" s="61"/>
      <c r="D1518" s="61"/>
      <c r="E1518" s="61"/>
      <c r="F1518" s="43" t="s">
        <v>2659</v>
      </c>
      <c r="G1518" s="53" t="s">
        <v>2660</v>
      </c>
      <c r="H1518" s="44">
        <f>IFERROR(VLOOKUP($F1518,'Arr 2020'!$A$1:$C$1331,3,0),0)</f>
        <v>2712125.13</v>
      </c>
      <c r="I1518" s="44">
        <f>IFERROR(VLOOKUP($F1518,'Arr 2020'!$A:$N,4,0),0)</f>
        <v>1767183.86</v>
      </c>
      <c r="J1518" s="44">
        <f>IFERROR(VLOOKUP($F1518,'Arr 2020'!$A:$N,5,0),0)</f>
        <v>1998708.31</v>
      </c>
      <c r="K1518" s="44">
        <f>IFERROR(VLOOKUP($F1518,'Arr 2020'!$A:$N,6,0),0)</f>
        <v>3057729.57</v>
      </c>
      <c r="L1518" s="44">
        <f>IFERROR(VLOOKUP($F1518,'Arr 2020'!$A:$N,7,0),0)</f>
        <v>1906323.31</v>
      </c>
      <c r="M1518" s="44">
        <f>IFERROR(VLOOKUP($F1518,'Arr 2020'!$A:$N,8,0),0)</f>
        <v>2132439.0699999998</v>
      </c>
      <c r="N1518" s="44">
        <f>IFERROR(VLOOKUP($F1518,'Arr 2020'!$A:$N,9,0),0)</f>
        <v>2042151.35</v>
      </c>
      <c r="O1518" s="44">
        <f>IFERROR(VLOOKUP($F1518,'Arr 2020'!$A:$N,10,0),0)</f>
        <v>2039753.81</v>
      </c>
      <c r="P1518" s="44">
        <f>IFERROR(VLOOKUP($F1518,'Arr 2020'!$A:$N,11,0),0)</f>
        <v>2002922.77</v>
      </c>
      <c r="Q1518" s="44">
        <f>IFERROR(VLOOKUP($F1518,'Arr 2020'!$A:$N,12,0),0)</f>
        <v>2377277.59</v>
      </c>
      <c r="R1518" s="44">
        <f>IFERROR(VLOOKUP($F1518,'Arr 2020'!$A:$N,13,0),0)</f>
        <v>2172453.64</v>
      </c>
      <c r="S1518" s="44">
        <f>IFERROR(VLOOKUP($F1518,'Arr 2020'!$A:$N,14,0),0)</f>
        <v>3255257.63</v>
      </c>
    </row>
    <row r="1519" spans="2:19" ht="15" customHeight="1" x14ac:dyDescent="0.2">
      <c r="B1519" s="60"/>
      <c r="C1519" s="61"/>
      <c r="D1519" s="61"/>
      <c r="E1519" s="61"/>
      <c r="F1519" s="43" t="s">
        <v>2661</v>
      </c>
      <c r="G1519" s="53" t="s">
        <v>2662</v>
      </c>
      <c r="H1519" s="44">
        <f>IFERROR(VLOOKUP($F1519,'Arr 2020'!$A$1:$C$1331,3,0),0)</f>
        <v>48369.95</v>
      </c>
      <c r="I1519" s="44">
        <f>IFERROR(VLOOKUP($F1519,'Arr 2020'!$A:$N,4,0),0)</f>
        <v>58252.46</v>
      </c>
      <c r="J1519" s="44">
        <f>IFERROR(VLOOKUP($F1519,'Arr 2020'!$A:$N,5,0),0)</f>
        <v>53055.15</v>
      </c>
      <c r="K1519" s="44">
        <f>IFERROR(VLOOKUP($F1519,'Arr 2020'!$A:$N,6,0),0)</f>
        <v>54871.69000000001</v>
      </c>
      <c r="L1519" s="44">
        <f>IFERROR(VLOOKUP($F1519,'Arr 2020'!$A:$N,7,0),0)</f>
        <v>64530.94999999999</v>
      </c>
      <c r="M1519" s="44">
        <f>IFERROR(VLOOKUP($F1519,'Arr 2020'!$A:$N,8,0),0)</f>
        <v>40376.93</v>
      </c>
      <c r="N1519" s="44">
        <f>IFERROR(VLOOKUP($F1519,'Arr 2020'!$A:$N,9,0),0)</f>
        <v>70299.56</v>
      </c>
      <c r="O1519" s="44">
        <f>IFERROR(VLOOKUP($F1519,'Arr 2020'!$A:$N,10,0),0)</f>
        <v>92609</v>
      </c>
      <c r="P1519" s="44">
        <f>IFERROR(VLOOKUP($F1519,'Arr 2020'!$A:$N,11,0),0)</f>
        <v>84749.65</v>
      </c>
      <c r="Q1519" s="44">
        <f>IFERROR(VLOOKUP($F1519,'Arr 2020'!$A:$N,12,0),0)</f>
        <v>80268.199999999983</v>
      </c>
      <c r="R1519" s="44">
        <f>IFERROR(VLOOKUP($F1519,'Arr 2020'!$A:$N,13,0),0)</f>
        <v>89314.28</v>
      </c>
      <c r="S1519" s="44">
        <f>IFERROR(VLOOKUP($F1519,'Arr 2020'!$A:$N,14,0),0)</f>
        <v>85834</v>
      </c>
    </row>
    <row r="1520" spans="2:19" ht="15" customHeight="1" x14ac:dyDescent="0.2">
      <c r="B1520" s="60"/>
      <c r="C1520" s="61"/>
      <c r="D1520" s="61"/>
      <c r="E1520" s="61"/>
      <c r="F1520" s="43" t="s">
        <v>2663</v>
      </c>
      <c r="G1520" s="53" t="s">
        <v>2664</v>
      </c>
      <c r="H1520" s="44">
        <f>IFERROR(VLOOKUP($F1520,'Arr 2020'!$A$1:$C$1331,3,0),0)</f>
        <v>3125.06</v>
      </c>
      <c r="I1520" s="44">
        <f>IFERROR(VLOOKUP($F1520,'Arr 2020'!$A:$N,4,0),0)</f>
        <v>146.49</v>
      </c>
      <c r="J1520" s="44">
        <f>IFERROR(VLOOKUP($F1520,'Arr 2020'!$A:$N,5,0),0)</f>
        <v>323.72000000000003</v>
      </c>
      <c r="K1520" s="44">
        <f>IFERROR(VLOOKUP($F1520,'Arr 2020'!$A:$N,6,0),0)</f>
        <v>364.01</v>
      </c>
      <c r="L1520" s="44">
        <f>IFERROR(VLOOKUP($F1520,'Arr 2020'!$A:$N,7,0),0)</f>
        <v>197.44</v>
      </c>
      <c r="M1520" s="44">
        <f>IFERROR(VLOOKUP($F1520,'Arr 2020'!$A:$N,8,0),0)</f>
        <v>316.08</v>
      </c>
      <c r="N1520" s="44">
        <f>IFERROR(VLOOKUP($F1520,'Arr 2020'!$A:$N,9,0),0)</f>
        <v>487.31</v>
      </c>
      <c r="O1520" s="44">
        <f>IFERROR(VLOOKUP($F1520,'Arr 2020'!$A:$N,10,0),0)</f>
        <v>4450.67</v>
      </c>
      <c r="P1520" s="44">
        <f>IFERROR(VLOOKUP($F1520,'Arr 2020'!$A:$N,11,0),0)</f>
        <v>2285.13</v>
      </c>
      <c r="Q1520" s="44">
        <f>IFERROR(VLOOKUP($F1520,'Arr 2020'!$A:$N,12,0),0)</f>
        <v>1685.38</v>
      </c>
      <c r="R1520" s="44">
        <f>IFERROR(VLOOKUP($F1520,'Arr 2020'!$A:$N,13,0),0)</f>
        <v>2090.2199999999998</v>
      </c>
      <c r="S1520" s="44">
        <f>IFERROR(VLOOKUP($F1520,'Arr 2020'!$A:$N,14,0),0)</f>
        <v>5762.04</v>
      </c>
    </row>
    <row r="1521" spans="2:19" ht="15" customHeight="1" x14ac:dyDescent="0.2">
      <c r="B1521" s="60"/>
      <c r="C1521" s="61"/>
      <c r="D1521" s="61"/>
      <c r="E1521" s="61"/>
      <c r="F1521" s="43" t="s">
        <v>2665</v>
      </c>
      <c r="G1521" s="53" t="s">
        <v>2666</v>
      </c>
      <c r="H1521" s="44">
        <f>IFERROR(VLOOKUP($F1521,'Arr 2020'!$A$1:$C$1331,3,0),0)</f>
        <v>49470.19</v>
      </c>
      <c r="I1521" s="44">
        <f>IFERROR(VLOOKUP($F1521,'Arr 2020'!$A:$N,4,0),0)</f>
        <v>39018.769999999997</v>
      </c>
      <c r="J1521" s="44">
        <f>IFERROR(VLOOKUP($F1521,'Arr 2020'!$A:$N,5,0),0)</f>
        <v>30039.61</v>
      </c>
      <c r="K1521" s="44">
        <f>IFERROR(VLOOKUP($F1521,'Arr 2020'!$A:$N,6,0),0)</f>
        <v>36670.300000000003</v>
      </c>
      <c r="L1521" s="44">
        <f>IFERROR(VLOOKUP($F1521,'Arr 2020'!$A:$N,7,0),0)</f>
        <v>12137.5</v>
      </c>
      <c r="M1521" s="44">
        <f>IFERROR(VLOOKUP($F1521,'Arr 2020'!$A:$N,8,0),0)</f>
        <v>54720.52</v>
      </c>
      <c r="N1521" s="44">
        <f>IFERROR(VLOOKUP($F1521,'Arr 2020'!$A:$N,9,0),0)</f>
        <v>47759.68</v>
      </c>
      <c r="O1521" s="44">
        <f>IFERROR(VLOOKUP($F1521,'Arr 2020'!$A:$N,10,0),0)</f>
        <v>47244.37</v>
      </c>
      <c r="P1521" s="44">
        <f>IFERROR(VLOOKUP($F1521,'Arr 2020'!$A:$N,11,0),0)</f>
        <v>50297.57</v>
      </c>
      <c r="Q1521" s="44">
        <f>IFERROR(VLOOKUP($F1521,'Arr 2020'!$A:$N,12,0),0)</f>
        <v>47523.97</v>
      </c>
      <c r="R1521" s="44">
        <f>IFERROR(VLOOKUP($F1521,'Arr 2020'!$A:$N,13,0),0)</f>
        <v>52103.14</v>
      </c>
      <c r="S1521" s="44">
        <f>IFERROR(VLOOKUP($F1521,'Arr 2020'!$A:$N,14,0),0)</f>
        <v>14065.27</v>
      </c>
    </row>
    <row r="1522" spans="2:19" ht="15" customHeight="1" x14ac:dyDescent="0.2">
      <c r="B1522" s="23"/>
      <c r="C1522" s="22"/>
      <c r="D1522" s="22"/>
      <c r="E1522" s="22" t="s">
        <v>2667</v>
      </c>
      <c r="F1522" s="22"/>
      <c r="G1522" s="55" t="s">
        <v>2668</v>
      </c>
      <c r="H1522" s="24">
        <f>IFERROR(VLOOKUP($F1522,'Arr 2020'!$A$1:$C$1331,3,0),0)</f>
        <v>0</v>
      </c>
      <c r="I1522" s="24">
        <f>IFERROR(VLOOKUP($F1522,'Arr 2020'!$A:$N,4,0),0)</f>
        <v>0</v>
      </c>
      <c r="J1522" s="24">
        <f>IFERROR(VLOOKUP($F1522,'Arr 2020'!$A:$N,5,0),0)</f>
        <v>0</v>
      </c>
      <c r="K1522" s="24">
        <f>IFERROR(VLOOKUP($F1522,'Arr 2020'!$A:$N,6,0),0)</f>
        <v>0</v>
      </c>
      <c r="L1522" s="24">
        <f>IFERROR(VLOOKUP($F1522,'Arr 2020'!$A:$N,7,0),0)</f>
        <v>0</v>
      </c>
      <c r="M1522" s="24">
        <f>IFERROR(VLOOKUP($F1522,'Arr 2020'!$A:$N,8,0),0)</f>
        <v>0</v>
      </c>
      <c r="N1522" s="24">
        <f>IFERROR(VLOOKUP($F1522,'Arr 2020'!$A:$N,9,0),0)</f>
        <v>0</v>
      </c>
      <c r="O1522" s="24">
        <f>IFERROR(VLOOKUP($F1522,'Arr 2020'!$A:$N,10,0),0)</f>
        <v>0</v>
      </c>
      <c r="P1522" s="24">
        <f>IFERROR(VLOOKUP($F1522,'Arr 2020'!$A:$N,11,0),0)</f>
        <v>0</v>
      </c>
      <c r="Q1522" s="24">
        <f>IFERROR(VLOOKUP($F1522,'Arr 2020'!$A:$N,12,0),0)</f>
        <v>0</v>
      </c>
      <c r="R1522" s="24">
        <f>IFERROR(VLOOKUP($F1522,'Arr 2020'!$A:$N,13,0),0)</f>
        <v>0</v>
      </c>
      <c r="S1522" s="24">
        <f>IFERROR(VLOOKUP($F1522,'Arr 2020'!$A:$N,14,0),0)</f>
        <v>0</v>
      </c>
    </row>
    <row r="1523" spans="2:19" ht="15" customHeight="1" x14ac:dyDescent="0.2">
      <c r="B1523" s="60"/>
      <c r="C1523" s="61"/>
      <c r="D1523" s="61"/>
      <c r="E1523" s="61"/>
      <c r="F1523" s="43" t="s">
        <v>2669</v>
      </c>
      <c r="G1523" s="53" t="s">
        <v>2668</v>
      </c>
      <c r="H1523" s="44">
        <f>IFERROR(VLOOKUP($F1523,'Arr 2020'!$A$1:$C$1331,3,0),0)</f>
        <v>563668.43000000005</v>
      </c>
      <c r="I1523" s="44">
        <f>IFERROR(VLOOKUP($F1523,'Arr 2020'!$A:$N,4,0),0)</f>
        <v>380624.48</v>
      </c>
      <c r="J1523" s="44">
        <f>IFERROR(VLOOKUP($F1523,'Arr 2020'!$A:$N,5,0),0)</f>
        <v>389647.6</v>
      </c>
      <c r="K1523" s="44">
        <f>IFERROR(VLOOKUP($F1523,'Arr 2020'!$A:$N,6,0),0)</f>
        <v>292060.65999999997</v>
      </c>
      <c r="L1523" s="44">
        <f>IFERROR(VLOOKUP($F1523,'Arr 2020'!$A:$N,7,0),0)</f>
        <v>364604.31</v>
      </c>
      <c r="M1523" s="44">
        <f>IFERROR(VLOOKUP($F1523,'Arr 2020'!$A:$N,8,0),0)</f>
        <v>502333.97999999992</v>
      </c>
      <c r="N1523" s="44">
        <f>IFERROR(VLOOKUP($F1523,'Arr 2020'!$A:$N,9,0),0)</f>
        <v>621723.65</v>
      </c>
      <c r="O1523" s="44">
        <f>IFERROR(VLOOKUP($F1523,'Arr 2020'!$A:$N,10,0),0)</f>
        <v>631986.09</v>
      </c>
      <c r="P1523" s="44">
        <f>IFERROR(VLOOKUP($F1523,'Arr 2020'!$A:$N,11,0),0)</f>
        <v>606548.81999999995</v>
      </c>
      <c r="Q1523" s="44">
        <f>IFERROR(VLOOKUP($F1523,'Arr 2020'!$A:$N,12,0),0)</f>
        <v>633133.78</v>
      </c>
      <c r="R1523" s="44">
        <f>IFERROR(VLOOKUP($F1523,'Arr 2020'!$A:$N,13,0),0)</f>
        <v>685521.94</v>
      </c>
      <c r="S1523" s="44">
        <f>IFERROR(VLOOKUP($F1523,'Arr 2020'!$A:$N,14,0),0)</f>
        <v>972981.8</v>
      </c>
    </row>
    <row r="1524" spans="2:19" ht="15" customHeight="1" x14ac:dyDescent="0.2">
      <c r="B1524" s="23"/>
      <c r="C1524" s="22"/>
      <c r="D1524" s="22"/>
      <c r="E1524" s="22" t="s">
        <v>2670</v>
      </c>
      <c r="F1524" s="22"/>
      <c r="G1524" s="55" t="s">
        <v>2671</v>
      </c>
      <c r="H1524" s="24">
        <f>IFERROR(VLOOKUP($F1524,'Arr 2020'!$A$1:$C$1331,3,0),0)</f>
        <v>0</v>
      </c>
      <c r="I1524" s="24">
        <f>IFERROR(VLOOKUP($F1524,'Arr 2020'!$A:$N,4,0),0)</f>
        <v>0</v>
      </c>
      <c r="J1524" s="24">
        <f>IFERROR(VLOOKUP($F1524,'Arr 2020'!$A:$N,5,0),0)</f>
        <v>0</v>
      </c>
      <c r="K1524" s="24">
        <f>IFERROR(VLOOKUP($F1524,'Arr 2020'!$A:$N,6,0),0)</f>
        <v>0</v>
      </c>
      <c r="L1524" s="24">
        <f>IFERROR(VLOOKUP($F1524,'Arr 2020'!$A:$N,7,0),0)</f>
        <v>0</v>
      </c>
      <c r="M1524" s="24">
        <f>IFERROR(VLOOKUP($F1524,'Arr 2020'!$A:$N,8,0),0)</f>
        <v>0</v>
      </c>
      <c r="N1524" s="24">
        <f>IFERROR(VLOOKUP($F1524,'Arr 2020'!$A:$N,9,0),0)</f>
        <v>0</v>
      </c>
      <c r="O1524" s="24">
        <f>IFERROR(VLOOKUP($F1524,'Arr 2020'!$A:$N,10,0),0)</f>
        <v>0</v>
      </c>
      <c r="P1524" s="24">
        <f>IFERROR(VLOOKUP($F1524,'Arr 2020'!$A:$N,11,0),0)</f>
        <v>0</v>
      </c>
      <c r="Q1524" s="24">
        <f>IFERROR(VLOOKUP($F1524,'Arr 2020'!$A:$N,12,0),0)</f>
        <v>0</v>
      </c>
      <c r="R1524" s="24">
        <f>IFERROR(VLOOKUP($F1524,'Arr 2020'!$A:$N,13,0),0)</f>
        <v>0</v>
      </c>
      <c r="S1524" s="24">
        <f>IFERROR(VLOOKUP($F1524,'Arr 2020'!$A:$N,14,0),0)</f>
        <v>0</v>
      </c>
    </row>
    <row r="1525" spans="2:19" ht="15" customHeight="1" x14ac:dyDescent="0.2">
      <c r="B1525" s="60"/>
      <c r="C1525" s="61"/>
      <c r="D1525" s="61"/>
      <c r="E1525" s="61"/>
      <c r="F1525" s="43" t="s">
        <v>2672</v>
      </c>
      <c r="G1525" s="53" t="s">
        <v>2671</v>
      </c>
      <c r="H1525" s="44">
        <f>IFERROR(VLOOKUP($F1525,'Arr 2020'!$A$1:$C$1331,3,0),0)</f>
        <v>192533.12</v>
      </c>
      <c r="I1525" s="44">
        <f>IFERROR(VLOOKUP($F1525,'Arr 2020'!$A:$N,4,0),0)</f>
        <v>279550.13</v>
      </c>
      <c r="J1525" s="44">
        <f>IFERROR(VLOOKUP($F1525,'Arr 2020'!$A:$N,5,0),0)</f>
        <v>139264.25</v>
      </c>
      <c r="K1525" s="44">
        <f>IFERROR(VLOOKUP($F1525,'Arr 2020'!$A:$N,6,0),0)</f>
        <v>186352.94</v>
      </c>
      <c r="L1525" s="44">
        <f>IFERROR(VLOOKUP($F1525,'Arr 2020'!$A:$N,7,0),0)</f>
        <v>113094.57</v>
      </c>
      <c r="M1525" s="44">
        <f>IFERROR(VLOOKUP($F1525,'Arr 2020'!$A:$N,8,0),0)</f>
        <v>322913.63</v>
      </c>
      <c r="N1525" s="44">
        <f>IFERROR(VLOOKUP($F1525,'Arr 2020'!$A:$N,9,0),0)</f>
        <v>167208.49</v>
      </c>
      <c r="O1525" s="44">
        <f>IFERROR(VLOOKUP($F1525,'Arr 2020'!$A:$N,10,0),0)</f>
        <v>203171.65</v>
      </c>
      <c r="P1525" s="44">
        <f>IFERROR(VLOOKUP($F1525,'Arr 2020'!$A:$N,11,0),0)</f>
        <v>208849.95000000004</v>
      </c>
      <c r="Q1525" s="44">
        <f>IFERROR(VLOOKUP($F1525,'Arr 2020'!$A:$N,12,0),0)</f>
        <v>407994.64</v>
      </c>
      <c r="R1525" s="44">
        <f>IFERROR(VLOOKUP($F1525,'Arr 2020'!$A:$N,13,0),0)</f>
        <v>288735.53000000003</v>
      </c>
      <c r="S1525" s="44">
        <f>IFERROR(VLOOKUP($F1525,'Arr 2020'!$A:$N,14,0),0)</f>
        <v>215537.17</v>
      </c>
    </row>
    <row r="1526" spans="2:19" ht="15" customHeight="1" x14ac:dyDescent="0.2">
      <c r="B1526" s="23"/>
      <c r="C1526" s="22"/>
      <c r="D1526" s="22"/>
      <c r="E1526" s="22" t="s">
        <v>2673</v>
      </c>
      <c r="F1526" s="22"/>
      <c r="G1526" s="55" t="s">
        <v>2674</v>
      </c>
      <c r="H1526" s="24">
        <f>IFERROR(VLOOKUP($F1526,'Arr 2020'!$A$1:$C$1331,3,0),0)</f>
        <v>0</v>
      </c>
      <c r="I1526" s="24">
        <f>IFERROR(VLOOKUP($F1526,'Arr 2020'!$A:$N,4,0),0)</f>
        <v>0</v>
      </c>
      <c r="J1526" s="24">
        <f>IFERROR(VLOOKUP($F1526,'Arr 2020'!$A:$N,5,0),0)</f>
        <v>0</v>
      </c>
      <c r="K1526" s="24">
        <f>IFERROR(VLOOKUP($F1526,'Arr 2020'!$A:$N,6,0),0)</f>
        <v>0</v>
      </c>
      <c r="L1526" s="24">
        <f>IFERROR(VLOOKUP($F1526,'Arr 2020'!$A:$N,7,0),0)</f>
        <v>0</v>
      </c>
      <c r="M1526" s="24">
        <f>IFERROR(VLOOKUP($F1526,'Arr 2020'!$A:$N,8,0),0)</f>
        <v>0</v>
      </c>
      <c r="N1526" s="24">
        <f>IFERROR(VLOOKUP($F1526,'Arr 2020'!$A:$N,9,0),0)</f>
        <v>0</v>
      </c>
      <c r="O1526" s="24">
        <f>IFERROR(VLOOKUP($F1526,'Arr 2020'!$A:$N,10,0),0)</f>
        <v>0</v>
      </c>
      <c r="P1526" s="24">
        <f>IFERROR(VLOOKUP($F1526,'Arr 2020'!$A:$N,11,0),0)</f>
        <v>0</v>
      </c>
      <c r="Q1526" s="24">
        <f>IFERROR(VLOOKUP($F1526,'Arr 2020'!$A:$N,12,0),0)</f>
        <v>0</v>
      </c>
      <c r="R1526" s="24">
        <f>IFERROR(VLOOKUP($F1526,'Arr 2020'!$A:$N,13,0),0)</f>
        <v>0</v>
      </c>
      <c r="S1526" s="24">
        <f>IFERROR(VLOOKUP($F1526,'Arr 2020'!$A:$N,14,0),0)</f>
        <v>0</v>
      </c>
    </row>
    <row r="1527" spans="2:19" ht="15" customHeight="1" x14ac:dyDescent="0.2">
      <c r="B1527" s="60"/>
      <c r="C1527" s="61"/>
      <c r="D1527" s="61"/>
      <c r="E1527" s="61"/>
      <c r="F1527" s="43" t="s">
        <v>2675</v>
      </c>
      <c r="G1527" s="53" t="s">
        <v>2674</v>
      </c>
      <c r="H1527" s="44">
        <f>IFERROR(VLOOKUP($F1527,'Arr 2020'!$A$1:$C$1331,3,0),0)</f>
        <v>317241.59000000003</v>
      </c>
      <c r="I1527" s="44">
        <f>IFERROR(VLOOKUP($F1527,'Arr 2020'!$A:$N,4,0),0)</f>
        <v>274356.94</v>
      </c>
      <c r="J1527" s="44">
        <f>IFERROR(VLOOKUP($F1527,'Arr 2020'!$A:$N,5,0),0)</f>
        <v>202179.01</v>
      </c>
      <c r="K1527" s="44">
        <f>IFERROR(VLOOKUP($F1527,'Arr 2020'!$A:$N,6,0),0)</f>
        <v>51789.62</v>
      </c>
      <c r="L1527" s="44">
        <f>IFERROR(VLOOKUP($F1527,'Arr 2020'!$A:$N,7,0),0)</f>
        <v>14326.9</v>
      </c>
      <c r="M1527" s="44">
        <f>IFERROR(VLOOKUP($F1527,'Arr 2020'!$A:$N,8,0),0)</f>
        <v>17475.740000000002</v>
      </c>
      <c r="N1527" s="44">
        <f>IFERROR(VLOOKUP($F1527,'Arr 2020'!$A:$N,9,0),0)</f>
        <v>173772.38</v>
      </c>
      <c r="O1527" s="44">
        <f>IFERROR(VLOOKUP($F1527,'Arr 2020'!$A:$N,10,0),0)</f>
        <v>206163.71</v>
      </c>
      <c r="P1527" s="44">
        <f>IFERROR(VLOOKUP($F1527,'Arr 2020'!$A:$N,11,0),0)</f>
        <v>218440.25</v>
      </c>
      <c r="Q1527" s="44">
        <f>IFERROR(VLOOKUP($F1527,'Arr 2020'!$A:$N,12,0),0)</f>
        <v>228253.35</v>
      </c>
      <c r="R1527" s="44">
        <f>IFERROR(VLOOKUP($F1527,'Arr 2020'!$A:$N,13,0),0)</f>
        <v>218133.13</v>
      </c>
      <c r="S1527" s="44">
        <f>IFERROR(VLOOKUP($F1527,'Arr 2020'!$A:$N,14,0),0)</f>
        <v>235971.49</v>
      </c>
    </row>
    <row r="1528" spans="2:19" ht="15" customHeight="1" x14ac:dyDescent="0.2">
      <c r="B1528" s="64"/>
      <c r="C1528" s="37"/>
      <c r="D1528" s="37" t="s">
        <v>2676</v>
      </c>
      <c r="E1528" s="37"/>
      <c r="F1528" s="37"/>
      <c r="G1528" s="51" t="s">
        <v>2677</v>
      </c>
      <c r="H1528" s="38">
        <f>IFERROR(VLOOKUP($F1528,'Arr 2020'!$A$1:$C$1331,3,0),0)</f>
        <v>0</v>
      </c>
      <c r="I1528" s="38">
        <f>IFERROR(VLOOKUP($F1528,'Arr 2020'!$A:$N,4,0),0)</f>
        <v>0</v>
      </c>
      <c r="J1528" s="38">
        <f>IFERROR(VLOOKUP($F1528,'Arr 2020'!$A:$N,5,0),0)</f>
        <v>0</v>
      </c>
      <c r="K1528" s="38">
        <f>IFERROR(VLOOKUP($F1528,'Arr 2020'!$A:$N,6,0),0)</f>
        <v>0</v>
      </c>
      <c r="L1528" s="38">
        <f>IFERROR(VLOOKUP($F1528,'Arr 2020'!$A:$N,7,0),0)</f>
        <v>0</v>
      </c>
      <c r="M1528" s="38">
        <f>IFERROR(VLOOKUP($F1528,'Arr 2020'!$A:$N,8,0),0)</f>
        <v>0</v>
      </c>
      <c r="N1528" s="38">
        <f>IFERROR(VLOOKUP($F1528,'Arr 2020'!$A:$N,9,0),0)</f>
        <v>0</v>
      </c>
      <c r="O1528" s="38">
        <f>IFERROR(VLOOKUP($F1528,'Arr 2020'!$A:$N,10,0),0)</f>
        <v>0</v>
      </c>
      <c r="P1528" s="38">
        <f>IFERROR(VLOOKUP($F1528,'Arr 2020'!$A:$N,11,0),0)</f>
        <v>0</v>
      </c>
      <c r="Q1528" s="38">
        <f>IFERROR(VLOOKUP($F1528,'Arr 2020'!$A:$N,12,0),0)</f>
        <v>0</v>
      </c>
      <c r="R1528" s="38">
        <f>IFERROR(VLOOKUP($F1528,'Arr 2020'!$A:$N,13,0),0)</f>
        <v>0</v>
      </c>
      <c r="S1528" s="38">
        <f>IFERROR(VLOOKUP($F1528,'Arr 2020'!$A:$N,14,0),0)</f>
        <v>0</v>
      </c>
    </row>
    <row r="1529" spans="2:19" ht="15" customHeight="1" x14ac:dyDescent="0.2">
      <c r="B1529" s="23"/>
      <c r="C1529" s="22"/>
      <c r="D1529" s="22"/>
      <c r="E1529" s="22" t="s">
        <v>2678</v>
      </c>
      <c r="F1529" s="22"/>
      <c r="G1529" s="55" t="s">
        <v>2679</v>
      </c>
      <c r="H1529" s="24">
        <f>IFERROR(VLOOKUP($F1529,'Arr 2020'!$A$1:$C$1331,3,0),0)</f>
        <v>0</v>
      </c>
      <c r="I1529" s="24">
        <f>IFERROR(VLOOKUP($F1529,'Arr 2020'!$A:$N,4,0),0)</f>
        <v>0</v>
      </c>
      <c r="J1529" s="24">
        <f>IFERROR(VLOOKUP($F1529,'Arr 2020'!$A:$N,5,0),0)</f>
        <v>0</v>
      </c>
      <c r="K1529" s="24">
        <f>IFERROR(VLOOKUP($F1529,'Arr 2020'!$A:$N,6,0),0)</f>
        <v>0</v>
      </c>
      <c r="L1529" s="24">
        <f>IFERROR(VLOOKUP($F1529,'Arr 2020'!$A:$N,7,0),0)</f>
        <v>0</v>
      </c>
      <c r="M1529" s="24">
        <f>IFERROR(VLOOKUP($F1529,'Arr 2020'!$A:$N,8,0),0)</f>
        <v>0</v>
      </c>
      <c r="N1529" s="24">
        <f>IFERROR(VLOOKUP($F1529,'Arr 2020'!$A:$N,9,0),0)</f>
        <v>0</v>
      </c>
      <c r="O1529" s="24">
        <f>IFERROR(VLOOKUP($F1529,'Arr 2020'!$A:$N,10,0),0)</f>
        <v>0</v>
      </c>
      <c r="P1529" s="24">
        <f>IFERROR(VLOOKUP($F1529,'Arr 2020'!$A:$N,11,0),0)</f>
        <v>0</v>
      </c>
      <c r="Q1529" s="24">
        <f>IFERROR(VLOOKUP($F1529,'Arr 2020'!$A:$N,12,0),0)</f>
        <v>0</v>
      </c>
      <c r="R1529" s="24">
        <f>IFERROR(VLOOKUP($F1529,'Arr 2020'!$A:$N,13,0),0)</f>
        <v>0</v>
      </c>
      <c r="S1529" s="24">
        <f>IFERROR(VLOOKUP($F1529,'Arr 2020'!$A:$N,14,0),0)</f>
        <v>0</v>
      </c>
    </row>
    <row r="1530" spans="2:19" ht="15" customHeight="1" x14ac:dyDescent="0.2">
      <c r="B1530" s="60"/>
      <c r="C1530" s="61"/>
      <c r="D1530" s="61"/>
      <c r="E1530" s="61"/>
      <c r="F1530" s="43" t="s">
        <v>2680</v>
      </c>
      <c r="G1530" s="53" t="s">
        <v>2679</v>
      </c>
      <c r="H1530" s="44">
        <f>IFERROR(VLOOKUP($F1530,'Arr 2020'!$A$1:$C$1331,3,0),0)</f>
        <v>13928917.15</v>
      </c>
      <c r="I1530" s="44">
        <f>IFERROR(VLOOKUP($F1530,'Arr 2020'!$A:$N,4,0),0)</f>
        <v>5540077.3499999996</v>
      </c>
      <c r="J1530" s="44">
        <f>IFERROR(VLOOKUP($F1530,'Arr 2020'!$A:$N,5,0),0)</f>
        <v>5158466.03</v>
      </c>
      <c r="K1530" s="44">
        <f>IFERROR(VLOOKUP($F1530,'Arr 2020'!$A:$N,6,0),0)</f>
        <v>1940741.38</v>
      </c>
      <c r="L1530" s="44">
        <f>IFERROR(VLOOKUP($F1530,'Arr 2020'!$A:$N,7,0),0)</f>
        <v>638051.92000000004</v>
      </c>
      <c r="M1530" s="44">
        <f>IFERROR(VLOOKUP($F1530,'Arr 2020'!$A:$N,8,0),0)</f>
        <v>1179435.6499999999</v>
      </c>
      <c r="N1530" s="44">
        <f>IFERROR(VLOOKUP($F1530,'Arr 2020'!$A:$N,9,0),0)</f>
        <v>2444374.2200000002</v>
      </c>
      <c r="O1530" s="44">
        <f>IFERROR(VLOOKUP($F1530,'Arr 2020'!$A:$N,10,0),0)</f>
        <v>5393245.4900000002</v>
      </c>
      <c r="P1530" s="44">
        <f>IFERROR(VLOOKUP($F1530,'Arr 2020'!$A:$N,11,0),0)</f>
        <v>6806955.96</v>
      </c>
      <c r="Q1530" s="44">
        <f>IFERROR(VLOOKUP($F1530,'Arr 2020'!$A:$N,12,0),0)</f>
        <v>5344897.79</v>
      </c>
      <c r="R1530" s="44">
        <f>IFERROR(VLOOKUP($F1530,'Arr 2020'!$A:$N,13,0),0)</f>
        <v>5802058.5700000003</v>
      </c>
      <c r="S1530" s="44">
        <f>IFERROR(VLOOKUP($F1530,'Arr 2020'!$A:$N,14,0),0)</f>
        <v>6728263.1600000001</v>
      </c>
    </row>
    <row r="1531" spans="2:19" ht="15" customHeight="1" x14ac:dyDescent="0.2">
      <c r="B1531" s="23"/>
      <c r="C1531" s="22"/>
      <c r="D1531" s="22"/>
      <c r="E1531" s="22" t="s">
        <v>2681</v>
      </c>
      <c r="F1531" s="22"/>
      <c r="G1531" s="55" t="s">
        <v>2682</v>
      </c>
      <c r="H1531" s="24">
        <f>IFERROR(VLOOKUP($F1531,'Arr 2020'!$A$1:$C$1331,3,0),0)</f>
        <v>0</v>
      </c>
      <c r="I1531" s="24">
        <f>IFERROR(VLOOKUP($F1531,'Arr 2020'!$A:$N,4,0),0)</f>
        <v>0</v>
      </c>
      <c r="J1531" s="24">
        <f>IFERROR(VLOOKUP($F1531,'Arr 2020'!$A:$N,5,0),0)</f>
        <v>0</v>
      </c>
      <c r="K1531" s="24">
        <f>IFERROR(VLOOKUP($F1531,'Arr 2020'!$A:$N,6,0),0)</f>
        <v>0</v>
      </c>
      <c r="L1531" s="24">
        <f>IFERROR(VLOOKUP($F1531,'Arr 2020'!$A:$N,7,0),0)</f>
        <v>0</v>
      </c>
      <c r="M1531" s="24">
        <f>IFERROR(VLOOKUP($F1531,'Arr 2020'!$A:$N,8,0),0)</f>
        <v>0</v>
      </c>
      <c r="N1531" s="24">
        <f>IFERROR(VLOOKUP($F1531,'Arr 2020'!$A:$N,9,0),0)</f>
        <v>0</v>
      </c>
      <c r="O1531" s="24">
        <f>IFERROR(VLOOKUP($F1531,'Arr 2020'!$A:$N,10,0),0)</f>
        <v>0</v>
      </c>
      <c r="P1531" s="24">
        <f>IFERROR(VLOOKUP($F1531,'Arr 2020'!$A:$N,11,0),0)</f>
        <v>0</v>
      </c>
      <c r="Q1531" s="24">
        <f>IFERROR(VLOOKUP($F1531,'Arr 2020'!$A:$N,12,0),0)</f>
        <v>0</v>
      </c>
      <c r="R1531" s="24">
        <f>IFERROR(VLOOKUP($F1531,'Arr 2020'!$A:$N,13,0),0)</f>
        <v>0</v>
      </c>
      <c r="S1531" s="24">
        <f>IFERROR(VLOOKUP($F1531,'Arr 2020'!$A:$N,14,0),0)</f>
        <v>0</v>
      </c>
    </row>
    <row r="1532" spans="2:19" ht="15" customHeight="1" x14ac:dyDescent="0.2">
      <c r="B1532" s="60"/>
      <c r="C1532" s="61"/>
      <c r="D1532" s="61"/>
      <c r="E1532" s="61"/>
      <c r="F1532" s="43" t="s">
        <v>2683</v>
      </c>
      <c r="G1532" s="53" t="s">
        <v>2684</v>
      </c>
      <c r="H1532" s="44">
        <f>IFERROR(VLOOKUP($F1532,'Arr 2020'!$A$1:$C$1331,3,0),0)</f>
        <v>1445887.3600000003</v>
      </c>
      <c r="I1532" s="44">
        <f>IFERROR(VLOOKUP($F1532,'Arr 2020'!$A:$N,4,0),0)</f>
        <v>722142.65</v>
      </c>
      <c r="J1532" s="44">
        <f>IFERROR(VLOOKUP($F1532,'Arr 2020'!$A:$N,5,0),0)</f>
        <v>644742.02</v>
      </c>
      <c r="K1532" s="44">
        <f>IFERROR(VLOOKUP($F1532,'Arr 2020'!$A:$N,6,0),0)</f>
        <v>298791.24</v>
      </c>
      <c r="L1532" s="44">
        <f>IFERROR(VLOOKUP($F1532,'Arr 2020'!$A:$N,7,0),0)</f>
        <v>218991.89000000004</v>
      </c>
      <c r="M1532" s="44">
        <f>IFERROR(VLOOKUP($F1532,'Arr 2020'!$A:$N,8,0),0)</f>
        <v>272408.56</v>
      </c>
      <c r="N1532" s="44">
        <f>IFERROR(VLOOKUP($F1532,'Arr 2020'!$A:$N,9,0),0)</f>
        <v>469953.03</v>
      </c>
      <c r="O1532" s="44">
        <f>IFERROR(VLOOKUP($F1532,'Arr 2020'!$A:$N,10,0),0)</f>
        <v>546343.22</v>
      </c>
      <c r="P1532" s="44">
        <f>IFERROR(VLOOKUP($F1532,'Arr 2020'!$A:$N,11,0),0)</f>
        <v>828198.95</v>
      </c>
      <c r="Q1532" s="44">
        <f>IFERROR(VLOOKUP($F1532,'Arr 2020'!$A:$N,12,0),0)</f>
        <v>648878.46</v>
      </c>
      <c r="R1532" s="44">
        <f>IFERROR(VLOOKUP($F1532,'Arr 2020'!$A:$N,13,0),0)</f>
        <v>663643.64</v>
      </c>
      <c r="S1532" s="44">
        <f>IFERROR(VLOOKUP($F1532,'Arr 2020'!$A:$N,14,0),0)</f>
        <v>862162.2</v>
      </c>
    </row>
    <row r="1533" spans="2:19" ht="15" customHeight="1" x14ac:dyDescent="0.2">
      <c r="B1533" s="60"/>
      <c r="C1533" s="61"/>
      <c r="D1533" s="61"/>
      <c r="E1533" s="61"/>
      <c r="F1533" s="43" t="s">
        <v>2685</v>
      </c>
      <c r="G1533" s="53" t="s">
        <v>2686</v>
      </c>
      <c r="H1533" s="44">
        <f>IFERROR(VLOOKUP($F1533,'Arr 2020'!$A$1:$C$1331,3,0),0)</f>
        <v>341918.53</v>
      </c>
      <c r="I1533" s="44">
        <f>IFERROR(VLOOKUP($F1533,'Arr 2020'!$A:$N,4,0),0)</f>
        <v>187679.72</v>
      </c>
      <c r="J1533" s="44">
        <f>IFERROR(VLOOKUP($F1533,'Arr 2020'!$A:$N,5,0),0)</f>
        <v>158627.92000000001</v>
      </c>
      <c r="K1533" s="44">
        <f>IFERROR(VLOOKUP($F1533,'Arr 2020'!$A:$N,6,0),0)</f>
        <v>46351.8</v>
      </c>
      <c r="L1533" s="44">
        <f>IFERROR(VLOOKUP($F1533,'Arr 2020'!$A:$N,7,0),0)</f>
        <v>27337.090000000004</v>
      </c>
      <c r="M1533" s="44">
        <f>IFERROR(VLOOKUP($F1533,'Arr 2020'!$A:$N,8,0),0)</f>
        <v>56822.05</v>
      </c>
      <c r="N1533" s="44">
        <f>IFERROR(VLOOKUP($F1533,'Arr 2020'!$A:$N,9,0),0)</f>
        <v>94947.250000000015</v>
      </c>
      <c r="O1533" s="44">
        <f>IFERROR(VLOOKUP($F1533,'Arr 2020'!$A:$N,10,0),0)</f>
        <v>86786.52</v>
      </c>
      <c r="P1533" s="44">
        <f>IFERROR(VLOOKUP($F1533,'Arr 2020'!$A:$N,11,0),0)</f>
        <v>161820.34</v>
      </c>
      <c r="Q1533" s="44">
        <f>IFERROR(VLOOKUP($F1533,'Arr 2020'!$A:$N,12,0),0)</f>
        <v>124350.14</v>
      </c>
      <c r="R1533" s="44">
        <f>IFERROR(VLOOKUP($F1533,'Arr 2020'!$A:$N,13,0),0)</f>
        <v>184658.92</v>
      </c>
      <c r="S1533" s="44">
        <f>IFERROR(VLOOKUP($F1533,'Arr 2020'!$A:$N,14,0),0)</f>
        <v>179691.58</v>
      </c>
    </row>
    <row r="1534" spans="2:19" ht="15" customHeight="1" x14ac:dyDescent="0.2">
      <c r="B1534" s="23"/>
      <c r="C1534" s="22"/>
      <c r="D1534" s="22"/>
      <c r="E1534" s="22" t="s">
        <v>2687</v>
      </c>
      <c r="F1534" s="22"/>
      <c r="G1534" s="55" t="s">
        <v>2688</v>
      </c>
      <c r="H1534" s="24">
        <f>IFERROR(VLOOKUP($F1534,'Arr 2020'!$A$1:$C$1331,3,0),0)</f>
        <v>0</v>
      </c>
      <c r="I1534" s="24">
        <f>IFERROR(VLOOKUP($F1534,'Arr 2020'!$A:$N,4,0),0)</f>
        <v>0</v>
      </c>
      <c r="J1534" s="24">
        <f>IFERROR(VLOOKUP($F1534,'Arr 2020'!$A:$N,5,0),0)</f>
        <v>0</v>
      </c>
      <c r="K1534" s="24">
        <f>IFERROR(VLOOKUP($F1534,'Arr 2020'!$A:$N,6,0),0)</f>
        <v>0</v>
      </c>
      <c r="L1534" s="24">
        <f>IFERROR(VLOOKUP($F1534,'Arr 2020'!$A:$N,7,0),0)</f>
        <v>0</v>
      </c>
      <c r="M1534" s="24">
        <f>IFERROR(VLOOKUP($F1534,'Arr 2020'!$A:$N,8,0),0)</f>
        <v>0</v>
      </c>
      <c r="N1534" s="24">
        <f>IFERROR(VLOOKUP($F1534,'Arr 2020'!$A:$N,9,0),0)</f>
        <v>0</v>
      </c>
      <c r="O1534" s="24">
        <f>IFERROR(VLOOKUP($F1534,'Arr 2020'!$A:$N,10,0),0)</f>
        <v>0</v>
      </c>
      <c r="P1534" s="24">
        <f>IFERROR(VLOOKUP($F1534,'Arr 2020'!$A:$N,11,0),0)</f>
        <v>0</v>
      </c>
      <c r="Q1534" s="24">
        <f>IFERROR(VLOOKUP($F1534,'Arr 2020'!$A:$N,12,0),0)</f>
        <v>0</v>
      </c>
      <c r="R1534" s="24">
        <f>IFERROR(VLOOKUP($F1534,'Arr 2020'!$A:$N,13,0),0)</f>
        <v>0</v>
      </c>
      <c r="S1534" s="24">
        <f>IFERROR(VLOOKUP($F1534,'Arr 2020'!$A:$N,14,0),0)</f>
        <v>0</v>
      </c>
    </row>
    <row r="1535" spans="2:19" ht="15" customHeight="1" x14ac:dyDescent="0.2">
      <c r="B1535" s="60"/>
      <c r="C1535" s="61"/>
      <c r="D1535" s="61"/>
      <c r="E1535" s="61"/>
      <c r="F1535" s="43" t="s">
        <v>2689</v>
      </c>
      <c r="G1535" s="53" t="s">
        <v>2690</v>
      </c>
      <c r="H1535" s="44">
        <f>IFERROR(VLOOKUP($F1535,'Arr 2020'!$A$1:$C$1331,3,0),0)</f>
        <v>1185161.2199999997</v>
      </c>
      <c r="I1535" s="44">
        <f>IFERROR(VLOOKUP($F1535,'Arr 2020'!$A:$N,4,0),0)</f>
        <v>392947.48</v>
      </c>
      <c r="J1535" s="44">
        <f>IFERROR(VLOOKUP($F1535,'Arr 2020'!$A:$N,5,0),0)</f>
        <v>352722.97</v>
      </c>
      <c r="K1535" s="44">
        <f>IFERROR(VLOOKUP($F1535,'Arr 2020'!$A:$N,6,0),0)</f>
        <v>81734.2</v>
      </c>
      <c r="L1535" s="44">
        <f>IFERROR(VLOOKUP($F1535,'Arr 2020'!$A:$N,7,0),0)</f>
        <v>69647.56</v>
      </c>
      <c r="M1535" s="44">
        <f>IFERROR(VLOOKUP($F1535,'Arr 2020'!$A:$N,8,0),0)</f>
        <v>156129.26999999999</v>
      </c>
      <c r="N1535" s="44">
        <f>IFERROR(VLOOKUP($F1535,'Arr 2020'!$A:$N,9,0),0)</f>
        <v>259326.92999999996</v>
      </c>
      <c r="O1535" s="44">
        <f>IFERROR(VLOOKUP($F1535,'Arr 2020'!$A:$N,10,0),0)</f>
        <v>364934.44</v>
      </c>
      <c r="P1535" s="44">
        <f>IFERROR(VLOOKUP($F1535,'Arr 2020'!$A:$N,11,0),0)</f>
        <v>372119.49</v>
      </c>
      <c r="Q1535" s="44">
        <f>IFERROR(VLOOKUP($F1535,'Arr 2020'!$A:$N,12,0),0)</f>
        <v>422672.82</v>
      </c>
      <c r="R1535" s="44">
        <f>IFERROR(VLOOKUP($F1535,'Arr 2020'!$A:$N,13,0),0)</f>
        <v>492537.74</v>
      </c>
      <c r="S1535" s="44">
        <f>IFERROR(VLOOKUP($F1535,'Arr 2020'!$A:$N,14,0),0)</f>
        <v>697700.79</v>
      </c>
    </row>
    <row r="1536" spans="2:19" ht="15" customHeight="1" x14ac:dyDescent="0.2">
      <c r="B1536" s="60"/>
      <c r="C1536" s="61"/>
      <c r="D1536" s="61"/>
      <c r="E1536" s="61"/>
      <c r="F1536" s="43" t="s">
        <v>2691</v>
      </c>
      <c r="G1536" s="53" t="s">
        <v>2692</v>
      </c>
      <c r="H1536" s="44">
        <f>IFERROR(VLOOKUP($F1536,'Arr 2020'!$A$1:$C$1331,3,0),0)</f>
        <v>58850.58</v>
      </c>
      <c r="I1536" s="44">
        <f>IFERROR(VLOOKUP($F1536,'Arr 2020'!$A:$N,4,0),0)</f>
        <v>31587.45</v>
      </c>
      <c r="J1536" s="44">
        <f>IFERROR(VLOOKUP($F1536,'Arr 2020'!$A:$N,5,0),0)</f>
        <v>18142.16</v>
      </c>
      <c r="K1536" s="44">
        <f>IFERROR(VLOOKUP($F1536,'Arr 2020'!$A:$N,6,0),0)</f>
        <v>2882.53</v>
      </c>
      <c r="L1536" s="44">
        <f>IFERROR(VLOOKUP($F1536,'Arr 2020'!$A:$N,7,0),0)</f>
        <v>7674.5</v>
      </c>
      <c r="M1536" s="44">
        <f>IFERROR(VLOOKUP($F1536,'Arr 2020'!$A:$N,8,0),0)</f>
        <v>9381.0300000000007</v>
      </c>
      <c r="N1536" s="44">
        <f>IFERROR(VLOOKUP($F1536,'Arr 2020'!$A:$N,9,0),0)</f>
        <v>18096</v>
      </c>
      <c r="O1536" s="44">
        <f>IFERROR(VLOOKUP($F1536,'Arr 2020'!$A:$N,10,0),0)</f>
        <v>20781.110000000004</v>
      </c>
      <c r="P1536" s="44">
        <f>IFERROR(VLOOKUP($F1536,'Arr 2020'!$A:$N,11,0),0)</f>
        <v>25514.37</v>
      </c>
      <c r="Q1536" s="44">
        <f>IFERROR(VLOOKUP($F1536,'Arr 2020'!$A:$N,12,0),0)</f>
        <v>50816.610000000008</v>
      </c>
      <c r="R1536" s="44">
        <f>IFERROR(VLOOKUP($F1536,'Arr 2020'!$A:$N,13,0),0)</f>
        <v>56250.04</v>
      </c>
      <c r="S1536" s="44">
        <f>IFERROR(VLOOKUP($F1536,'Arr 2020'!$A:$N,14,0),0)</f>
        <v>75769.63</v>
      </c>
    </row>
    <row r="1537" spans="2:19" ht="15" customHeight="1" x14ac:dyDescent="0.2">
      <c r="B1537" s="23"/>
      <c r="C1537" s="22"/>
      <c r="D1537" s="22"/>
      <c r="E1537" s="22" t="s">
        <v>2693</v>
      </c>
      <c r="F1537" s="22"/>
      <c r="G1537" s="55" t="s">
        <v>2694</v>
      </c>
      <c r="H1537" s="24">
        <f>IFERROR(VLOOKUP($F1537,'Arr 2020'!$A$1:$C$1331,3,0),0)</f>
        <v>0</v>
      </c>
      <c r="I1537" s="24">
        <f>IFERROR(VLOOKUP($F1537,'Arr 2020'!$A:$N,4,0),0)</f>
        <v>0</v>
      </c>
      <c r="J1537" s="24">
        <f>IFERROR(VLOOKUP($F1537,'Arr 2020'!$A:$N,5,0),0)</f>
        <v>0</v>
      </c>
      <c r="K1537" s="24">
        <f>IFERROR(VLOOKUP($F1537,'Arr 2020'!$A:$N,6,0),0)</f>
        <v>0</v>
      </c>
      <c r="L1537" s="24">
        <f>IFERROR(VLOOKUP($F1537,'Arr 2020'!$A:$N,7,0),0)</f>
        <v>0</v>
      </c>
      <c r="M1537" s="24">
        <f>IFERROR(VLOOKUP($F1537,'Arr 2020'!$A:$N,8,0),0)</f>
        <v>0</v>
      </c>
      <c r="N1537" s="24">
        <f>IFERROR(VLOOKUP($F1537,'Arr 2020'!$A:$N,9,0),0)</f>
        <v>0</v>
      </c>
      <c r="O1537" s="24">
        <f>IFERROR(VLOOKUP($F1537,'Arr 2020'!$A:$N,10,0),0)</f>
        <v>0</v>
      </c>
      <c r="P1537" s="24">
        <f>IFERROR(VLOOKUP($F1537,'Arr 2020'!$A:$N,11,0),0)</f>
        <v>0</v>
      </c>
      <c r="Q1537" s="24">
        <f>IFERROR(VLOOKUP($F1537,'Arr 2020'!$A:$N,12,0),0)</f>
        <v>0</v>
      </c>
      <c r="R1537" s="24">
        <f>IFERROR(VLOOKUP($F1537,'Arr 2020'!$A:$N,13,0),0)</f>
        <v>0</v>
      </c>
      <c r="S1537" s="24">
        <f>IFERROR(VLOOKUP($F1537,'Arr 2020'!$A:$N,14,0),0)</f>
        <v>0</v>
      </c>
    </row>
    <row r="1538" spans="2:19" ht="15" customHeight="1" x14ac:dyDescent="0.2">
      <c r="B1538" s="60"/>
      <c r="C1538" s="61"/>
      <c r="D1538" s="61"/>
      <c r="E1538" s="61"/>
      <c r="F1538" s="43" t="s">
        <v>2695</v>
      </c>
      <c r="G1538" s="53" t="s">
        <v>2694</v>
      </c>
      <c r="H1538" s="44">
        <f>IFERROR(VLOOKUP($F1538,'Arr 2020'!$A$1:$C$1331,3,0),0)</f>
        <v>2840.14</v>
      </c>
      <c r="I1538" s="44">
        <f>IFERROR(VLOOKUP($F1538,'Arr 2020'!$A:$N,4,0),0)</f>
        <v>1010.84</v>
      </c>
      <c r="J1538" s="44">
        <f>IFERROR(VLOOKUP($F1538,'Arr 2020'!$A:$N,5,0),0)</f>
        <v>440.78</v>
      </c>
      <c r="K1538" s="44">
        <f>IFERROR(VLOOKUP($F1538,'Arr 2020'!$A:$N,6,0),0)</f>
        <v>376.32999999999993</v>
      </c>
      <c r="L1538" s="44">
        <f>IFERROR(VLOOKUP($F1538,'Arr 2020'!$A:$N,7,0),0)</f>
        <v>803.73</v>
      </c>
      <c r="M1538" s="44">
        <f>IFERROR(VLOOKUP($F1538,'Arr 2020'!$A:$N,8,0),0)</f>
        <v>423.11000000000007</v>
      </c>
      <c r="N1538" s="44">
        <f>IFERROR(VLOOKUP($F1538,'Arr 2020'!$A:$N,9,0),0)</f>
        <v>591.79</v>
      </c>
      <c r="O1538" s="44">
        <f>IFERROR(VLOOKUP($F1538,'Arr 2020'!$A:$N,10,0),0)</f>
        <v>702.41</v>
      </c>
      <c r="P1538" s="44">
        <f>IFERROR(VLOOKUP($F1538,'Arr 2020'!$A:$N,11,0),0)</f>
        <v>899.01</v>
      </c>
      <c r="Q1538" s="44">
        <f>IFERROR(VLOOKUP($F1538,'Arr 2020'!$A:$N,12,0),0)</f>
        <v>671.8</v>
      </c>
      <c r="R1538" s="44">
        <f>IFERROR(VLOOKUP($F1538,'Arr 2020'!$A:$N,13,0),0)</f>
        <v>433.25</v>
      </c>
      <c r="S1538" s="44">
        <f>IFERROR(VLOOKUP($F1538,'Arr 2020'!$A:$N,14,0),0)</f>
        <v>519.04999999999995</v>
      </c>
    </row>
    <row r="1539" spans="2:19" ht="15" customHeight="1" x14ac:dyDescent="0.2">
      <c r="B1539" s="23"/>
      <c r="C1539" s="22"/>
      <c r="D1539" s="22"/>
      <c r="E1539" s="22" t="s">
        <v>2696</v>
      </c>
      <c r="F1539" s="22"/>
      <c r="G1539" s="55" t="s">
        <v>2697</v>
      </c>
      <c r="H1539" s="24">
        <f>IFERROR(VLOOKUP($F1539,'Arr 2020'!$A$1:$C$1331,3,0),0)</f>
        <v>0</v>
      </c>
      <c r="I1539" s="24">
        <f>IFERROR(VLOOKUP($F1539,'Arr 2020'!$A:$N,4,0),0)</f>
        <v>0</v>
      </c>
      <c r="J1539" s="24">
        <f>IFERROR(VLOOKUP($F1539,'Arr 2020'!$A:$N,5,0),0)</f>
        <v>0</v>
      </c>
      <c r="K1539" s="24">
        <f>IFERROR(VLOOKUP($F1539,'Arr 2020'!$A:$N,6,0),0)</f>
        <v>0</v>
      </c>
      <c r="L1539" s="24">
        <f>IFERROR(VLOOKUP($F1539,'Arr 2020'!$A:$N,7,0),0)</f>
        <v>0</v>
      </c>
      <c r="M1539" s="24">
        <f>IFERROR(VLOOKUP($F1539,'Arr 2020'!$A:$N,8,0),0)</f>
        <v>0</v>
      </c>
      <c r="N1539" s="24">
        <f>IFERROR(VLOOKUP($F1539,'Arr 2020'!$A:$N,9,0),0)</f>
        <v>0</v>
      </c>
      <c r="O1539" s="24">
        <f>IFERROR(VLOOKUP($F1539,'Arr 2020'!$A:$N,10,0),0)</f>
        <v>0</v>
      </c>
      <c r="P1539" s="24">
        <f>IFERROR(VLOOKUP($F1539,'Arr 2020'!$A:$N,11,0),0)</f>
        <v>0</v>
      </c>
      <c r="Q1539" s="24">
        <f>IFERROR(VLOOKUP($F1539,'Arr 2020'!$A:$N,12,0),0)</f>
        <v>0</v>
      </c>
      <c r="R1539" s="24">
        <f>IFERROR(VLOOKUP($F1539,'Arr 2020'!$A:$N,13,0),0)</f>
        <v>0</v>
      </c>
      <c r="S1539" s="24">
        <f>IFERROR(VLOOKUP($F1539,'Arr 2020'!$A:$N,14,0),0)</f>
        <v>0</v>
      </c>
    </row>
    <row r="1540" spans="2:19" ht="15" customHeight="1" x14ac:dyDescent="0.2">
      <c r="B1540" s="60"/>
      <c r="C1540" s="61"/>
      <c r="D1540" s="61"/>
      <c r="E1540" s="61"/>
      <c r="F1540" s="43" t="s">
        <v>2698</v>
      </c>
      <c r="G1540" s="53" t="s">
        <v>2699</v>
      </c>
      <c r="H1540" s="44">
        <f>IFERROR(VLOOKUP($F1540,'Arr 2020'!$A$1:$C$1331,3,0),0)</f>
        <v>0</v>
      </c>
      <c r="I1540" s="44">
        <f>IFERROR(VLOOKUP($F1540,'Arr 2020'!$A:$N,4,0),0)</f>
        <v>0</v>
      </c>
      <c r="J1540" s="44">
        <f>IFERROR(VLOOKUP($F1540,'Arr 2020'!$A:$N,5,0),0)</f>
        <v>0</v>
      </c>
      <c r="K1540" s="44">
        <f>IFERROR(VLOOKUP($F1540,'Arr 2020'!$A:$N,6,0),0)</f>
        <v>0</v>
      </c>
      <c r="L1540" s="44">
        <f>IFERROR(VLOOKUP($F1540,'Arr 2020'!$A:$N,7,0),0)</f>
        <v>0</v>
      </c>
      <c r="M1540" s="44">
        <f>IFERROR(VLOOKUP($F1540,'Arr 2020'!$A:$N,8,0),0)</f>
        <v>0</v>
      </c>
      <c r="N1540" s="44">
        <f>IFERROR(VLOOKUP($F1540,'Arr 2020'!$A:$N,9,0),0)</f>
        <v>0</v>
      </c>
      <c r="O1540" s="44">
        <f>IFERROR(VLOOKUP($F1540,'Arr 2020'!$A:$N,10,0),0)</f>
        <v>0</v>
      </c>
      <c r="P1540" s="44">
        <f>IFERROR(VLOOKUP($F1540,'Arr 2020'!$A:$N,11,0),0)</f>
        <v>0</v>
      </c>
      <c r="Q1540" s="44">
        <f>IFERROR(VLOOKUP($F1540,'Arr 2020'!$A:$N,12,0),0)</f>
        <v>0</v>
      </c>
      <c r="R1540" s="44">
        <f>IFERROR(VLOOKUP($F1540,'Arr 2020'!$A:$N,13,0),0)</f>
        <v>0</v>
      </c>
      <c r="S1540" s="44">
        <f>IFERROR(VLOOKUP($F1540,'Arr 2020'!$A:$N,14,0),0)</f>
        <v>0</v>
      </c>
    </row>
    <row r="1541" spans="2:19" ht="15" customHeight="1" x14ac:dyDescent="0.2">
      <c r="B1541" s="60"/>
      <c r="C1541" s="61"/>
      <c r="D1541" s="61"/>
      <c r="E1541" s="61"/>
      <c r="F1541" s="43" t="s">
        <v>2700</v>
      </c>
      <c r="G1541" s="53" t="s">
        <v>2701</v>
      </c>
      <c r="H1541" s="44">
        <f>IFERROR(VLOOKUP($F1541,'Arr 2020'!$A$1:$C$1331,3,0),0)</f>
        <v>1.1599999999999999</v>
      </c>
      <c r="I1541" s="44">
        <f>IFERROR(VLOOKUP($F1541,'Arr 2020'!$A:$N,4,0),0)</f>
        <v>34.979999999999997</v>
      </c>
      <c r="J1541" s="44">
        <f>IFERROR(VLOOKUP($F1541,'Arr 2020'!$A:$N,5,0),0)</f>
        <v>182.38</v>
      </c>
      <c r="K1541" s="44">
        <f>IFERROR(VLOOKUP($F1541,'Arr 2020'!$A:$N,6,0),0)</f>
        <v>50</v>
      </c>
      <c r="L1541" s="44">
        <f>IFERROR(VLOOKUP($F1541,'Arr 2020'!$A:$N,7,0),0)</f>
        <v>16.5</v>
      </c>
      <c r="M1541" s="44">
        <f>IFERROR(VLOOKUP($F1541,'Arr 2020'!$A:$N,8,0),0)</f>
        <v>16.5</v>
      </c>
      <c r="N1541" s="44">
        <f>IFERROR(VLOOKUP($F1541,'Arr 2020'!$A:$N,9,0),0)</f>
        <v>0</v>
      </c>
      <c r="O1541" s="44">
        <f>IFERROR(VLOOKUP($F1541,'Arr 2020'!$A:$N,10,0),0)</f>
        <v>130.07</v>
      </c>
      <c r="P1541" s="44">
        <f>IFERROR(VLOOKUP($F1541,'Arr 2020'!$A:$N,11,0),0)</f>
        <v>79.33</v>
      </c>
      <c r="Q1541" s="44">
        <f>IFERROR(VLOOKUP($F1541,'Arr 2020'!$A:$N,12,0),0)</f>
        <v>76.400000000000006</v>
      </c>
      <c r="R1541" s="44">
        <f>IFERROR(VLOOKUP($F1541,'Arr 2020'!$A:$N,13,0),0)</f>
        <v>0</v>
      </c>
      <c r="S1541" s="44">
        <f>IFERROR(VLOOKUP($F1541,'Arr 2020'!$A:$N,14,0),0)</f>
        <v>0</v>
      </c>
    </row>
    <row r="1542" spans="2:19" ht="15" customHeight="1" x14ac:dyDescent="0.2">
      <c r="B1542" s="23"/>
      <c r="C1542" s="22"/>
      <c r="D1542" s="22"/>
      <c r="E1542" s="22" t="s">
        <v>2702</v>
      </c>
      <c r="F1542" s="22"/>
      <c r="G1542" s="55" t="s">
        <v>2703</v>
      </c>
      <c r="H1542" s="24">
        <f>IFERROR(VLOOKUP($F1542,'Arr 2020'!$A$1:$C$1331,3,0),0)</f>
        <v>0</v>
      </c>
      <c r="I1542" s="24">
        <f>IFERROR(VLOOKUP($F1542,'Arr 2020'!$A:$N,4,0),0)</f>
        <v>0</v>
      </c>
      <c r="J1542" s="24">
        <f>IFERROR(VLOOKUP($F1542,'Arr 2020'!$A:$N,5,0),0)</f>
        <v>0</v>
      </c>
      <c r="K1542" s="24">
        <f>IFERROR(VLOOKUP($F1542,'Arr 2020'!$A:$N,6,0),0)</f>
        <v>0</v>
      </c>
      <c r="L1542" s="24">
        <f>IFERROR(VLOOKUP($F1542,'Arr 2020'!$A:$N,7,0),0)</f>
        <v>0</v>
      </c>
      <c r="M1542" s="24">
        <f>IFERROR(VLOOKUP($F1542,'Arr 2020'!$A:$N,8,0),0)</f>
        <v>0</v>
      </c>
      <c r="N1542" s="24">
        <f>IFERROR(VLOOKUP($F1542,'Arr 2020'!$A:$N,9,0),0)</f>
        <v>0</v>
      </c>
      <c r="O1542" s="24">
        <f>IFERROR(VLOOKUP($F1542,'Arr 2020'!$A:$N,10,0),0)</f>
        <v>0</v>
      </c>
      <c r="P1542" s="24">
        <f>IFERROR(VLOOKUP($F1542,'Arr 2020'!$A:$N,11,0),0)</f>
        <v>0</v>
      </c>
      <c r="Q1542" s="24">
        <f>IFERROR(VLOOKUP($F1542,'Arr 2020'!$A:$N,12,0),0)</f>
        <v>0</v>
      </c>
      <c r="R1542" s="24">
        <f>IFERROR(VLOOKUP($F1542,'Arr 2020'!$A:$N,13,0),0)</f>
        <v>0</v>
      </c>
      <c r="S1542" s="24">
        <f>IFERROR(VLOOKUP($F1542,'Arr 2020'!$A:$N,14,0),0)</f>
        <v>0</v>
      </c>
    </row>
    <row r="1543" spans="2:19" ht="15" customHeight="1" x14ac:dyDescent="0.2">
      <c r="B1543" s="60"/>
      <c r="C1543" s="61"/>
      <c r="D1543" s="61"/>
      <c r="E1543" s="61"/>
      <c r="F1543" s="43" t="s">
        <v>2704</v>
      </c>
      <c r="G1543" s="53" t="s">
        <v>2705</v>
      </c>
      <c r="H1543" s="44">
        <f>IFERROR(VLOOKUP($F1543,'Arr 2020'!$A$1:$C$1331,3,0),0)</f>
        <v>365646.90000000008</v>
      </c>
      <c r="I1543" s="44">
        <f>IFERROR(VLOOKUP($F1543,'Arr 2020'!$A:$N,4,0),0)</f>
        <v>198370.24</v>
      </c>
      <c r="J1543" s="44">
        <f>IFERROR(VLOOKUP($F1543,'Arr 2020'!$A:$N,5,0),0)</f>
        <v>141970.42000000001</v>
      </c>
      <c r="K1543" s="44">
        <f>IFERROR(VLOOKUP($F1543,'Arr 2020'!$A:$N,6,0),0)</f>
        <v>56921.440000000002</v>
      </c>
      <c r="L1543" s="44">
        <f>IFERROR(VLOOKUP($F1543,'Arr 2020'!$A:$N,7,0),0)</f>
        <v>14495.57</v>
      </c>
      <c r="M1543" s="44">
        <f>IFERROR(VLOOKUP($F1543,'Arr 2020'!$A:$N,8,0),0)</f>
        <v>55443.46</v>
      </c>
      <c r="N1543" s="44">
        <f>IFERROR(VLOOKUP($F1543,'Arr 2020'!$A:$N,9,0),0)</f>
        <v>179504.3</v>
      </c>
      <c r="O1543" s="44">
        <f>IFERROR(VLOOKUP($F1543,'Arr 2020'!$A:$N,10,0),0)</f>
        <v>181840.75</v>
      </c>
      <c r="P1543" s="44">
        <f>IFERROR(VLOOKUP($F1543,'Arr 2020'!$A:$N,11,0),0)</f>
        <v>179244.13</v>
      </c>
      <c r="Q1543" s="44">
        <f>IFERROR(VLOOKUP($F1543,'Arr 2020'!$A:$N,12,0),0)</f>
        <v>170878.55</v>
      </c>
      <c r="R1543" s="44">
        <f>IFERROR(VLOOKUP($F1543,'Arr 2020'!$A:$N,13,0),0)</f>
        <v>270482.53000000003</v>
      </c>
      <c r="S1543" s="44">
        <f>IFERROR(VLOOKUP($F1543,'Arr 2020'!$A:$N,14,0),0)</f>
        <v>240692.39</v>
      </c>
    </row>
    <row r="1544" spans="2:19" ht="15" customHeight="1" x14ac:dyDescent="0.2">
      <c r="B1544" s="60"/>
      <c r="C1544" s="61"/>
      <c r="D1544" s="61"/>
      <c r="E1544" s="61"/>
      <c r="F1544" s="43" t="s">
        <v>2706</v>
      </c>
      <c r="G1544" s="53" t="s">
        <v>2707</v>
      </c>
      <c r="H1544" s="44">
        <f>IFERROR(VLOOKUP($F1544,'Arr 2020'!$A$1:$C$1331,3,0),0)</f>
        <v>9646.1800000000021</v>
      </c>
      <c r="I1544" s="44">
        <f>IFERROR(VLOOKUP($F1544,'Arr 2020'!$A:$N,4,0),0)</f>
        <v>8267.18</v>
      </c>
      <c r="J1544" s="44">
        <f>IFERROR(VLOOKUP($F1544,'Arr 2020'!$A:$N,5,0),0)</f>
        <v>11391.14</v>
      </c>
      <c r="K1544" s="44">
        <f>IFERROR(VLOOKUP($F1544,'Arr 2020'!$A:$N,6,0),0)</f>
        <v>6913.72</v>
      </c>
      <c r="L1544" s="44">
        <f>IFERROR(VLOOKUP($F1544,'Arr 2020'!$A:$N,7,0),0)</f>
        <v>7165.44</v>
      </c>
      <c r="M1544" s="44">
        <f>IFERROR(VLOOKUP($F1544,'Arr 2020'!$A:$N,8,0),0)</f>
        <v>8714.99</v>
      </c>
      <c r="N1544" s="44">
        <f>IFERROR(VLOOKUP($F1544,'Arr 2020'!$A:$N,9,0),0)</f>
        <v>9131.6800000000021</v>
      </c>
      <c r="O1544" s="44">
        <f>IFERROR(VLOOKUP($F1544,'Arr 2020'!$A:$N,10,0),0)</f>
        <v>11187.69</v>
      </c>
      <c r="P1544" s="44">
        <f>IFERROR(VLOOKUP($F1544,'Arr 2020'!$A:$N,11,0),0)</f>
        <v>16637.86</v>
      </c>
      <c r="Q1544" s="44">
        <f>IFERROR(VLOOKUP($F1544,'Arr 2020'!$A:$N,12,0),0)</f>
        <v>11756.97</v>
      </c>
      <c r="R1544" s="44">
        <f>IFERROR(VLOOKUP($F1544,'Arr 2020'!$A:$N,13,0),0)</f>
        <v>11804.66</v>
      </c>
      <c r="S1544" s="44">
        <f>IFERROR(VLOOKUP($F1544,'Arr 2020'!$A:$N,14,0),0)</f>
        <v>10302.719999999999</v>
      </c>
    </row>
    <row r="1545" spans="2:19" ht="15" customHeight="1" x14ac:dyDescent="0.2">
      <c r="B1545" s="60"/>
      <c r="C1545" s="61"/>
      <c r="D1545" s="61"/>
      <c r="E1545" s="61"/>
      <c r="F1545" s="43" t="s">
        <v>2708</v>
      </c>
      <c r="G1545" s="53" t="s">
        <v>2709</v>
      </c>
      <c r="H1545" s="44">
        <f>IFERROR(VLOOKUP($F1545,'Arr 2020'!$A$1:$C$1331,3,0),0)</f>
        <v>16515.61</v>
      </c>
      <c r="I1545" s="44">
        <f>IFERROR(VLOOKUP($F1545,'Arr 2020'!$A:$N,4,0),0)</f>
        <v>6315.35</v>
      </c>
      <c r="J1545" s="44">
        <f>IFERROR(VLOOKUP($F1545,'Arr 2020'!$A:$N,5,0),0)</f>
        <v>846.72</v>
      </c>
      <c r="K1545" s="44">
        <f>IFERROR(VLOOKUP($F1545,'Arr 2020'!$A:$N,6,0),0)</f>
        <v>170.64</v>
      </c>
      <c r="L1545" s="44">
        <f>IFERROR(VLOOKUP($F1545,'Arr 2020'!$A:$N,7,0),0)</f>
        <v>810</v>
      </c>
      <c r="M1545" s="44">
        <f>IFERROR(VLOOKUP($F1545,'Arr 2020'!$A:$N,8,0),0)</f>
        <v>5335.3400000000011</v>
      </c>
      <c r="N1545" s="44">
        <f>IFERROR(VLOOKUP($F1545,'Arr 2020'!$A:$N,9,0),0)</f>
        <v>941</v>
      </c>
      <c r="O1545" s="44">
        <f>IFERROR(VLOOKUP($F1545,'Arr 2020'!$A:$N,10,0),0)</f>
        <v>8126.23</v>
      </c>
      <c r="P1545" s="44">
        <f>IFERROR(VLOOKUP($F1545,'Arr 2020'!$A:$N,11,0),0)</f>
        <v>2312.0500000000002</v>
      </c>
      <c r="Q1545" s="44">
        <f>IFERROR(VLOOKUP($F1545,'Arr 2020'!$A:$N,12,0),0)</f>
        <v>15.85</v>
      </c>
      <c r="R1545" s="44">
        <f>IFERROR(VLOOKUP($F1545,'Arr 2020'!$A:$N,13,0),0)</f>
        <v>286.5</v>
      </c>
      <c r="S1545" s="44">
        <f>IFERROR(VLOOKUP($F1545,'Arr 2020'!$A:$N,14,0),0)</f>
        <v>30300.94</v>
      </c>
    </row>
    <row r="1546" spans="2:19" ht="15" customHeight="1" x14ac:dyDescent="0.2">
      <c r="B1546" s="60"/>
      <c r="C1546" s="61"/>
      <c r="D1546" s="61"/>
      <c r="E1546" s="61"/>
      <c r="F1546" s="43" t="s">
        <v>2710</v>
      </c>
      <c r="G1546" s="53" t="s">
        <v>2711</v>
      </c>
      <c r="H1546" s="44">
        <f>IFERROR(VLOOKUP($F1546,'Arr 2020'!$A$1:$C$1331,3,0),0)</f>
        <v>305548.96000000002</v>
      </c>
      <c r="I1546" s="44">
        <f>IFERROR(VLOOKUP($F1546,'Arr 2020'!$A:$N,4,0),0)</f>
        <v>288357.21999999997</v>
      </c>
      <c r="J1546" s="44">
        <f>IFERROR(VLOOKUP($F1546,'Arr 2020'!$A:$N,5,0),0)</f>
        <v>277803.03999999998</v>
      </c>
      <c r="K1546" s="44">
        <f>IFERROR(VLOOKUP($F1546,'Arr 2020'!$A:$N,6,0),0)</f>
        <v>296984.43</v>
      </c>
      <c r="L1546" s="44">
        <f>IFERROR(VLOOKUP($F1546,'Arr 2020'!$A:$N,7,0),0)</f>
        <v>296360.84000000008</v>
      </c>
      <c r="M1546" s="44">
        <f>IFERROR(VLOOKUP($F1546,'Arr 2020'!$A:$N,8,0),0)</f>
        <v>377771.24</v>
      </c>
      <c r="N1546" s="44">
        <f>IFERROR(VLOOKUP($F1546,'Arr 2020'!$A:$N,9,0),0)</f>
        <v>349850.5</v>
      </c>
      <c r="O1546" s="44">
        <f>IFERROR(VLOOKUP($F1546,'Arr 2020'!$A:$N,10,0),0)</f>
        <v>375516.7</v>
      </c>
      <c r="P1546" s="44">
        <f>IFERROR(VLOOKUP($F1546,'Arr 2020'!$A:$N,11,0),0)</f>
        <v>380974.8</v>
      </c>
      <c r="Q1546" s="44">
        <f>IFERROR(VLOOKUP($F1546,'Arr 2020'!$A:$N,12,0),0)</f>
        <v>370516.9</v>
      </c>
      <c r="R1546" s="44">
        <f>IFERROR(VLOOKUP($F1546,'Arr 2020'!$A:$N,13,0),0)</f>
        <v>448791.56</v>
      </c>
      <c r="S1546" s="44">
        <f>IFERROR(VLOOKUP($F1546,'Arr 2020'!$A:$N,14,0),0)</f>
        <v>491838.87</v>
      </c>
    </row>
    <row r="1547" spans="2:19" ht="15" customHeight="1" x14ac:dyDescent="0.2">
      <c r="B1547" s="60"/>
      <c r="C1547" s="61"/>
      <c r="D1547" s="61"/>
      <c r="E1547" s="61"/>
      <c r="F1547" s="43" t="s">
        <v>2712</v>
      </c>
      <c r="G1547" s="53" t="s">
        <v>2713</v>
      </c>
      <c r="H1547" s="44">
        <f>IFERROR(VLOOKUP($F1547,'Arr 2020'!$A$1:$C$1331,3,0),0)</f>
        <v>76021.41</v>
      </c>
      <c r="I1547" s="44">
        <f>IFERROR(VLOOKUP($F1547,'Arr 2020'!$A:$N,4,0),0)</f>
        <v>72918.850000000006</v>
      </c>
      <c r="J1547" s="44">
        <f>IFERROR(VLOOKUP($F1547,'Arr 2020'!$A:$N,5,0),0)</f>
        <v>83224.00999999998</v>
      </c>
      <c r="K1547" s="44">
        <f>IFERROR(VLOOKUP($F1547,'Arr 2020'!$A:$N,6,0),0)</f>
        <v>94486.34</v>
      </c>
      <c r="L1547" s="44">
        <f>IFERROR(VLOOKUP($F1547,'Arr 2020'!$A:$N,7,0),0)</f>
        <v>90185.550000000017</v>
      </c>
      <c r="M1547" s="44">
        <f>IFERROR(VLOOKUP($F1547,'Arr 2020'!$A:$N,8,0),0)</f>
        <v>50012.860000000008</v>
      </c>
      <c r="N1547" s="44">
        <f>IFERROR(VLOOKUP($F1547,'Arr 2020'!$A:$N,9,0),0)</f>
        <v>54184.91</v>
      </c>
      <c r="O1547" s="44">
        <f>IFERROR(VLOOKUP($F1547,'Arr 2020'!$A:$N,10,0),0)</f>
        <v>69110.210000000006</v>
      </c>
      <c r="P1547" s="44">
        <f>IFERROR(VLOOKUP($F1547,'Arr 2020'!$A:$N,11,0),0)</f>
        <v>69860.160000000003</v>
      </c>
      <c r="Q1547" s="44">
        <f>IFERROR(VLOOKUP($F1547,'Arr 2020'!$A:$N,12,0),0)</f>
        <v>84010.910000000018</v>
      </c>
      <c r="R1547" s="44">
        <f>IFERROR(VLOOKUP($F1547,'Arr 2020'!$A:$N,13,0),0)</f>
        <v>86521.49</v>
      </c>
      <c r="S1547" s="44">
        <f>IFERROR(VLOOKUP($F1547,'Arr 2020'!$A:$N,14,0),0)</f>
        <v>43403.71</v>
      </c>
    </row>
    <row r="1548" spans="2:19" ht="15" customHeight="1" x14ac:dyDescent="0.2">
      <c r="B1548" s="60"/>
      <c r="C1548" s="61"/>
      <c r="D1548" s="61"/>
      <c r="E1548" s="61"/>
      <c r="F1548" s="43" t="s">
        <v>2714</v>
      </c>
      <c r="G1548" s="53" t="s">
        <v>2715</v>
      </c>
      <c r="H1548" s="44">
        <f>IFERROR(VLOOKUP($F1548,'Arr 2020'!$A$1:$C$1331,3,0),0)</f>
        <v>0</v>
      </c>
      <c r="I1548" s="44">
        <f>IFERROR(VLOOKUP($F1548,'Arr 2020'!$A:$N,4,0),0)</f>
        <v>0</v>
      </c>
      <c r="J1548" s="44">
        <f>IFERROR(VLOOKUP($F1548,'Arr 2020'!$A:$N,5,0),0)</f>
        <v>0</v>
      </c>
      <c r="K1548" s="44">
        <f>IFERROR(VLOOKUP($F1548,'Arr 2020'!$A:$N,6,0),0)</f>
        <v>0</v>
      </c>
      <c r="L1548" s="44">
        <f>IFERROR(VLOOKUP($F1548,'Arr 2020'!$A:$N,7,0),0)</f>
        <v>0</v>
      </c>
      <c r="M1548" s="44">
        <f>IFERROR(VLOOKUP($F1548,'Arr 2020'!$A:$N,8,0),0)</f>
        <v>0</v>
      </c>
      <c r="N1548" s="44">
        <f>IFERROR(VLOOKUP($F1548,'Arr 2020'!$A:$N,9,0),0)</f>
        <v>0</v>
      </c>
      <c r="O1548" s="44">
        <f>IFERROR(VLOOKUP($F1548,'Arr 2020'!$A:$N,10,0),0)</f>
        <v>0</v>
      </c>
      <c r="P1548" s="44">
        <f>IFERROR(VLOOKUP($F1548,'Arr 2020'!$A:$N,11,0),0)</f>
        <v>0</v>
      </c>
      <c r="Q1548" s="44">
        <f>IFERROR(VLOOKUP($F1548,'Arr 2020'!$A:$N,12,0),0)</f>
        <v>0</v>
      </c>
      <c r="R1548" s="44">
        <f>IFERROR(VLOOKUP($F1548,'Arr 2020'!$A:$N,13,0),0)</f>
        <v>0</v>
      </c>
      <c r="S1548" s="44">
        <f>IFERROR(VLOOKUP($F1548,'Arr 2020'!$A:$N,14,0),0)</f>
        <v>0</v>
      </c>
    </row>
    <row r="1549" spans="2:19" ht="15" customHeight="1" x14ac:dyDescent="0.2">
      <c r="B1549" s="60"/>
      <c r="C1549" s="61"/>
      <c r="D1549" s="61"/>
      <c r="E1549" s="61"/>
      <c r="F1549" s="43" t="s">
        <v>2716</v>
      </c>
      <c r="G1549" s="53" t="s">
        <v>2717</v>
      </c>
      <c r="H1549" s="44">
        <f>IFERROR(VLOOKUP($F1549,'Arr 2020'!$A$1:$C$1331,3,0),0)</f>
        <v>1040.98</v>
      </c>
      <c r="I1549" s="44">
        <f>IFERROR(VLOOKUP($F1549,'Arr 2020'!$A:$N,4,0),0)</f>
        <v>10331.530000000001</v>
      </c>
      <c r="J1549" s="44">
        <f>IFERROR(VLOOKUP($F1549,'Arr 2020'!$A:$N,5,0),0)</f>
        <v>10644.73</v>
      </c>
      <c r="K1549" s="44">
        <f>IFERROR(VLOOKUP($F1549,'Arr 2020'!$A:$N,6,0),0)</f>
        <v>14464.42</v>
      </c>
      <c r="L1549" s="44">
        <f>IFERROR(VLOOKUP($F1549,'Arr 2020'!$A:$N,7,0),0)</f>
        <v>16237.2</v>
      </c>
      <c r="M1549" s="44">
        <f>IFERROR(VLOOKUP($F1549,'Arr 2020'!$A:$N,8,0),0)</f>
        <v>621.39</v>
      </c>
      <c r="N1549" s="44">
        <f>IFERROR(VLOOKUP($F1549,'Arr 2020'!$A:$N,9,0),0)</f>
        <v>6121.64</v>
      </c>
      <c r="O1549" s="44">
        <f>IFERROR(VLOOKUP($F1549,'Arr 2020'!$A:$N,10,0),0)</f>
        <v>10953.46</v>
      </c>
      <c r="P1549" s="44">
        <f>IFERROR(VLOOKUP($F1549,'Arr 2020'!$A:$N,11,0),0)</f>
        <v>12912.75</v>
      </c>
      <c r="Q1549" s="44">
        <f>IFERROR(VLOOKUP($F1549,'Arr 2020'!$A:$N,12,0),0)</f>
        <v>5396.32</v>
      </c>
      <c r="R1549" s="44">
        <f>IFERROR(VLOOKUP($F1549,'Arr 2020'!$A:$N,13,0),0)</f>
        <v>18982.560000000001</v>
      </c>
      <c r="S1549" s="44">
        <f>IFERROR(VLOOKUP($F1549,'Arr 2020'!$A:$N,14,0),0)</f>
        <v>32148.18</v>
      </c>
    </row>
    <row r="1550" spans="2:19" ht="15" customHeight="1" x14ac:dyDescent="0.2">
      <c r="B1550" s="60"/>
      <c r="C1550" s="61"/>
      <c r="D1550" s="61"/>
      <c r="E1550" s="61"/>
      <c r="F1550" s="43" t="s">
        <v>2718</v>
      </c>
      <c r="G1550" s="53" t="s">
        <v>2719</v>
      </c>
      <c r="H1550" s="44">
        <f>IFERROR(VLOOKUP($F1550,'Arr 2020'!$A$1:$C$1331,3,0),0)</f>
        <v>143.21999999999997</v>
      </c>
      <c r="I1550" s="44">
        <f>IFERROR(VLOOKUP($F1550,'Arr 2020'!$A:$N,4,0),0)</f>
        <v>44.07</v>
      </c>
      <c r="J1550" s="44">
        <f>IFERROR(VLOOKUP($F1550,'Arr 2020'!$A:$N,5,0),0)</f>
        <v>113.55</v>
      </c>
      <c r="K1550" s="44">
        <f>IFERROR(VLOOKUP($F1550,'Arr 2020'!$A:$N,6,0),0)</f>
        <v>0</v>
      </c>
      <c r="L1550" s="44">
        <f>IFERROR(VLOOKUP($F1550,'Arr 2020'!$A:$N,7,0),0)</f>
        <v>0</v>
      </c>
      <c r="M1550" s="44">
        <f>IFERROR(VLOOKUP($F1550,'Arr 2020'!$A:$N,8,0),0)</f>
        <v>35.25</v>
      </c>
      <c r="N1550" s="44">
        <f>IFERROR(VLOOKUP($F1550,'Arr 2020'!$A:$N,9,0),0)</f>
        <v>65.11</v>
      </c>
      <c r="O1550" s="44">
        <f>IFERROR(VLOOKUP($F1550,'Arr 2020'!$A:$N,10,0),0)</f>
        <v>117.9</v>
      </c>
      <c r="P1550" s="44">
        <f>IFERROR(VLOOKUP($F1550,'Arr 2020'!$A:$N,11,0),0)</f>
        <v>170.47</v>
      </c>
      <c r="Q1550" s="44">
        <f>IFERROR(VLOOKUP($F1550,'Arr 2020'!$A:$N,12,0),0)</f>
        <v>30.6</v>
      </c>
      <c r="R1550" s="44">
        <f>IFERROR(VLOOKUP($F1550,'Arr 2020'!$A:$N,13,0),0)</f>
        <v>87.1</v>
      </c>
      <c r="S1550" s="44">
        <f>IFERROR(VLOOKUP($F1550,'Arr 2020'!$A:$N,14,0),0)</f>
        <v>66.34</v>
      </c>
    </row>
    <row r="1551" spans="2:19" ht="15" customHeight="1" x14ac:dyDescent="0.2">
      <c r="B1551" s="60"/>
      <c r="C1551" s="61"/>
      <c r="D1551" s="61"/>
      <c r="E1551" s="61"/>
      <c r="F1551" s="43" t="s">
        <v>2720</v>
      </c>
      <c r="G1551" s="53" t="s">
        <v>2721</v>
      </c>
      <c r="H1551" s="44">
        <f>IFERROR(VLOOKUP($F1551,'Arr 2020'!$A$1:$C$1331,3,0),0)</f>
        <v>4514.75</v>
      </c>
      <c r="I1551" s="44">
        <f>IFERROR(VLOOKUP($F1551,'Arr 2020'!$A:$N,4,0),0)</f>
        <v>9835.5300000000007</v>
      </c>
      <c r="J1551" s="44">
        <f>IFERROR(VLOOKUP($F1551,'Arr 2020'!$A:$N,5,0),0)</f>
        <v>5752.36</v>
      </c>
      <c r="K1551" s="44">
        <f>IFERROR(VLOOKUP($F1551,'Arr 2020'!$A:$N,6,0),0)</f>
        <v>4056.43</v>
      </c>
      <c r="L1551" s="44">
        <f>IFERROR(VLOOKUP($F1551,'Arr 2020'!$A:$N,7,0),0)</f>
        <v>3586.69</v>
      </c>
      <c r="M1551" s="44">
        <f>IFERROR(VLOOKUP($F1551,'Arr 2020'!$A:$N,8,0),0)</f>
        <v>2913.58</v>
      </c>
      <c r="N1551" s="44">
        <f>IFERROR(VLOOKUP($F1551,'Arr 2020'!$A:$N,9,0),0)</f>
        <v>5253.39</v>
      </c>
      <c r="O1551" s="44">
        <f>IFERROR(VLOOKUP($F1551,'Arr 2020'!$A:$N,10,0),0)</f>
        <v>5415.61</v>
      </c>
      <c r="P1551" s="44">
        <f>IFERROR(VLOOKUP($F1551,'Arr 2020'!$A:$N,11,0),0)</f>
        <v>3814.02</v>
      </c>
      <c r="Q1551" s="44">
        <f>IFERROR(VLOOKUP($F1551,'Arr 2020'!$A:$N,12,0),0)</f>
        <v>5269.48</v>
      </c>
      <c r="R1551" s="44">
        <f>IFERROR(VLOOKUP($F1551,'Arr 2020'!$A:$N,13,0),0)</f>
        <v>7536.14</v>
      </c>
      <c r="S1551" s="44">
        <f>IFERROR(VLOOKUP($F1551,'Arr 2020'!$A:$N,14,0),0)</f>
        <v>3958.48</v>
      </c>
    </row>
    <row r="1552" spans="2:19" ht="15" customHeight="1" x14ac:dyDescent="0.2">
      <c r="B1552" s="60"/>
      <c r="C1552" s="61"/>
      <c r="D1552" s="61"/>
      <c r="E1552" s="61"/>
      <c r="F1552" s="43" t="s">
        <v>2722</v>
      </c>
      <c r="G1552" s="53" t="s">
        <v>2723</v>
      </c>
      <c r="H1552" s="44">
        <f>IFERROR(VLOOKUP($F1552,'Arr 2020'!$A$1:$C$1331,3,0),0)</f>
        <v>1302510.8500000001</v>
      </c>
      <c r="I1552" s="44">
        <f>IFERROR(VLOOKUP($F1552,'Arr 2020'!$A:$N,4,0),0)</f>
        <v>697035.57999999984</v>
      </c>
      <c r="J1552" s="44">
        <f>IFERROR(VLOOKUP($F1552,'Arr 2020'!$A:$N,5,0),0)</f>
        <v>541383.97</v>
      </c>
      <c r="K1552" s="44">
        <f>IFERROR(VLOOKUP($F1552,'Arr 2020'!$A:$N,6,0),0)</f>
        <v>538149.80000000005</v>
      </c>
      <c r="L1552" s="44">
        <f>IFERROR(VLOOKUP($F1552,'Arr 2020'!$A:$N,7,0),0)</f>
        <v>603172.81000000006</v>
      </c>
      <c r="M1552" s="44">
        <f>IFERROR(VLOOKUP($F1552,'Arr 2020'!$A:$N,8,0),0)</f>
        <v>686056.41</v>
      </c>
      <c r="N1552" s="44">
        <f>IFERROR(VLOOKUP($F1552,'Arr 2020'!$A:$N,9,0),0)</f>
        <v>733751.64</v>
      </c>
      <c r="O1552" s="44">
        <f>IFERROR(VLOOKUP($F1552,'Arr 2020'!$A:$N,10,0),0)</f>
        <v>726171.27</v>
      </c>
      <c r="P1552" s="44">
        <f>IFERROR(VLOOKUP($F1552,'Arr 2020'!$A:$N,11,0),0)</f>
        <v>1035304.35</v>
      </c>
      <c r="Q1552" s="44">
        <f>IFERROR(VLOOKUP($F1552,'Arr 2020'!$A:$N,12,0),0)</f>
        <v>893896.38</v>
      </c>
      <c r="R1552" s="44">
        <f>IFERROR(VLOOKUP($F1552,'Arr 2020'!$A:$N,13,0),0)</f>
        <v>654817.13</v>
      </c>
      <c r="S1552" s="44">
        <f>IFERROR(VLOOKUP($F1552,'Arr 2020'!$A:$N,14,0),0)</f>
        <v>1366215.83</v>
      </c>
    </row>
    <row r="1553" spans="2:19" ht="15" customHeight="1" x14ac:dyDescent="0.2">
      <c r="B1553" s="64"/>
      <c r="C1553" s="37"/>
      <c r="D1553" s="37" t="s">
        <v>2724</v>
      </c>
      <c r="E1553" s="37"/>
      <c r="F1553" s="37"/>
      <c r="G1553" s="51" t="s">
        <v>2725</v>
      </c>
      <c r="H1553" s="38">
        <f>IFERROR(VLOOKUP($F1553,'Arr 2020'!$A$1:$C$1331,3,0),0)</f>
        <v>0</v>
      </c>
      <c r="I1553" s="38">
        <f>IFERROR(VLOOKUP($F1553,'Arr 2020'!$A:$N,4,0),0)</f>
        <v>0</v>
      </c>
      <c r="J1553" s="38">
        <f>IFERROR(VLOOKUP($F1553,'Arr 2020'!$A:$N,5,0),0)</f>
        <v>0</v>
      </c>
      <c r="K1553" s="38">
        <f>IFERROR(VLOOKUP($F1553,'Arr 2020'!$A:$N,6,0),0)</f>
        <v>0</v>
      </c>
      <c r="L1553" s="38">
        <f>IFERROR(VLOOKUP($F1553,'Arr 2020'!$A:$N,7,0),0)</f>
        <v>0</v>
      </c>
      <c r="M1553" s="38">
        <f>IFERROR(VLOOKUP($F1553,'Arr 2020'!$A:$N,8,0),0)</f>
        <v>0</v>
      </c>
      <c r="N1553" s="38">
        <f>IFERROR(VLOOKUP($F1553,'Arr 2020'!$A:$N,9,0),0)</f>
        <v>0</v>
      </c>
      <c r="O1553" s="38">
        <f>IFERROR(VLOOKUP($F1553,'Arr 2020'!$A:$N,10,0),0)</f>
        <v>0</v>
      </c>
      <c r="P1553" s="38">
        <f>IFERROR(VLOOKUP($F1553,'Arr 2020'!$A:$N,11,0),0)</f>
        <v>0</v>
      </c>
      <c r="Q1553" s="38">
        <f>IFERROR(VLOOKUP($F1553,'Arr 2020'!$A:$N,12,0),0)</f>
        <v>0</v>
      </c>
      <c r="R1553" s="38">
        <f>IFERROR(VLOOKUP($F1553,'Arr 2020'!$A:$N,13,0),0)</f>
        <v>0</v>
      </c>
      <c r="S1553" s="38">
        <f>IFERROR(VLOOKUP($F1553,'Arr 2020'!$A:$N,14,0),0)</f>
        <v>0</v>
      </c>
    </row>
    <row r="1554" spans="2:19" ht="15" customHeight="1" x14ac:dyDescent="0.2">
      <c r="B1554" s="23"/>
      <c r="C1554" s="22"/>
      <c r="D1554" s="22"/>
      <c r="E1554" s="22" t="s">
        <v>2726</v>
      </c>
      <c r="F1554" s="22"/>
      <c r="G1554" s="55" t="s">
        <v>2725</v>
      </c>
      <c r="H1554" s="24">
        <f>IFERROR(VLOOKUP($F1554,'Arr 2020'!$A$1:$C$1331,3,0),0)</f>
        <v>0</v>
      </c>
      <c r="I1554" s="24">
        <f>IFERROR(VLOOKUP($F1554,'Arr 2020'!$A:$N,4,0),0)</f>
        <v>0</v>
      </c>
      <c r="J1554" s="24">
        <f>IFERROR(VLOOKUP($F1554,'Arr 2020'!$A:$N,5,0),0)</f>
        <v>0</v>
      </c>
      <c r="K1554" s="24">
        <f>IFERROR(VLOOKUP($F1554,'Arr 2020'!$A:$N,6,0),0)</f>
        <v>0</v>
      </c>
      <c r="L1554" s="24">
        <f>IFERROR(VLOOKUP($F1554,'Arr 2020'!$A:$N,7,0),0)</f>
        <v>0</v>
      </c>
      <c r="M1554" s="24">
        <f>IFERROR(VLOOKUP($F1554,'Arr 2020'!$A:$N,8,0),0)</f>
        <v>0</v>
      </c>
      <c r="N1554" s="24">
        <f>IFERROR(VLOOKUP($F1554,'Arr 2020'!$A:$N,9,0),0)</f>
        <v>0</v>
      </c>
      <c r="O1554" s="24">
        <f>IFERROR(VLOOKUP($F1554,'Arr 2020'!$A:$N,10,0),0)</f>
        <v>0</v>
      </c>
      <c r="P1554" s="24">
        <f>IFERROR(VLOOKUP($F1554,'Arr 2020'!$A:$N,11,0),0)</f>
        <v>0</v>
      </c>
      <c r="Q1554" s="24">
        <f>IFERROR(VLOOKUP($F1554,'Arr 2020'!$A:$N,12,0),0)</f>
        <v>0</v>
      </c>
      <c r="R1554" s="24">
        <f>IFERROR(VLOOKUP($F1554,'Arr 2020'!$A:$N,13,0),0)</f>
        <v>0</v>
      </c>
      <c r="S1554" s="24">
        <f>IFERROR(VLOOKUP($F1554,'Arr 2020'!$A:$N,14,0),0)</f>
        <v>0</v>
      </c>
    </row>
    <row r="1555" spans="2:19" ht="15" customHeight="1" thickBot="1" x14ac:dyDescent="0.25">
      <c r="B1555" s="66"/>
      <c r="C1555" s="67"/>
      <c r="D1555" s="67"/>
      <c r="E1555" s="67"/>
      <c r="F1555" s="67"/>
      <c r="G1555" s="68"/>
      <c r="H1555" s="21">
        <f>IFERROR(VLOOKUP($F1555,'Arr 2020'!$A$1:$C$1331,3,0),0)</f>
        <v>0</v>
      </c>
      <c r="I1555" s="21">
        <f>IFERROR(VLOOKUP($F1555,'Arr 2020'!$A:$N,4,0),0)</f>
        <v>0</v>
      </c>
      <c r="J1555" s="21">
        <f>IFERROR(VLOOKUP($F1555,'Arr 2020'!$A:$N,5,0),0)</f>
        <v>0</v>
      </c>
      <c r="K1555" s="21">
        <f>IFERROR(VLOOKUP($F1555,'Arr 2020'!$A:$N,6,0),0)</f>
        <v>0</v>
      </c>
      <c r="L1555" s="21">
        <f>IFERROR(VLOOKUP($F1555,'Arr 2020'!$A:$N,7,0),0)</f>
        <v>0</v>
      </c>
      <c r="M1555" s="21">
        <f>IFERROR(VLOOKUP($F1555,'Arr 2020'!$A:$N,8,0),0)</f>
        <v>0</v>
      </c>
      <c r="N1555" s="21">
        <f>IFERROR(VLOOKUP($F1555,'Arr 2020'!$A:$N,9,0),0)</f>
        <v>0</v>
      </c>
      <c r="O1555" s="21">
        <f>IFERROR(VLOOKUP($F1555,'Arr 2020'!$A:$N,10,0),0)</f>
        <v>0</v>
      </c>
      <c r="P1555" s="21">
        <f>IFERROR(VLOOKUP($F1555,'Arr 2020'!$A:$N,11,0),0)</f>
        <v>0</v>
      </c>
      <c r="Q1555" s="21">
        <f>IFERROR(VLOOKUP($F1555,'Arr 2020'!$A:$N,12,0),0)</f>
        <v>0</v>
      </c>
      <c r="R1555" s="21">
        <f>IFERROR(VLOOKUP($F1555,'Arr 2020'!$A:$N,13,0),0)</f>
        <v>0</v>
      </c>
      <c r="S1555" s="21">
        <f>IFERROR(VLOOKUP($F1555,'Arr 2020'!$A:$N,14,0),0)</f>
        <v>0</v>
      </c>
    </row>
    <row r="1556" spans="2:19" ht="30" customHeight="1" thickBot="1" x14ac:dyDescent="0.25">
      <c r="B1556" s="48" t="s">
        <v>13</v>
      </c>
      <c r="C1556" s="25"/>
      <c r="D1556" s="26"/>
      <c r="E1556" s="25"/>
      <c r="F1556" s="27"/>
      <c r="G1556" s="49" t="s">
        <v>2727</v>
      </c>
      <c r="H1556" s="93">
        <f>IFERROR(VLOOKUP($F1556,'Arr 2020'!$A$1:$C$1331,3,0),0)</f>
        <v>0</v>
      </c>
      <c r="I1556" s="93">
        <f>IFERROR(VLOOKUP($F1556,'Arr 2020'!$A:$N,4,0),0)</f>
        <v>0</v>
      </c>
      <c r="J1556" s="93">
        <f>IFERROR(VLOOKUP($F1556,'Arr 2020'!$A:$N,5,0),0)</f>
        <v>0</v>
      </c>
      <c r="K1556" s="93">
        <f>IFERROR(VLOOKUP($F1556,'Arr 2020'!$A:$N,6,0),0)</f>
        <v>0</v>
      </c>
      <c r="L1556" s="93">
        <f>IFERROR(VLOOKUP($F1556,'Arr 2020'!$A:$N,7,0),0)</f>
        <v>0</v>
      </c>
      <c r="M1556" s="93">
        <f>IFERROR(VLOOKUP($F1556,'Arr 2020'!$A:$N,8,0),0)</f>
        <v>0</v>
      </c>
      <c r="N1556" s="93">
        <f>IFERROR(VLOOKUP($F1556,'Arr 2020'!$A:$N,9,0),0)</f>
        <v>0</v>
      </c>
      <c r="O1556" s="93">
        <f>IFERROR(VLOOKUP($F1556,'Arr 2020'!$A:$N,10,0),0)</f>
        <v>0</v>
      </c>
      <c r="P1556" s="93">
        <f>IFERROR(VLOOKUP($F1556,'Arr 2020'!$A:$N,11,0),0)</f>
        <v>0</v>
      </c>
      <c r="Q1556" s="93">
        <f>IFERROR(VLOOKUP($F1556,'Arr 2020'!$A:$N,12,0),0)</f>
        <v>0</v>
      </c>
      <c r="R1556" s="93">
        <f>IFERROR(VLOOKUP($F1556,'Arr 2020'!$A:$N,13,0),0)</f>
        <v>0</v>
      </c>
      <c r="S1556" s="93">
        <f>IFERROR(VLOOKUP($F1556,'Arr 2020'!$A:$N,14,0),0)</f>
        <v>0</v>
      </c>
    </row>
    <row r="1557" spans="2:19" ht="15" customHeight="1" x14ac:dyDescent="0.2">
      <c r="B1557" s="32"/>
      <c r="C1557" s="33" t="s">
        <v>2728</v>
      </c>
      <c r="D1557" s="33"/>
      <c r="E1557" s="33"/>
      <c r="F1557" s="33"/>
      <c r="G1557" s="50" t="s">
        <v>2729</v>
      </c>
      <c r="H1557" s="34">
        <f>IFERROR(VLOOKUP($F1557,'Arr 2020'!$A$1:$C$1331,3,0),0)</f>
        <v>0</v>
      </c>
      <c r="I1557" s="34">
        <f>IFERROR(VLOOKUP($F1557,'Arr 2020'!$A:$N,4,0),0)</f>
        <v>0</v>
      </c>
      <c r="J1557" s="34">
        <f>IFERROR(VLOOKUP($F1557,'Arr 2020'!$A:$N,5,0),0)</f>
        <v>0</v>
      </c>
      <c r="K1557" s="34">
        <f>IFERROR(VLOOKUP($F1557,'Arr 2020'!$A:$N,6,0),0)</f>
        <v>0</v>
      </c>
      <c r="L1557" s="34">
        <f>IFERROR(VLOOKUP($F1557,'Arr 2020'!$A:$N,7,0),0)</f>
        <v>0</v>
      </c>
      <c r="M1557" s="34">
        <f>IFERROR(VLOOKUP($F1557,'Arr 2020'!$A:$N,8,0),0)</f>
        <v>0</v>
      </c>
      <c r="N1557" s="34">
        <f>IFERROR(VLOOKUP($F1557,'Arr 2020'!$A:$N,9,0),0)</f>
        <v>0</v>
      </c>
      <c r="O1557" s="34">
        <f>IFERROR(VLOOKUP($F1557,'Arr 2020'!$A:$N,10,0),0)</f>
        <v>0</v>
      </c>
      <c r="P1557" s="34">
        <f>IFERROR(VLOOKUP($F1557,'Arr 2020'!$A:$N,11,0),0)</f>
        <v>0</v>
      </c>
      <c r="Q1557" s="34">
        <f>IFERROR(VLOOKUP($F1557,'Arr 2020'!$A:$N,12,0),0)</f>
        <v>0</v>
      </c>
      <c r="R1557" s="34">
        <f>IFERROR(VLOOKUP($F1557,'Arr 2020'!$A:$N,13,0),0)</f>
        <v>0</v>
      </c>
      <c r="S1557" s="34">
        <f>IFERROR(VLOOKUP($F1557,'Arr 2020'!$A:$N,14,0),0)</f>
        <v>0</v>
      </c>
    </row>
    <row r="1558" spans="2:19" ht="15" customHeight="1" x14ac:dyDescent="0.2">
      <c r="B1558" s="64"/>
      <c r="C1558" s="37"/>
      <c r="D1558" s="37" t="s">
        <v>2730</v>
      </c>
      <c r="E1558" s="37"/>
      <c r="F1558" s="37"/>
      <c r="G1558" s="51" t="s">
        <v>2731</v>
      </c>
      <c r="H1558" s="38">
        <f>IFERROR(VLOOKUP($F1558,'Arr 2020'!$A$1:$C$1331,3,0),0)</f>
        <v>0</v>
      </c>
      <c r="I1558" s="38">
        <f>IFERROR(VLOOKUP($F1558,'Arr 2020'!$A:$N,4,0),0)</f>
        <v>0</v>
      </c>
      <c r="J1558" s="38">
        <f>IFERROR(VLOOKUP($F1558,'Arr 2020'!$A:$N,5,0),0)</f>
        <v>0</v>
      </c>
      <c r="K1558" s="38">
        <f>IFERROR(VLOOKUP($F1558,'Arr 2020'!$A:$N,6,0),0)</f>
        <v>0</v>
      </c>
      <c r="L1558" s="38">
        <f>IFERROR(VLOOKUP($F1558,'Arr 2020'!$A:$N,7,0),0)</f>
        <v>0</v>
      </c>
      <c r="M1558" s="38">
        <f>IFERROR(VLOOKUP($F1558,'Arr 2020'!$A:$N,8,0),0)</f>
        <v>0</v>
      </c>
      <c r="N1558" s="38">
        <f>IFERROR(VLOOKUP($F1558,'Arr 2020'!$A:$N,9,0),0)</f>
        <v>0</v>
      </c>
      <c r="O1558" s="38">
        <f>IFERROR(VLOOKUP($F1558,'Arr 2020'!$A:$N,10,0),0)</f>
        <v>0</v>
      </c>
      <c r="P1558" s="38">
        <f>IFERROR(VLOOKUP($F1558,'Arr 2020'!$A:$N,11,0),0)</f>
        <v>0</v>
      </c>
      <c r="Q1558" s="38">
        <f>IFERROR(VLOOKUP($F1558,'Arr 2020'!$A:$N,12,0),0)</f>
        <v>0</v>
      </c>
      <c r="R1558" s="38">
        <f>IFERROR(VLOOKUP($F1558,'Arr 2020'!$A:$N,13,0),0)</f>
        <v>0</v>
      </c>
      <c r="S1558" s="38">
        <f>IFERROR(VLOOKUP($F1558,'Arr 2020'!$A:$N,14,0),0)</f>
        <v>0</v>
      </c>
    </row>
    <row r="1559" spans="2:19" ht="15" customHeight="1" x14ac:dyDescent="0.2">
      <c r="B1559" s="23"/>
      <c r="C1559" s="22"/>
      <c r="D1559" s="22"/>
      <c r="E1559" s="22" t="s">
        <v>2732</v>
      </c>
      <c r="F1559" s="22"/>
      <c r="G1559" s="55" t="s">
        <v>2733</v>
      </c>
      <c r="H1559" s="24">
        <f>IFERROR(VLOOKUP($F1559,'Arr 2020'!$A$1:$C$1331,3,0),0)</f>
        <v>0</v>
      </c>
      <c r="I1559" s="24">
        <f>IFERROR(VLOOKUP($F1559,'Arr 2020'!$A:$N,4,0),0)</f>
        <v>0</v>
      </c>
      <c r="J1559" s="24">
        <f>IFERROR(VLOOKUP($F1559,'Arr 2020'!$A:$N,5,0),0)</f>
        <v>0</v>
      </c>
      <c r="K1559" s="24">
        <f>IFERROR(VLOOKUP($F1559,'Arr 2020'!$A:$N,6,0),0)</f>
        <v>0</v>
      </c>
      <c r="L1559" s="24">
        <f>IFERROR(VLOOKUP($F1559,'Arr 2020'!$A:$N,7,0),0)</f>
        <v>0</v>
      </c>
      <c r="M1559" s="24">
        <f>IFERROR(VLOOKUP($F1559,'Arr 2020'!$A:$N,8,0),0)</f>
        <v>0</v>
      </c>
      <c r="N1559" s="24">
        <f>IFERROR(VLOOKUP($F1559,'Arr 2020'!$A:$N,9,0),0)</f>
        <v>0</v>
      </c>
      <c r="O1559" s="24">
        <f>IFERROR(VLOOKUP($F1559,'Arr 2020'!$A:$N,10,0),0)</f>
        <v>0</v>
      </c>
      <c r="P1559" s="24">
        <f>IFERROR(VLOOKUP($F1559,'Arr 2020'!$A:$N,11,0),0)</f>
        <v>0</v>
      </c>
      <c r="Q1559" s="24">
        <f>IFERROR(VLOOKUP($F1559,'Arr 2020'!$A:$N,12,0),0)</f>
        <v>0</v>
      </c>
      <c r="R1559" s="24">
        <f>IFERROR(VLOOKUP($F1559,'Arr 2020'!$A:$N,13,0),0)</f>
        <v>0</v>
      </c>
      <c r="S1559" s="24">
        <f>IFERROR(VLOOKUP($F1559,'Arr 2020'!$A:$N,14,0),0)</f>
        <v>0</v>
      </c>
    </row>
    <row r="1560" spans="2:19" ht="15" customHeight="1" x14ac:dyDescent="0.2">
      <c r="B1560" s="60"/>
      <c r="C1560" s="61"/>
      <c r="D1560" s="61"/>
      <c r="E1560" s="61"/>
      <c r="F1560" s="43" t="s">
        <v>2734</v>
      </c>
      <c r="G1560" s="53" t="s">
        <v>2733</v>
      </c>
      <c r="H1560" s="44">
        <f>IFERROR(VLOOKUP($F1560,'Arr 2020'!$A$1:$C$1331,3,0),0)</f>
        <v>43050.489999999991</v>
      </c>
      <c r="I1560" s="44">
        <f>IFERROR(VLOOKUP($F1560,'Arr 2020'!$A:$N,4,0),0)</f>
        <v>1104.93</v>
      </c>
      <c r="J1560" s="44">
        <f>IFERROR(VLOOKUP($F1560,'Arr 2020'!$A:$N,5,0),0)</f>
        <v>22519.93</v>
      </c>
      <c r="K1560" s="44">
        <f>IFERROR(VLOOKUP($F1560,'Arr 2020'!$A:$N,6,0),0)</f>
        <v>22109.21</v>
      </c>
      <c r="L1560" s="44">
        <f>IFERROR(VLOOKUP($F1560,'Arr 2020'!$A:$N,7,0),0)</f>
        <v>8263.5499999999993</v>
      </c>
      <c r="M1560" s="44">
        <f>IFERROR(VLOOKUP($F1560,'Arr 2020'!$A:$N,8,0),0)</f>
        <v>102509.27000000002</v>
      </c>
      <c r="N1560" s="44">
        <f>IFERROR(VLOOKUP($F1560,'Arr 2020'!$A:$N,9,0),0)</f>
        <v>142757.93</v>
      </c>
      <c r="O1560" s="44">
        <f>IFERROR(VLOOKUP($F1560,'Arr 2020'!$A:$N,10,0),0)</f>
        <v>8259.23</v>
      </c>
      <c r="P1560" s="44">
        <f>IFERROR(VLOOKUP($F1560,'Arr 2020'!$A:$N,11,0),0)</f>
        <v>16029.38</v>
      </c>
      <c r="Q1560" s="44">
        <f>IFERROR(VLOOKUP($F1560,'Arr 2020'!$A:$N,12,0),0)</f>
        <v>131972.49</v>
      </c>
      <c r="R1560" s="44">
        <f>IFERROR(VLOOKUP($F1560,'Arr 2020'!$A:$N,13,0),0)</f>
        <v>14719.06</v>
      </c>
      <c r="S1560" s="44">
        <f>IFERROR(VLOOKUP($F1560,'Arr 2020'!$A:$N,14,0),0)</f>
        <v>16772.009999999998</v>
      </c>
    </row>
    <row r="1561" spans="2:19" ht="15" customHeight="1" x14ac:dyDescent="0.2">
      <c r="B1561" s="23"/>
      <c r="C1561" s="22"/>
      <c r="D1561" s="22"/>
      <c r="E1561" s="22" t="s">
        <v>2735</v>
      </c>
      <c r="F1561" s="22"/>
      <c r="G1561" s="55" t="s">
        <v>2736</v>
      </c>
      <c r="H1561" s="24">
        <f>IFERROR(VLOOKUP($F1561,'Arr 2020'!$A$1:$C$1331,3,0),0)</f>
        <v>0</v>
      </c>
      <c r="I1561" s="24">
        <f>IFERROR(VLOOKUP($F1561,'Arr 2020'!$A:$N,4,0),0)</f>
        <v>0</v>
      </c>
      <c r="J1561" s="24">
        <f>IFERROR(VLOOKUP($F1561,'Arr 2020'!$A:$N,5,0),0)</f>
        <v>0</v>
      </c>
      <c r="K1561" s="24">
        <f>IFERROR(VLOOKUP($F1561,'Arr 2020'!$A:$N,6,0),0)</f>
        <v>0</v>
      </c>
      <c r="L1561" s="24">
        <f>IFERROR(VLOOKUP($F1561,'Arr 2020'!$A:$N,7,0),0)</f>
        <v>0</v>
      </c>
      <c r="M1561" s="24">
        <f>IFERROR(VLOOKUP($F1561,'Arr 2020'!$A:$N,8,0),0)</f>
        <v>0</v>
      </c>
      <c r="N1561" s="24">
        <f>IFERROR(VLOOKUP($F1561,'Arr 2020'!$A:$N,9,0),0)</f>
        <v>0</v>
      </c>
      <c r="O1561" s="24">
        <f>IFERROR(VLOOKUP($F1561,'Arr 2020'!$A:$N,10,0),0)</f>
        <v>0</v>
      </c>
      <c r="P1561" s="24">
        <f>IFERROR(VLOOKUP($F1561,'Arr 2020'!$A:$N,11,0),0)</f>
        <v>0</v>
      </c>
      <c r="Q1561" s="24">
        <f>IFERROR(VLOOKUP($F1561,'Arr 2020'!$A:$N,12,0),0)</f>
        <v>0</v>
      </c>
      <c r="R1561" s="24">
        <f>IFERROR(VLOOKUP($F1561,'Arr 2020'!$A:$N,13,0),0)</f>
        <v>0</v>
      </c>
      <c r="S1561" s="24">
        <f>IFERROR(VLOOKUP($F1561,'Arr 2020'!$A:$N,14,0),0)</f>
        <v>0</v>
      </c>
    </row>
    <row r="1562" spans="2:19" ht="15" customHeight="1" x14ac:dyDescent="0.2">
      <c r="B1562" s="60"/>
      <c r="C1562" s="61"/>
      <c r="D1562" s="61"/>
      <c r="E1562" s="61"/>
      <c r="F1562" s="43" t="s">
        <v>2737</v>
      </c>
      <c r="G1562" s="53" t="s">
        <v>2738</v>
      </c>
      <c r="H1562" s="44">
        <f>IFERROR(VLOOKUP($F1562,'Arr 2020'!$A$1:$C$1331,3,0),0)</f>
        <v>0</v>
      </c>
      <c r="I1562" s="44">
        <f>IFERROR(VLOOKUP($F1562,'Arr 2020'!$A:$N,4,0),0)</f>
        <v>0</v>
      </c>
      <c r="J1562" s="44">
        <f>IFERROR(VLOOKUP($F1562,'Arr 2020'!$A:$N,5,0),0)</f>
        <v>0</v>
      </c>
      <c r="K1562" s="44">
        <f>IFERROR(VLOOKUP($F1562,'Arr 2020'!$A:$N,6,0),0)</f>
        <v>0</v>
      </c>
      <c r="L1562" s="44">
        <f>IFERROR(VLOOKUP($F1562,'Arr 2020'!$A:$N,7,0),0)</f>
        <v>0</v>
      </c>
      <c r="M1562" s="44">
        <f>IFERROR(VLOOKUP($F1562,'Arr 2020'!$A:$N,8,0),0)</f>
        <v>0</v>
      </c>
      <c r="N1562" s="44">
        <f>IFERROR(VLOOKUP($F1562,'Arr 2020'!$A:$N,9,0),0)</f>
        <v>0</v>
      </c>
      <c r="O1562" s="44">
        <f>IFERROR(VLOOKUP($F1562,'Arr 2020'!$A:$N,10,0),0)</f>
        <v>0</v>
      </c>
      <c r="P1562" s="44">
        <f>IFERROR(VLOOKUP($F1562,'Arr 2020'!$A:$N,11,0),0)</f>
        <v>0</v>
      </c>
      <c r="Q1562" s="44">
        <f>IFERROR(VLOOKUP($F1562,'Arr 2020'!$A:$N,12,0),0)</f>
        <v>0</v>
      </c>
      <c r="R1562" s="44">
        <f>IFERROR(VLOOKUP($F1562,'Arr 2020'!$A:$N,13,0),0)</f>
        <v>0</v>
      </c>
      <c r="S1562" s="44">
        <f>IFERROR(VLOOKUP($F1562,'Arr 2020'!$A:$N,14,0),0)</f>
        <v>0</v>
      </c>
    </row>
    <row r="1563" spans="2:19" ht="15" customHeight="1" x14ac:dyDescent="0.2">
      <c r="B1563" s="60"/>
      <c r="C1563" s="61"/>
      <c r="D1563" s="61"/>
      <c r="E1563" s="61"/>
      <c r="F1563" s="43" t="s">
        <v>2739</v>
      </c>
      <c r="G1563" s="53" t="s">
        <v>2740</v>
      </c>
      <c r="H1563" s="44">
        <f>IFERROR(VLOOKUP($F1563,'Arr 2020'!$A$1:$C$1331,3,0),0)</f>
        <v>35491.17</v>
      </c>
      <c r="I1563" s="44">
        <f>IFERROR(VLOOKUP($F1563,'Arr 2020'!$A:$N,4,0),0)</f>
        <v>6264.49</v>
      </c>
      <c r="J1563" s="44">
        <f>IFERROR(VLOOKUP($F1563,'Arr 2020'!$A:$N,5,0),0)</f>
        <v>2605.5300000000002</v>
      </c>
      <c r="K1563" s="44">
        <f>IFERROR(VLOOKUP($F1563,'Arr 2020'!$A:$N,6,0),0)</f>
        <v>219.76</v>
      </c>
      <c r="L1563" s="44">
        <f>IFERROR(VLOOKUP($F1563,'Arr 2020'!$A:$N,7,0),0)</f>
        <v>265.04000000000002</v>
      </c>
      <c r="M1563" s="44">
        <f>IFERROR(VLOOKUP($F1563,'Arr 2020'!$A:$N,8,0),0)</f>
        <v>1516.53</v>
      </c>
      <c r="N1563" s="44">
        <f>IFERROR(VLOOKUP($F1563,'Arr 2020'!$A:$N,9,0),0)</f>
        <v>5136.5800000000008</v>
      </c>
      <c r="O1563" s="44">
        <f>IFERROR(VLOOKUP($F1563,'Arr 2020'!$A:$N,10,0),0)</f>
        <v>4352.6000000000004</v>
      </c>
      <c r="P1563" s="44">
        <f>IFERROR(VLOOKUP($F1563,'Arr 2020'!$A:$N,11,0),0)</f>
        <v>12962.24</v>
      </c>
      <c r="Q1563" s="44">
        <f>IFERROR(VLOOKUP($F1563,'Arr 2020'!$A:$N,12,0),0)</f>
        <v>8848.83</v>
      </c>
      <c r="R1563" s="44">
        <f>IFERROR(VLOOKUP($F1563,'Arr 2020'!$A:$N,13,0),0)</f>
        <v>1412.9</v>
      </c>
      <c r="S1563" s="44">
        <f>IFERROR(VLOOKUP($F1563,'Arr 2020'!$A:$N,14,0),0)</f>
        <v>124.6</v>
      </c>
    </row>
    <row r="1564" spans="2:19" ht="15" customHeight="1" x14ac:dyDescent="0.2">
      <c r="B1564" s="60"/>
      <c r="C1564" s="61"/>
      <c r="D1564" s="61"/>
      <c r="E1564" s="61"/>
      <c r="F1564" s="43" t="s">
        <v>2741</v>
      </c>
      <c r="G1564" s="53" t="s">
        <v>2742</v>
      </c>
      <c r="H1564" s="44">
        <f>IFERROR(VLOOKUP($F1564,'Arr 2020'!$A$1:$C$1331,3,0),0)</f>
        <v>15834.69</v>
      </c>
      <c r="I1564" s="44">
        <f>IFERROR(VLOOKUP($F1564,'Arr 2020'!$A:$N,4,0),0)</f>
        <v>78564.22</v>
      </c>
      <c r="J1564" s="44">
        <f>IFERROR(VLOOKUP($F1564,'Arr 2020'!$A:$N,5,0),0)</f>
        <v>32869.120000000003</v>
      </c>
      <c r="K1564" s="44">
        <f>IFERROR(VLOOKUP($F1564,'Arr 2020'!$A:$N,6,0),0)</f>
        <v>9174.77</v>
      </c>
      <c r="L1564" s="44">
        <f>IFERROR(VLOOKUP($F1564,'Arr 2020'!$A:$N,7,0),0)</f>
        <v>36780.910000000003</v>
      </c>
      <c r="M1564" s="44">
        <f>IFERROR(VLOOKUP($F1564,'Arr 2020'!$A:$N,8,0),0)</f>
        <v>45093.42</v>
      </c>
      <c r="N1564" s="44">
        <f>IFERROR(VLOOKUP($F1564,'Arr 2020'!$A:$N,9,0),0)</f>
        <v>123659.98</v>
      </c>
      <c r="O1564" s="44">
        <f>IFERROR(VLOOKUP($F1564,'Arr 2020'!$A:$N,10,0),0)</f>
        <v>24699.4</v>
      </c>
      <c r="P1564" s="44">
        <f>IFERROR(VLOOKUP($F1564,'Arr 2020'!$A:$N,11,0),0)</f>
        <v>41302.160000000003</v>
      </c>
      <c r="Q1564" s="44">
        <f>IFERROR(VLOOKUP($F1564,'Arr 2020'!$A:$N,12,0),0)</f>
        <v>1719.72</v>
      </c>
      <c r="R1564" s="44">
        <f>IFERROR(VLOOKUP($F1564,'Arr 2020'!$A:$N,13,0),0)</f>
        <v>13605.51</v>
      </c>
      <c r="S1564" s="44">
        <f>IFERROR(VLOOKUP($F1564,'Arr 2020'!$A:$N,14,0),0)</f>
        <v>35045.660000000003</v>
      </c>
    </row>
    <row r="1565" spans="2:19" ht="15" customHeight="1" x14ac:dyDescent="0.2">
      <c r="B1565" s="64"/>
      <c r="C1565" s="37"/>
      <c r="D1565" s="37" t="s">
        <v>2743</v>
      </c>
      <c r="E1565" s="37"/>
      <c r="F1565" s="37"/>
      <c r="G1565" s="51" t="s">
        <v>2744</v>
      </c>
      <c r="H1565" s="38">
        <f>IFERROR(VLOOKUP($F1565,'Arr 2020'!$A$1:$C$1331,3,0),0)</f>
        <v>0</v>
      </c>
      <c r="I1565" s="38">
        <f>IFERROR(VLOOKUP($F1565,'Arr 2020'!$A:$N,4,0),0)</f>
        <v>0</v>
      </c>
      <c r="J1565" s="38">
        <f>IFERROR(VLOOKUP($F1565,'Arr 2020'!$A:$N,5,0),0)</f>
        <v>0</v>
      </c>
      <c r="K1565" s="38">
        <f>IFERROR(VLOOKUP($F1565,'Arr 2020'!$A:$N,6,0),0)</f>
        <v>0</v>
      </c>
      <c r="L1565" s="38">
        <f>IFERROR(VLOOKUP($F1565,'Arr 2020'!$A:$N,7,0),0)</f>
        <v>0</v>
      </c>
      <c r="M1565" s="38">
        <f>IFERROR(VLOOKUP($F1565,'Arr 2020'!$A:$N,8,0),0)</f>
        <v>0</v>
      </c>
      <c r="N1565" s="38">
        <f>IFERROR(VLOOKUP($F1565,'Arr 2020'!$A:$N,9,0),0)</f>
        <v>0</v>
      </c>
      <c r="O1565" s="38">
        <f>IFERROR(VLOOKUP($F1565,'Arr 2020'!$A:$N,10,0),0)</f>
        <v>0</v>
      </c>
      <c r="P1565" s="38">
        <f>IFERROR(VLOOKUP($F1565,'Arr 2020'!$A:$N,11,0),0)</f>
        <v>0</v>
      </c>
      <c r="Q1565" s="38">
        <f>IFERROR(VLOOKUP($F1565,'Arr 2020'!$A:$N,12,0),0)</f>
        <v>0</v>
      </c>
      <c r="R1565" s="38">
        <f>IFERROR(VLOOKUP($F1565,'Arr 2020'!$A:$N,13,0),0)</f>
        <v>0</v>
      </c>
      <c r="S1565" s="38">
        <f>IFERROR(VLOOKUP($F1565,'Arr 2020'!$A:$N,14,0),0)</f>
        <v>0</v>
      </c>
    </row>
    <row r="1566" spans="2:19" ht="30" customHeight="1" x14ac:dyDescent="0.2">
      <c r="B1566" s="23"/>
      <c r="C1566" s="22"/>
      <c r="D1566" s="22"/>
      <c r="E1566" s="22" t="s">
        <v>2745</v>
      </c>
      <c r="F1566" s="22"/>
      <c r="G1566" s="55" t="s">
        <v>2746</v>
      </c>
      <c r="H1566" s="24">
        <f>IFERROR(VLOOKUP($F1566,'Arr 2020'!$A$1:$C$1331,3,0),0)</f>
        <v>0</v>
      </c>
      <c r="I1566" s="24">
        <f>IFERROR(VLOOKUP($F1566,'Arr 2020'!$A:$N,4,0),0)</f>
        <v>0</v>
      </c>
      <c r="J1566" s="24">
        <f>IFERROR(VLOOKUP($F1566,'Arr 2020'!$A:$N,5,0),0)</f>
        <v>0</v>
      </c>
      <c r="K1566" s="24">
        <f>IFERROR(VLOOKUP($F1566,'Arr 2020'!$A:$N,6,0),0)</f>
        <v>0</v>
      </c>
      <c r="L1566" s="24">
        <f>IFERROR(VLOOKUP($F1566,'Arr 2020'!$A:$N,7,0),0)</f>
        <v>0</v>
      </c>
      <c r="M1566" s="24">
        <f>IFERROR(VLOOKUP($F1566,'Arr 2020'!$A:$N,8,0),0)</f>
        <v>0</v>
      </c>
      <c r="N1566" s="24">
        <f>IFERROR(VLOOKUP($F1566,'Arr 2020'!$A:$N,9,0),0)</f>
        <v>0</v>
      </c>
      <c r="O1566" s="24">
        <f>IFERROR(VLOOKUP($F1566,'Arr 2020'!$A:$N,10,0),0)</f>
        <v>0</v>
      </c>
      <c r="P1566" s="24">
        <f>IFERROR(VLOOKUP($F1566,'Arr 2020'!$A:$N,11,0),0)</f>
        <v>0</v>
      </c>
      <c r="Q1566" s="24">
        <f>IFERROR(VLOOKUP($F1566,'Arr 2020'!$A:$N,12,0),0)</f>
        <v>0</v>
      </c>
      <c r="R1566" s="24">
        <f>IFERROR(VLOOKUP($F1566,'Arr 2020'!$A:$N,13,0),0)</f>
        <v>0</v>
      </c>
      <c r="S1566" s="24">
        <f>IFERROR(VLOOKUP($F1566,'Arr 2020'!$A:$N,14,0),0)</f>
        <v>0</v>
      </c>
    </row>
    <row r="1567" spans="2:19" ht="15" customHeight="1" x14ac:dyDescent="0.2">
      <c r="B1567" s="60"/>
      <c r="C1567" s="61"/>
      <c r="D1567" s="61"/>
      <c r="E1567" s="61"/>
      <c r="F1567" s="43" t="s">
        <v>2747</v>
      </c>
      <c r="G1567" s="53" t="s">
        <v>2748</v>
      </c>
      <c r="H1567" s="44">
        <f>IFERROR(VLOOKUP($F1567,'Arr 2020'!$A$1:$C$1331,3,0),0)</f>
        <v>25689.759999999998</v>
      </c>
      <c r="I1567" s="44">
        <f>IFERROR(VLOOKUP($F1567,'Arr 2020'!$A:$N,4,0),0)</f>
        <v>30366.6</v>
      </c>
      <c r="J1567" s="44">
        <f>IFERROR(VLOOKUP($F1567,'Arr 2020'!$A:$N,5,0),0)</f>
        <v>25482.12</v>
      </c>
      <c r="K1567" s="44">
        <f>IFERROR(VLOOKUP($F1567,'Arr 2020'!$A:$N,6,0),0)</f>
        <v>6713.54</v>
      </c>
      <c r="L1567" s="44">
        <f>IFERROR(VLOOKUP($F1567,'Arr 2020'!$A:$N,7,0),0)</f>
        <v>8255.89</v>
      </c>
      <c r="M1567" s="44">
        <f>IFERROR(VLOOKUP($F1567,'Arr 2020'!$A:$N,8,0),0)</f>
        <v>8556.34</v>
      </c>
      <c r="N1567" s="44">
        <f>IFERROR(VLOOKUP($F1567,'Arr 2020'!$A:$N,9,0),0)</f>
        <v>16563.279999999995</v>
      </c>
      <c r="O1567" s="44">
        <f>IFERROR(VLOOKUP($F1567,'Arr 2020'!$A:$N,10,0),0)</f>
        <v>13834.85</v>
      </c>
      <c r="P1567" s="44">
        <f>IFERROR(VLOOKUP($F1567,'Arr 2020'!$A:$N,11,0),0)</f>
        <v>20425.759999999998</v>
      </c>
      <c r="Q1567" s="44">
        <f>IFERROR(VLOOKUP($F1567,'Arr 2020'!$A:$N,12,0),0)</f>
        <v>73509.02</v>
      </c>
      <c r="R1567" s="44">
        <f>IFERROR(VLOOKUP($F1567,'Arr 2020'!$A:$N,13,0),0)</f>
        <v>281398.69</v>
      </c>
      <c r="S1567" s="44">
        <f>IFERROR(VLOOKUP($F1567,'Arr 2020'!$A:$N,14,0),0)</f>
        <v>55353.27</v>
      </c>
    </row>
    <row r="1568" spans="2:19" ht="30" customHeight="1" x14ac:dyDescent="0.2">
      <c r="B1568" s="60"/>
      <c r="C1568" s="61"/>
      <c r="D1568" s="61"/>
      <c r="E1568" s="61"/>
      <c r="F1568" s="43" t="s">
        <v>2749</v>
      </c>
      <c r="G1568" s="53" t="s">
        <v>2750</v>
      </c>
      <c r="H1568" s="44">
        <f>IFERROR(VLOOKUP($F1568,'Arr 2020'!$A$1:$C$1331,3,0),0)</f>
        <v>265465.00000000006</v>
      </c>
      <c r="I1568" s="44">
        <f>IFERROR(VLOOKUP($F1568,'Arr 2020'!$A:$N,4,0),0)</f>
        <v>236554.22</v>
      </c>
      <c r="J1568" s="44">
        <f>IFERROR(VLOOKUP($F1568,'Arr 2020'!$A:$N,5,0),0)</f>
        <v>186617.15</v>
      </c>
      <c r="K1568" s="44">
        <f>IFERROR(VLOOKUP($F1568,'Arr 2020'!$A:$N,6,0),0)</f>
        <v>25589.919999999998</v>
      </c>
      <c r="L1568" s="44">
        <f>IFERROR(VLOOKUP($F1568,'Arr 2020'!$A:$N,7,0),0)</f>
        <v>34213.910000000003</v>
      </c>
      <c r="M1568" s="44">
        <f>IFERROR(VLOOKUP($F1568,'Arr 2020'!$A:$N,8,0),0)</f>
        <v>37956.489999999991</v>
      </c>
      <c r="N1568" s="44">
        <f>IFERROR(VLOOKUP($F1568,'Arr 2020'!$A:$N,9,0),0)</f>
        <v>71469.320000000007</v>
      </c>
      <c r="O1568" s="44">
        <f>IFERROR(VLOOKUP($F1568,'Arr 2020'!$A:$N,10,0),0)</f>
        <v>95457.78</v>
      </c>
      <c r="P1568" s="44">
        <f>IFERROR(VLOOKUP($F1568,'Arr 2020'!$A:$N,11,0),0)</f>
        <v>111010.17</v>
      </c>
      <c r="Q1568" s="44">
        <f>IFERROR(VLOOKUP($F1568,'Arr 2020'!$A:$N,12,0),0)</f>
        <v>119547.64</v>
      </c>
      <c r="R1568" s="44">
        <f>IFERROR(VLOOKUP($F1568,'Arr 2020'!$A:$N,13,0),0)</f>
        <v>125833.59</v>
      </c>
      <c r="S1568" s="44">
        <f>IFERROR(VLOOKUP($F1568,'Arr 2020'!$A:$N,14,0),0)</f>
        <v>120278.94</v>
      </c>
    </row>
    <row r="1569" spans="2:19" ht="30" customHeight="1" x14ac:dyDescent="0.2">
      <c r="B1569" s="23"/>
      <c r="C1569" s="22"/>
      <c r="D1569" s="22"/>
      <c r="E1569" s="22" t="s">
        <v>2751</v>
      </c>
      <c r="F1569" s="22"/>
      <c r="G1569" s="55" t="s">
        <v>2752</v>
      </c>
      <c r="H1569" s="24">
        <f>IFERROR(VLOOKUP($F1569,'Arr 2020'!$A$1:$C$1331,3,0),0)</f>
        <v>0</v>
      </c>
      <c r="I1569" s="24">
        <f>IFERROR(VLOOKUP($F1569,'Arr 2020'!$A:$N,4,0),0)</f>
        <v>0</v>
      </c>
      <c r="J1569" s="24">
        <f>IFERROR(VLOOKUP($F1569,'Arr 2020'!$A:$N,5,0),0)</f>
        <v>0</v>
      </c>
      <c r="K1569" s="24">
        <f>IFERROR(VLOOKUP($F1569,'Arr 2020'!$A:$N,6,0),0)</f>
        <v>0</v>
      </c>
      <c r="L1569" s="24">
        <f>IFERROR(VLOOKUP($F1569,'Arr 2020'!$A:$N,7,0),0)</f>
        <v>0</v>
      </c>
      <c r="M1569" s="24">
        <f>IFERROR(VLOOKUP($F1569,'Arr 2020'!$A:$N,8,0),0)</f>
        <v>0</v>
      </c>
      <c r="N1569" s="24">
        <f>IFERROR(VLOOKUP($F1569,'Arr 2020'!$A:$N,9,0),0)</f>
        <v>0</v>
      </c>
      <c r="O1569" s="24">
        <f>IFERROR(VLOOKUP($F1569,'Arr 2020'!$A:$N,10,0),0)</f>
        <v>0</v>
      </c>
      <c r="P1569" s="24">
        <f>IFERROR(VLOOKUP($F1569,'Arr 2020'!$A:$N,11,0),0)</f>
        <v>0</v>
      </c>
      <c r="Q1569" s="24">
        <f>IFERROR(VLOOKUP($F1569,'Arr 2020'!$A:$N,12,0),0)</f>
        <v>0</v>
      </c>
      <c r="R1569" s="24">
        <f>IFERROR(VLOOKUP($F1569,'Arr 2020'!$A:$N,13,0),0)</f>
        <v>0</v>
      </c>
      <c r="S1569" s="24">
        <f>IFERROR(VLOOKUP($F1569,'Arr 2020'!$A:$N,14,0),0)</f>
        <v>0</v>
      </c>
    </row>
    <row r="1570" spans="2:19" ht="30" customHeight="1" x14ac:dyDescent="0.2">
      <c r="B1570" s="60"/>
      <c r="C1570" s="61"/>
      <c r="D1570" s="61"/>
      <c r="E1570" s="61"/>
      <c r="F1570" s="43" t="s">
        <v>2753</v>
      </c>
      <c r="G1570" s="53" t="s">
        <v>2754</v>
      </c>
      <c r="H1570" s="44">
        <f>IFERROR(VLOOKUP($F1570,'Arr 2020'!$A$1:$C$1331,3,0),0)</f>
        <v>43976.739999999991</v>
      </c>
      <c r="I1570" s="44">
        <f>IFERROR(VLOOKUP($F1570,'Arr 2020'!$A:$N,4,0),0)</f>
        <v>24033.599999999999</v>
      </c>
      <c r="J1570" s="44">
        <f>IFERROR(VLOOKUP($F1570,'Arr 2020'!$A:$N,5,0),0)</f>
        <v>21890.48</v>
      </c>
      <c r="K1570" s="44">
        <f>IFERROR(VLOOKUP($F1570,'Arr 2020'!$A:$N,6,0),0)</f>
        <v>209.24999999999997</v>
      </c>
      <c r="L1570" s="44">
        <f>IFERROR(VLOOKUP($F1570,'Arr 2020'!$A:$N,7,0),0)</f>
        <v>574.27</v>
      </c>
      <c r="M1570" s="44">
        <f>IFERROR(VLOOKUP($F1570,'Arr 2020'!$A:$N,8,0),0)</f>
        <v>15935.17</v>
      </c>
      <c r="N1570" s="44">
        <f>IFERROR(VLOOKUP($F1570,'Arr 2020'!$A:$N,9,0),0)</f>
        <v>3264.89</v>
      </c>
      <c r="O1570" s="44">
        <f>IFERROR(VLOOKUP($F1570,'Arr 2020'!$A:$N,10,0),0)</f>
        <v>8908.07</v>
      </c>
      <c r="P1570" s="44">
        <f>IFERROR(VLOOKUP($F1570,'Arr 2020'!$A:$N,11,0),0)</f>
        <v>12152.93</v>
      </c>
      <c r="Q1570" s="44">
        <f>IFERROR(VLOOKUP($F1570,'Arr 2020'!$A:$N,12,0),0)</f>
        <v>12244.129999999997</v>
      </c>
      <c r="R1570" s="44">
        <f>IFERROR(VLOOKUP($F1570,'Arr 2020'!$A:$N,13,0),0)</f>
        <v>13482.19</v>
      </c>
      <c r="S1570" s="44">
        <f>IFERROR(VLOOKUP($F1570,'Arr 2020'!$A:$N,14,0),0)</f>
        <v>16738.439999999999</v>
      </c>
    </row>
    <row r="1571" spans="2:19" ht="15" customHeight="1" x14ac:dyDescent="0.2">
      <c r="B1571" s="60"/>
      <c r="C1571" s="61"/>
      <c r="D1571" s="61"/>
      <c r="E1571" s="61"/>
      <c r="F1571" s="43" t="s">
        <v>2755</v>
      </c>
      <c r="G1571" s="53" t="s">
        <v>2756</v>
      </c>
      <c r="H1571" s="44">
        <f>IFERROR(VLOOKUP($F1571,'Arr 2020'!$A$1:$C$1331,3,0),0)</f>
        <v>715415.20999999985</v>
      </c>
      <c r="I1571" s="44">
        <f>IFERROR(VLOOKUP($F1571,'Arr 2020'!$A:$N,4,0),0)</f>
        <v>648370.68999999994</v>
      </c>
      <c r="J1571" s="44">
        <f>IFERROR(VLOOKUP($F1571,'Arr 2020'!$A:$N,5,0),0)</f>
        <v>469815.7</v>
      </c>
      <c r="K1571" s="44">
        <f>IFERROR(VLOOKUP($F1571,'Arr 2020'!$A:$N,6,0),0)</f>
        <v>144005.96</v>
      </c>
      <c r="L1571" s="44">
        <f>IFERROR(VLOOKUP($F1571,'Arr 2020'!$A:$N,7,0),0)</f>
        <v>43178.52</v>
      </c>
      <c r="M1571" s="44">
        <f>IFERROR(VLOOKUP($F1571,'Arr 2020'!$A:$N,8,0),0)</f>
        <v>46288.74</v>
      </c>
      <c r="N1571" s="44">
        <f>IFERROR(VLOOKUP($F1571,'Arr 2020'!$A:$N,9,0),0)</f>
        <v>83152.28</v>
      </c>
      <c r="O1571" s="44">
        <f>IFERROR(VLOOKUP($F1571,'Arr 2020'!$A:$N,10,0),0)</f>
        <v>119227.24</v>
      </c>
      <c r="P1571" s="44">
        <f>IFERROR(VLOOKUP($F1571,'Arr 2020'!$A:$N,11,0),0)</f>
        <v>161908.82</v>
      </c>
      <c r="Q1571" s="44">
        <f>IFERROR(VLOOKUP($F1571,'Arr 2020'!$A:$N,12,0),0)</f>
        <v>212417.91</v>
      </c>
      <c r="R1571" s="44">
        <f>IFERROR(VLOOKUP($F1571,'Arr 2020'!$A:$N,13,0),0)</f>
        <v>291928.78000000003</v>
      </c>
      <c r="S1571" s="44">
        <f>IFERROR(VLOOKUP($F1571,'Arr 2020'!$A:$N,14,0),0)</f>
        <v>280107.86</v>
      </c>
    </row>
    <row r="1572" spans="2:19" ht="15" customHeight="1" x14ac:dyDescent="0.2">
      <c r="B1572" s="60"/>
      <c r="C1572" s="61"/>
      <c r="D1572" s="61"/>
      <c r="E1572" s="61"/>
      <c r="F1572" s="43" t="s">
        <v>2757</v>
      </c>
      <c r="G1572" s="53" t="s">
        <v>2758</v>
      </c>
      <c r="H1572" s="44">
        <f>IFERROR(VLOOKUP($F1572,'Arr 2020'!$A$1:$C$1331,3,0),0)</f>
        <v>0</v>
      </c>
      <c r="I1572" s="44">
        <f>IFERROR(VLOOKUP($F1572,'Arr 2020'!$A:$N,4,0),0)</f>
        <v>0</v>
      </c>
      <c r="J1572" s="44">
        <f>IFERROR(VLOOKUP($F1572,'Arr 2020'!$A:$N,5,0),0)</f>
        <v>0</v>
      </c>
      <c r="K1572" s="44">
        <f>IFERROR(VLOOKUP($F1572,'Arr 2020'!$A:$N,6,0),0)</f>
        <v>0</v>
      </c>
      <c r="L1572" s="44">
        <f>IFERROR(VLOOKUP($F1572,'Arr 2020'!$A:$N,7,0),0)</f>
        <v>0</v>
      </c>
      <c r="M1572" s="44">
        <f>IFERROR(VLOOKUP($F1572,'Arr 2020'!$A:$N,8,0),0)</f>
        <v>0</v>
      </c>
      <c r="N1572" s="44">
        <f>IFERROR(VLOOKUP($F1572,'Arr 2020'!$A:$N,9,0),0)</f>
        <v>0</v>
      </c>
      <c r="O1572" s="44">
        <f>IFERROR(VLOOKUP($F1572,'Arr 2020'!$A:$N,10,0),0)</f>
        <v>0</v>
      </c>
      <c r="P1572" s="44">
        <f>IFERROR(VLOOKUP($F1572,'Arr 2020'!$A:$N,11,0),0)</f>
        <v>0</v>
      </c>
      <c r="Q1572" s="44">
        <f>IFERROR(VLOOKUP($F1572,'Arr 2020'!$A:$N,12,0),0)</f>
        <v>0</v>
      </c>
      <c r="R1572" s="44">
        <f>IFERROR(VLOOKUP($F1572,'Arr 2020'!$A:$N,13,0),0)</f>
        <v>0</v>
      </c>
      <c r="S1572" s="44">
        <f>IFERROR(VLOOKUP($F1572,'Arr 2020'!$A:$N,14,0),0)</f>
        <v>0</v>
      </c>
    </row>
    <row r="1573" spans="2:19" ht="15" customHeight="1" x14ac:dyDescent="0.2">
      <c r="B1573" s="23"/>
      <c r="C1573" s="22"/>
      <c r="D1573" s="22"/>
      <c r="E1573" s="22" t="s">
        <v>2759</v>
      </c>
      <c r="F1573" s="22"/>
      <c r="G1573" s="55" t="s">
        <v>2760</v>
      </c>
      <c r="H1573" s="24">
        <f>IFERROR(VLOOKUP($F1573,'Arr 2020'!$A$1:$C$1331,3,0),0)</f>
        <v>0</v>
      </c>
      <c r="I1573" s="24">
        <f>IFERROR(VLOOKUP($F1573,'Arr 2020'!$A:$N,4,0),0)</f>
        <v>0</v>
      </c>
      <c r="J1573" s="24">
        <f>IFERROR(VLOOKUP($F1573,'Arr 2020'!$A:$N,5,0),0)</f>
        <v>0</v>
      </c>
      <c r="K1573" s="24">
        <f>IFERROR(VLOOKUP($F1573,'Arr 2020'!$A:$N,6,0),0)</f>
        <v>0</v>
      </c>
      <c r="L1573" s="24">
        <f>IFERROR(VLOOKUP($F1573,'Arr 2020'!$A:$N,7,0),0)</f>
        <v>0</v>
      </c>
      <c r="M1573" s="24">
        <f>IFERROR(VLOOKUP($F1573,'Arr 2020'!$A:$N,8,0),0)</f>
        <v>0</v>
      </c>
      <c r="N1573" s="24">
        <f>IFERROR(VLOOKUP($F1573,'Arr 2020'!$A:$N,9,0),0)</f>
        <v>0</v>
      </c>
      <c r="O1573" s="24">
        <f>IFERROR(VLOOKUP($F1573,'Arr 2020'!$A:$N,10,0),0)</f>
        <v>0</v>
      </c>
      <c r="P1573" s="24">
        <f>IFERROR(VLOOKUP($F1573,'Arr 2020'!$A:$N,11,0),0)</f>
        <v>0</v>
      </c>
      <c r="Q1573" s="24">
        <f>IFERROR(VLOOKUP($F1573,'Arr 2020'!$A:$N,12,0),0)</f>
        <v>0</v>
      </c>
      <c r="R1573" s="24">
        <f>IFERROR(VLOOKUP($F1573,'Arr 2020'!$A:$N,13,0),0)</f>
        <v>0</v>
      </c>
      <c r="S1573" s="24">
        <f>IFERROR(VLOOKUP($F1573,'Arr 2020'!$A:$N,14,0),0)</f>
        <v>0</v>
      </c>
    </row>
    <row r="1574" spans="2:19" ht="15" customHeight="1" x14ac:dyDescent="0.2">
      <c r="B1574" s="60"/>
      <c r="C1574" s="61"/>
      <c r="D1574" s="61"/>
      <c r="E1574" s="61"/>
      <c r="F1574" s="43" t="s">
        <v>2761</v>
      </c>
      <c r="G1574" s="53" t="s">
        <v>2762</v>
      </c>
      <c r="H1574" s="44">
        <f>IFERROR(VLOOKUP($F1574,'Arr 2020'!$A$1:$C$1331,3,0),0)</f>
        <v>0</v>
      </c>
      <c r="I1574" s="44">
        <f>IFERROR(VLOOKUP($F1574,'Arr 2020'!$A:$N,4,0),0)</f>
        <v>0</v>
      </c>
      <c r="J1574" s="44">
        <f>IFERROR(VLOOKUP($F1574,'Arr 2020'!$A:$N,5,0),0)</f>
        <v>0</v>
      </c>
      <c r="K1574" s="44">
        <f>IFERROR(VLOOKUP($F1574,'Arr 2020'!$A:$N,6,0),0)</f>
        <v>0</v>
      </c>
      <c r="L1574" s="44">
        <f>IFERROR(VLOOKUP($F1574,'Arr 2020'!$A:$N,7,0),0)</f>
        <v>0</v>
      </c>
      <c r="M1574" s="44">
        <f>IFERROR(VLOOKUP($F1574,'Arr 2020'!$A:$N,8,0),0)</f>
        <v>0</v>
      </c>
      <c r="N1574" s="44">
        <f>IFERROR(VLOOKUP($F1574,'Arr 2020'!$A:$N,9,0),0)</f>
        <v>0</v>
      </c>
      <c r="O1574" s="44">
        <f>IFERROR(VLOOKUP($F1574,'Arr 2020'!$A:$N,10,0),0)</f>
        <v>0</v>
      </c>
      <c r="P1574" s="44">
        <f>IFERROR(VLOOKUP($F1574,'Arr 2020'!$A:$N,11,0),0)</f>
        <v>0</v>
      </c>
      <c r="Q1574" s="44">
        <f>IFERROR(VLOOKUP($F1574,'Arr 2020'!$A:$N,12,0),0)</f>
        <v>0</v>
      </c>
      <c r="R1574" s="44">
        <f>IFERROR(VLOOKUP($F1574,'Arr 2020'!$A:$N,13,0),0)</f>
        <v>0</v>
      </c>
      <c r="S1574" s="44">
        <f>IFERROR(VLOOKUP($F1574,'Arr 2020'!$A:$N,14,0),0)</f>
        <v>0</v>
      </c>
    </row>
    <row r="1575" spans="2:19" ht="15" customHeight="1" x14ac:dyDescent="0.2">
      <c r="B1575" s="60"/>
      <c r="C1575" s="61"/>
      <c r="D1575" s="61"/>
      <c r="E1575" s="61"/>
      <c r="F1575" s="43" t="s">
        <v>2763</v>
      </c>
      <c r="G1575" s="53" t="s">
        <v>4295</v>
      </c>
      <c r="H1575" s="44">
        <f>IFERROR(VLOOKUP($F1575,'Arr 2020'!$A$1:$C$1331,3,0),0)</f>
        <v>4426.1599999999989</v>
      </c>
      <c r="I1575" s="44">
        <f>IFERROR(VLOOKUP($F1575,'Arr 2020'!$A:$N,4,0),0)</f>
        <v>3571.42</v>
      </c>
      <c r="J1575" s="44">
        <f>IFERROR(VLOOKUP($F1575,'Arr 2020'!$A:$N,5,0),0)</f>
        <v>3661.6</v>
      </c>
      <c r="K1575" s="44">
        <f>IFERROR(VLOOKUP($F1575,'Arr 2020'!$A:$N,6,0),0)</f>
        <v>3941.8</v>
      </c>
      <c r="L1575" s="44">
        <f>IFERROR(VLOOKUP($F1575,'Arr 2020'!$A:$N,7,0),0)</f>
        <v>2743.72</v>
      </c>
      <c r="M1575" s="44">
        <f>IFERROR(VLOOKUP($F1575,'Arr 2020'!$A:$N,8,0),0)</f>
        <v>2995.5100000000007</v>
      </c>
      <c r="N1575" s="44">
        <f>IFERROR(VLOOKUP($F1575,'Arr 2020'!$A:$N,9,0),0)</f>
        <v>2576.12</v>
      </c>
      <c r="O1575" s="44">
        <f>IFERROR(VLOOKUP($F1575,'Arr 2020'!$A:$N,10,0),0)</f>
        <v>3772</v>
      </c>
      <c r="P1575" s="44">
        <f>IFERROR(VLOOKUP($F1575,'Arr 2020'!$A:$N,11,0),0)</f>
        <v>3444.4299999999994</v>
      </c>
      <c r="Q1575" s="44">
        <f>IFERROR(VLOOKUP($F1575,'Arr 2020'!$A:$N,12,0),0)</f>
        <v>5504.6</v>
      </c>
      <c r="R1575" s="44">
        <f>IFERROR(VLOOKUP($F1575,'Arr 2020'!$A:$N,13,0),0)</f>
        <v>8201.5300000000007</v>
      </c>
      <c r="S1575" s="44">
        <f>IFERROR(VLOOKUP($F1575,'Arr 2020'!$A:$N,14,0),0)</f>
        <v>4496.37</v>
      </c>
    </row>
    <row r="1576" spans="2:19" ht="15" customHeight="1" x14ac:dyDescent="0.2">
      <c r="B1576" s="23"/>
      <c r="C1576" s="22"/>
      <c r="D1576" s="22"/>
      <c r="E1576" s="22" t="s">
        <v>2765</v>
      </c>
      <c r="F1576" s="22"/>
      <c r="G1576" s="55" t="s">
        <v>2766</v>
      </c>
      <c r="H1576" s="24">
        <f>IFERROR(VLOOKUP($F1576,'Arr 2020'!$A$1:$C$1331,3,0),0)</f>
        <v>0</v>
      </c>
      <c r="I1576" s="24">
        <f>IFERROR(VLOOKUP($F1576,'Arr 2020'!$A:$N,4,0),0)</f>
        <v>0</v>
      </c>
      <c r="J1576" s="24">
        <f>IFERROR(VLOOKUP($F1576,'Arr 2020'!$A:$N,5,0),0)</f>
        <v>0</v>
      </c>
      <c r="K1576" s="24">
        <f>IFERROR(VLOOKUP($F1576,'Arr 2020'!$A:$N,6,0),0)</f>
        <v>0</v>
      </c>
      <c r="L1576" s="24">
        <f>IFERROR(VLOOKUP($F1576,'Arr 2020'!$A:$N,7,0),0)</f>
        <v>0</v>
      </c>
      <c r="M1576" s="24">
        <f>IFERROR(VLOOKUP($F1576,'Arr 2020'!$A:$N,8,0),0)</f>
        <v>0</v>
      </c>
      <c r="N1576" s="24">
        <f>IFERROR(VLOOKUP($F1576,'Arr 2020'!$A:$N,9,0),0)</f>
        <v>0</v>
      </c>
      <c r="O1576" s="24">
        <f>IFERROR(VLOOKUP($F1576,'Arr 2020'!$A:$N,10,0),0)</f>
        <v>0</v>
      </c>
      <c r="P1576" s="24">
        <f>IFERROR(VLOOKUP($F1576,'Arr 2020'!$A:$N,11,0),0)</f>
        <v>0</v>
      </c>
      <c r="Q1576" s="24">
        <f>IFERROR(VLOOKUP($F1576,'Arr 2020'!$A:$N,12,0),0)</f>
        <v>0</v>
      </c>
      <c r="R1576" s="24">
        <f>IFERROR(VLOOKUP($F1576,'Arr 2020'!$A:$N,13,0),0)</f>
        <v>0</v>
      </c>
      <c r="S1576" s="24">
        <f>IFERROR(VLOOKUP($F1576,'Arr 2020'!$A:$N,14,0),0)</f>
        <v>0</v>
      </c>
    </row>
    <row r="1577" spans="2:19" ht="15" customHeight="1" x14ac:dyDescent="0.2">
      <c r="B1577" s="60"/>
      <c r="C1577" s="61"/>
      <c r="D1577" s="61"/>
      <c r="E1577" s="61"/>
      <c r="F1577" s="43" t="s">
        <v>2767</v>
      </c>
      <c r="G1577" s="53" t="s">
        <v>2766</v>
      </c>
      <c r="H1577" s="44">
        <f>IFERROR(VLOOKUP($F1577,'Arr 2020'!$A$1:$C$1331,3,0),0)</f>
        <v>98.760000000000019</v>
      </c>
      <c r="I1577" s="44">
        <f>IFERROR(VLOOKUP($F1577,'Arr 2020'!$A:$N,4,0),0)</f>
        <v>25.92</v>
      </c>
      <c r="J1577" s="44">
        <f>IFERROR(VLOOKUP($F1577,'Arr 2020'!$A:$N,5,0),0)</f>
        <v>16</v>
      </c>
      <c r="K1577" s="44">
        <f>IFERROR(VLOOKUP($F1577,'Arr 2020'!$A:$N,6,0),0)</f>
        <v>0</v>
      </c>
      <c r="L1577" s="44">
        <f>IFERROR(VLOOKUP($F1577,'Arr 2020'!$A:$N,7,0),0)</f>
        <v>0</v>
      </c>
      <c r="M1577" s="44">
        <f>IFERROR(VLOOKUP($F1577,'Arr 2020'!$A:$N,8,0),0)</f>
        <v>7.8</v>
      </c>
      <c r="N1577" s="44">
        <f>IFERROR(VLOOKUP($F1577,'Arr 2020'!$A:$N,9,0),0)</f>
        <v>0</v>
      </c>
      <c r="O1577" s="44">
        <f>IFERROR(VLOOKUP($F1577,'Arr 2020'!$A:$N,10,0),0)</f>
        <v>35.479999999999997</v>
      </c>
      <c r="P1577" s="44">
        <f>IFERROR(VLOOKUP($F1577,'Arr 2020'!$A:$N,11,0),0)</f>
        <v>0</v>
      </c>
      <c r="Q1577" s="44">
        <f>IFERROR(VLOOKUP($F1577,'Arr 2020'!$A:$N,12,0),0)</f>
        <v>0</v>
      </c>
      <c r="R1577" s="44">
        <f>IFERROR(VLOOKUP($F1577,'Arr 2020'!$A:$N,13,0),0)</f>
        <v>4</v>
      </c>
      <c r="S1577" s="44">
        <f>IFERROR(VLOOKUP($F1577,'Arr 2020'!$A:$N,14,0),0)</f>
        <v>5</v>
      </c>
    </row>
    <row r="1578" spans="2:19" ht="30" customHeight="1" x14ac:dyDescent="0.2">
      <c r="B1578" s="23"/>
      <c r="C1578" s="22"/>
      <c r="D1578" s="22"/>
      <c r="E1578" s="22" t="s">
        <v>2768</v>
      </c>
      <c r="F1578" s="22"/>
      <c r="G1578" s="55" t="s">
        <v>2769</v>
      </c>
      <c r="H1578" s="24">
        <f>IFERROR(VLOOKUP($F1578,'Arr 2020'!$A$1:$C$1331,3,0),0)</f>
        <v>0</v>
      </c>
      <c r="I1578" s="24">
        <f>IFERROR(VLOOKUP($F1578,'Arr 2020'!$A:$N,4,0),0)</f>
        <v>0</v>
      </c>
      <c r="J1578" s="24">
        <f>IFERROR(VLOOKUP($F1578,'Arr 2020'!$A:$N,5,0),0)</f>
        <v>0</v>
      </c>
      <c r="K1578" s="24">
        <f>IFERROR(VLOOKUP($F1578,'Arr 2020'!$A:$N,6,0),0)</f>
        <v>0</v>
      </c>
      <c r="L1578" s="24">
        <f>IFERROR(VLOOKUP($F1578,'Arr 2020'!$A:$N,7,0),0)</f>
        <v>0</v>
      </c>
      <c r="M1578" s="24">
        <f>IFERROR(VLOOKUP($F1578,'Arr 2020'!$A:$N,8,0),0)</f>
        <v>0</v>
      </c>
      <c r="N1578" s="24">
        <f>IFERROR(VLOOKUP($F1578,'Arr 2020'!$A:$N,9,0),0)</f>
        <v>0</v>
      </c>
      <c r="O1578" s="24">
        <f>IFERROR(VLOOKUP($F1578,'Arr 2020'!$A:$N,10,0),0)</f>
        <v>0</v>
      </c>
      <c r="P1578" s="24">
        <f>IFERROR(VLOOKUP($F1578,'Arr 2020'!$A:$N,11,0),0)</f>
        <v>0</v>
      </c>
      <c r="Q1578" s="24">
        <f>IFERROR(VLOOKUP($F1578,'Arr 2020'!$A:$N,12,0),0)</f>
        <v>0</v>
      </c>
      <c r="R1578" s="24">
        <f>IFERROR(VLOOKUP($F1578,'Arr 2020'!$A:$N,13,0),0)</f>
        <v>0</v>
      </c>
      <c r="S1578" s="24">
        <f>IFERROR(VLOOKUP($F1578,'Arr 2020'!$A:$N,14,0),0)</f>
        <v>0</v>
      </c>
    </row>
    <row r="1579" spans="2:19" ht="15" customHeight="1" x14ac:dyDescent="0.2">
      <c r="B1579" s="60"/>
      <c r="C1579" s="61"/>
      <c r="D1579" s="61"/>
      <c r="E1579" s="61"/>
      <c r="F1579" s="43" t="s">
        <v>2770</v>
      </c>
      <c r="G1579" s="53" t="s">
        <v>2771</v>
      </c>
      <c r="H1579" s="44">
        <f>IFERROR(VLOOKUP($F1579,'Arr 2020'!$A$1:$C$1331,3,0),0)</f>
        <v>1455.68</v>
      </c>
      <c r="I1579" s="44">
        <f>IFERROR(VLOOKUP($F1579,'Arr 2020'!$A:$N,4,0),0)</f>
        <v>1070.68</v>
      </c>
      <c r="J1579" s="44">
        <f>IFERROR(VLOOKUP($F1579,'Arr 2020'!$A:$N,5,0),0)</f>
        <v>1145.97</v>
      </c>
      <c r="K1579" s="44">
        <f>IFERROR(VLOOKUP($F1579,'Arr 2020'!$A:$N,6,0),0)</f>
        <v>42.060000000000009</v>
      </c>
      <c r="L1579" s="44">
        <f>IFERROR(VLOOKUP($F1579,'Arr 2020'!$A:$N,7,0),0)</f>
        <v>410.74</v>
      </c>
      <c r="M1579" s="44">
        <f>IFERROR(VLOOKUP($F1579,'Arr 2020'!$A:$N,8,0),0)</f>
        <v>245.18</v>
      </c>
      <c r="N1579" s="44">
        <f>IFERROR(VLOOKUP($F1579,'Arr 2020'!$A:$N,9,0),0)</f>
        <v>533.30999999999995</v>
      </c>
      <c r="O1579" s="44">
        <f>IFERROR(VLOOKUP($F1579,'Arr 2020'!$A:$N,10,0),0)</f>
        <v>259.85000000000002</v>
      </c>
      <c r="P1579" s="44">
        <f>IFERROR(VLOOKUP($F1579,'Arr 2020'!$A:$N,11,0),0)</f>
        <v>63.6</v>
      </c>
      <c r="Q1579" s="44">
        <f>IFERROR(VLOOKUP($F1579,'Arr 2020'!$A:$N,12,0),0)</f>
        <v>304.14999999999992</v>
      </c>
      <c r="R1579" s="44">
        <f>IFERROR(VLOOKUP($F1579,'Arr 2020'!$A:$N,13,0),0)</f>
        <v>263.58999999999997</v>
      </c>
      <c r="S1579" s="44">
        <f>IFERROR(VLOOKUP($F1579,'Arr 2020'!$A:$N,14,0),0)</f>
        <v>358.18</v>
      </c>
    </row>
    <row r="1580" spans="2:19" ht="30" customHeight="1" x14ac:dyDescent="0.2">
      <c r="B1580" s="60"/>
      <c r="C1580" s="61"/>
      <c r="D1580" s="61"/>
      <c r="E1580" s="61"/>
      <c r="F1580" s="43" t="s">
        <v>2772</v>
      </c>
      <c r="G1580" s="53" t="s">
        <v>2773</v>
      </c>
      <c r="H1580" s="44">
        <f>IFERROR(VLOOKUP($F1580,'Arr 2020'!$A$1:$C$1331,3,0),0)</f>
        <v>38749.31</v>
      </c>
      <c r="I1580" s="44">
        <f>IFERROR(VLOOKUP($F1580,'Arr 2020'!$A:$N,4,0),0)</f>
        <v>28716.77</v>
      </c>
      <c r="J1580" s="44">
        <f>IFERROR(VLOOKUP($F1580,'Arr 2020'!$A:$N,5,0),0)</f>
        <v>28691.89</v>
      </c>
      <c r="K1580" s="44">
        <f>IFERROR(VLOOKUP($F1580,'Arr 2020'!$A:$N,6,0),0)</f>
        <v>22309.439999999999</v>
      </c>
      <c r="L1580" s="44">
        <f>IFERROR(VLOOKUP($F1580,'Arr 2020'!$A:$N,7,0),0)</f>
        <v>39001.22</v>
      </c>
      <c r="M1580" s="44">
        <f>IFERROR(VLOOKUP($F1580,'Arr 2020'!$A:$N,8,0),0)</f>
        <v>25902.380000000005</v>
      </c>
      <c r="N1580" s="44">
        <f>IFERROR(VLOOKUP($F1580,'Arr 2020'!$A:$N,9,0),0)</f>
        <v>24284.720000000005</v>
      </c>
      <c r="O1580" s="44">
        <f>IFERROR(VLOOKUP($F1580,'Arr 2020'!$A:$N,10,0),0)</f>
        <v>23855.49</v>
      </c>
      <c r="P1580" s="44">
        <f>IFERROR(VLOOKUP($F1580,'Arr 2020'!$A:$N,11,0),0)</f>
        <v>21556.85</v>
      </c>
      <c r="Q1580" s="44">
        <f>IFERROR(VLOOKUP($F1580,'Arr 2020'!$A:$N,12,0),0)</f>
        <v>23824.59</v>
      </c>
      <c r="R1580" s="44">
        <f>IFERROR(VLOOKUP($F1580,'Arr 2020'!$A:$N,13,0),0)</f>
        <v>23858.03</v>
      </c>
      <c r="S1580" s="44">
        <f>IFERROR(VLOOKUP($F1580,'Arr 2020'!$A:$N,14,0),0)</f>
        <v>22208.04</v>
      </c>
    </row>
    <row r="1581" spans="2:19" ht="15" customHeight="1" x14ac:dyDescent="0.2">
      <c r="B1581" s="60"/>
      <c r="C1581" s="61"/>
      <c r="D1581" s="61"/>
      <c r="E1581" s="61"/>
      <c r="F1581" s="43" t="s">
        <v>2774</v>
      </c>
      <c r="G1581" s="53" t="s">
        <v>2775</v>
      </c>
      <c r="H1581" s="44">
        <f>IFERROR(VLOOKUP($F1581,'Arr 2020'!$A$1:$C$1331,3,0),0)</f>
        <v>0</v>
      </c>
      <c r="I1581" s="44">
        <f>IFERROR(VLOOKUP($F1581,'Arr 2020'!$A:$N,4,0),0)</f>
        <v>0</v>
      </c>
      <c r="J1581" s="44">
        <f>IFERROR(VLOOKUP($F1581,'Arr 2020'!$A:$N,5,0),0)</f>
        <v>0</v>
      </c>
      <c r="K1581" s="44">
        <f>IFERROR(VLOOKUP($F1581,'Arr 2020'!$A:$N,6,0),0)</f>
        <v>0</v>
      </c>
      <c r="L1581" s="44">
        <f>IFERROR(VLOOKUP($F1581,'Arr 2020'!$A:$N,7,0),0)</f>
        <v>0</v>
      </c>
      <c r="M1581" s="44">
        <f>IFERROR(VLOOKUP($F1581,'Arr 2020'!$A:$N,8,0),0)</f>
        <v>0</v>
      </c>
      <c r="N1581" s="44">
        <f>IFERROR(VLOOKUP($F1581,'Arr 2020'!$A:$N,9,0),0)</f>
        <v>0</v>
      </c>
      <c r="O1581" s="44">
        <f>IFERROR(VLOOKUP($F1581,'Arr 2020'!$A:$N,10,0),0)</f>
        <v>35.08</v>
      </c>
      <c r="P1581" s="44">
        <f>IFERROR(VLOOKUP($F1581,'Arr 2020'!$A:$N,11,0),0)</f>
        <v>0</v>
      </c>
      <c r="Q1581" s="44">
        <f>IFERROR(VLOOKUP($F1581,'Arr 2020'!$A:$N,12,0),0)</f>
        <v>0</v>
      </c>
      <c r="R1581" s="44">
        <f>IFERROR(VLOOKUP($F1581,'Arr 2020'!$A:$N,13,0),0)</f>
        <v>0</v>
      </c>
      <c r="S1581" s="44">
        <f>IFERROR(VLOOKUP($F1581,'Arr 2020'!$A:$N,14,0),0)</f>
        <v>0</v>
      </c>
    </row>
    <row r="1582" spans="2:19" ht="30" customHeight="1" x14ac:dyDescent="0.2">
      <c r="B1582" s="60"/>
      <c r="C1582" s="61"/>
      <c r="D1582" s="61"/>
      <c r="E1582" s="61"/>
      <c r="F1582" s="43" t="s">
        <v>2776</v>
      </c>
      <c r="G1582" s="53" t="s">
        <v>2777</v>
      </c>
      <c r="H1582" s="44">
        <f>IFERROR(VLOOKUP($F1582,'Arr 2020'!$A$1:$C$1331,3,0),0)</f>
        <v>660.09</v>
      </c>
      <c r="I1582" s="44">
        <f>IFERROR(VLOOKUP($F1582,'Arr 2020'!$A:$N,4,0),0)</f>
        <v>494.91000000000008</v>
      </c>
      <c r="J1582" s="44">
        <f>IFERROR(VLOOKUP($F1582,'Arr 2020'!$A:$N,5,0),0)</f>
        <v>586.21000000000015</v>
      </c>
      <c r="K1582" s="44">
        <f>IFERROR(VLOOKUP($F1582,'Arr 2020'!$A:$N,6,0),0)</f>
        <v>342.99</v>
      </c>
      <c r="L1582" s="44">
        <f>IFERROR(VLOOKUP($F1582,'Arr 2020'!$A:$N,7,0),0)</f>
        <v>0</v>
      </c>
      <c r="M1582" s="44">
        <f>IFERROR(VLOOKUP($F1582,'Arr 2020'!$A:$N,8,0),0)</f>
        <v>46.86999999999999</v>
      </c>
      <c r="N1582" s="44">
        <f>IFERROR(VLOOKUP($F1582,'Arr 2020'!$A:$N,9,0),0)</f>
        <v>169</v>
      </c>
      <c r="O1582" s="44">
        <f>IFERROR(VLOOKUP($F1582,'Arr 2020'!$A:$N,10,0),0)</f>
        <v>283.8</v>
      </c>
      <c r="P1582" s="44">
        <f>IFERROR(VLOOKUP($F1582,'Arr 2020'!$A:$N,11,0),0)</f>
        <v>499.55</v>
      </c>
      <c r="Q1582" s="44">
        <f>IFERROR(VLOOKUP($F1582,'Arr 2020'!$A:$N,12,0),0)</f>
        <v>714.9</v>
      </c>
      <c r="R1582" s="44">
        <f>IFERROR(VLOOKUP($F1582,'Arr 2020'!$A:$N,13,0),0)</f>
        <v>544.58000000000004</v>
      </c>
      <c r="S1582" s="44">
        <f>IFERROR(VLOOKUP($F1582,'Arr 2020'!$A:$N,14,0),0)</f>
        <v>619.82000000000005</v>
      </c>
    </row>
    <row r="1583" spans="2:19" ht="15" customHeight="1" x14ac:dyDescent="0.2">
      <c r="B1583" s="60"/>
      <c r="C1583" s="61"/>
      <c r="D1583" s="61"/>
      <c r="E1583" s="61"/>
      <c r="F1583" s="43" t="s">
        <v>2778</v>
      </c>
      <c r="G1583" s="53" t="s">
        <v>2779</v>
      </c>
      <c r="H1583" s="44">
        <f>IFERROR(VLOOKUP($F1583,'Arr 2020'!$A$1:$C$1331,3,0),0)</f>
        <v>0</v>
      </c>
      <c r="I1583" s="44">
        <f>IFERROR(VLOOKUP($F1583,'Arr 2020'!$A:$N,4,0),0)</f>
        <v>0</v>
      </c>
      <c r="J1583" s="44">
        <f>IFERROR(VLOOKUP($F1583,'Arr 2020'!$A:$N,5,0),0)</f>
        <v>99.27</v>
      </c>
      <c r="K1583" s="44">
        <f>IFERROR(VLOOKUP($F1583,'Arr 2020'!$A:$N,6,0),0)</f>
        <v>0</v>
      </c>
      <c r="L1583" s="44">
        <f>IFERROR(VLOOKUP($F1583,'Arr 2020'!$A:$N,7,0),0)</f>
        <v>0</v>
      </c>
      <c r="M1583" s="44">
        <f>IFERROR(VLOOKUP($F1583,'Arr 2020'!$A:$N,8,0),0)</f>
        <v>0</v>
      </c>
      <c r="N1583" s="44">
        <f>IFERROR(VLOOKUP($F1583,'Arr 2020'!$A:$N,9,0),0)</f>
        <v>0</v>
      </c>
      <c r="O1583" s="44">
        <f>IFERROR(VLOOKUP($F1583,'Arr 2020'!$A:$N,10,0),0)</f>
        <v>0</v>
      </c>
      <c r="P1583" s="44">
        <f>IFERROR(VLOOKUP($F1583,'Arr 2020'!$A:$N,11,0),0)</f>
        <v>0</v>
      </c>
      <c r="Q1583" s="44">
        <f>IFERROR(VLOOKUP($F1583,'Arr 2020'!$A:$N,12,0),0)</f>
        <v>0</v>
      </c>
      <c r="R1583" s="44">
        <f>IFERROR(VLOOKUP($F1583,'Arr 2020'!$A:$N,13,0),0)</f>
        <v>0</v>
      </c>
      <c r="S1583" s="44">
        <f>IFERROR(VLOOKUP($F1583,'Arr 2020'!$A:$N,14,0),0)</f>
        <v>0</v>
      </c>
    </row>
    <row r="1584" spans="2:19" ht="15" customHeight="1" x14ac:dyDescent="0.2">
      <c r="B1584" s="64"/>
      <c r="C1584" s="37"/>
      <c r="D1584" s="37" t="s">
        <v>2780</v>
      </c>
      <c r="E1584" s="37"/>
      <c r="F1584" s="37"/>
      <c r="G1584" s="51" t="s">
        <v>2781</v>
      </c>
      <c r="H1584" s="38">
        <f>IFERROR(VLOOKUP($F1584,'Arr 2020'!$A$1:$C$1331,3,0),0)</f>
        <v>0</v>
      </c>
      <c r="I1584" s="38">
        <f>IFERROR(VLOOKUP($F1584,'Arr 2020'!$A:$N,4,0),0)</f>
        <v>0</v>
      </c>
      <c r="J1584" s="38">
        <f>IFERROR(VLOOKUP($F1584,'Arr 2020'!$A:$N,5,0),0)</f>
        <v>0</v>
      </c>
      <c r="K1584" s="38">
        <f>IFERROR(VLOOKUP($F1584,'Arr 2020'!$A:$N,6,0),0)</f>
        <v>0</v>
      </c>
      <c r="L1584" s="38">
        <f>IFERROR(VLOOKUP($F1584,'Arr 2020'!$A:$N,7,0),0)</f>
        <v>0</v>
      </c>
      <c r="M1584" s="38">
        <f>IFERROR(VLOOKUP($F1584,'Arr 2020'!$A:$N,8,0),0)</f>
        <v>0</v>
      </c>
      <c r="N1584" s="38">
        <f>IFERROR(VLOOKUP($F1584,'Arr 2020'!$A:$N,9,0),0)</f>
        <v>0</v>
      </c>
      <c r="O1584" s="38">
        <f>IFERROR(VLOOKUP($F1584,'Arr 2020'!$A:$N,10,0),0)</f>
        <v>0</v>
      </c>
      <c r="P1584" s="38">
        <f>IFERROR(VLOOKUP($F1584,'Arr 2020'!$A:$N,11,0),0)</f>
        <v>0</v>
      </c>
      <c r="Q1584" s="38">
        <f>IFERROR(VLOOKUP($F1584,'Arr 2020'!$A:$N,12,0),0)</f>
        <v>0</v>
      </c>
      <c r="R1584" s="38">
        <f>IFERROR(VLOOKUP($F1584,'Arr 2020'!$A:$N,13,0),0)</f>
        <v>0</v>
      </c>
      <c r="S1584" s="38">
        <f>IFERROR(VLOOKUP($F1584,'Arr 2020'!$A:$N,14,0),0)</f>
        <v>0</v>
      </c>
    </row>
    <row r="1585" spans="2:19" ht="15" customHeight="1" x14ac:dyDescent="0.2">
      <c r="B1585" s="23"/>
      <c r="C1585" s="22"/>
      <c r="D1585" s="22"/>
      <c r="E1585" s="22" t="s">
        <v>2782</v>
      </c>
      <c r="F1585" s="22"/>
      <c r="G1585" s="55" t="s">
        <v>2781</v>
      </c>
      <c r="H1585" s="24">
        <f>IFERROR(VLOOKUP($F1585,'Arr 2020'!$A$1:$C$1331,3,0),0)</f>
        <v>0</v>
      </c>
      <c r="I1585" s="24">
        <f>IFERROR(VLOOKUP($F1585,'Arr 2020'!$A:$N,4,0),0)</f>
        <v>0</v>
      </c>
      <c r="J1585" s="24">
        <f>IFERROR(VLOOKUP($F1585,'Arr 2020'!$A:$N,5,0),0)</f>
        <v>0</v>
      </c>
      <c r="K1585" s="24">
        <f>IFERROR(VLOOKUP($F1585,'Arr 2020'!$A:$N,6,0),0)</f>
        <v>0</v>
      </c>
      <c r="L1585" s="24">
        <f>IFERROR(VLOOKUP($F1585,'Arr 2020'!$A:$N,7,0),0)</f>
        <v>0</v>
      </c>
      <c r="M1585" s="24">
        <f>IFERROR(VLOOKUP($F1585,'Arr 2020'!$A:$N,8,0),0)</f>
        <v>0</v>
      </c>
      <c r="N1585" s="24">
        <f>IFERROR(VLOOKUP($F1585,'Arr 2020'!$A:$N,9,0),0)</f>
        <v>0</v>
      </c>
      <c r="O1585" s="24">
        <f>IFERROR(VLOOKUP($F1585,'Arr 2020'!$A:$N,10,0),0)</f>
        <v>0</v>
      </c>
      <c r="P1585" s="24">
        <f>IFERROR(VLOOKUP($F1585,'Arr 2020'!$A:$N,11,0),0)</f>
        <v>0</v>
      </c>
      <c r="Q1585" s="24">
        <f>IFERROR(VLOOKUP($F1585,'Arr 2020'!$A:$N,12,0),0)</f>
        <v>0</v>
      </c>
      <c r="R1585" s="24">
        <f>IFERROR(VLOOKUP($F1585,'Arr 2020'!$A:$N,13,0),0)</f>
        <v>0</v>
      </c>
      <c r="S1585" s="24">
        <f>IFERROR(VLOOKUP($F1585,'Arr 2020'!$A:$N,14,0),0)</f>
        <v>0</v>
      </c>
    </row>
    <row r="1586" spans="2:19" ht="15" customHeight="1" x14ac:dyDescent="0.2">
      <c r="B1586" s="60"/>
      <c r="C1586" s="61"/>
      <c r="D1586" s="61"/>
      <c r="E1586" s="61"/>
      <c r="F1586" s="43" t="s">
        <v>2783</v>
      </c>
      <c r="G1586" s="53" t="s">
        <v>2784</v>
      </c>
      <c r="H1586" s="44">
        <f>IFERROR(VLOOKUP($F1586,'Arr 2020'!$A$1:$C$1331,3,0),0)</f>
        <v>231993.45</v>
      </c>
      <c r="I1586" s="44">
        <f>IFERROR(VLOOKUP($F1586,'Arr 2020'!$A:$N,4,0),0)</f>
        <v>211524.51</v>
      </c>
      <c r="J1586" s="44">
        <f>IFERROR(VLOOKUP($F1586,'Arr 2020'!$A:$N,5,0),0)</f>
        <v>221295.44</v>
      </c>
      <c r="K1586" s="44">
        <f>IFERROR(VLOOKUP($F1586,'Arr 2020'!$A:$N,6,0),0)</f>
        <v>154372.79999999999</v>
      </c>
      <c r="L1586" s="44">
        <f>IFERROR(VLOOKUP($F1586,'Arr 2020'!$A:$N,7,0),0)</f>
        <v>163511.91</v>
      </c>
      <c r="M1586" s="44">
        <f>IFERROR(VLOOKUP($F1586,'Arr 2020'!$A:$N,8,0),0)</f>
        <v>195491.5</v>
      </c>
      <c r="N1586" s="44">
        <f>IFERROR(VLOOKUP($F1586,'Arr 2020'!$A:$N,9,0),0)</f>
        <v>196324.88</v>
      </c>
      <c r="O1586" s="44">
        <f>IFERROR(VLOOKUP($F1586,'Arr 2020'!$A:$N,10,0),0)</f>
        <v>250585.33</v>
      </c>
      <c r="P1586" s="44">
        <f>IFERROR(VLOOKUP($F1586,'Arr 2020'!$A:$N,11,0),0)</f>
        <v>190877.34</v>
      </c>
      <c r="Q1586" s="44">
        <f>IFERROR(VLOOKUP($F1586,'Arr 2020'!$A:$N,12,0),0)</f>
        <v>196022.53</v>
      </c>
      <c r="R1586" s="44">
        <f>IFERROR(VLOOKUP($F1586,'Arr 2020'!$A:$N,13,0),0)</f>
        <v>236790.49</v>
      </c>
      <c r="S1586" s="44">
        <f>IFERROR(VLOOKUP($F1586,'Arr 2020'!$A:$N,14,0),0)</f>
        <v>243792.85</v>
      </c>
    </row>
    <row r="1587" spans="2:19" ht="30" customHeight="1" x14ac:dyDescent="0.2">
      <c r="B1587" s="60"/>
      <c r="C1587" s="61"/>
      <c r="D1587" s="61"/>
      <c r="E1587" s="61"/>
      <c r="F1587" s="43" t="s">
        <v>2785</v>
      </c>
      <c r="G1587" s="53" t="s">
        <v>2786</v>
      </c>
      <c r="H1587" s="44">
        <f>IFERROR(VLOOKUP($F1587,'Arr 2020'!$A$1:$C$1331,3,0),0)</f>
        <v>2274196.64</v>
      </c>
      <c r="I1587" s="44">
        <f>IFERROR(VLOOKUP($F1587,'Arr 2020'!$A:$N,4,0),0)</f>
        <v>1930749.83</v>
      </c>
      <c r="J1587" s="44">
        <f>IFERROR(VLOOKUP($F1587,'Arr 2020'!$A:$N,5,0),0)</f>
        <v>2002742.6200000003</v>
      </c>
      <c r="K1587" s="44">
        <f>IFERROR(VLOOKUP($F1587,'Arr 2020'!$A:$N,6,0),0)</f>
        <v>1566656</v>
      </c>
      <c r="L1587" s="44">
        <f>IFERROR(VLOOKUP($F1587,'Arr 2020'!$A:$N,7,0),0)</f>
        <v>1415740.7900000003</v>
      </c>
      <c r="M1587" s="44">
        <f>IFERROR(VLOOKUP($F1587,'Arr 2020'!$A:$N,8,0),0)</f>
        <v>1707679.43</v>
      </c>
      <c r="N1587" s="44">
        <f>IFERROR(VLOOKUP($F1587,'Arr 2020'!$A:$N,9,0),0)</f>
        <v>1832727.81</v>
      </c>
      <c r="O1587" s="44">
        <f>IFERROR(VLOOKUP($F1587,'Arr 2020'!$A:$N,10,0),0)</f>
        <v>2140790.2999999998</v>
      </c>
      <c r="P1587" s="44">
        <f>IFERROR(VLOOKUP($F1587,'Arr 2020'!$A:$N,11,0),0)</f>
        <v>2985797.3</v>
      </c>
      <c r="Q1587" s="44">
        <f>IFERROR(VLOOKUP($F1587,'Arr 2020'!$A:$N,12,0),0)</f>
        <v>2096434.0900000003</v>
      </c>
      <c r="R1587" s="44">
        <f>IFERROR(VLOOKUP($F1587,'Arr 2020'!$A:$N,13,0),0)</f>
        <v>2496577.35</v>
      </c>
      <c r="S1587" s="44">
        <f>IFERROR(VLOOKUP($F1587,'Arr 2020'!$A:$N,14,0),0)</f>
        <v>2437730.33</v>
      </c>
    </row>
    <row r="1588" spans="2:19" ht="15" customHeight="1" x14ac:dyDescent="0.2">
      <c r="B1588" s="60"/>
      <c r="C1588" s="61"/>
      <c r="D1588" s="61"/>
      <c r="E1588" s="61"/>
      <c r="F1588" s="43" t="s">
        <v>2787</v>
      </c>
      <c r="G1588" s="53" t="s">
        <v>2788</v>
      </c>
      <c r="H1588" s="44">
        <f>IFERROR(VLOOKUP($F1588,'Arr 2020'!$A$1:$C$1331,3,0),0)</f>
        <v>356239.54</v>
      </c>
      <c r="I1588" s="44">
        <f>IFERROR(VLOOKUP($F1588,'Arr 2020'!$A:$N,4,0),0)</f>
        <v>347549.75</v>
      </c>
      <c r="J1588" s="44">
        <f>IFERROR(VLOOKUP($F1588,'Arr 2020'!$A:$N,5,0),0)</f>
        <v>323623.8</v>
      </c>
      <c r="K1588" s="44">
        <f>IFERROR(VLOOKUP($F1588,'Arr 2020'!$A:$N,6,0),0)</f>
        <v>217716.04999999996</v>
      </c>
      <c r="L1588" s="44">
        <f>IFERROR(VLOOKUP($F1588,'Arr 2020'!$A:$N,7,0),0)</f>
        <v>331071.92</v>
      </c>
      <c r="M1588" s="44">
        <f>IFERROR(VLOOKUP($F1588,'Arr 2020'!$A:$N,8,0),0)</f>
        <v>294092.52</v>
      </c>
      <c r="N1588" s="44">
        <f>IFERROR(VLOOKUP($F1588,'Arr 2020'!$A:$N,9,0),0)</f>
        <v>331145.48</v>
      </c>
      <c r="O1588" s="44">
        <f>IFERROR(VLOOKUP($F1588,'Arr 2020'!$A:$N,10,0),0)</f>
        <v>318410.40000000002</v>
      </c>
      <c r="P1588" s="44">
        <f>IFERROR(VLOOKUP($F1588,'Arr 2020'!$A:$N,11,0),0)</f>
        <v>300135.32</v>
      </c>
      <c r="Q1588" s="44">
        <f>IFERROR(VLOOKUP($F1588,'Arr 2020'!$A:$N,12,0),0)</f>
        <v>318265.02</v>
      </c>
      <c r="R1588" s="44">
        <f>IFERROR(VLOOKUP($F1588,'Arr 2020'!$A:$N,13,0),0)</f>
        <v>336845.51</v>
      </c>
      <c r="S1588" s="44">
        <f>IFERROR(VLOOKUP($F1588,'Arr 2020'!$A:$N,14,0),0)</f>
        <v>311397.94</v>
      </c>
    </row>
    <row r="1589" spans="2:19" ht="15" customHeight="1" x14ac:dyDescent="0.2">
      <c r="B1589" s="60"/>
      <c r="C1589" s="61"/>
      <c r="D1589" s="61"/>
      <c r="E1589" s="61"/>
      <c r="F1589" s="43" t="s">
        <v>2789</v>
      </c>
      <c r="G1589" s="53" t="s">
        <v>2790</v>
      </c>
      <c r="H1589" s="44">
        <f>IFERROR(VLOOKUP($F1589,'Arr 2020'!$A$1:$C$1331,3,0),0)</f>
        <v>1068.5899999999999</v>
      </c>
      <c r="I1589" s="44">
        <f>IFERROR(VLOOKUP($F1589,'Arr 2020'!$A:$N,4,0),0)</f>
        <v>1874.39</v>
      </c>
      <c r="J1589" s="44">
        <f>IFERROR(VLOOKUP($F1589,'Arr 2020'!$A:$N,5,0),0)</f>
        <v>177.29</v>
      </c>
      <c r="K1589" s="44">
        <f>IFERROR(VLOOKUP($F1589,'Arr 2020'!$A:$N,6,0),0)</f>
        <v>317.79000000000002</v>
      </c>
      <c r="L1589" s="44">
        <f>IFERROR(VLOOKUP($F1589,'Arr 2020'!$A:$N,7,0),0)</f>
        <v>0.48</v>
      </c>
      <c r="M1589" s="44">
        <f>IFERROR(VLOOKUP($F1589,'Arr 2020'!$A:$N,8,0),0)</f>
        <v>220.63</v>
      </c>
      <c r="N1589" s="44">
        <f>IFERROR(VLOOKUP($F1589,'Arr 2020'!$A:$N,9,0),0)</f>
        <v>288.41000000000003</v>
      </c>
      <c r="O1589" s="44">
        <f>IFERROR(VLOOKUP($F1589,'Arr 2020'!$A:$N,10,0),0)</f>
        <v>262.55</v>
      </c>
      <c r="P1589" s="44">
        <f>IFERROR(VLOOKUP($F1589,'Arr 2020'!$A:$N,11,0),0)</f>
        <v>98.75</v>
      </c>
      <c r="Q1589" s="44">
        <f>IFERROR(VLOOKUP($F1589,'Arr 2020'!$A:$N,12,0),0)</f>
        <v>30.92</v>
      </c>
      <c r="R1589" s="44">
        <f>IFERROR(VLOOKUP($F1589,'Arr 2020'!$A:$N,13,0),0)</f>
        <v>1048.6500000000001</v>
      </c>
      <c r="S1589" s="44">
        <f>IFERROR(VLOOKUP($F1589,'Arr 2020'!$A:$N,14,0),0)</f>
        <v>379.33</v>
      </c>
    </row>
    <row r="1590" spans="2:19" ht="15" customHeight="1" x14ac:dyDescent="0.2">
      <c r="B1590" s="64"/>
      <c r="C1590" s="37"/>
      <c r="D1590" s="37" t="s">
        <v>2791</v>
      </c>
      <c r="E1590" s="37"/>
      <c r="F1590" s="37"/>
      <c r="G1590" s="51" t="s">
        <v>2792</v>
      </c>
      <c r="H1590" s="38">
        <f>IFERROR(VLOOKUP($F1590,'Arr 2020'!$A$1:$C$1331,3,0),0)</f>
        <v>0</v>
      </c>
      <c r="I1590" s="38">
        <f>IFERROR(VLOOKUP($F1590,'Arr 2020'!$A:$N,4,0),0)</f>
        <v>0</v>
      </c>
      <c r="J1590" s="38">
        <f>IFERROR(VLOOKUP($F1590,'Arr 2020'!$A:$N,5,0),0)</f>
        <v>0</v>
      </c>
      <c r="K1590" s="38">
        <f>IFERROR(VLOOKUP($F1590,'Arr 2020'!$A:$N,6,0),0)</f>
        <v>0</v>
      </c>
      <c r="L1590" s="38">
        <f>IFERROR(VLOOKUP($F1590,'Arr 2020'!$A:$N,7,0),0)</f>
        <v>0</v>
      </c>
      <c r="M1590" s="38">
        <f>IFERROR(VLOOKUP($F1590,'Arr 2020'!$A:$N,8,0),0)</f>
        <v>0</v>
      </c>
      <c r="N1590" s="38">
        <f>IFERROR(VLOOKUP($F1590,'Arr 2020'!$A:$N,9,0),0)</f>
        <v>0</v>
      </c>
      <c r="O1590" s="38">
        <f>IFERROR(VLOOKUP($F1590,'Arr 2020'!$A:$N,10,0),0)</f>
        <v>0</v>
      </c>
      <c r="P1590" s="38">
        <f>IFERROR(VLOOKUP($F1590,'Arr 2020'!$A:$N,11,0),0)</f>
        <v>0</v>
      </c>
      <c r="Q1590" s="38">
        <f>IFERROR(VLOOKUP($F1590,'Arr 2020'!$A:$N,12,0),0)</f>
        <v>0</v>
      </c>
      <c r="R1590" s="38">
        <f>IFERROR(VLOOKUP($F1590,'Arr 2020'!$A:$N,13,0),0)</f>
        <v>0</v>
      </c>
      <c r="S1590" s="38">
        <f>IFERROR(VLOOKUP($F1590,'Arr 2020'!$A:$N,14,0),0)</f>
        <v>0</v>
      </c>
    </row>
    <row r="1591" spans="2:19" ht="15" customHeight="1" x14ac:dyDescent="0.2">
      <c r="B1591" s="23"/>
      <c r="C1591" s="22"/>
      <c r="D1591" s="22"/>
      <c r="E1591" s="22" t="s">
        <v>2793</v>
      </c>
      <c r="F1591" s="22"/>
      <c r="G1591" s="55" t="s">
        <v>2792</v>
      </c>
      <c r="H1591" s="24">
        <f>IFERROR(VLOOKUP($F1591,'Arr 2020'!$A$1:$C$1331,3,0),0)</f>
        <v>0</v>
      </c>
      <c r="I1591" s="24">
        <f>IFERROR(VLOOKUP($F1591,'Arr 2020'!$A:$N,4,0),0)</f>
        <v>0</v>
      </c>
      <c r="J1591" s="24">
        <f>IFERROR(VLOOKUP($F1591,'Arr 2020'!$A:$N,5,0),0)</f>
        <v>0</v>
      </c>
      <c r="K1591" s="24">
        <f>IFERROR(VLOOKUP($F1591,'Arr 2020'!$A:$N,6,0),0)</f>
        <v>0</v>
      </c>
      <c r="L1591" s="24">
        <f>IFERROR(VLOOKUP($F1591,'Arr 2020'!$A:$N,7,0),0)</f>
        <v>0</v>
      </c>
      <c r="M1591" s="24">
        <f>IFERROR(VLOOKUP($F1591,'Arr 2020'!$A:$N,8,0),0)</f>
        <v>0</v>
      </c>
      <c r="N1591" s="24">
        <f>IFERROR(VLOOKUP($F1591,'Arr 2020'!$A:$N,9,0),0)</f>
        <v>0</v>
      </c>
      <c r="O1591" s="24">
        <f>IFERROR(VLOOKUP($F1591,'Arr 2020'!$A:$N,10,0),0)</f>
        <v>0</v>
      </c>
      <c r="P1591" s="24">
        <f>IFERROR(VLOOKUP($F1591,'Arr 2020'!$A:$N,11,0),0)</f>
        <v>0</v>
      </c>
      <c r="Q1591" s="24">
        <f>IFERROR(VLOOKUP($F1591,'Arr 2020'!$A:$N,12,0),0)</f>
        <v>0</v>
      </c>
      <c r="R1591" s="24">
        <f>IFERROR(VLOOKUP($F1591,'Arr 2020'!$A:$N,13,0),0)</f>
        <v>0</v>
      </c>
      <c r="S1591" s="24">
        <f>IFERROR(VLOOKUP($F1591,'Arr 2020'!$A:$N,14,0),0)</f>
        <v>0</v>
      </c>
    </row>
    <row r="1592" spans="2:19" ht="15" customHeight="1" x14ac:dyDescent="0.2">
      <c r="B1592" s="60"/>
      <c r="C1592" s="61"/>
      <c r="D1592" s="61"/>
      <c r="E1592" s="61"/>
      <c r="F1592" s="43" t="s">
        <v>2794</v>
      </c>
      <c r="G1592" s="53" t="s">
        <v>2792</v>
      </c>
      <c r="H1592" s="44">
        <f>IFERROR(VLOOKUP($F1592,'Arr 2020'!$A$1:$C$1331,3,0),0)</f>
        <v>2063595.41</v>
      </c>
      <c r="I1592" s="44">
        <f>IFERROR(VLOOKUP($F1592,'Arr 2020'!$A:$N,4,0),0)</f>
        <v>1925486.39</v>
      </c>
      <c r="J1592" s="44">
        <f>IFERROR(VLOOKUP($F1592,'Arr 2020'!$A:$N,5,0),0)</f>
        <v>1654095.67</v>
      </c>
      <c r="K1592" s="44">
        <f>IFERROR(VLOOKUP($F1592,'Arr 2020'!$A:$N,6,0),0)</f>
        <v>1821721.0700000003</v>
      </c>
      <c r="L1592" s="44">
        <f>IFERROR(VLOOKUP($F1592,'Arr 2020'!$A:$N,7,0),0)</f>
        <v>1460306.1899999997</v>
      </c>
      <c r="M1592" s="44">
        <f>IFERROR(VLOOKUP($F1592,'Arr 2020'!$A:$N,8,0),0)</f>
        <v>1332103.6299999999</v>
      </c>
      <c r="N1592" s="44">
        <f>IFERROR(VLOOKUP($F1592,'Arr 2020'!$A:$N,9,0),0)</f>
        <v>1425534.86</v>
      </c>
      <c r="O1592" s="44">
        <f>IFERROR(VLOOKUP($F1592,'Arr 2020'!$A:$N,10,0),0)</f>
        <v>1691225.5900000003</v>
      </c>
      <c r="P1592" s="44">
        <f>IFERROR(VLOOKUP($F1592,'Arr 2020'!$A:$N,11,0),0)</f>
        <v>1585184.98</v>
      </c>
      <c r="Q1592" s="44">
        <f>IFERROR(VLOOKUP($F1592,'Arr 2020'!$A:$N,12,0),0)</f>
        <v>1975947.12</v>
      </c>
      <c r="R1592" s="44">
        <f>IFERROR(VLOOKUP($F1592,'Arr 2020'!$A:$N,13,0),0)</f>
        <v>2560300.65</v>
      </c>
      <c r="S1592" s="44">
        <f>IFERROR(VLOOKUP($F1592,'Arr 2020'!$A:$N,14,0),0)</f>
        <v>1964060.67</v>
      </c>
    </row>
    <row r="1593" spans="2:19" ht="15" customHeight="1" x14ac:dyDescent="0.2">
      <c r="B1593" s="64"/>
      <c r="C1593" s="37"/>
      <c r="D1593" s="37" t="s">
        <v>2795</v>
      </c>
      <c r="E1593" s="37"/>
      <c r="F1593" s="37"/>
      <c r="G1593" s="51" t="s">
        <v>2796</v>
      </c>
      <c r="H1593" s="38">
        <f>IFERROR(VLOOKUP($F1593,'Arr 2020'!$A$1:$C$1331,3,0),0)</f>
        <v>0</v>
      </c>
      <c r="I1593" s="38">
        <f>IFERROR(VLOOKUP($F1593,'Arr 2020'!$A:$N,4,0),0)</f>
        <v>0</v>
      </c>
      <c r="J1593" s="38">
        <f>IFERROR(VLOOKUP($F1593,'Arr 2020'!$A:$N,5,0),0)</f>
        <v>0</v>
      </c>
      <c r="K1593" s="38">
        <f>IFERROR(VLOOKUP($F1593,'Arr 2020'!$A:$N,6,0),0)</f>
        <v>0</v>
      </c>
      <c r="L1593" s="38">
        <f>IFERROR(VLOOKUP($F1593,'Arr 2020'!$A:$N,7,0),0)</f>
        <v>0</v>
      </c>
      <c r="M1593" s="38">
        <f>IFERROR(VLOOKUP($F1593,'Arr 2020'!$A:$N,8,0),0)</f>
        <v>0</v>
      </c>
      <c r="N1593" s="38">
        <f>IFERROR(VLOOKUP($F1593,'Arr 2020'!$A:$N,9,0),0)</f>
        <v>0</v>
      </c>
      <c r="O1593" s="38">
        <f>IFERROR(VLOOKUP($F1593,'Arr 2020'!$A:$N,10,0),0)</f>
        <v>0</v>
      </c>
      <c r="P1593" s="38">
        <f>IFERROR(VLOOKUP($F1593,'Arr 2020'!$A:$N,11,0),0)</f>
        <v>0</v>
      </c>
      <c r="Q1593" s="38">
        <f>IFERROR(VLOOKUP($F1593,'Arr 2020'!$A:$N,12,0),0)</f>
        <v>0</v>
      </c>
      <c r="R1593" s="38">
        <f>IFERROR(VLOOKUP($F1593,'Arr 2020'!$A:$N,13,0),0)</f>
        <v>0</v>
      </c>
      <c r="S1593" s="38">
        <f>IFERROR(VLOOKUP($F1593,'Arr 2020'!$A:$N,14,0),0)</f>
        <v>0</v>
      </c>
    </row>
    <row r="1594" spans="2:19" ht="15" customHeight="1" x14ac:dyDescent="0.2">
      <c r="B1594" s="23"/>
      <c r="C1594" s="22"/>
      <c r="D1594" s="22"/>
      <c r="E1594" s="22" t="s">
        <v>2797</v>
      </c>
      <c r="F1594" s="22"/>
      <c r="G1594" s="55" t="s">
        <v>2796</v>
      </c>
      <c r="H1594" s="24">
        <f>IFERROR(VLOOKUP($F1594,'Arr 2020'!$A$1:$C$1331,3,0),0)</f>
        <v>0</v>
      </c>
      <c r="I1594" s="24">
        <f>IFERROR(VLOOKUP($F1594,'Arr 2020'!$A:$N,4,0),0)</f>
        <v>0</v>
      </c>
      <c r="J1594" s="24">
        <f>IFERROR(VLOOKUP($F1594,'Arr 2020'!$A:$N,5,0),0)</f>
        <v>0</v>
      </c>
      <c r="K1594" s="24">
        <f>IFERROR(VLOOKUP($F1594,'Arr 2020'!$A:$N,6,0),0)</f>
        <v>0</v>
      </c>
      <c r="L1594" s="24">
        <f>IFERROR(VLOOKUP($F1594,'Arr 2020'!$A:$N,7,0),0)</f>
        <v>0</v>
      </c>
      <c r="M1594" s="24">
        <f>IFERROR(VLOOKUP($F1594,'Arr 2020'!$A:$N,8,0),0)</f>
        <v>0</v>
      </c>
      <c r="N1594" s="24">
        <f>IFERROR(VLOOKUP($F1594,'Arr 2020'!$A:$N,9,0),0)</f>
        <v>0</v>
      </c>
      <c r="O1594" s="24">
        <f>IFERROR(VLOOKUP($F1594,'Arr 2020'!$A:$N,10,0),0)</f>
        <v>0</v>
      </c>
      <c r="P1594" s="24">
        <f>IFERROR(VLOOKUP($F1594,'Arr 2020'!$A:$N,11,0),0)</f>
        <v>0</v>
      </c>
      <c r="Q1594" s="24">
        <f>IFERROR(VLOOKUP($F1594,'Arr 2020'!$A:$N,12,0),0)</f>
        <v>0</v>
      </c>
      <c r="R1594" s="24">
        <f>IFERROR(VLOOKUP($F1594,'Arr 2020'!$A:$N,13,0),0)</f>
        <v>0</v>
      </c>
      <c r="S1594" s="24">
        <f>IFERROR(VLOOKUP($F1594,'Arr 2020'!$A:$N,14,0),0)</f>
        <v>0</v>
      </c>
    </row>
    <row r="1595" spans="2:19" ht="15" customHeight="1" x14ac:dyDescent="0.2">
      <c r="B1595" s="60"/>
      <c r="C1595" s="61"/>
      <c r="D1595" s="61"/>
      <c r="E1595" s="61"/>
      <c r="F1595" s="43" t="s">
        <v>2798</v>
      </c>
      <c r="G1595" s="53" t="s">
        <v>2796</v>
      </c>
      <c r="H1595" s="44">
        <f>IFERROR(VLOOKUP($F1595,'Arr 2020'!$A$1:$C$1331,3,0),0)</f>
        <v>0</v>
      </c>
      <c r="I1595" s="44">
        <f>IFERROR(VLOOKUP($F1595,'Arr 2020'!$A:$N,4,0),0)</f>
        <v>0</v>
      </c>
      <c r="J1595" s="44">
        <f>IFERROR(VLOOKUP($F1595,'Arr 2020'!$A:$N,5,0),0)</f>
        <v>0</v>
      </c>
      <c r="K1595" s="44">
        <f>IFERROR(VLOOKUP($F1595,'Arr 2020'!$A:$N,6,0),0)</f>
        <v>0</v>
      </c>
      <c r="L1595" s="44">
        <f>IFERROR(VLOOKUP($F1595,'Arr 2020'!$A:$N,7,0),0)</f>
        <v>0</v>
      </c>
      <c r="M1595" s="44">
        <f>IFERROR(VLOOKUP($F1595,'Arr 2020'!$A:$N,8,0),0)</f>
        <v>0</v>
      </c>
      <c r="N1595" s="44">
        <f>IFERROR(VLOOKUP($F1595,'Arr 2020'!$A:$N,9,0),0)</f>
        <v>0</v>
      </c>
      <c r="O1595" s="44">
        <f>IFERROR(VLOOKUP($F1595,'Arr 2020'!$A:$N,10,0),0)</f>
        <v>0</v>
      </c>
      <c r="P1595" s="44">
        <f>IFERROR(VLOOKUP($F1595,'Arr 2020'!$A:$N,11,0),0)</f>
        <v>0</v>
      </c>
      <c r="Q1595" s="44">
        <f>IFERROR(VLOOKUP($F1595,'Arr 2020'!$A:$N,12,0),0)</f>
        <v>0</v>
      </c>
      <c r="R1595" s="44">
        <f>IFERROR(VLOOKUP($F1595,'Arr 2020'!$A:$N,13,0),0)</f>
        <v>0</v>
      </c>
      <c r="S1595" s="44">
        <f>IFERROR(VLOOKUP($F1595,'Arr 2020'!$A:$N,14,0),0)</f>
        <v>0</v>
      </c>
    </row>
    <row r="1596" spans="2:19" ht="15" customHeight="1" x14ac:dyDescent="0.2">
      <c r="B1596" s="32"/>
      <c r="C1596" s="33" t="s">
        <v>2799</v>
      </c>
      <c r="D1596" s="33"/>
      <c r="E1596" s="33"/>
      <c r="F1596" s="33"/>
      <c r="G1596" s="50" t="s">
        <v>2800</v>
      </c>
      <c r="H1596" s="73">
        <f>IFERROR(VLOOKUP($F1596,'Arr 2020'!$A$1:$C$1331,3,0),0)</f>
        <v>0</v>
      </c>
      <c r="I1596" s="73">
        <f>IFERROR(VLOOKUP($F1596,'Arr 2020'!$A:$N,4,0),0)</f>
        <v>0</v>
      </c>
      <c r="J1596" s="73">
        <f>IFERROR(VLOOKUP($F1596,'Arr 2020'!$A:$N,5,0),0)</f>
        <v>0</v>
      </c>
      <c r="K1596" s="73">
        <f>IFERROR(VLOOKUP($F1596,'Arr 2020'!$A:$N,6,0),0)</f>
        <v>0</v>
      </c>
      <c r="L1596" s="73">
        <f>IFERROR(VLOOKUP($F1596,'Arr 2020'!$A:$N,7,0),0)</f>
        <v>0</v>
      </c>
      <c r="M1596" s="73">
        <f>IFERROR(VLOOKUP($F1596,'Arr 2020'!$A:$N,8,0),0)</f>
        <v>0</v>
      </c>
      <c r="N1596" s="73">
        <f>IFERROR(VLOOKUP($F1596,'Arr 2020'!$A:$N,9,0),0)</f>
        <v>0</v>
      </c>
      <c r="O1596" s="73">
        <f>IFERROR(VLOOKUP($F1596,'Arr 2020'!$A:$N,10,0),0)</f>
        <v>0</v>
      </c>
      <c r="P1596" s="73">
        <f>IFERROR(VLOOKUP($F1596,'Arr 2020'!$A:$N,11,0),0)</f>
        <v>0</v>
      </c>
      <c r="Q1596" s="73">
        <f>IFERROR(VLOOKUP($F1596,'Arr 2020'!$A:$N,12,0),0)</f>
        <v>0</v>
      </c>
      <c r="R1596" s="73">
        <f>IFERROR(VLOOKUP($F1596,'Arr 2020'!$A:$N,13,0),0)</f>
        <v>0</v>
      </c>
      <c r="S1596" s="73">
        <f>IFERROR(VLOOKUP($F1596,'Arr 2020'!$A:$N,14,0),0)</f>
        <v>0</v>
      </c>
    </row>
    <row r="1597" spans="2:19" ht="15" customHeight="1" x14ac:dyDescent="0.2">
      <c r="B1597" s="64"/>
      <c r="C1597" s="37"/>
      <c r="D1597" s="37" t="s">
        <v>2801</v>
      </c>
      <c r="E1597" s="37"/>
      <c r="F1597" s="37"/>
      <c r="G1597" s="51" t="s">
        <v>2802</v>
      </c>
      <c r="H1597" s="38">
        <f>IFERROR(VLOOKUP($F1597,'Arr 2020'!$A$1:$C$1331,3,0),0)</f>
        <v>0</v>
      </c>
      <c r="I1597" s="38">
        <f>IFERROR(VLOOKUP($F1597,'Arr 2020'!$A:$N,4,0),0)</f>
        <v>0</v>
      </c>
      <c r="J1597" s="38">
        <f>IFERROR(VLOOKUP($F1597,'Arr 2020'!$A:$N,5,0),0)</f>
        <v>0</v>
      </c>
      <c r="K1597" s="38">
        <f>IFERROR(VLOOKUP($F1597,'Arr 2020'!$A:$N,6,0),0)</f>
        <v>0</v>
      </c>
      <c r="L1597" s="38">
        <f>IFERROR(VLOOKUP($F1597,'Arr 2020'!$A:$N,7,0),0)</f>
        <v>0</v>
      </c>
      <c r="M1597" s="38">
        <f>IFERROR(VLOOKUP($F1597,'Arr 2020'!$A:$N,8,0),0)</f>
        <v>0</v>
      </c>
      <c r="N1597" s="38">
        <f>IFERROR(VLOOKUP($F1597,'Arr 2020'!$A:$N,9,0),0)</f>
        <v>0</v>
      </c>
      <c r="O1597" s="38">
        <f>IFERROR(VLOOKUP($F1597,'Arr 2020'!$A:$N,10,0),0)</f>
        <v>0</v>
      </c>
      <c r="P1597" s="38">
        <f>IFERROR(VLOOKUP($F1597,'Arr 2020'!$A:$N,11,0),0)</f>
        <v>0</v>
      </c>
      <c r="Q1597" s="38">
        <f>IFERROR(VLOOKUP($F1597,'Arr 2020'!$A:$N,12,0),0)</f>
        <v>0</v>
      </c>
      <c r="R1597" s="38">
        <f>IFERROR(VLOOKUP($F1597,'Arr 2020'!$A:$N,13,0),0)</f>
        <v>0</v>
      </c>
      <c r="S1597" s="38">
        <f>IFERROR(VLOOKUP($F1597,'Arr 2020'!$A:$N,14,0),0)</f>
        <v>0</v>
      </c>
    </row>
    <row r="1598" spans="2:19" ht="15" customHeight="1" x14ac:dyDescent="0.2">
      <c r="B1598" s="23"/>
      <c r="C1598" s="22"/>
      <c r="D1598" s="22"/>
      <c r="E1598" s="22" t="s">
        <v>2803</v>
      </c>
      <c r="F1598" s="22"/>
      <c r="G1598" s="55" t="s">
        <v>2804</v>
      </c>
      <c r="H1598" s="24">
        <f>IFERROR(VLOOKUP($F1598,'Arr 2020'!$A$1:$C$1331,3,0),0)</f>
        <v>0</v>
      </c>
      <c r="I1598" s="24">
        <f>IFERROR(VLOOKUP($F1598,'Arr 2020'!$A:$N,4,0),0)</f>
        <v>0</v>
      </c>
      <c r="J1598" s="24">
        <f>IFERROR(VLOOKUP($F1598,'Arr 2020'!$A:$N,5,0),0)</f>
        <v>0</v>
      </c>
      <c r="K1598" s="24">
        <f>IFERROR(VLOOKUP($F1598,'Arr 2020'!$A:$N,6,0),0)</f>
        <v>0</v>
      </c>
      <c r="L1598" s="24">
        <f>IFERROR(VLOOKUP($F1598,'Arr 2020'!$A:$N,7,0),0)</f>
        <v>0</v>
      </c>
      <c r="M1598" s="24">
        <f>IFERROR(VLOOKUP($F1598,'Arr 2020'!$A:$N,8,0),0)</f>
        <v>0</v>
      </c>
      <c r="N1598" s="24">
        <f>IFERROR(VLOOKUP($F1598,'Arr 2020'!$A:$N,9,0),0)</f>
        <v>0</v>
      </c>
      <c r="O1598" s="24">
        <f>IFERROR(VLOOKUP($F1598,'Arr 2020'!$A:$N,10,0),0)</f>
        <v>0</v>
      </c>
      <c r="P1598" s="24">
        <f>IFERROR(VLOOKUP($F1598,'Arr 2020'!$A:$N,11,0),0)</f>
        <v>0</v>
      </c>
      <c r="Q1598" s="24">
        <f>IFERROR(VLOOKUP($F1598,'Arr 2020'!$A:$N,12,0),0)</f>
        <v>0</v>
      </c>
      <c r="R1598" s="24">
        <f>IFERROR(VLOOKUP($F1598,'Arr 2020'!$A:$N,13,0),0)</f>
        <v>0</v>
      </c>
      <c r="S1598" s="24">
        <f>IFERROR(VLOOKUP($F1598,'Arr 2020'!$A:$N,14,0),0)</f>
        <v>0</v>
      </c>
    </row>
    <row r="1599" spans="2:19" ht="15" customHeight="1" x14ac:dyDescent="0.2">
      <c r="B1599" s="60"/>
      <c r="C1599" s="61"/>
      <c r="D1599" s="61"/>
      <c r="E1599" s="61"/>
      <c r="F1599" s="43" t="s">
        <v>2805</v>
      </c>
      <c r="G1599" s="53" t="s">
        <v>4296</v>
      </c>
      <c r="H1599" s="44">
        <f>IFERROR(VLOOKUP($F1599,'Arr 2020'!$A$1:$C$1331,3,0),0)</f>
        <v>34292.83</v>
      </c>
      <c r="I1599" s="44">
        <f>IFERROR(VLOOKUP($F1599,'Arr 2020'!$A:$N,4,0),0)</f>
        <v>30603.93</v>
      </c>
      <c r="J1599" s="44">
        <f>IFERROR(VLOOKUP($F1599,'Arr 2020'!$A:$N,5,0),0)</f>
        <v>18843.279999999995</v>
      </c>
      <c r="K1599" s="44">
        <f>IFERROR(VLOOKUP($F1599,'Arr 2020'!$A:$N,6,0),0)</f>
        <v>131673.85</v>
      </c>
      <c r="L1599" s="44">
        <f>IFERROR(VLOOKUP($F1599,'Arr 2020'!$A:$N,7,0),0)</f>
        <v>38374.870000000003</v>
      </c>
      <c r="M1599" s="44">
        <f>IFERROR(VLOOKUP($F1599,'Arr 2020'!$A:$N,8,0),0)</f>
        <v>48646.529999999992</v>
      </c>
      <c r="N1599" s="44">
        <f>IFERROR(VLOOKUP($F1599,'Arr 2020'!$A:$N,9,0),0)</f>
        <v>54213.319999999992</v>
      </c>
      <c r="O1599" s="44">
        <f>IFERROR(VLOOKUP($F1599,'Arr 2020'!$A:$N,10,0),0)</f>
        <v>74516.06</v>
      </c>
      <c r="P1599" s="44">
        <f>IFERROR(VLOOKUP($F1599,'Arr 2020'!$A:$N,11,0),0)</f>
        <v>60327.12</v>
      </c>
      <c r="Q1599" s="44">
        <f>IFERROR(VLOOKUP($F1599,'Arr 2020'!$A:$N,12,0),0)</f>
        <v>66156.03</v>
      </c>
      <c r="R1599" s="44">
        <f>IFERROR(VLOOKUP($F1599,'Arr 2020'!$A:$N,13,0),0)</f>
        <v>60785.95</v>
      </c>
      <c r="S1599" s="44">
        <f>IFERROR(VLOOKUP($F1599,'Arr 2020'!$A:$N,14,0),0)</f>
        <v>92730.1</v>
      </c>
    </row>
    <row r="1600" spans="2:19" ht="15" customHeight="1" x14ac:dyDescent="0.2">
      <c r="B1600" s="60"/>
      <c r="C1600" s="61"/>
      <c r="D1600" s="61"/>
      <c r="E1600" s="61"/>
      <c r="F1600" s="43" t="s">
        <v>2807</v>
      </c>
      <c r="G1600" s="53" t="s">
        <v>4297</v>
      </c>
      <c r="H1600" s="44">
        <f>IFERROR(VLOOKUP($F1600,'Arr 2020'!$A$1:$C$1331,3,0),0)</f>
        <v>29.18</v>
      </c>
      <c r="I1600" s="44">
        <f>IFERROR(VLOOKUP($F1600,'Arr 2020'!$A:$N,4,0),0)</f>
        <v>0</v>
      </c>
      <c r="J1600" s="44">
        <f>IFERROR(VLOOKUP($F1600,'Arr 2020'!$A:$N,5,0),0)</f>
        <v>0</v>
      </c>
      <c r="K1600" s="44">
        <f>IFERROR(VLOOKUP($F1600,'Arr 2020'!$A:$N,6,0),0)</f>
        <v>0</v>
      </c>
      <c r="L1600" s="44">
        <f>IFERROR(VLOOKUP($F1600,'Arr 2020'!$A:$N,7,0),0)</f>
        <v>0</v>
      </c>
      <c r="M1600" s="44">
        <f>IFERROR(VLOOKUP($F1600,'Arr 2020'!$A:$N,8,0),0)</f>
        <v>0</v>
      </c>
      <c r="N1600" s="44">
        <f>IFERROR(VLOOKUP($F1600,'Arr 2020'!$A:$N,9,0),0)</f>
        <v>0</v>
      </c>
      <c r="O1600" s="44">
        <f>IFERROR(VLOOKUP($F1600,'Arr 2020'!$A:$N,10,0),0)</f>
        <v>0</v>
      </c>
      <c r="P1600" s="44">
        <f>IFERROR(VLOOKUP($F1600,'Arr 2020'!$A:$N,11,0),0)</f>
        <v>0</v>
      </c>
      <c r="Q1600" s="44">
        <f>IFERROR(VLOOKUP($F1600,'Arr 2020'!$A:$N,12,0),0)</f>
        <v>0</v>
      </c>
      <c r="R1600" s="44">
        <f>IFERROR(VLOOKUP($F1600,'Arr 2020'!$A:$N,13,0),0)</f>
        <v>0</v>
      </c>
      <c r="S1600" s="44">
        <f>IFERROR(VLOOKUP($F1600,'Arr 2020'!$A:$N,14,0),0)</f>
        <v>0</v>
      </c>
    </row>
    <row r="1601" spans="2:19" ht="15" customHeight="1" x14ac:dyDescent="0.2">
      <c r="B1601" s="23"/>
      <c r="C1601" s="22"/>
      <c r="D1601" s="22"/>
      <c r="E1601" s="22" t="s">
        <v>2809</v>
      </c>
      <c r="F1601" s="22"/>
      <c r="G1601" s="55" t="s">
        <v>2810</v>
      </c>
      <c r="H1601" s="24">
        <f>IFERROR(VLOOKUP($F1601,'Arr 2020'!$A$1:$C$1331,3,0),0)</f>
        <v>0</v>
      </c>
      <c r="I1601" s="24">
        <f>IFERROR(VLOOKUP($F1601,'Arr 2020'!$A:$N,4,0),0)</f>
        <v>0</v>
      </c>
      <c r="J1601" s="24">
        <f>IFERROR(VLOOKUP($F1601,'Arr 2020'!$A:$N,5,0),0)</f>
        <v>0</v>
      </c>
      <c r="K1601" s="24">
        <f>IFERROR(VLOOKUP($F1601,'Arr 2020'!$A:$N,6,0),0)</f>
        <v>0</v>
      </c>
      <c r="L1601" s="24">
        <f>IFERROR(VLOOKUP($F1601,'Arr 2020'!$A:$N,7,0),0)</f>
        <v>0</v>
      </c>
      <c r="M1601" s="24">
        <f>IFERROR(VLOOKUP($F1601,'Arr 2020'!$A:$N,8,0),0)</f>
        <v>0</v>
      </c>
      <c r="N1601" s="24">
        <f>IFERROR(VLOOKUP($F1601,'Arr 2020'!$A:$N,9,0),0)</f>
        <v>0</v>
      </c>
      <c r="O1601" s="24">
        <f>IFERROR(VLOOKUP($F1601,'Arr 2020'!$A:$N,10,0),0)</f>
        <v>0</v>
      </c>
      <c r="P1601" s="24">
        <f>IFERROR(VLOOKUP($F1601,'Arr 2020'!$A:$N,11,0),0)</f>
        <v>0</v>
      </c>
      <c r="Q1601" s="24">
        <f>IFERROR(VLOOKUP($F1601,'Arr 2020'!$A:$N,12,0),0)</f>
        <v>0</v>
      </c>
      <c r="R1601" s="24">
        <f>IFERROR(VLOOKUP($F1601,'Arr 2020'!$A:$N,13,0),0)</f>
        <v>0</v>
      </c>
      <c r="S1601" s="24">
        <f>IFERROR(VLOOKUP($F1601,'Arr 2020'!$A:$N,14,0),0)</f>
        <v>0</v>
      </c>
    </row>
    <row r="1602" spans="2:19" ht="15" customHeight="1" x14ac:dyDescent="0.2">
      <c r="B1602" s="60"/>
      <c r="C1602" s="61"/>
      <c r="D1602" s="61"/>
      <c r="E1602" s="61"/>
      <c r="F1602" s="43" t="s">
        <v>2811</v>
      </c>
      <c r="G1602" s="53" t="s">
        <v>4298</v>
      </c>
      <c r="H1602" s="44">
        <f>IFERROR(VLOOKUP($F1602,'Arr 2020'!$A$1:$C$1331,3,0),0)</f>
        <v>0</v>
      </c>
      <c r="I1602" s="44">
        <f>IFERROR(VLOOKUP($F1602,'Arr 2020'!$A:$N,4,0),0)</f>
        <v>2392.35</v>
      </c>
      <c r="J1602" s="44">
        <f>IFERROR(VLOOKUP($F1602,'Arr 2020'!$A:$N,5,0),0)</f>
        <v>0</v>
      </c>
      <c r="K1602" s="44">
        <f>IFERROR(VLOOKUP($F1602,'Arr 2020'!$A:$N,6,0),0)</f>
        <v>0</v>
      </c>
      <c r="L1602" s="44">
        <f>IFERROR(VLOOKUP($F1602,'Arr 2020'!$A:$N,7,0),0)</f>
        <v>4292.2299999999996</v>
      </c>
      <c r="M1602" s="44">
        <f>IFERROR(VLOOKUP($F1602,'Arr 2020'!$A:$N,8,0),0)</f>
        <v>313.33</v>
      </c>
      <c r="N1602" s="44">
        <f>IFERROR(VLOOKUP($F1602,'Arr 2020'!$A:$N,9,0),0)</f>
        <v>7141.51</v>
      </c>
      <c r="O1602" s="44">
        <f>IFERROR(VLOOKUP($F1602,'Arr 2020'!$A:$N,10,0),0)</f>
        <v>43799.71</v>
      </c>
      <c r="P1602" s="44">
        <f>IFERROR(VLOOKUP($F1602,'Arr 2020'!$A:$N,11,0),0)</f>
        <v>1484.65</v>
      </c>
      <c r="Q1602" s="44">
        <f>IFERROR(VLOOKUP($F1602,'Arr 2020'!$A:$N,12,0),0)</f>
        <v>87.29</v>
      </c>
      <c r="R1602" s="44">
        <f>IFERROR(VLOOKUP($F1602,'Arr 2020'!$A:$N,13,0),0)</f>
        <v>75243.87</v>
      </c>
      <c r="S1602" s="44">
        <f>IFERROR(VLOOKUP($F1602,'Arr 2020'!$A:$N,14,0),0)</f>
        <v>12308.16</v>
      </c>
    </row>
    <row r="1603" spans="2:19" ht="15" customHeight="1" x14ac:dyDescent="0.2">
      <c r="B1603" s="60"/>
      <c r="C1603" s="61"/>
      <c r="D1603" s="61"/>
      <c r="E1603" s="61"/>
      <c r="F1603" s="43" t="s">
        <v>2813</v>
      </c>
      <c r="G1603" s="53" t="s">
        <v>4299</v>
      </c>
      <c r="H1603" s="44">
        <f>IFERROR(VLOOKUP($F1603,'Arr 2020'!$A$1:$C$1331,3,0),0)</f>
        <v>0</v>
      </c>
      <c r="I1603" s="44">
        <f>IFERROR(VLOOKUP($F1603,'Arr 2020'!$A:$N,4,0),0)</f>
        <v>0</v>
      </c>
      <c r="J1603" s="44">
        <f>IFERROR(VLOOKUP($F1603,'Arr 2020'!$A:$N,5,0),0)</f>
        <v>0</v>
      </c>
      <c r="K1603" s="44">
        <f>IFERROR(VLOOKUP($F1603,'Arr 2020'!$A:$N,6,0),0)</f>
        <v>0</v>
      </c>
      <c r="L1603" s="44">
        <f>IFERROR(VLOOKUP($F1603,'Arr 2020'!$A:$N,7,0),0)</f>
        <v>0</v>
      </c>
      <c r="M1603" s="44">
        <f>IFERROR(VLOOKUP($F1603,'Arr 2020'!$A:$N,8,0),0)</f>
        <v>0</v>
      </c>
      <c r="N1603" s="44">
        <f>IFERROR(VLOOKUP($F1603,'Arr 2020'!$A:$N,9,0),0)</f>
        <v>0</v>
      </c>
      <c r="O1603" s="44">
        <f>IFERROR(VLOOKUP($F1603,'Arr 2020'!$A:$N,10,0),0)</f>
        <v>0</v>
      </c>
      <c r="P1603" s="44">
        <f>IFERROR(VLOOKUP($F1603,'Arr 2020'!$A:$N,11,0),0)</f>
        <v>0</v>
      </c>
      <c r="Q1603" s="44">
        <f>IFERROR(VLOOKUP($F1603,'Arr 2020'!$A:$N,12,0),0)</f>
        <v>0</v>
      </c>
      <c r="R1603" s="44">
        <f>IFERROR(VLOOKUP($F1603,'Arr 2020'!$A:$N,13,0),0)</f>
        <v>0</v>
      </c>
      <c r="S1603" s="44">
        <f>IFERROR(VLOOKUP($F1603,'Arr 2020'!$A:$N,14,0),0)</f>
        <v>0</v>
      </c>
    </row>
    <row r="1604" spans="2:19" ht="15" customHeight="1" x14ac:dyDescent="0.2">
      <c r="B1604" s="64"/>
      <c r="C1604" s="37"/>
      <c r="D1604" s="37" t="s">
        <v>2815</v>
      </c>
      <c r="E1604" s="37"/>
      <c r="F1604" s="37"/>
      <c r="G1604" s="51" t="s">
        <v>2816</v>
      </c>
      <c r="H1604" s="38">
        <f>IFERROR(VLOOKUP($F1604,'Arr 2020'!$A$1:$C$1331,3,0),0)</f>
        <v>0</v>
      </c>
      <c r="I1604" s="38">
        <f>IFERROR(VLOOKUP($F1604,'Arr 2020'!$A:$N,4,0),0)</f>
        <v>0</v>
      </c>
      <c r="J1604" s="38">
        <f>IFERROR(VLOOKUP($F1604,'Arr 2020'!$A:$N,5,0),0)</f>
        <v>0</v>
      </c>
      <c r="K1604" s="38">
        <f>IFERROR(VLOOKUP($F1604,'Arr 2020'!$A:$N,6,0),0)</f>
        <v>0</v>
      </c>
      <c r="L1604" s="38">
        <f>IFERROR(VLOOKUP($F1604,'Arr 2020'!$A:$N,7,0),0)</f>
        <v>0</v>
      </c>
      <c r="M1604" s="38">
        <f>IFERROR(VLOOKUP($F1604,'Arr 2020'!$A:$N,8,0),0)</f>
        <v>0</v>
      </c>
      <c r="N1604" s="38">
        <f>IFERROR(VLOOKUP($F1604,'Arr 2020'!$A:$N,9,0),0)</f>
        <v>0</v>
      </c>
      <c r="O1604" s="38">
        <f>IFERROR(VLOOKUP($F1604,'Arr 2020'!$A:$N,10,0),0)</f>
        <v>0</v>
      </c>
      <c r="P1604" s="38">
        <f>IFERROR(VLOOKUP($F1604,'Arr 2020'!$A:$N,11,0),0)</f>
        <v>0</v>
      </c>
      <c r="Q1604" s="38">
        <f>IFERROR(VLOOKUP($F1604,'Arr 2020'!$A:$N,12,0),0)</f>
        <v>0</v>
      </c>
      <c r="R1604" s="38">
        <f>IFERROR(VLOOKUP($F1604,'Arr 2020'!$A:$N,13,0),0)</f>
        <v>0</v>
      </c>
      <c r="S1604" s="38">
        <f>IFERROR(VLOOKUP($F1604,'Arr 2020'!$A:$N,14,0),0)</f>
        <v>0</v>
      </c>
    </row>
    <row r="1605" spans="2:19" ht="15" customHeight="1" x14ac:dyDescent="0.2">
      <c r="B1605" s="23"/>
      <c r="C1605" s="22"/>
      <c r="D1605" s="22"/>
      <c r="E1605" s="22" t="s">
        <v>2817</v>
      </c>
      <c r="F1605" s="22"/>
      <c r="G1605" s="55" t="s">
        <v>2818</v>
      </c>
      <c r="H1605" s="24">
        <f>IFERROR(VLOOKUP($F1605,'Arr 2020'!$A$1:$C$1331,3,0),0)</f>
        <v>0</v>
      </c>
      <c r="I1605" s="24">
        <f>IFERROR(VLOOKUP($F1605,'Arr 2020'!$A:$N,4,0),0)</f>
        <v>0</v>
      </c>
      <c r="J1605" s="24">
        <f>IFERROR(VLOOKUP($F1605,'Arr 2020'!$A:$N,5,0),0)</f>
        <v>0</v>
      </c>
      <c r="K1605" s="24">
        <f>IFERROR(VLOOKUP($F1605,'Arr 2020'!$A:$N,6,0),0)</f>
        <v>0</v>
      </c>
      <c r="L1605" s="24">
        <f>IFERROR(VLOOKUP($F1605,'Arr 2020'!$A:$N,7,0),0)</f>
        <v>0</v>
      </c>
      <c r="M1605" s="24">
        <f>IFERROR(VLOOKUP($F1605,'Arr 2020'!$A:$N,8,0),0)</f>
        <v>0</v>
      </c>
      <c r="N1605" s="24">
        <f>IFERROR(VLOOKUP($F1605,'Arr 2020'!$A:$N,9,0),0)</f>
        <v>0</v>
      </c>
      <c r="O1605" s="24">
        <f>IFERROR(VLOOKUP($F1605,'Arr 2020'!$A:$N,10,0),0)</f>
        <v>0</v>
      </c>
      <c r="P1605" s="24">
        <f>IFERROR(VLOOKUP($F1605,'Arr 2020'!$A:$N,11,0),0)</f>
        <v>0</v>
      </c>
      <c r="Q1605" s="24">
        <f>IFERROR(VLOOKUP($F1605,'Arr 2020'!$A:$N,12,0),0)</f>
        <v>0</v>
      </c>
      <c r="R1605" s="24">
        <f>IFERROR(VLOOKUP($F1605,'Arr 2020'!$A:$N,13,0),0)</f>
        <v>0</v>
      </c>
      <c r="S1605" s="24">
        <f>IFERROR(VLOOKUP($F1605,'Arr 2020'!$A:$N,14,0),0)</f>
        <v>0</v>
      </c>
    </row>
    <row r="1606" spans="2:19" ht="15" customHeight="1" x14ac:dyDescent="0.2">
      <c r="B1606" s="60"/>
      <c r="C1606" s="61"/>
      <c r="D1606" s="61"/>
      <c r="E1606" s="61"/>
      <c r="F1606" s="43" t="s">
        <v>2819</v>
      </c>
      <c r="G1606" s="53" t="s">
        <v>2820</v>
      </c>
      <c r="H1606" s="44">
        <f>IFERROR(VLOOKUP($F1606,'Arr 2020'!$A$1:$C$1331,3,0),0)</f>
        <v>0</v>
      </c>
      <c r="I1606" s="44">
        <f>IFERROR(VLOOKUP($F1606,'Arr 2020'!$A:$N,4,0),0)</f>
        <v>0</v>
      </c>
      <c r="J1606" s="44">
        <f>IFERROR(VLOOKUP($F1606,'Arr 2020'!$A:$N,5,0),0)</f>
        <v>0</v>
      </c>
      <c r="K1606" s="44">
        <f>IFERROR(VLOOKUP($F1606,'Arr 2020'!$A:$N,6,0),0)</f>
        <v>0</v>
      </c>
      <c r="L1606" s="44">
        <f>IFERROR(VLOOKUP($F1606,'Arr 2020'!$A:$N,7,0),0)</f>
        <v>0</v>
      </c>
      <c r="M1606" s="44">
        <f>IFERROR(VLOOKUP($F1606,'Arr 2020'!$A:$N,8,0),0)</f>
        <v>0</v>
      </c>
      <c r="N1606" s="44">
        <f>IFERROR(VLOOKUP($F1606,'Arr 2020'!$A:$N,9,0),0)</f>
        <v>0</v>
      </c>
      <c r="O1606" s="44">
        <f>IFERROR(VLOOKUP($F1606,'Arr 2020'!$A:$N,10,0),0)</f>
        <v>0</v>
      </c>
      <c r="P1606" s="44">
        <f>IFERROR(VLOOKUP($F1606,'Arr 2020'!$A:$N,11,0),0)</f>
        <v>165.34</v>
      </c>
      <c r="Q1606" s="44">
        <f>IFERROR(VLOOKUP($F1606,'Arr 2020'!$A:$N,12,0),0)</f>
        <v>0</v>
      </c>
      <c r="R1606" s="44">
        <f>IFERROR(VLOOKUP($F1606,'Arr 2020'!$A:$N,13,0),0)</f>
        <v>0</v>
      </c>
      <c r="S1606" s="44">
        <f>IFERROR(VLOOKUP($F1606,'Arr 2020'!$A:$N,14,0),0)</f>
        <v>0</v>
      </c>
    </row>
    <row r="1607" spans="2:19" ht="30" customHeight="1" x14ac:dyDescent="0.2">
      <c r="B1607" s="60"/>
      <c r="C1607" s="61"/>
      <c r="D1607" s="61"/>
      <c r="E1607" s="61"/>
      <c r="F1607" s="43" t="s">
        <v>2821</v>
      </c>
      <c r="G1607" s="53" t="s">
        <v>2822</v>
      </c>
      <c r="H1607" s="44">
        <f>IFERROR(VLOOKUP($F1607,'Arr 2020'!$A$1:$C$1331,3,0),0)</f>
        <v>72506.429999999993</v>
      </c>
      <c r="I1607" s="44">
        <f>IFERROR(VLOOKUP($F1607,'Arr 2020'!$A:$N,4,0),0)</f>
        <v>30248.58</v>
      </c>
      <c r="J1607" s="44">
        <f>IFERROR(VLOOKUP($F1607,'Arr 2020'!$A:$N,5,0),0)</f>
        <v>21874.81</v>
      </c>
      <c r="K1607" s="44">
        <f>IFERROR(VLOOKUP($F1607,'Arr 2020'!$A:$N,6,0),0)</f>
        <v>69622.009999999995</v>
      </c>
      <c r="L1607" s="44">
        <f>IFERROR(VLOOKUP($F1607,'Arr 2020'!$A:$N,7,0),0)</f>
        <v>93246.440000000017</v>
      </c>
      <c r="M1607" s="44">
        <f>IFERROR(VLOOKUP($F1607,'Arr 2020'!$A:$N,8,0),0)</f>
        <v>74182.100000000006</v>
      </c>
      <c r="N1607" s="44">
        <f>IFERROR(VLOOKUP($F1607,'Arr 2020'!$A:$N,9,0),0)</f>
        <v>174530.31</v>
      </c>
      <c r="O1607" s="44">
        <f>IFERROR(VLOOKUP($F1607,'Arr 2020'!$A:$N,10,0),0)</f>
        <v>124182.62</v>
      </c>
      <c r="P1607" s="44">
        <f>IFERROR(VLOOKUP($F1607,'Arr 2020'!$A:$N,11,0),0)</f>
        <v>119972.5</v>
      </c>
      <c r="Q1607" s="44">
        <f>IFERROR(VLOOKUP($F1607,'Arr 2020'!$A:$N,12,0),0)</f>
        <v>128347.14</v>
      </c>
      <c r="R1607" s="44">
        <f>IFERROR(VLOOKUP($F1607,'Arr 2020'!$A:$N,13,0),0)</f>
        <v>91357.57</v>
      </c>
      <c r="S1607" s="44">
        <f>IFERROR(VLOOKUP($F1607,'Arr 2020'!$A:$N,14,0),0)</f>
        <v>158865.82999999999</v>
      </c>
    </row>
    <row r="1608" spans="2:19" ht="15" customHeight="1" x14ac:dyDescent="0.2">
      <c r="B1608" s="23"/>
      <c r="C1608" s="22"/>
      <c r="D1608" s="22"/>
      <c r="E1608" s="22" t="s">
        <v>2823</v>
      </c>
      <c r="F1608" s="22"/>
      <c r="G1608" s="55" t="s">
        <v>2824</v>
      </c>
      <c r="H1608" s="24">
        <f>IFERROR(VLOOKUP($F1608,'Arr 2020'!$A$1:$C$1331,3,0),0)</f>
        <v>0</v>
      </c>
      <c r="I1608" s="24">
        <f>IFERROR(VLOOKUP($F1608,'Arr 2020'!$A:$N,4,0),0)</f>
        <v>0</v>
      </c>
      <c r="J1608" s="24">
        <f>IFERROR(VLOOKUP($F1608,'Arr 2020'!$A:$N,5,0),0)</f>
        <v>0</v>
      </c>
      <c r="K1608" s="24">
        <f>IFERROR(VLOOKUP($F1608,'Arr 2020'!$A:$N,6,0),0)</f>
        <v>0</v>
      </c>
      <c r="L1608" s="24">
        <f>IFERROR(VLOOKUP($F1608,'Arr 2020'!$A:$N,7,0),0)</f>
        <v>0</v>
      </c>
      <c r="M1608" s="24">
        <f>IFERROR(VLOOKUP($F1608,'Arr 2020'!$A:$N,8,0),0)</f>
        <v>0</v>
      </c>
      <c r="N1608" s="24">
        <f>IFERROR(VLOOKUP($F1608,'Arr 2020'!$A:$N,9,0),0)</f>
        <v>0</v>
      </c>
      <c r="O1608" s="24">
        <f>IFERROR(VLOOKUP($F1608,'Arr 2020'!$A:$N,10,0),0)</f>
        <v>0</v>
      </c>
      <c r="P1608" s="24">
        <f>IFERROR(VLOOKUP($F1608,'Arr 2020'!$A:$N,11,0),0)</f>
        <v>0</v>
      </c>
      <c r="Q1608" s="24">
        <f>IFERROR(VLOOKUP($F1608,'Arr 2020'!$A:$N,12,0),0)</f>
        <v>0</v>
      </c>
      <c r="R1608" s="24">
        <f>IFERROR(VLOOKUP($F1608,'Arr 2020'!$A:$N,13,0),0)</f>
        <v>0</v>
      </c>
      <c r="S1608" s="24">
        <f>IFERROR(VLOOKUP($F1608,'Arr 2020'!$A:$N,14,0),0)</f>
        <v>0</v>
      </c>
    </row>
    <row r="1609" spans="2:19" ht="30" customHeight="1" x14ac:dyDescent="0.2">
      <c r="B1609" s="60"/>
      <c r="C1609" s="61"/>
      <c r="D1609" s="61"/>
      <c r="E1609" s="61"/>
      <c r="F1609" s="43" t="s">
        <v>2825</v>
      </c>
      <c r="G1609" s="53" t="s">
        <v>2826</v>
      </c>
      <c r="H1609" s="44">
        <f>IFERROR(VLOOKUP($F1609,'Arr 2020'!$A$1:$C$1331,3,0),0)</f>
        <v>0</v>
      </c>
      <c r="I1609" s="44">
        <f>IFERROR(VLOOKUP($F1609,'Arr 2020'!$A:$N,4,0),0)</f>
        <v>0</v>
      </c>
      <c r="J1609" s="44">
        <f>IFERROR(VLOOKUP($F1609,'Arr 2020'!$A:$N,5,0),0)</f>
        <v>0</v>
      </c>
      <c r="K1609" s="44">
        <f>IFERROR(VLOOKUP($F1609,'Arr 2020'!$A:$N,6,0),0)</f>
        <v>0</v>
      </c>
      <c r="L1609" s="44">
        <f>IFERROR(VLOOKUP($F1609,'Arr 2020'!$A:$N,7,0),0)</f>
        <v>0</v>
      </c>
      <c r="M1609" s="44">
        <f>IFERROR(VLOOKUP($F1609,'Arr 2020'!$A:$N,8,0),0)</f>
        <v>0</v>
      </c>
      <c r="N1609" s="44">
        <f>IFERROR(VLOOKUP($F1609,'Arr 2020'!$A:$N,9,0),0)</f>
        <v>0</v>
      </c>
      <c r="O1609" s="44">
        <f>IFERROR(VLOOKUP($F1609,'Arr 2020'!$A:$N,10,0),0)</f>
        <v>0</v>
      </c>
      <c r="P1609" s="44">
        <f>IFERROR(VLOOKUP($F1609,'Arr 2020'!$A:$N,11,0),0)</f>
        <v>0</v>
      </c>
      <c r="Q1609" s="44">
        <f>IFERROR(VLOOKUP($F1609,'Arr 2020'!$A:$N,12,0),0)</f>
        <v>0</v>
      </c>
      <c r="R1609" s="44">
        <f>IFERROR(VLOOKUP($F1609,'Arr 2020'!$A:$N,13,0),0)</f>
        <v>0</v>
      </c>
      <c r="S1609" s="44">
        <f>IFERROR(VLOOKUP($F1609,'Arr 2020'!$A:$N,14,0),0)</f>
        <v>0</v>
      </c>
    </row>
    <row r="1610" spans="2:19" ht="30" customHeight="1" x14ac:dyDescent="0.2">
      <c r="B1610" s="60"/>
      <c r="C1610" s="61"/>
      <c r="D1610" s="61"/>
      <c r="E1610" s="61"/>
      <c r="F1610" s="43" t="s">
        <v>2827</v>
      </c>
      <c r="G1610" s="53" t="s">
        <v>2828</v>
      </c>
      <c r="H1610" s="44">
        <f>IFERROR(VLOOKUP($F1610,'Arr 2020'!$A$1:$C$1331,3,0),0)</f>
        <v>7341.38</v>
      </c>
      <c r="I1610" s="44">
        <f>IFERROR(VLOOKUP($F1610,'Arr 2020'!$A:$N,4,0),0)</f>
        <v>6470.85</v>
      </c>
      <c r="J1610" s="44">
        <f>IFERROR(VLOOKUP($F1610,'Arr 2020'!$A:$N,5,0),0)</f>
        <v>466.27</v>
      </c>
      <c r="K1610" s="44">
        <f>IFERROR(VLOOKUP($F1610,'Arr 2020'!$A:$N,6,0),0)</f>
        <v>0</v>
      </c>
      <c r="L1610" s="44">
        <f>IFERROR(VLOOKUP($F1610,'Arr 2020'!$A:$N,7,0),0)</f>
        <v>17858.889999999996</v>
      </c>
      <c r="M1610" s="44">
        <f>IFERROR(VLOOKUP($F1610,'Arr 2020'!$A:$N,8,0),0)</f>
        <v>112.25</v>
      </c>
      <c r="N1610" s="44">
        <f>IFERROR(VLOOKUP($F1610,'Arr 2020'!$A:$N,9,0),0)</f>
        <v>18369.080000000002</v>
      </c>
      <c r="O1610" s="44">
        <f>IFERROR(VLOOKUP($F1610,'Arr 2020'!$A:$N,10,0),0)</f>
        <v>11058.59</v>
      </c>
      <c r="P1610" s="44">
        <f>IFERROR(VLOOKUP($F1610,'Arr 2020'!$A:$N,11,0),0)</f>
        <v>89711.66</v>
      </c>
      <c r="Q1610" s="44">
        <f>IFERROR(VLOOKUP($F1610,'Arr 2020'!$A:$N,12,0),0)</f>
        <v>17713.96</v>
      </c>
      <c r="R1610" s="44">
        <f>IFERROR(VLOOKUP($F1610,'Arr 2020'!$A:$N,13,0),0)</f>
        <v>8508.06</v>
      </c>
      <c r="S1610" s="44">
        <f>IFERROR(VLOOKUP($F1610,'Arr 2020'!$A:$N,14,0),0)</f>
        <v>21844.31</v>
      </c>
    </row>
    <row r="1611" spans="2:19" ht="15" customHeight="1" x14ac:dyDescent="0.2">
      <c r="B1611" s="64"/>
      <c r="C1611" s="37"/>
      <c r="D1611" s="37" t="s">
        <v>2829</v>
      </c>
      <c r="E1611" s="37"/>
      <c r="F1611" s="37"/>
      <c r="G1611" s="51" t="s">
        <v>2830</v>
      </c>
      <c r="H1611" s="38">
        <f>IFERROR(VLOOKUP($F1611,'Arr 2020'!$A$1:$C$1331,3,0),0)</f>
        <v>0</v>
      </c>
      <c r="I1611" s="38">
        <f>IFERROR(VLOOKUP($F1611,'Arr 2020'!$A:$N,4,0),0)</f>
        <v>0</v>
      </c>
      <c r="J1611" s="38">
        <f>IFERROR(VLOOKUP($F1611,'Arr 2020'!$A:$N,5,0),0)</f>
        <v>0</v>
      </c>
      <c r="K1611" s="38">
        <f>IFERROR(VLOOKUP($F1611,'Arr 2020'!$A:$N,6,0),0)</f>
        <v>0</v>
      </c>
      <c r="L1611" s="38">
        <f>IFERROR(VLOOKUP($F1611,'Arr 2020'!$A:$N,7,0),0)</f>
        <v>0</v>
      </c>
      <c r="M1611" s="38">
        <f>IFERROR(VLOOKUP($F1611,'Arr 2020'!$A:$N,8,0),0)</f>
        <v>0</v>
      </c>
      <c r="N1611" s="38">
        <f>IFERROR(VLOOKUP($F1611,'Arr 2020'!$A:$N,9,0),0)</f>
        <v>0</v>
      </c>
      <c r="O1611" s="38">
        <f>IFERROR(VLOOKUP($F1611,'Arr 2020'!$A:$N,10,0),0)</f>
        <v>0</v>
      </c>
      <c r="P1611" s="38">
        <f>IFERROR(VLOOKUP($F1611,'Arr 2020'!$A:$N,11,0),0)</f>
        <v>0</v>
      </c>
      <c r="Q1611" s="38">
        <f>IFERROR(VLOOKUP($F1611,'Arr 2020'!$A:$N,12,0),0)</f>
        <v>0</v>
      </c>
      <c r="R1611" s="38">
        <f>IFERROR(VLOOKUP($F1611,'Arr 2020'!$A:$N,13,0),0)</f>
        <v>0</v>
      </c>
      <c r="S1611" s="38">
        <f>IFERROR(VLOOKUP($F1611,'Arr 2020'!$A:$N,14,0),0)</f>
        <v>0</v>
      </c>
    </row>
    <row r="1612" spans="2:19" ht="15" customHeight="1" x14ac:dyDescent="0.2">
      <c r="B1612" s="23"/>
      <c r="C1612" s="22"/>
      <c r="D1612" s="22"/>
      <c r="E1612" s="22" t="s">
        <v>2831</v>
      </c>
      <c r="F1612" s="22"/>
      <c r="G1612" s="55" t="s">
        <v>2830</v>
      </c>
      <c r="H1612" s="24">
        <f>IFERROR(VLOOKUP($F1612,'Arr 2020'!$A$1:$C$1331,3,0),0)</f>
        <v>0</v>
      </c>
      <c r="I1612" s="24">
        <f>IFERROR(VLOOKUP($F1612,'Arr 2020'!$A:$N,4,0),0)</f>
        <v>0</v>
      </c>
      <c r="J1612" s="24">
        <f>IFERROR(VLOOKUP($F1612,'Arr 2020'!$A:$N,5,0),0)</f>
        <v>0</v>
      </c>
      <c r="K1612" s="24">
        <f>IFERROR(VLOOKUP($F1612,'Arr 2020'!$A:$N,6,0),0)</f>
        <v>0</v>
      </c>
      <c r="L1612" s="24">
        <f>IFERROR(VLOOKUP($F1612,'Arr 2020'!$A:$N,7,0),0)</f>
        <v>0</v>
      </c>
      <c r="M1612" s="24">
        <f>IFERROR(VLOOKUP($F1612,'Arr 2020'!$A:$N,8,0),0)</f>
        <v>0</v>
      </c>
      <c r="N1612" s="24">
        <f>IFERROR(VLOOKUP($F1612,'Arr 2020'!$A:$N,9,0),0)</f>
        <v>0</v>
      </c>
      <c r="O1612" s="24">
        <f>IFERROR(VLOOKUP($F1612,'Arr 2020'!$A:$N,10,0),0)</f>
        <v>0</v>
      </c>
      <c r="P1612" s="24">
        <f>IFERROR(VLOOKUP($F1612,'Arr 2020'!$A:$N,11,0),0)</f>
        <v>0</v>
      </c>
      <c r="Q1612" s="24">
        <f>IFERROR(VLOOKUP($F1612,'Arr 2020'!$A:$N,12,0),0)</f>
        <v>0</v>
      </c>
      <c r="R1612" s="24">
        <f>IFERROR(VLOOKUP($F1612,'Arr 2020'!$A:$N,13,0),0)</f>
        <v>0</v>
      </c>
      <c r="S1612" s="24">
        <f>IFERROR(VLOOKUP($F1612,'Arr 2020'!$A:$N,14,0),0)</f>
        <v>0</v>
      </c>
    </row>
    <row r="1613" spans="2:19" ht="15" customHeight="1" x14ac:dyDescent="0.2">
      <c r="B1613" s="60"/>
      <c r="C1613" s="61"/>
      <c r="D1613" s="61"/>
      <c r="E1613" s="61"/>
      <c r="F1613" s="43" t="s">
        <v>2832</v>
      </c>
      <c r="G1613" s="53" t="s">
        <v>2833</v>
      </c>
      <c r="H1613" s="44">
        <f>IFERROR(VLOOKUP($F1613,'Arr 2020'!$A$1:$C$1331,3,0),0)</f>
        <v>437412.15999999992</v>
      </c>
      <c r="I1613" s="44">
        <f>IFERROR(VLOOKUP($F1613,'Arr 2020'!$A:$N,4,0),0)</f>
        <v>518914</v>
      </c>
      <c r="J1613" s="44">
        <f>IFERROR(VLOOKUP($F1613,'Arr 2020'!$A:$N,5,0),0)</f>
        <v>519807.64</v>
      </c>
      <c r="K1613" s="44">
        <f>IFERROR(VLOOKUP($F1613,'Arr 2020'!$A:$N,6,0),0)</f>
        <v>386716.63</v>
      </c>
      <c r="L1613" s="44">
        <f>IFERROR(VLOOKUP($F1613,'Arr 2020'!$A:$N,7,0),0)</f>
        <v>860414.04</v>
      </c>
      <c r="M1613" s="44">
        <f>IFERROR(VLOOKUP($F1613,'Arr 2020'!$A:$N,8,0),0)</f>
        <v>680086.11</v>
      </c>
      <c r="N1613" s="44">
        <f>IFERROR(VLOOKUP($F1613,'Arr 2020'!$A:$N,9,0),0)</f>
        <v>763162.94</v>
      </c>
      <c r="O1613" s="44">
        <f>IFERROR(VLOOKUP($F1613,'Arr 2020'!$A:$N,10,0),0)</f>
        <v>1028959.38</v>
      </c>
      <c r="P1613" s="44">
        <f>IFERROR(VLOOKUP($F1613,'Arr 2020'!$A:$N,11,0),0)</f>
        <v>1282799.3</v>
      </c>
      <c r="Q1613" s="44">
        <f>IFERROR(VLOOKUP($F1613,'Arr 2020'!$A:$N,12,0),0)</f>
        <v>1123466.8999999999</v>
      </c>
      <c r="R1613" s="44">
        <f>IFERROR(VLOOKUP($F1613,'Arr 2020'!$A:$N,13,0),0)</f>
        <v>642502.43999999994</v>
      </c>
      <c r="S1613" s="44">
        <f>IFERROR(VLOOKUP($F1613,'Arr 2020'!$A:$N,14,0),0)</f>
        <v>892005.54</v>
      </c>
    </row>
    <row r="1614" spans="2:19" ht="15" customHeight="1" x14ac:dyDescent="0.2">
      <c r="B1614" s="60"/>
      <c r="C1614" s="61"/>
      <c r="D1614" s="61"/>
      <c r="E1614" s="61"/>
      <c r="F1614" s="43" t="s">
        <v>2834</v>
      </c>
      <c r="G1614" s="53" t="s">
        <v>2835</v>
      </c>
      <c r="H1614" s="44">
        <f>IFERROR(VLOOKUP($F1614,'Arr 2020'!$A$1:$C$1331,3,0),0)</f>
        <v>11886.45</v>
      </c>
      <c r="I1614" s="44">
        <f>IFERROR(VLOOKUP($F1614,'Arr 2020'!$A:$N,4,0),0)</f>
        <v>9044.58</v>
      </c>
      <c r="J1614" s="44">
        <f>IFERROR(VLOOKUP($F1614,'Arr 2020'!$A:$N,5,0),0)</f>
        <v>9687.17</v>
      </c>
      <c r="K1614" s="44">
        <f>IFERROR(VLOOKUP($F1614,'Arr 2020'!$A:$N,6,0),0)</f>
        <v>5648.76</v>
      </c>
      <c r="L1614" s="44">
        <f>IFERROR(VLOOKUP($F1614,'Arr 2020'!$A:$N,7,0),0)</f>
        <v>26770.42</v>
      </c>
      <c r="M1614" s="44">
        <f>IFERROR(VLOOKUP($F1614,'Arr 2020'!$A:$N,8,0),0)</f>
        <v>18081.71</v>
      </c>
      <c r="N1614" s="44">
        <f>IFERROR(VLOOKUP($F1614,'Arr 2020'!$A:$N,9,0),0)</f>
        <v>5154.8500000000004</v>
      </c>
      <c r="O1614" s="44">
        <f>IFERROR(VLOOKUP($F1614,'Arr 2020'!$A:$N,10,0),0)</f>
        <v>26704.1</v>
      </c>
      <c r="P1614" s="44">
        <f>IFERROR(VLOOKUP($F1614,'Arr 2020'!$A:$N,11,0),0)</f>
        <v>94128.449999999983</v>
      </c>
      <c r="Q1614" s="44">
        <f>IFERROR(VLOOKUP($F1614,'Arr 2020'!$A:$N,12,0),0)</f>
        <v>11747.65</v>
      </c>
      <c r="R1614" s="44">
        <f>IFERROR(VLOOKUP($F1614,'Arr 2020'!$A:$N,13,0),0)</f>
        <v>28666.92</v>
      </c>
      <c r="S1614" s="44">
        <f>IFERROR(VLOOKUP($F1614,'Arr 2020'!$A:$N,14,0),0)</f>
        <v>28623.34</v>
      </c>
    </row>
    <row r="1615" spans="2:19" ht="15" customHeight="1" x14ac:dyDescent="0.2">
      <c r="B1615" s="64"/>
      <c r="C1615" s="37"/>
      <c r="D1615" s="37" t="s">
        <v>2836</v>
      </c>
      <c r="E1615" s="37"/>
      <c r="F1615" s="37"/>
      <c r="G1615" s="51" t="s">
        <v>2837</v>
      </c>
      <c r="H1615" s="38">
        <f>IFERROR(VLOOKUP($F1615,'Arr 2020'!$A$1:$C$1331,3,0),0)</f>
        <v>0</v>
      </c>
      <c r="I1615" s="38">
        <f>IFERROR(VLOOKUP($F1615,'Arr 2020'!$A:$N,4,0),0)</f>
        <v>0</v>
      </c>
      <c r="J1615" s="38">
        <f>IFERROR(VLOOKUP($F1615,'Arr 2020'!$A:$N,5,0),0)</f>
        <v>0</v>
      </c>
      <c r="K1615" s="38">
        <f>IFERROR(VLOOKUP($F1615,'Arr 2020'!$A:$N,6,0),0)</f>
        <v>0</v>
      </c>
      <c r="L1615" s="38">
        <f>IFERROR(VLOOKUP($F1615,'Arr 2020'!$A:$N,7,0),0)</f>
        <v>0</v>
      </c>
      <c r="M1615" s="38">
        <f>IFERROR(VLOOKUP($F1615,'Arr 2020'!$A:$N,8,0),0)</f>
        <v>0</v>
      </c>
      <c r="N1615" s="38">
        <f>IFERROR(VLOOKUP($F1615,'Arr 2020'!$A:$N,9,0),0)</f>
        <v>0</v>
      </c>
      <c r="O1615" s="38">
        <f>IFERROR(VLOOKUP($F1615,'Arr 2020'!$A:$N,10,0),0)</f>
        <v>0</v>
      </c>
      <c r="P1615" s="38">
        <f>IFERROR(VLOOKUP($F1615,'Arr 2020'!$A:$N,11,0),0)</f>
        <v>0</v>
      </c>
      <c r="Q1615" s="38">
        <f>IFERROR(VLOOKUP($F1615,'Arr 2020'!$A:$N,12,0),0)</f>
        <v>0</v>
      </c>
      <c r="R1615" s="38">
        <f>IFERROR(VLOOKUP($F1615,'Arr 2020'!$A:$N,13,0),0)</f>
        <v>0</v>
      </c>
      <c r="S1615" s="38">
        <f>IFERROR(VLOOKUP($F1615,'Arr 2020'!$A:$N,14,0),0)</f>
        <v>0</v>
      </c>
    </row>
    <row r="1616" spans="2:19" ht="15" customHeight="1" x14ac:dyDescent="0.2">
      <c r="B1616" s="23"/>
      <c r="C1616" s="22"/>
      <c r="D1616" s="22"/>
      <c r="E1616" s="22" t="s">
        <v>2838</v>
      </c>
      <c r="F1616" s="22"/>
      <c r="G1616" s="55" t="s">
        <v>2839</v>
      </c>
      <c r="H1616" s="24">
        <f>IFERROR(VLOOKUP($F1616,'Arr 2020'!$A$1:$C$1331,3,0),0)</f>
        <v>0</v>
      </c>
      <c r="I1616" s="24">
        <f>IFERROR(VLOOKUP($F1616,'Arr 2020'!$A:$N,4,0),0)</f>
        <v>0</v>
      </c>
      <c r="J1616" s="24">
        <f>IFERROR(VLOOKUP($F1616,'Arr 2020'!$A:$N,5,0),0)</f>
        <v>0</v>
      </c>
      <c r="K1616" s="24">
        <f>IFERROR(VLOOKUP($F1616,'Arr 2020'!$A:$N,6,0),0)</f>
        <v>0</v>
      </c>
      <c r="L1616" s="24">
        <f>IFERROR(VLOOKUP($F1616,'Arr 2020'!$A:$N,7,0),0)</f>
        <v>0</v>
      </c>
      <c r="M1616" s="24">
        <f>IFERROR(VLOOKUP($F1616,'Arr 2020'!$A:$N,8,0),0)</f>
        <v>0</v>
      </c>
      <c r="N1616" s="24">
        <f>IFERROR(VLOOKUP($F1616,'Arr 2020'!$A:$N,9,0),0)</f>
        <v>0</v>
      </c>
      <c r="O1616" s="24">
        <f>IFERROR(VLOOKUP($F1616,'Arr 2020'!$A:$N,10,0),0)</f>
        <v>0</v>
      </c>
      <c r="P1616" s="24">
        <f>IFERROR(VLOOKUP($F1616,'Arr 2020'!$A:$N,11,0),0)</f>
        <v>0</v>
      </c>
      <c r="Q1616" s="24">
        <f>IFERROR(VLOOKUP($F1616,'Arr 2020'!$A:$N,12,0),0)</f>
        <v>0</v>
      </c>
      <c r="R1616" s="24">
        <f>IFERROR(VLOOKUP($F1616,'Arr 2020'!$A:$N,13,0),0)</f>
        <v>0</v>
      </c>
      <c r="S1616" s="24">
        <f>IFERROR(VLOOKUP($F1616,'Arr 2020'!$A:$N,14,0),0)</f>
        <v>0</v>
      </c>
    </row>
    <row r="1617" spans="2:19" ht="15" customHeight="1" x14ac:dyDescent="0.2">
      <c r="B1617" s="60"/>
      <c r="C1617" s="61"/>
      <c r="D1617" s="61"/>
      <c r="E1617" s="61"/>
      <c r="F1617" s="43" t="s">
        <v>2840</v>
      </c>
      <c r="G1617" s="53" t="s">
        <v>2841</v>
      </c>
      <c r="H1617" s="44">
        <f>IFERROR(VLOOKUP($F1617,'Arr 2020'!$A$1:$C$1331,3,0),0)</f>
        <v>0</v>
      </c>
      <c r="I1617" s="44">
        <f>IFERROR(VLOOKUP($F1617,'Arr 2020'!$A:$N,4,0),0)</f>
        <v>0</v>
      </c>
      <c r="J1617" s="44">
        <f>IFERROR(VLOOKUP($F1617,'Arr 2020'!$A:$N,5,0),0)</f>
        <v>0</v>
      </c>
      <c r="K1617" s="44">
        <f>IFERROR(VLOOKUP($F1617,'Arr 2020'!$A:$N,6,0),0)</f>
        <v>0</v>
      </c>
      <c r="L1617" s="44">
        <f>IFERROR(VLOOKUP($F1617,'Arr 2020'!$A:$N,7,0),0)</f>
        <v>0</v>
      </c>
      <c r="M1617" s="44">
        <f>IFERROR(VLOOKUP($F1617,'Arr 2020'!$A:$N,8,0),0)</f>
        <v>0</v>
      </c>
      <c r="N1617" s="44">
        <f>IFERROR(VLOOKUP($F1617,'Arr 2020'!$A:$N,9,0),0)</f>
        <v>0</v>
      </c>
      <c r="O1617" s="44">
        <f>IFERROR(VLOOKUP($F1617,'Arr 2020'!$A:$N,10,0),0)</f>
        <v>0</v>
      </c>
      <c r="P1617" s="44">
        <f>IFERROR(VLOOKUP($F1617,'Arr 2020'!$A:$N,11,0),0)</f>
        <v>0</v>
      </c>
      <c r="Q1617" s="44">
        <f>IFERROR(VLOOKUP($F1617,'Arr 2020'!$A:$N,12,0),0)</f>
        <v>0</v>
      </c>
      <c r="R1617" s="44">
        <f>IFERROR(VLOOKUP($F1617,'Arr 2020'!$A:$N,13,0),0)</f>
        <v>0</v>
      </c>
      <c r="S1617" s="44">
        <f>IFERROR(VLOOKUP($F1617,'Arr 2020'!$A:$N,14,0),0)</f>
        <v>0</v>
      </c>
    </row>
    <row r="1618" spans="2:19" ht="15" customHeight="1" x14ac:dyDescent="0.2">
      <c r="B1618" s="60"/>
      <c r="C1618" s="61"/>
      <c r="D1618" s="61"/>
      <c r="E1618" s="61"/>
      <c r="F1618" s="43" t="s">
        <v>2842</v>
      </c>
      <c r="G1618" s="53" t="s">
        <v>2843</v>
      </c>
      <c r="H1618" s="44">
        <f>IFERROR(VLOOKUP($F1618,'Arr 2020'!$A$1:$C$1331,3,0),0)</f>
        <v>153976.78</v>
      </c>
      <c r="I1618" s="44">
        <f>IFERROR(VLOOKUP($F1618,'Arr 2020'!$A:$N,4,0),0)</f>
        <v>566293.37</v>
      </c>
      <c r="J1618" s="44">
        <f>IFERROR(VLOOKUP($F1618,'Arr 2020'!$A:$N,5,0),0)</f>
        <v>1020299.58</v>
      </c>
      <c r="K1618" s="44">
        <f>IFERROR(VLOOKUP($F1618,'Arr 2020'!$A:$N,6,0),0)</f>
        <v>796490.89</v>
      </c>
      <c r="L1618" s="44">
        <f>IFERROR(VLOOKUP($F1618,'Arr 2020'!$A:$N,7,0),0)</f>
        <v>154523.20000000004</v>
      </c>
      <c r="M1618" s="44">
        <f>IFERROR(VLOOKUP($F1618,'Arr 2020'!$A:$N,8,0),0)</f>
        <v>688310.75</v>
      </c>
      <c r="N1618" s="44">
        <f>IFERROR(VLOOKUP($F1618,'Arr 2020'!$A:$N,9,0),0)</f>
        <v>1045602</v>
      </c>
      <c r="O1618" s="44">
        <f>IFERROR(VLOOKUP($F1618,'Arr 2020'!$A:$N,10,0),0)</f>
        <v>891467.18000000017</v>
      </c>
      <c r="P1618" s="44">
        <f>IFERROR(VLOOKUP($F1618,'Arr 2020'!$A:$N,11,0),0)</f>
        <v>1298419.77</v>
      </c>
      <c r="Q1618" s="44">
        <f>IFERROR(VLOOKUP($F1618,'Arr 2020'!$A:$N,12,0),0)</f>
        <v>1013579.8599999999</v>
      </c>
      <c r="R1618" s="44">
        <f>IFERROR(VLOOKUP($F1618,'Arr 2020'!$A:$N,13,0),0)</f>
        <v>1514325.12</v>
      </c>
      <c r="S1618" s="44">
        <f>IFERROR(VLOOKUP($F1618,'Arr 2020'!$A:$N,14,0),0)</f>
        <v>1823634.99</v>
      </c>
    </row>
    <row r="1619" spans="2:19" ht="15" customHeight="1" x14ac:dyDescent="0.2">
      <c r="B1619" s="23"/>
      <c r="C1619" s="22"/>
      <c r="D1619" s="22"/>
      <c r="E1619" s="22" t="s">
        <v>2844</v>
      </c>
      <c r="F1619" s="22"/>
      <c r="G1619" s="55" t="s">
        <v>2845</v>
      </c>
      <c r="H1619" s="24">
        <f>IFERROR(VLOOKUP($F1619,'Arr 2020'!$A$1:$C$1331,3,0),0)</f>
        <v>0</v>
      </c>
      <c r="I1619" s="24">
        <f>IFERROR(VLOOKUP($F1619,'Arr 2020'!$A:$N,4,0),0)</f>
        <v>0</v>
      </c>
      <c r="J1619" s="24">
        <f>IFERROR(VLOOKUP($F1619,'Arr 2020'!$A:$N,5,0),0)</f>
        <v>0</v>
      </c>
      <c r="K1619" s="24">
        <f>IFERROR(VLOOKUP($F1619,'Arr 2020'!$A:$N,6,0),0)</f>
        <v>0</v>
      </c>
      <c r="L1619" s="24">
        <f>IFERROR(VLOOKUP($F1619,'Arr 2020'!$A:$N,7,0),0)</f>
        <v>0</v>
      </c>
      <c r="M1619" s="24">
        <f>IFERROR(VLOOKUP($F1619,'Arr 2020'!$A:$N,8,0),0)</f>
        <v>0</v>
      </c>
      <c r="N1619" s="24">
        <f>IFERROR(VLOOKUP($F1619,'Arr 2020'!$A:$N,9,0),0)</f>
        <v>0</v>
      </c>
      <c r="O1619" s="24">
        <f>IFERROR(VLOOKUP($F1619,'Arr 2020'!$A:$N,10,0),0)</f>
        <v>0</v>
      </c>
      <c r="P1619" s="24">
        <f>IFERROR(VLOOKUP($F1619,'Arr 2020'!$A:$N,11,0),0)</f>
        <v>0</v>
      </c>
      <c r="Q1619" s="24">
        <f>IFERROR(VLOOKUP($F1619,'Arr 2020'!$A:$N,12,0),0)</f>
        <v>0</v>
      </c>
      <c r="R1619" s="24">
        <f>IFERROR(VLOOKUP($F1619,'Arr 2020'!$A:$N,13,0),0)</f>
        <v>0</v>
      </c>
      <c r="S1619" s="24">
        <f>IFERROR(VLOOKUP($F1619,'Arr 2020'!$A:$N,14,0),0)</f>
        <v>0</v>
      </c>
    </row>
    <row r="1620" spans="2:19" ht="15" customHeight="1" x14ac:dyDescent="0.2">
      <c r="B1620" s="60"/>
      <c r="C1620" s="61"/>
      <c r="D1620" s="61"/>
      <c r="E1620" s="61"/>
      <c r="F1620" s="43" t="s">
        <v>2846</v>
      </c>
      <c r="G1620" s="53" t="s">
        <v>2847</v>
      </c>
      <c r="H1620" s="44">
        <f>IFERROR(VLOOKUP($F1620,'Arr 2020'!$A$1:$C$1331,3,0),0)</f>
        <v>0</v>
      </c>
      <c r="I1620" s="44">
        <f>IFERROR(VLOOKUP($F1620,'Arr 2020'!$A:$N,4,0),0)</f>
        <v>0</v>
      </c>
      <c r="J1620" s="44">
        <f>IFERROR(VLOOKUP($F1620,'Arr 2020'!$A:$N,5,0),0)</f>
        <v>0</v>
      </c>
      <c r="K1620" s="44">
        <f>IFERROR(VLOOKUP($F1620,'Arr 2020'!$A:$N,6,0),0)</f>
        <v>0</v>
      </c>
      <c r="L1620" s="44">
        <f>IFERROR(VLOOKUP($F1620,'Arr 2020'!$A:$N,7,0),0)</f>
        <v>0</v>
      </c>
      <c r="M1620" s="44">
        <f>IFERROR(VLOOKUP($F1620,'Arr 2020'!$A:$N,8,0),0)</f>
        <v>0</v>
      </c>
      <c r="N1620" s="44">
        <f>IFERROR(VLOOKUP($F1620,'Arr 2020'!$A:$N,9,0),0)</f>
        <v>0</v>
      </c>
      <c r="O1620" s="44">
        <f>IFERROR(VLOOKUP($F1620,'Arr 2020'!$A:$N,10,0),0)</f>
        <v>0</v>
      </c>
      <c r="P1620" s="44">
        <f>IFERROR(VLOOKUP($F1620,'Arr 2020'!$A:$N,11,0),0)</f>
        <v>0</v>
      </c>
      <c r="Q1620" s="44">
        <f>IFERROR(VLOOKUP($F1620,'Arr 2020'!$A:$N,12,0),0)</f>
        <v>0</v>
      </c>
      <c r="R1620" s="44">
        <f>IFERROR(VLOOKUP($F1620,'Arr 2020'!$A:$N,13,0),0)</f>
        <v>0</v>
      </c>
      <c r="S1620" s="44">
        <f>IFERROR(VLOOKUP($F1620,'Arr 2020'!$A:$N,14,0),0)</f>
        <v>0</v>
      </c>
    </row>
    <row r="1621" spans="2:19" ht="15" customHeight="1" x14ac:dyDescent="0.2">
      <c r="B1621" s="60"/>
      <c r="C1621" s="61"/>
      <c r="D1621" s="61"/>
      <c r="E1621" s="61"/>
      <c r="F1621" s="43" t="s">
        <v>2848</v>
      </c>
      <c r="G1621" s="53" t="s">
        <v>2849</v>
      </c>
      <c r="H1621" s="44">
        <f>IFERROR(VLOOKUP($F1621,'Arr 2020'!$A$1:$C$1331,3,0),0)</f>
        <v>15844.01</v>
      </c>
      <c r="I1621" s="44">
        <f>IFERROR(VLOOKUP($F1621,'Arr 2020'!$A:$N,4,0),0)</f>
        <v>7964</v>
      </c>
      <c r="J1621" s="44">
        <f>IFERROR(VLOOKUP($F1621,'Arr 2020'!$A:$N,5,0),0)</f>
        <v>0</v>
      </c>
      <c r="K1621" s="44">
        <f>IFERROR(VLOOKUP($F1621,'Arr 2020'!$A:$N,6,0),0)</f>
        <v>0</v>
      </c>
      <c r="L1621" s="44">
        <f>IFERROR(VLOOKUP($F1621,'Arr 2020'!$A:$N,7,0),0)</f>
        <v>0</v>
      </c>
      <c r="M1621" s="44">
        <f>IFERROR(VLOOKUP($F1621,'Arr 2020'!$A:$N,8,0),0)</f>
        <v>180.89</v>
      </c>
      <c r="N1621" s="44">
        <f>IFERROR(VLOOKUP($F1621,'Arr 2020'!$A:$N,9,0),0)</f>
        <v>53</v>
      </c>
      <c r="O1621" s="44">
        <f>IFERROR(VLOOKUP($F1621,'Arr 2020'!$A:$N,10,0),0)</f>
        <v>0</v>
      </c>
      <c r="P1621" s="44">
        <f>IFERROR(VLOOKUP($F1621,'Arr 2020'!$A:$N,11,0),0)</f>
        <v>12</v>
      </c>
      <c r="Q1621" s="44">
        <f>IFERROR(VLOOKUP($F1621,'Arr 2020'!$A:$N,12,0),0)</f>
        <v>0</v>
      </c>
      <c r="R1621" s="44">
        <f>IFERROR(VLOOKUP($F1621,'Arr 2020'!$A:$N,13,0),0)</f>
        <v>0</v>
      </c>
      <c r="S1621" s="44">
        <f>IFERROR(VLOOKUP($F1621,'Arr 2020'!$A:$N,14,0),0)</f>
        <v>0</v>
      </c>
    </row>
    <row r="1622" spans="2:19" ht="15" customHeight="1" x14ac:dyDescent="0.2">
      <c r="B1622" s="32"/>
      <c r="C1622" s="33" t="s">
        <v>2850</v>
      </c>
      <c r="D1622" s="33"/>
      <c r="E1622" s="33"/>
      <c r="F1622" s="33"/>
      <c r="G1622" s="50" t="s">
        <v>2851</v>
      </c>
      <c r="H1622" s="73">
        <f>IFERROR(VLOOKUP($F1622,'Arr 2020'!$A$1:$C$1331,3,0),0)</f>
        <v>0</v>
      </c>
      <c r="I1622" s="73">
        <f>IFERROR(VLOOKUP($F1622,'Arr 2020'!$A:$N,4,0),0)</f>
        <v>0</v>
      </c>
      <c r="J1622" s="73">
        <f>IFERROR(VLOOKUP($F1622,'Arr 2020'!$A:$N,5,0),0)</f>
        <v>0</v>
      </c>
      <c r="K1622" s="73">
        <f>IFERROR(VLOOKUP($F1622,'Arr 2020'!$A:$N,6,0),0)</f>
        <v>0</v>
      </c>
      <c r="L1622" s="73">
        <f>IFERROR(VLOOKUP($F1622,'Arr 2020'!$A:$N,7,0),0)</f>
        <v>0</v>
      </c>
      <c r="M1622" s="73">
        <f>IFERROR(VLOOKUP($F1622,'Arr 2020'!$A:$N,8,0),0)</f>
        <v>0</v>
      </c>
      <c r="N1622" s="73">
        <f>IFERROR(VLOOKUP($F1622,'Arr 2020'!$A:$N,9,0),0)</f>
        <v>0</v>
      </c>
      <c r="O1622" s="73">
        <f>IFERROR(VLOOKUP($F1622,'Arr 2020'!$A:$N,10,0),0)</f>
        <v>0</v>
      </c>
      <c r="P1622" s="73">
        <f>IFERROR(VLOOKUP($F1622,'Arr 2020'!$A:$N,11,0),0)</f>
        <v>0</v>
      </c>
      <c r="Q1622" s="73">
        <f>IFERROR(VLOOKUP($F1622,'Arr 2020'!$A:$N,12,0),0)</f>
        <v>0</v>
      </c>
      <c r="R1622" s="73">
        <f>IFERROR(VLOOKUP($F1622,'Arr 2020'!$A:$N,13,0),0)</f>
        <v>0</v>
      </c>
      <c r="S1622" s="73">
        <f>IFERROR(VLOOKUP($F1622,'Arr 2020'!$A:$N,14,0),0)</f>
        <v>0</v>
      </c>
    </row>
    <row r="1623" spans="2:19" ht="15" customHeight="1" x14ac:dyDescent="0.2">
      <c r="B1623" s="64"/>
      <c r="C1623" s="37"/>
      <c r="D1623" s="37" t="s">
        <v>2852</v>
      </c>
      <c r="E1623" s="37"/>
      <c r="F1623" s="37"/>
      <c r="G1623" s="51" t="s">
        <v>2853</v>
      </c>
      <c r="H1623" s="38">
        <f>IFERROR(VLOOKUP($F1623,'Arr 2020'!$A$1:$C$1331,3,0),0)</f>
        <v>0</v>
      </c>
      <c r="I1623" s="38">
        <f>IFERROR(VLOOKUP($F1623,'Arr 2020'!$A:$N,4,0),0)</f>
        <v>0</v>
      </c>
      <c r="J1623" s="38">
        <f>IFERROR(VLOOKUP($F1623,'Arr 2020'!$A:$N,5,0),0)</f>
        <v>0</v>
      </c>
      <c r="K1623" s="38">
        <f>IFERROR(VLOOKUP($F1623,'Arr 2020'!$A:$N,6,0),0)</f>
        <v>0</v>
      </c>
      <c r="L1623" s="38">
        <f>IFERROR(VLOOKUP($F1623,'Arr 2020'!$A:$N,7,0),0)</f>
        <v>0</v>
      </c>
      <c r="M1623" s="38">
        <f>IFERROR(VLOOKUP($F1623,'Arr 2020'!$A:$N,8,0),0)</f>
        <v>0</v>
      </c>
      <c r="N1623" s="38">
        <f>IFERROR(VLOOKUP($F1623,'Arr 2020'!$A:$N,9,0),0)</f>
        <v>0</v>
      </c>
      <c r="O1623" s="38">
        <f>IFERROR(VLOOKUP($F1623,'Arr 2020'!$A:$N,10,0),0)</f>
        <v>0</v>
      </c>
      <c r="P1623" s="38">
        <f>IFERROR(VLOOKUP($F1623,'Arr 2020'!$A:$N,11,0),0)</f>
        <v>0</v>
      </c>
      <c r="Q1623" s="38">
        <f>IFERROR(VLOOKUP($F1623,'Arr 2020'!$A:$N,12,0),0)</f>
        <v>0</v>
      </c>
      <c r="R1623" s="38">
        <f>IFERROR(VLOOKUP($F1623,'Arr 2020'!$A:$N,13,0),0)</f>
        <v>0</v>
      </c>
      <c r="S1623" s="38">
        <f>IFERROR(VLOOKUP($F1623,'Arr 2020'!$A:$N,14,0),0)</f>
        <v>0</v>
      </c>
    </row>
    <row r="1624" spans="2:19" ht="15" customHeight="1" x14ac:dyDescent="0.2">
      <c r="B1624" s="23"/>
      <c r="C1624" s="22"/>
      <c r="D1624" s="22"/>
      <c r="E1624" s="22" t="s">
        <v>2854</v>
      </c>
      <c r="F1624" s="22"/>
      <c r="G1624" s="55" t="s">
        <v>2855</v>
      </c>
      <c r="H1624" s="24">
        <f>IFERROR(VLOOKUP($F1624,'Arr 2020'!$A$1:$C$1331,3,0),0)</f>
        <v>0</v>
      </c>
      <c r="I1624" s="24">
        <f>IFERROR(VLOOKUP($F1624,'Arr 2020'!$A:$N,4,0),0)</f>
        <v>0</v>
      </c>
      <c r="J1624" s="24">
        <f>IFERROR(VLOOKUP($F1624,'Arr 2020'!$A:$N,5,0),0)</f>
        <v>0</v>
      </c>
      <c r="K1624" s="24">
        <f>IFERROR(VLOOKUP($F1624,'Arr 2020'!$A:$N,6,0),0)</f>
        <v>0</v>
      </c>
      <c r="L1624" s="24">
        <f>IFERROR(VLOOKUP($F1624,'Arr 2020'!$A:$N,7,0),0)</f>
        <v>0</v>
      </c>
      <c r="M1624" s="24">
        <f>IFERROR(VLOOKUP($F1624,'Arr 2020'!$A:$N,8,0),0)</f>
        <v>0</v>
      </c>
      <c r="N1624" s="24">
        <f>IFERROR(VLOOKUP($F1624,'Arr 2020'!$A:$N,9,0),0)</f>
        <v>0</v>
      </c>
      <c r="O1624" s="24">
        <f>IFERROR(VLOOKUP($F1624,'Arr 2020'!$A:$N,10,0),0)</f>
        <v>0</v>
      </c>
      <c r="P1624" s="24">
        <f>IFERROR(VLOOKUP($F1624,'Arr 2020'!$A:$N,11,0),0)</f>
        <v>0</v>
      </c>
      <c r="Q1624" s="24">
        <f>IFERROR(VLOOKUP($F1624,'Arr 2020'!$A:$N,12,0),0)</f>
        <v>0</v>
      </c>
      <c r="R1624" s="24">
        <f>IFERROR(VLOOKUP($F1624,'Arr 2020'!$A:$N,13,0),0)</f>
        <v>0</v>
      </c>
      <c r="S1624" s="24">
        <f>IFERROR(VLOOKUP($F1624,'Arr 2020'!$A:$N,14,0),0)</f>
        <v>0</v>
      </c>
    </row>
    <row r="1625" spans="2:19" ht="15" customHeight="1" x14ac:dyDescent="0.2">
      <c r="B1625" s="60"/>
      <c r="C1625" s="61"/>
      <c r="D1625" s="61"/>
      <c r="E1625" s="61"/>
      <c r="F1625" s="43" t="s">
        <v>2856</v>
      </c>
      <c r="G1625" s="53" t="s">
        <v>2855</v>
      </c>
      <c r="H1625" s="44">
        <f>IFERROR(VLOOKUP($F1625,'Arr 2020'!$A$1:$C$1331,3,0),0)</f>
        <v>21647.59</v>
      </c>
      <c r="I1625" s="44">
        <f>IFERROR(VLOOKUP($F1625,'Arr 2020'!$A:$N,4,0),0)</f>
        <v>31847.09</v>
      </c>
      <c r="J1625" s="44">
        <f>IFERROR(VLOOKUP($F1625,'Arr 2020'!$A:$N,5,0),0)</f>
        <v>21043.33</v>
      </c>
      <c r="K1625" s="44">
        <f>IFERROR(VLOOKUP($F1625,'Arr 2020'!$A:$N,6,0),0)</f>
        <v>17503.43</v>
      </c>
      <c r="L1625" s="44">
        <f>IFERROR(VLOOKUP($F1625,'Arr 2020'!$A:$N,7,0),0)</f>
        <v>971.84000000000015</v>
      </c>
      <c r="M1625" s="44">
        <f>IFERROR(VLOOKUP($F1625,'Arr 2020'!$A:$N,8,0),0)</f>
        <v>9323.76</v>
      </c>
      <c r="N1625" s="44">
        <f>IFERROR(VLOOKUP($F1625,'Arr 2020'!$A:$N,9,0),0)</f>
        <v>21.52</v>
      </c>
      <c r="O1625" s="44">
        <f>IFERROR(VLOOKUP($F1625,'Arr 2020'!$A:$N,10,0),0)</f>
        <v>4673.71</v>
      </c>
      <c r="P1625" s="44">
        <f>IFERROR(VLOOKUP($F1625,'Arr 2020'!$A:$N,11,0),0)</f>
        <v>7125.84</v>
      </c>
      <c r="Q1625" s="44">
        <f>IFERROR(VLOOKUP($F1625,'Arr 2020'!$A:$N,12,0),0)</f>
        <v>8209.7800000000007</v>
      </c>
      <c r="R1625" s="44">
        <f>IFERROR(VLOOKUP($F1625,'Arr 2020'!$A:$N,13,0),0)</f>
        <v>1620.9</v>
      </c>
      <c r="S1625" s="44">
        <f>IFERROR(VLOOKUP($F1625,'Arr 2020'!$A:$N,14,0),0)</f>
        <v>15094.26</v>
      </c>
    </row>
    <row r="1626" spans="2:19" ht="15" customHeight="1" x14ac:dyDescent="0.2">
      <c r="B1626" s="23"/>
      <c r="C1626" s="22"/>
      <c r="D1626" s="22"/>
      <c r="E1626" s="22" t="s">
        <v>2857</v>
      </c>
      <c r="F1626" s="22"/>
      <c r="G1626" s="55" t="s">
        <v>4300</v>
      </c>
      <c r="H1626" s="24">
        <f>IFERROR(VLOOKUP($F1626,'Arr 2020'!$A$1:$C$1331,3,0),0)</f>
        <v>0</v>
      </c>
      <c r="I1626" s="24">
        <f>IFERROR(VLOOKUP($F1626,'Arr 2020'!$A:$N,4,0),0)</f>
        <v>0</v>
      </c>
      <c r="J1626" s="24">
        <f>IFERROR(VLOOKUP($F1626,'Arr 2020'!$A:$N,5,0),0)</f>
        <v>0</v>
      </c>
      <c r="K1626" s="24">
        <f>IFERROR(VLOOKUP($F1626,'Arr 2020'!$A:$N,6,0),0)</f>
        <v>0</v>
      </c>
      <c r="L1626" s="24">
        <f>IFERROR(VLOOKUP($F1626,'Arr 2020'!$A:$N,7,0),0)</f>
        <v>0</v>
      </c>
      <c r="M1626" s="24">
        <f>IFERROR(VLOOKUP($F1626,'Arr 2020'!$A:$N,8,0),0)</f>
        <v>0</v>
      </c>
      <c r="N1626" s="24">
        <f>IFERROR(VLOOKUP($F1626,'Arr 2020'!$A:$N,9,0),0)</f>
        <v>0</v>
      </c>
      <c r="O1626" s="24">
        <f>IFERROR(VLOOKUP($F1626,'Arr 2020'!$A:$N,10,0),0)</f>
        <v>0</v>
      </c>
      <c r="P1626" s="24">
        <f>IFERROR(VLOOKUP($F1626,'Arr 2020'!$A:$N,11,0),0)</f>
        <v>0</v>
      </c>
      <c r="Q1626" s="24">
        <f>IFERROR(VLOOKUP($F1626,'Arr 2020'!$A:$N,12,0),0)</f>
        <v>0</v>
      </c>
      <c r="R1626" s="24">
        <f>IFERROR(VLOOKUP($F1626,'Arr 2020'!$A:$N,13,0),0)</f>
        <v>0</v>
      </c>
      <c r="S1626" s="24">
        <f>IFERROR(VLOOKUP($F1626,'Arr 2020'!$A:$N,14,0),0)</f>
        <v>0</v>
      </c>
    </row>
    <row r="1627" spans="2:19" ht="15" customHeight="1" x14ac:dyDescent="0.2">
      <c r="B1627" s="60"/>
      <c r="C1627" s="61"/>
      <c r="D1627" s="61"/>
      <c r="E1627" s="61"/>
      <c r="F1627" s="43" t="s">
        <v>2858</v>
      </c>
      <c r="G1627" s="53" t="s">
        <v>2859</v>
      </c>
      <c r="H1627" s="44">
        <f>IFERROR(VLOOKUP($F1627,'Arr 2020'!$A$1:$C$1331,3,0),0)</f>
        <v>10827.85</v>
      </c>
      <c r="I1627" s="44">
        <f>IFERROR(VLOOKUP($F1627,'Arr 2020'!$A:$N,4,0),0)</f>
        <v>7873.36</v>
      </c>
      <c r="J1627" s="44">
        <f>IFERROR(VLOOKUP($F1627,'Arr 2020'!$A:$N,5,0),0)</f>
        <v>4908.51</v>
      </c>
      <c r="K1627" s="44">
        <f>IFERROR(VLOOKUP($F1627,'Arr 2020'!$A:$N,6,0),0)</f>
        <v>6922.37</v>
      </c>
      <c r="L1627" s="44">
        <f>IFERROR(VLOOKUP($F1627,'Arr 2020'!$A:$N,7,0),0)</f>
        <v>8114.62</v>
      </c>
      <c r="M1627" s="44">
        <f>IFERROR(VLOOKUP($F1627,'Arr 2020'!$A:$N,8,0),0)</f>
        <v>6075.7</v>
      </c>
      <c r="N1627" s="44">
        <f>IFERROR(VLOOKUP($F1627,'Arr 2020'!$A:$N,9,0),0)</f>
        <v>7805.74</v>
      </c>
      <c r="O1627" s="44">
        <f>IFERROR(VLOOKUP($F1627,'Arr 2020'!$A:$N,10,0),0)</f>
        <v>6258.67</v>
      </c>
      <c r="P1627" s="44">
        <f>IFERROR(VLOOKUP($F1627,'Arr 2020'!$A:$N,11,0),0)</f>
        <v>10162.5</v>
      </c>
      <c r="Q1627" s="44">
        <f>IFERROR(VLOOKUP($F1627,'Arr 2020'!$A:$N,12,0),0)</f>
        <v>7453.31</v>
      </c>
      <c r="R1627" s="44">
        <f>IFERROR(VLOOKUP($F1627,'Arr 2020'!$A:$N,13,0),0)</f>
        <v>6051.47</v>
      </c>
      <c r="S1627" s="44">
        <f>IFERROR(VLOOKUP($F1627,'Arr 2020'!$A:$N,14,0),0)</f>
        <v>5841.7</v>
      </c>
    </row>
    <row r="1628" spans="2:19" ht="15" customHeight="1" x14ac:dyDescent="0.2">
      <c r="B1628" s="60"/>
      <c r="C1628" s="61"/>
      <c r="D1628" s="61"/>
      <c r="E1628" s="61"/>
      <c r="F1628" s="43" t="s">
        <v>2860</v>
      </c>
      <c r="G1628" s="53" t="s">
        <v>4301</v>
      </c>
      <c r="H1628" s="44">
        <f>IFERROR(VLOOKUP($F1628,'Arr 2020'!$A$1:$C$1331,3,0),0)</f>
        <v>906.98000000000013</v>
      </c>
      <c r="I1628" s="44">
        <f>IFERROR(VLOOKUP($F1628,'Arr 2020'!$A:$N,4,0),0)</f>
        <v>1456.81</v>
      </c>
      <c r="J1628" s="44">
        <f>IFERROR(VLOOKUP($F1628,'Arr 2020'!$A:$N,5,0),0)</f>
        <v>292.47000000000003</v>
      </c>
      <c r="K1628" s="44">
        <f>IFERROR(VLOOKUP($F1628,'Arr 2020'!$A:$N,6,0),0)</f>
        <v>214.9</v>
      </c>
      <c r="L1628" s="44">
        <f>IFERROR(VLOOKUP($F1628,'Arr 2020'!$A:$N,7,0),0)</f>
        <v>210.50999999999996</v>
      </c>
      <c r="M1628" s="44">
        <f>IFERROR(VLOOKUP($F1628,'Arr 2020'!$A:$N,8,0),0)</f>
        <v>564.36</v>
      </c>
      <c r="N1628" s="44">
        <f>IFERROR(VLOOKUP($F1628,'Arr 2020'!$A:$N,9,0),0)</f>
        <v>181.52</v>
      </c>
      <c r="O1628" s="44">
        <f>IFERROR(VLOOKUP($F1628,'Arr 2020'!$A:$N,10,0),0)</f>
        <v>155.19999999999996</v>
      </c>
      <c r="P1628" s="44">
        <f>IFERROR(VLOOKUP($F1628,'Arr 2020'!$A:$N,11,0),0)</f>
        <v>200.24000000000004</v>
      </c>
      <c r="Q1628" s="44">
        <f>IFERROR(VLOOKUP($F1628,'Arr 2020'!$A:$N,12,0),0)</f>
        <v>367.8</v>
      </c>
      <c r="R1628" s="44">
        <f>IFERROR(VLOOKUP($F1628,'Arr 2020'!$A:$N,13,0),0)</f>
        <v>1155.78</v>
      </c>
      <c r="S1628" s="44">
        <f>IFERROR(VLOOKUP($F1628,'Arr 2020'!$A:$N,14,0),0)</f>
        <v>726.87</v>
      </c>
    </row>
    <row r="1629" spans="2:19" ht="15" customHeight="1" x14ac:dyDescent="0.2">
      <c r="B1629" s="64"/>
      <c r="C1629" s="37"/>
      <c r="D1629" s="37" t="s">
        <v>2862</v>
      </c>
      <c r="E1629" s="37"/>
      <c r="F1629" s="37"/>
      <c r="G1629" s="51" t="s">
        <v>2863</v>
      </c>
      <c r="H1629" s="38">
        <f>IFERROR(VLOOKUP($F1629,'Arr 2020'!$A$1:$C$1331,3,0),0)</f>
        <v>0</v>
      </c>
      <c r="I1629" s="38">
        <f>IFERROR(VLOOKUP($F1629,'Arr 2020'!$A:$N,4,0),0)</f>
        <v>0</v>
      </c>
      <c r="J1629" s="38">
        <f>IFERROR(VLOOKUP($F1629,'Arr 2020'!$A:$N,5,0),0)</f>
        <v>0</v>
      </c>
      <c r="K1629" s="38">
        <f>IFERROR(VLOOKUP($F1629,'Arr 2020'!$A:$N,6,0),0)</f>
        <v>0</v>
      </c>
      <c r="L1629" s="38">
        <f>IFERROR(VLOOKUP($F1629,'Arr 2020'!$A:$N,7,0),0)</f>
        <v>0</v>
      </c>
      <c r="M1629" s="38">
        <f>IFERROR(VLOOKUP($F1629,'Arr 2020'!$A:$N,8,0),0)</f>
        <v>0</v>
      </c>
      <c r="N1629" s="38">
        <f>IFERROR(VLOOKUP($F1629,'Arr 2020'!$A:$N,9,0),0)</f>
        <v>0</v>
      </c>
      <c r="O1629" s="38">
        <f>IFERROR(VLOOKUP($F1629,'Arr 2020'!$A:$N,10,0),0)</f>
        <v>0</v>
      </c>
      <c r="P1629" s="38">
        <f>IFERROR(VLOOKUP($F1629,'Arr 2020'!$A:$N,11,0),0)</f>
        <v>0</v>
      </c>
      <c r="Q1629" s="38">
        <f>IFERROR(VLOOKUP($F1629,'Arr 2020'!$A:$N,12,0),0)</f>
        <v>0</v>
      </c>
      <c r="R1629" s="38">
        <f>IFERROR(VLOOKUP($F1629,'Arr 2020'!$A:$N,13,0),0)</f>
        <v>0</v>
      </c>
      <c r="S1629" s="38">
        <f>IFERROR(VLOOKUP($F1629,'Arr 2020'!$A:$N,14,0),0)</f>
        <v>0</v>
      </c>
    </row>
    <row r="1630" spans="2:19" ht="15" customHeight="1" x14ac:dyDescent="0.2">
      <c r="B1630" s="23"/>
      <c r="C1630" s="22"/>
      <c r="D1630" s="22"/>
      <c r="E1630" s="22" t="s">
        <v>2864</v>
      </c>
      <c r="F1630" s="22"/>
      <c r="G1630" s="55" t="s">
        <v>2863</v>
      </c>
      <c r="H1630" s="24">
        <f>IFERROR(VLOOKUP($F1630,'Arr 2020'!$A$1:$C$1331,3,0),0)</f>
        <v>0</v>
      </c>
      <c r="I1630" s="24">
        <f>IFERROR(VLOOKUP($F1630,'Arr 2020'!$A:$N,4,0),0)</f>
        <v>0</v>
      </c>
      <c r="J1630" s="24">
        <f>IFERROR(VLOOKUP($F1630,'Arr 2020'!$A:$N,5,0),0)</f>
        <v>0</v>
      </c>
      <c r="K1630" s="24">
        <f>IFERROR(VLOOKUP($F1630,'Arr 2020'!$A:$N,6,0),0)</f>
        <v>0</v>
      </c>
      <c r="L1630" s="24">
        <f>IFERROR(VLOOKUP($F1630,'Arr 2020'!$A:$N,7,0),0)</f>
        <v>0</v>
      </c>
      <c r="M1630" s="24">
        <f>IFERROR(VLOOKUP($F1630,'Arr 2020'!$A:$N,8,0),0)</f>
        <v>0</v>
      </c>
      <c r="N1630" s="24">
        <f>IFERROR(VLOOKUP($F1630,'Arr 2020'!$A:$N,9,0),0)</f>
        <v>0</v>
      </c>
      <c r="O1630" s="24">
        <f>IFERROR(VLOOKUP($F1630,'Arr 2020'!$A:$N,10,0),0)</f>
        <v>0</v>
      </c>
      <c r="P1630" s="24">
        <f>IFERROR(VLOOKUP($F1630,'Arr 2020'!$A:$N,11,0),0)</f>
        <v>0</v>
      </c>
      <c r="Q1630" s="24">
        <f>IFERROR(VLOOKUP($F1630,'Arr 2020'!$A:$N,12,0),0)</f>
        <v>0</v>
      </c>
      <c r="R1630" s="24">
        <f>IFERROR(VLOOKUP($F1630,'Arr 2020'!$A:$N,13,0),0)</f>
        <v>0</v>
      </c>
      <c r="S1630" s="24">
        <f>IFERROR(VLOOKUP($F1630,'Arr 2020'!$A:$N,14,0),0)</f>
        <v>0</v>
      </c>
    </row>
    <row r="1631" spans="2:19" ht="15" customHeight="1" x14ac:dyDescent="0.2">
      <c r="B1631" s="60"/>
      <c r="C1631" s="61"/>
      <c r="D1631" s="61"/>
      <c r="E1631" s="61"/>
      <c r="F1631" s="43" t="s">
        <v>2865</v>
      </c>
      <c r="G1631" s="53" t="s">
        <v>2863</v>
      </c>
      <c r="H1631" s="44">
        <f>IFERROR(VLOOKUP($F1631,'Arr 2020'!$A$1:$C$1331,3,0),0)</f>
        <v>11096.01</v>
      </c>
      <c r="I1631" s="44">
        <f>IFERROR(VLOOKUP($F1631,'Arr 2020'!$A:$N,4,0),0)</f>
        <v>10056.799999999999</v>
      </c>
      <c r="J1631" s="44">
        <f>IFERROR(VLOOKUP($F1631,'Arr 2020'!$A:$N,5,0),0)</f>
        <v>9006.51</v>
      </c>
      <c r="K1631" s="44">
        <f>IFERROR(VLOOKUP($F1631,'Arr 2020'!$A:$N,6,0),0)</f>
        <v>6050.63</v>
      </c>
      <c r="L1631" s="44">
        <f>IFERROR(VLOOKUP($F1631,'Arr 2020'!$A:$N,7,0),0)</f>
        <v>1443.07</v>
      </c>
      <c r="M1631" s="44">
        <f>IFERROR(VLOOKUP($F1631,'Arr 2020'!$A:$N,8,0),0)</f>
        <v>1421.16</v>
      </c>
      <c r="N1631" s="44">
        <f>IFERROR(VLOOKUP($F1631,'Arr 2020'!$A:$N,9,0),0)</f>
        <v>3425.32</v>
      </c>
      <c r="O1631" s="44">
        <f>IFERROR(VLOOKUP($F1631,'Arr 2020'!$A:$N,10,0),0)</f>
        <v>6420.69</v>
      </c>
      <c r="P1631" s="44">
        <f>IFERROR(VLOOKUP($F1631,'Arr 2020'!$A:$N,11,0),0)</f>
        <v>7177.41</v>
      </c>
      <c r="Q1631" s="44">
        <f>IFERROR(VLOOKUP($F1631,'Arr 2020'!$A:$N,12,0),0)</f>
        <v>8615.1200000000008</v>
      </c>
      <c r="R1631" s="44">
        <f>IFERROR(VLOOKUP($F1631,'Arr 2020'!$A:$N,13,0),0)</f>
        <v>9329.98</v>
      </c>
      <c r="S1631" s="44">
        <f>IFERROR(VLOOKUP($F1631,'Arr 2020'!$A:$N,14,0),0)</f>
        <v>8632.1</v>
      </c>
    </row>
    <row r="1632" spans="2:19" ht="15" customHeight="1" x14ac:dyDescent="0.2">
      <c r="B1632" s="64"/>
      <c r="C1632" s="37"/>
      <c r="D1632" s="37" t="s">
        <v>2866</v>
      </c>
      <c r="E1632" s="37"/>
      <c r="F1632" s="37"/>
      <c r="G1632" s="51" t="s">
        <v>2867</v>
      </c>
      <c r="H1632" s="38">
        <f>IFERROR(VLOOKUP($F1632,'Arr 2020'!$A$1:$C$1331,3,0),0)</f>
        <v>0</v>
      </c>
      <c r="I1632" s="38">
        <f>IFERROR(VLOOKUP($F1632,'Arr 2020'!$A:$N,4,0),0)</f>
        <v>0</v>
      </c>
      <c r="J1632" s="38">
        <f>IFERROR(VLOOKUP($F1632,'Arr 2020'!$A:$N,5,0),0)</f>
        <v>0</v>
      </c>
      <c r="K1632" s="38">
        <f>IFERROR(VLOOKUP($F1632,'Arr 2020'!$A:$N,6,0),0)</f>
        <v>0</v>
      </c>
      <c r="L1632" s="38">
        <f>IFERROR(VLOOKUP($F1632,'Arr 2020'!$A:$N,7,0),0)</f>
        <v>0</v>
      </c>
      <c r="M1632" s="38">
        <f>IFERROR(VLOOKUP($F1632,'Arr 2020'!$A:$N,8,0),0)</f>
        <v>0</v>
      </c>
      <c r="N1632" s="38">
        <f>IFERROR(VLOOKUP($F1632,'Arr 2020'!$A:$N,9,0),0)</f>
        <v>0</v>
      </c>
      <c r="O1632" s="38">
        <f>IFERROR(VLOOKUP($F1632,'Arr 2020'!$A:$N,10,0),0)</f>
        <v>0</v>
      </c>
      <c r="P1632" s="38">
        <f>IFERROR(VLOOKUP($F1632,'Arr 2020'!$A:$N,11,0),0)</f>
        <v>0</v>
      </c>
      <c r="Q1632" s="38">
        <f>IFERROR(VLOOKUP($F1632,'Arr 2020'!$A:$N,12,0),0)</f>
        <v>0</v>
      </c>
      <c r="R1632" s="38">
        <f>IFERROR(VLOOKUP($F1632,'Arr 2020'!$A:$N,13,0),0)</f>
        <v>0</v>
      </c>
      <c r="S1632" s="38">
        <f>IFERROR(VLOOKUP($F1632,'Arr 2020'!$A:$N,14,0),0)</f>
        <v>0</v>
      </c>
    </row>
    <row r="1633" spans="2:19" ht="15" customHeight="1" x14ac:dyDescent="0.2">
      <c r="B1633" s="23"/>
      <c r="C1633" s="22"/>
      <c r="D1633" s="22"/>
      <c r="E1633" s="22" t="s">
        <v>2868</v>
      </c>
      <c r="F1633" s="22"/>
      <c r="G1633" s="55" t="s">
        <v>2867</v>
      </c>
      <c r="H1633" s="24">
        <f>IFERROR(VLOOKUP($F1633,'Arr 2020'!$A$1:$C$1331,3,0),0)</f>
        <v>0</v>
      </c>
      <c r="I1633" s="24">
        <f>IFERROR(VLOOKUP($F1633,'Arr 2020'!$A:$N,4,0),0)</f>
        <v>0</v>
      </c>
      <c r="J1633" s="24">
        <f>IFERROR(VLOOKUP($F1633,'Arr 2020'!$A:$N,5,0),0)</f>
        <v>0</v>
      </c>
      <c r="K1633" s="24">
        <f>IFERROR(VLOOKUP($F1633,'Arr 2020'!$A:$N,6,0),0)</f>
        <v>0</v>
      </c>
      <c r="L1633" s="24">
        <f>IFERROR(VLOOKUP($F1633,'Arr 2020'!$A:$N,7,0),0)</f>
        <v>0</v>
      </c>
      <c r="M1633" s="24">
        <f>IFERROR(VLOOKUP($F1633,'Arr 2020'!$A:$N,8,0),0)</f>
        <v>0</v>
      </c>
      <c r="N1633" s="24">
        <f>IFERROR(VLOOKUP($F1633,'Arr 2020'!$A:$N,9,0),0)</f>
        <v>0</v>
      </c>
      <c r="O1633" s="24">
        <f>IFERROR(VLOOKUP($F1633,'Arr 2020'!$A:$N,10,0),0)</f>
        <v>0</v>
      </c>
      <c r="P1633" s="24">
        <f>IFERROR(VLOOKUP($F1633,'Arr 2020'!$A:$N,11,0),0)</f>
        <v>0</v>
      </c>
      <c r="Q1633" s="24">
        <f>IFERROR(VLOOKUP($F1633,'Arr 2020'!$A:$N,12,0),0)</f>
        <v>0</v>
      </c>
      <c r="R1633" s="24">
        <f>IFERROR(VLOOKUP($F1633,'Arr 2020'!$A:$N,13,0),0)</f>
        <v>0</v>
      </c>
      <c r="S1633" s="24">
        <f>IFERROR(VLOOKUP($F1633,'Arr 2020'!$A:$N,14,0),0)</f>
        <v>0</v>
      </c>
    </row>
    <row r="1634" spans="2:19" ht="15" customHeight="1" x14ac:dyDescent="0.2">
      <c r="B1634" s="60"/>
      <c r="C1634" s="61"/>
      <c r="D1634" s="61"/>
      <c r="E1634" s="61"/>
      <c r="F1634" s="43" t="s">
        <v>2869</v>
      </c>
      <c r="G1634" s="53" t="s">
        <v>2867</v>
      </c>
      <c r="H1634" s="44">
        <f>IFERROR(VLOOKUP($F1634,'Arr 2020'!$A$1:$C$1331,3,0),0)</f>
        <v>0</v>
      </c>
      <c r="I1634" s="44">
        <f>IFERROR(VLOOKUP($F1634,'Arr 2020'!$A:$N,4,0),0)</f>
        <v>0</v>
      </c>
      <c r="J1634" s="44">
        <f>IFERROR(VLOOKUP($F1634,'Arr 2020'!$A:$N,5,0),0)</f>
        <v>0</v>
      </c>
      <c r="K1634" s="44">
        <f>IFERROR(VLOOKUP($F1634,'Arr 2020'!$A:$N,6,0),0)</f>
        <v>0</v>
      </c>
      <c r="L1634" s="44">
        <f>IFERROR(VLOOKUP($F1634,'Arr 2020'!$A:$N,7,0),0)</f>
        <v>0</v>
      </c>
      <c r="M1634" s="44">
        <f>IFERROR(VLOOKUP($F1634,'Arr 2020'!$A:$N,8,0),0)</f>
        <v>0</v>
      </c>
      <c r="N1634" s="44">
        <f>IFERROR(VLOOKUP($F1634,'Arr 2020'!$A:$N,9,0),0)</f>
        <v>0</v>
      </c>
      <c r="O1634" s="44">
        <f>IFERROR(VLOOKUP($F1634,'Arr 2020'!$A:$N,10,0),0)</f>
        <v>0</v>
      </c>
      <c r="P1634" s="44">
        <f>IFERROR(VLOOKUP($F1634,'Arr 2020'!$A:$N,11,0),0)</f>
        <v>0</v>
      </c>
      <c r="Q1634" s="44">
        <f>IFERROR(VLOOKUP($F1634,'Arr 2020'!$A:$N,12,0),0)</f>
        <v>0</v>
      </c>
      <c r="R1634" s="44">
        <f>IFERROR(VLOOKUP($F1634,'Arr 2020'!$A:$N,13,0),0)</f>
        <v>0</v>
      </c>
      <c r="S1634" s="44">
        <f>IFERROR(VLOOKUP($F1634,'Arr 2020'!$A:$N,14,0),0)</f>
        <v>0</v>
      </c>
    </row>
    <row r="1635" spans="2:19" ht="15" customHeight="1" x14ac:dyDescent="0.2">
      <c r="B1635" s="32"/>
      <c r="C1635" s="33" t="s">
        <v>2870</v>
      </c>
      <c r="D1635" s="33"/>
      <c r="E1635" s="33"/>
      <c r="F1635" s="33"/>
      <c r="G1635" s="50" t="s">
        <v>2871</v>
      </c>
      <c r="H1635" s="73">
        <f>IFERROR(VLOOKUP($F1635,'Arr 2020'!$A$1:$C$1331,3,0),0)</f>
        <v>0</v>
      </c>
      <c r="I1635" s="73">
        <f>IFERROR(VLOOKUP($F1635,'Arr 2020'!$A:$N,4,0),0)</f>
        <v>0</v>
      </c>
      <c r="J1635" s="73">
        <f>IFERROR(VLOOKUP($F1635,'Arr 2020'!$A:$N,5,0),0)</f>
        <v>0</v>
      </c>
      <c r="K1635" s="73">
        <f>IFERROR(VLOOKUP($F1635,'Arr 2020'!$A:$N,6,0),0)</f>
        <v>0</v>
      </c>
      <c r="L1635" s="73">
        <f>IFERROR(VLOOKUP($F1635,'Arr 2020'!$A:$N,7,0),0)</f>
        <v>0</v>
      </c>
      <c r="M1635" s="73">
        <f>IFERROR(VLOOKUP($F1635,'Arr 2020'!$A:$N,8,0),0)</f>
        <v>0</v>
      </c>
      <c r="N1635" s="73">
        <f>IFERROR(VLOOKUP($F1635,'Arr 2020'!$A:$N,9,0),0)</f>
        <v>0</v>
      </c>
      <c r="O1635" s="73">
        <f>IFERROR(VLOOKUP($F1635,'Arr 2020'!$A:$N,10,0),0)</f>
        <v>0</v>
      </c>
      <c r="P1635" s="73">
        <f>IFERROR(VLOOKUP($F1635,'Arr 2020'!$A:$N,11,0),0)</f>
        <v>0</v>
      </c>
      <c r="Q1635" s="73">
        <f>IFERROR(VLOOKUP($F1635,'Arr 2020'!$A:$N,12,0),0)</f>
        <v>0</v>
      </c>
      <c r="R1635" s="73">
        <f>IFERROR(VLOOKUP($F1635,'Arr 2020'!$A:$N,13,0),0)</f>
        <v>0</v>
      </c>
      <c r="S1635" s="73">
        <f>IFERROR(VLOOKUP($F1635,'Arr 2020'!$A:$N,14,0),0)</f>
        <v>0</v>
      </c>
    </row>
    <row r="1636" spans="2:19" ht="15" customHeight="1" x14ac:dyDescent="0.2">
      <c r="B1636" s="64"/>
      <c r="C1636" s="37"/>
      <c r="D1636" s="37" t="s">
        <v>2872</v>
      </c>
      <c r="E1636" s="37"/>
      <c r="F1636" s="37"/>
      <c r="G1636" s="51" t="s">
        <v>2873</v>
      </c>
      <c r="H1636" s="38">
        <f>IFERROR(VLOOKUP($F1636,'Arr 2020'!$A$1:$C$1331,3,0),0)</f>
        <v>0</v>
      </c>
      <c r="I1636" s="38">
        <f>IFERROR(VLOOKUP($F1636,'Arr 2020'!$A:$N,4,0),0)</f>
        <v>0</v>
      </c>
      <c r="J1636" s="38">
        <f>IFERROR(VLOOKUP($F1636,'Arr 2020'!$A:$N,5,0),0)</f>
        <v>0</v>
      </c>
      <c r="K1636" s="38">
        <f>IFERROR(VLOOKUP($F1636,'Arr 2020'!$A:$N,6,0),0)</f>
        <v>0</v>
      </c>
      <c r="L1636" s="38">
        <f>IFERROR(VLOOKUP($F1636,'Arr 2020'!$A:$N,7,0),0)</f>
        <v>0</v>
      </c>
      <c r="M1636" s="38">
        <f>IFERROR(VLOOKUP($F1636,'Arr 2020'!$A:$N,8,0),0)</f>
        <v>0</v>
      </c>
      <c r="N1636" s="38">
        <f>IFERROR(VLOOKUP($F1636,'Arr 2020'!$A:$N,9,0),0)</f>
        <v>0</v>
      </c>
      <c r="O1636" s="38">
        <f>IFERROR(VLOOKUP($F1636,'Arr 2020'!$A:$N,10,0),0)</f>
        <v>0</v>
      </c>
      <c r="P1636" s="38">
        <f>IFERROR(VLOOKUP($F1636,'Arr 2020'!$A:$N,11,0),0)</f>
        <v>0</v>
      </c>
      <c r="Q1636" s="38">
        <f>IFERROR(VLOOKUP($F1636,'Arr 2020'!$A:$N,12,0),0)</f>
        <v>0</v>
      </c>
      <c r="R1636" s="38">
        <f>IFERROR(VLOOKUP($F1636,'Arr 2020'!$A:$N,13,0),0)</f>
        <v>0</v>
      </c>
      <c r="S1636" s="38">
        <f>IFERROR(VLOOKUP($F1636,'Arr 2020'!$A:$N,14,0),0)</f>
        <v>0</v>
      </c>
    </row>
    <row r="1637" spans="2:19" ht="15" customHeight="1" x14ac:dyDescent="0.2">
      <c r="B1637" s="23"/>
      <c r="C1637" s="22"/>
      <c r="D1637" s="22"/>
      <c r="E1637" s="22" t="s">
        <v>2874</v>
      </c>
      <c r="F1637" s="22"/>
      <c r="G1637" s="55" t="s">
        <v>2875</v>
      </c>
      <c r="H1637" s="24">
        <f>IFERROR(VLOOKUP($F1637,'Arr 2020'!$A$1:$C$1331,3,0),0)</f>
        <v>0</v>
      </c>
      <c r="I1637" s="24">
        <f>IFERROR(VLOOKUP($F1637,'Arr 2020'!$A:$N,4,0),0)</f>
        <v>0</v>
      </c>
      <c r="J1637" s="24">
        <f>IFERROR(VLOOKUP($F1637,'Arr 2020'!$A:$N,5,0),0)</f>
        <v>0</v>
      </c>
      <c r="K1637" s="24">
        <f>IFERROR(VLOOKUP($F1637,'Arr 2020'!$A:$N,6,0),0)</f>
        <v>0</v>
      </c>
      <c r="L1637" s="24">
        <f>IFERROR(VLOOKUP($F1637,'Arr 2020'!$A:$N,7,0),0)</f>
        <v>0</v>
      </c>
      <c r="M1637" s="24">
        <f>IFERROR(VLOOKUP($F1637,'Arr 2020'!$A:$N,8,0),0)</f>
        <v>0</v>
      </c>
      <c r="N1637" s="24">
        <f>IFERROR(VLOOKUP($F1637,'Arr 2020'!$A:$N,9,0),0)</f>
        <v>0</v>
      </c>
      <c r="O1637" s="24">
        <f>IFERROR(VLOOKUP($F1637,'Arr 2020'!$A:$N,10,0),0)</f>
        <v>0</v>
      </c>
      <c r="P1637" s="24">
        <f>IFERROR(VLOOKUP($F1637,'Arr 2020'!$A:$N,11,0),0)</f>
        <v>0</v>
      </c>
      <c r="Q1637" s="24">
        <f>IFERROR(VLOOKUP($F1637,'Arr 2020'!$A:$N,12,0),0)</f>
        <v>0</v>
      </c>
      <c r="R1637" s="24">
        <f>IFERROR(VLOOKUP($F1637,'Arr 2020'!$A:$N,13,0),0)</f>
        <v>0</v>
      </c>
      <c r="S1637" s="24">
        <f>IFERROR(VLOOKUP($F1637,'Arr 2020'!$A:$N,14,0),0)</f>
        <v>0</v>
      </c>
    </row>
    <row r="1638" spans="2:19" ht="15" customHeight="1" x14ac:dyDescent="0.2">
      <c r="B1638" s="60"/>
      <c r="C1638" s="61"/>
      <c r="D1638" s="61"/>
      <c r="E1638" s="61"/>
      <c r="F1638" s="43" t="s">
        <v>2876</v>
      </c>
      <c r="G1638" s="53" t="s">
        <v>4302</v>
      </c>
      <c r="H1638" s="44">
        <f>IFERROR(VLOOKUP($F1638,'Arr 2020'!$A$1:$C$1331,3,0),0)</f>
        <v>1274602.29</v>
      </c>
      <c r="I1638" s="44">
        <f>IFERROR(VLOOKUP($F1638,'Arr 2020'!$A:$N,4,0),0)</f>
        <v>1178091.2</v>
      </c>
      <c r="J1638" s="44">
        <f>IFERROR(VLOOKUP($F1638,'Arr 2020'!$A:$N,5,0),0)</f>
        <v>634756.58999999985</v>
      </c>
      <c r="K1638" s="44">
        <f>IFERROR(VLOOKUP($F1638,'Arr 2020'!$A:$N,6,0),0)</f>
        <v>890160.89</v>
      </c>
      <c r="L1638" s="44">
        <f>IFERROR(VLOOKUP($F1638,'Arr 2020'!$A:$N,7,0),0)</f>
        <v>312103.96000000002</v>
      </c>
      <c r="M1638" s="44">
        <f>IFERROR(VLOOKUP($F1638,'Arr 2020'!$A:$N,8,0),0)</f>
        <v>546966.43999999994</v>
      </c>
      <c r="N1638" s="44">
        <f>IFERROR(VLOOKUP($F1638,'Arr 2020'!$A:$N,9,0),0)</f>
        <v>472456.59999999992</v>
      </c>
      <c r="O1638" s="44">
        <f>IFERROR(VLOOKUP($F1638,'Arr 2020'!$A:$N,10,0),0)</f>
        <v>1212160.24</v>
      </c>
      <c r="P1638" s="44">
        <f>IFERROR(VLOOKUP($F1638,'Arr 2020'!$A:$N,11,0),0)</f>
        <v>1093769.81</v>
      </c>
      <c r="Q1638" s="44">
        <f>IFERROR(VLOOKUP($F1638,'Arr 2020'!$A:$N,12,0),0)</f>
        <v>1486460.46</v>
      </c>
      <c r="R1638" s="44">
        <f>IFERROR(VLOOKUP($F1638,'Arr 2020'!$A:$N,13,0),0)</f>
        <v>1948181.46</v>
      </c>
      <c r="S1638" s="44">
        <f>IFERROR(VLOOKUP($F1638,'Arr 2020'!$A:$N,14,0),0)</f>
        <v>760716.09</v>
      </c>
    </row>
    <row r="1639" spans="2:19" ht="15" customHeight="1" x14ac:dyDescent="0.2">
      <c r="B1639" s="60"/>
      <c r="C1639" s="61"/>
      <c r="D1639" s="61"/>
      <c r="E1639" s="61"/>
      <c r="F1639" s="43" t="s">
        <v>2878</v>
      </c>
      <c r="G1639" s="53" t="s">
        <v>4303</v>
      </c>
      <c r="H1639" s="44">
        <f>IFERROR(VLOOKUP($F1639,'Arr 2020'!$A$1:$C$1331,3,0),0)</f>
        <v>14.71</v>
      </c>
      <c r="I1639" s="44">
        <f>IFERROR(VLOOKUP($F1639,'Arr 2020'!$A:$N,4,0),0)</f>
        <v>7.43</v>
      </c>
      <c r="J1639" s="44">
        <f>IFERROR(VLOOKUP($F1639,'Arr 2020'!$A:$N,5,0),0)</f>
        <v>107.92</v>
      </c>
      <c r="K1639" s="44">
        <f>IFERROR(VLOOKUP($F1639,'Arr 2020'!$A:$N,6,0),0)</f>
        <v>732.26</v>
      </c>
      <c r="L1639" s="44">
        <f>IFERROR(VLOOKUP($F1639,'Arr 2020'!$A:$N,7,0),0)</f>
        <v>1403.3</v>
      </c>
      <c r="M1639" s="44">
        <f>IFERROR(VLOOKUP($F1639,'Arr 2020'!$A:$N,8,0),0)</f>
        <v>172.1</v>
      </c>
      <c r="N1639" s="44">
        <f>IFERROR(VLOOKUP($F1639,'Arr 2020'!$A:$N,9,0),0)</f>
        <v>6.61</v>
      </c>
      <c r="O1639" s="44">
        <f>IFERROR(VLOOKUP($F1639,'Arr 2020'!$A:$N,10,0),0)</f>
        <v>43.85</v>
      </c>
      <c r="P1639" s="44">
        <f>IFERROR(VLOOKUP($F1639,'Arr 2020'!$A:$N,11,0),0)</f>
        <v>141.85</v>
      </c>
      <c r="Q1639" s="44">
        <f>IFERROR(VLOOKUP($F1639,'Arr 2020'!$A:$N,12,0),0)</f>
        <v>239.6</v>
      </c>
      <c r="R1639" s="44">
        <f>IFERROR(VLOOKUP($F1639,'Arr 2020'!$A:$N,13,0),0)</f>
        <v>4871.37</v>
      </c>
      <c r="S1639" s="44">
        <f>IFERROR(VLOOKUP($F1639,'Arr 2020'!$A:$N,14,0),0)</f>
        <v>16.510000000000002</v>
      </c>
    </row>
    <row r="1640" spans="2:19" ht="15" customHeight="1" x14ac:dyDescent="0.2">
      <c r="B1640" s="60"/>
      <c r="C1640" s="61"/>
      <c r="D1640" s="61"/>
      <c r="E1640" s="61"/>
      <c r="F1640" s="43" t="s">
        <v>2880</v>
      </c>
      <c r="G1640" s="53" t="s">
        <v>4304</v>
      </c>
      <c r="H1640" s="44">
        <f>IFERROR(VLOOKUP($F1640,'Arr 2020'!$A$1:$C$1331,3,0),0)</f>
        <v>176563.55</v>
      </c>
      <c r="I1640" s="44">
        <f>IFERROR(VLOOKUP($F1640,'Arr 2020'!$A:$N,4,0),0)</f>
        <v>157160.20000000004</v>
      </c>
      <c r="J1640" s="44">
        <f>IFERROR(VLOOKUP($F1640,'Arr 2020'!$A:$N,5,0),0)</f>
        <v>193251.72</v>
      </c>
      <c r="K1640" s="44">
        <f>IFERROR(VLOOKUP($F1640,'Arr 2020'!$A:$N,6,0),0)</f>
        <v>210830.47</v>
      </c>
      <c r="L1640" s="44">
        <f>IFERROR(VLOOKUP($F1640,'Arr 2020'!$A:$N,7,0),0)</f>
        <v>261734.11</v>
      </c>
      <c r="M1640" s="44">
        <f>IFERROR(VLOOKUP($F1640,'Arr 2020'!$A:$N,8,0),0)</f>
        <v>176734.57</v>
      </c>
      <c r="N1640" s="44">
        <f>IFERROR(VLOOKUP($F1640,'Arr 2020'!$A:$N,9,0),0)</f>
        <v>734521.54000000015</v>
      </c>
      <c r="O1640" s="44">
        <f>IFERROR(VLOOKUP($F1640,'Arr 2020'!$A:$N,10,0),0)</f>
        <v>1732768.89</v>
      </c>
      <c r="P1640" s="44">
        <f>IFERROR(VLOOKUP($F1640,'Arr 2020'!$A:$N,11,0),0)</f>
        <v>682233.74</v>
      </c>
      <c r="Q1640" s="44">
        <f>IFERROR(VLOOKUP($F1640,'Arr 2020'!$A:$N,12,0),0)</f>
        <v>1293319.76</v>
      </c>
      <c r="R1640" s="44">
        <f>IFERROR(VLOOKUP($F1640,'Arr 2020'!$A:$N,13,0),0)</f>
        <v>674073.92</v>
      </c>
      <c r="S1640" s="44">
        <f>IFERROR(VLOOKUP($F1640,'Arr 2020'!$A:$N,14,0),0)</f>
        <v>1442532.44</v>
      </c>
    </row>
    <row r="1641" spans="2:19" ht="15" customHeight="1" x14ac:dyDescent="0.2">
      <c r="B1641" s="23"/>
      <c r="C1641" s="22"/>
      <c r="D1641" s="22"/>
      <c r="E1641" s="22" t="s">
        <v>2882</v>
      </c>
      <c r="F1641" s="22"/>
      <c r="G1641" s="55" t="s">
        <v>2883</v>
      </c>
      <c r="H1641" s="24">
        <f>IFERROR(VLOOKUP($F1641,'Arr 2020'!$A$1:$C$1331,3,0),0)</f>
        <v>0</v>
      </c>
      <c r="I1641" s="24">
        <f>IFERROR(VLOOKUP($F1641,'Arr 2020'!$A:$N,4,0),0)</f>
        <v>0</v>
      </c>
      <c r="J1641" s="24">
        <f>IFERROR(VLOOKUP($F1641,'Arr 2020'!$A:$N,5,0),0)</f>
        <v>0</v>
      </c>
      <c r="K1641" s="24">
        <f>IFERROR(VLOOKUP($F1641,'Arr 2020'!$A:$N,6,0),0)</f>
        <v>0</v>
      </c>
      <c r="L1641" s="24">
        <f>IFERROR(VLOOKUP($F1641,'Arr 2020'!$A:$N,7,0),0)</f>
        <v>0</v>
      </c>
      <c r="M1641" s="24">
        <f>IFERROR(VLOOKUP($F1641,'Arr 2020'!$A:$N,8,0),0)</f>
        <v>0</v>
      </c>
      <c r="N1641" s="24">
        <f>IFERROR(VLOOKUP($F1641,'Arr 2020'!$A:$N,9,0),0)</f>
        <v>0</v>
      </c>
      <c r="O1641" s="24">
        <f>IFERROR(VLOOKUP($F1641,'Arr 2020'!$A:$N,10,0),0)</f>
        <v>0</v>
      </c>
      <c r="P1641" s="24">
        <f>IFERROR(VLOOKUP($F1641,'Arr 2020'!$A:$N,11,0),0)</f>
        <v>0</v>
      </c>
      <c r="Q1641" s="24">
        <f>IFERROR(VLOOKUP($F1641,'Arr 2020'!$A:$N,12,0),0)</f>
        <v>0</v>
      </c>
      <c r="R1641" s="24">
        <f>IFERROR(VLOOKUP($F1641,'Arr 2020'!$A:$N,13,0),0)</f>
        <v>0</v>
      </c>
      <c r="S1641" s="24">
        <f>IFERROR(VLOOKUP($F1641,'Arr 2020'!$A:$N,14,0),0)</f>
        <v>0</v>
      </c>
    </row>
    <row r="1642" spans="2:19" ht="15" customHeight="1" x14ac:dyDescent="0.2">
      <c r="B1642" s="60"/>
      <c r="C1642" s="61"/>
      <c r="D1642" s="61"/>
      <c r="E1642" s="61"/>
      <c r="F1642" s="43" t="s">
        <v>2884</v>
      </c>
      <c r="G1642" s="53" t="s">
        <v>2883</v>
      </c>
      <c r="H1642" s="44">
        <f>IFERROR(VLOOKUP($F1642,'Arr 2020'!$A$1:$C$1331,3,0),0)</f>
        <v>28591.479999999996</v>
      </c>
      <c r="I1642" s="44">
        <f>IFERROR(VLOOKUP($F1642,'Arr 2020'!$A:$N,4,0),0)</f>
        <v>323616.09999999992</v>
      </c>
      <c r="J1642" s="44">
        <f>IFERROR(VLOOKUP($F1642,'Arr 2020'!$A:$N,5,0),0)</f>
        <v>90267.940000000017</v>
      </c>
      <c r="K1642" s="44">
        <f>IFERROR(VLOOKUP($F1642,'Arr 2020'!$A:$N,6,0),0)</f>
        <v>292134.53999999998</v>
      </c>
      <c r="L1642" s="44">
        <f>IFERROR(VLOOKUP($F1642,'Arr 2020'!$A:$N,7,0),0)</f>
        <v>56751.260000000009</v>
      </c>
      <c r="M1642" s="44">
        <f>IFERROR(VLOOKUP($F1642,'Arr 2020'!$A:$N,8,0),0)</f>
        <v>47447.169999999991</v>
      </c>
      <c r="N1642" s="44">
        <f>IFERROR(VLOOKUP($F1642,'Arr 2020'!$A:$N,9,0),0)</f>
        <v>38699.01</v>
      </c>
      <c r="O1642" s="44">
        <f>IFERROR(VLOOKUP($F1642,'Arr 2020'!$A:$N,10,0),0)</f>
        <v>33772.14</v>
      </c>
      <c r="P1642" s="44">
        <f>IFERROR(VLOOKUP($F1642,'Arr 2020'!$A:$N,11,0),0)</f>
        <v>68812.36</v>
      </c>
      <c r="Q1642" s="44">
        <f>IFERROR(VLOOKUP($F1642,'Arr 2020'!$A:$N,12,0),0)</f>
        <v>30762.38</v>
      </c>
      <c r="R1642" s="44">
        <f>IFERROR(VLOOKUP($F1642,'Arr 2020'!$A:$N,13,0),0)</f>
        <v>34569.980000000003</v>
      </c>
      <c r="S1642" s="44">
        <f>IFERROR(VLOOKUP($F1642,'Arr 2020'!$A:$N,14,0),0)</f>
        <v>24572.94</v>
      </c>
    </row>
    <row r="1643" spans="2:19" ht="15" customHeight="1" x14ac:dyDescent="0.2">
      <c r="B1643" s="64"/>
      <c r="C1643" s="37"/>
      <c r="D1643" s="37" t="s">
        <v>2885</v>
      </c>
      <c r="E1643" s="37"/>
      <c r="F1643" s="37"/>
      <c r="G1643" s="51" t="s">
        <v>2886</v>
      </c>
      <c r="H1643" s="38">
        <f>IFERROR(VLOOKUP($F1643,'Arr 2020'!$A$1:$C$1331,3,0),0)</f>
        <v>0</v>
      </c>
      <c r="I1643" s="38">
        <f>IFERROR(VLOOKUP($F1643,'Arr 2020'!$A:$N,4,0),0)</f>
        <v>0</v>
      </c>
      <c r="J1643" s="38">
        <f>IFERROR(VLOOKUP($F1643,'Arr 2020'!$A:$N,5,0),0)</f>
        <v>0</v>
      </c>
      <c r="K1643" s="38">
        <f>IFERROR(VLOOKUP($F1643,'Arr 2020'!$A:$N,6,0),0)</f>
        <v>0</v>
      </c>
      <c r="L1643" s="38">
        <f>IFERROR(VLOOKUP($F1643,'Arr 2020'!$A:$N,7,0),0)</f>
        <v>0</v>
      </c>
      <c r="M1643" s="38">
        <f>IFERROR(VLOOKUP($F1643,'Arr 2020'!$A:$N,8,0),0)</f>
        <v>0</v>
      </c>
      <c r="N1643" s="38">
        <f>IFERROR(VLOOKUP($F1643,'Arr 2020'!$A:$N,9,0),0)</f>
        <v>0</v>
      </c>
      <c r="O1643" s="38">
        <f>IFERROR(VLOOKUP($F1643,'Arr 2020'!$A:$N,10,0),0)</f>
        <v>0</v>
      </c>
      <c r="P1643" s="38">
        <f>IFERROR(VLOOKUP($F1643,'Arr 2020'!$A:$N,11,0),0)</f>
        <v>0</v>
      </c>
      <c r="Q1643" s="38">
        <f>IFERROR(VLOOKUP($F1643,'Arr 2020'!$A:$N,12,0),0)</f>
        <v>0</v>
      </c>
      <c r="R1643" s="38">
        <f>IFERROR(VLOOKUP($F1643,'Arr 2020'!$A:$N,13,0),0)</f>
        <v>0</v>
      </c>
      <c r="S1643" s="38">
        <f>IFERROR(VLOOKUP($F1643,'Arr 2020'!$A:$N,14,0),0)</f>
        <v>0</v>
      </c>
    </row>
    <row r="1644" spans="2:19" ht="15" customHeight="1" x14ac:dyDescent="0.2">
      <c r="B1644" s="23"/>
      <c r="C1644" s="22"/>
      <c r="D1644" s="22"/>
      <c r="E1644" s="22" t="s">
        <v>2887</v>
      </c>
      <c r="F1644" s="22"/>
      <c r="G1644" s="55" t="s">
        <v>2888</v>
      </c>
      <c r="H1644" s="24">
        <f>IFERROR(VLOOKUP($F1644,'Arr 2020'!$A$1:$C$1331,3,0),0)</f>
        <v>0</v>
      </c>
      <c r="I1644" s="24">
        <f>IFERROR(VLOOKUP($F1644,'Arr 2020'!$A:$N,4,0),0)</f>
        <v>0</v>
      </c>
      <c r="J1644" s="24">
        <f>IFERROR(VLOOKUP($F1644,'Arr 2020'!$A:$N,5,0),0)</f>
        <v>0</v>
      </c>
      <c r="K1644" s="24">
        <f>IFERROR(VLOOKUP($F1644,'Arr 2020'!$A:$N,6,0),0)</f>
        <v>0</v>
      </c>
      <c r="L1644" s="24">
        <f>IFERROR(VLOOKUP($F1644,'Arr 2020'!$A:$N,7,0),0)</f>
        <v>0</v>
      </c>
      <c r="M1644" s="24">
        <f>IFERROR(VLOOKUP($F1644,'Arr 2020'!$A:$N,8,0),0)</f>
        <v>0</v>
      </c>
      <c r="N1644" s="24">
        <f>IFERROR(VLOOKUP($F1644,'Arr 2020'!$A:$N,9,0),0)</f>
        <v>0</v>
      </c>
      <c r="O1644" s="24">
        <f>IFERROR(VLOOKUP($F1644,'Arr 2020'!$A:$N,10,0),0)</f>
        <v>0</v>
      </c>
      <c r="P1644" s="24">
        <f>IFERROR(VLOOKUP($F1644,'Arr 2020'!$A:$N,11,0),0)</f>
        <v>0</v>
      </c>
      <c r="Q1644" s="24">
        <f>IFERROR(VLOOKUP($F1644,'Arr 2020'!$A:$N,12,0),0)</f>
        <v>0</v>
      </c>
      <c r="R1644" s="24">
        <f>IFERROR(VLOOKUP($F1644,'Arr 2020'!$A:$N,13,0),0)</f>
        <v>0</v>
      </c>
      <c r="S1644" s="24">
        <f>IFERROR(VLOOKUP($F1644,'Arr 2020'!$A:$N,14,0),0)</f>
        <v>0</v>
      </c>
    </row>
    <row r="1645" spans="2:19" ht="15" customHeight="1" x14ac:dyDescent="0.2">
      <c r="B1645" s="60"/>
      <c r="C1645" s="61"/>
      <c r="D1645" s="61"/>
      <c r="E1645" s="61"/>
      <c r="F1645" s="43" t="s">
        <v>2889</v>
      </c>
      <c r="G1645" s="53" t="s">
        <v>2888</v>
      </c>
      <c r="H1645" s="44">
        <f>IFERROR(VLOOKUP($F1645,'Arr 2020'!$A$1:$C$1331,3,0),0)</f>
        <v>0</v>
      </c>
      <c r="I1645" s="44">
        <f>IFERROR(VLOOKUP($F1645,'Arr 2020'!$A:$N,4,0),0)</f>
        <v>0</v>
      </c>
      <c r="J1645" s="44">
        <f>IFERROR(VLOOKUP($F1645,'Arr 2020'!$A:$N,5,0),0)</f>
        <v>0</v>
      </c>
      <c r="K1645" s="44">
        <f>IFERROR(VLOOKUP($F1645,'Arr 2020'!$A:$N,6,0),0)</f>
        <v>0</v>
      </c>
      <c r="L1645" s="44">
        <f>IFERROR(VLOOKUP($F1645,'Arr 2020'!$A:$N,7,0),0)</f>
        <v>0</v>
      </c>
      <c r="M1645" s="44">
        <f>IFERROR(VLOOKUP($F1645,'Arr 2020'!$A:$N,8,0),0)</f>
        <v>0</v>
      </c>
      <c r="N1645" s="44">
        <f>IFERROR(VLOOKUP($F1645,'Arr 2020'!$A:$N,9,0),0)</f>
        <v>0</v>
      </c>
      <c r="O1645" s="44">
        <f>IFERROR(VLOOKUP($F1645,'Arr 2020'!$A:$N,10,0),0)</f>
        <v>0</v>
      </c>
      <c r="P1645" s="44">
        <f>IFERROR(VLOOKUP($F1645,'Arr 2020'!$A:$N,11,0),0)</f>
        <v>0</v>
      </c>
      <c r="Q1645" s="44">
        <f>IFERROR(VLOOKUP($F1645,'Arr 2020'!$A:$N,12,0),0)</f>
        <v>0</v>
      </c>
      <c r="R1645" s="44">
        <f>IFERROR(VLOOKUP($F1645,'Arr 2020'!$A:$N,13,0),0)</f>
        <v>0</v>
      </c>
      <c r="S1645" s="44">
        <f>IFERROR(VLOOKUP($F1645,'Arr 2020'!$A:$N,14,0),0)</f>
        <v>0</v>
      </c>
    </row>
    <row r="1646" spans="2:19" ht="15" customHeight="1" x14ac:dyDescent="0.2">
      <c r="B1646" s="23"/>
      <c r="C1646" s="22"/>
      <c r="D1646" s="22"/>
      <c r="E1646" s="22" t="s">
        <v>2890</v>
      </c>
      <c r="F1646" s="22"/>
      <c r="G1646" s="55" t="s">
        <v>2891</v>
      </c>
      <c r="H1646" s="24">
        <f>IFERROR(VLOOKUP($F1646,'Arr 2020'!$A$1:$C$1331,3,0),0)</f>
        <v>0</v>
      </c>
      <c r="I1646" s="24">
        <f>IFERROR(VLOOKUP($F1646,'Arr 2020'!$A:$N,4,0),0)</f>
        <v>0</v>
      </c>
      <c r="J1646" s="24">
        <f>IFERROR(VLOOKUP($F1646,'Arr 2020'!$A:$N,5,0),0)</f>
        <v>0</v>
      </c>
      <c r="K1646" s="24">
        <f>IFERROR(VLOOKUP($F1646,'Arr 2020'!$A:$N,6,0),0)</f>
        <v>0</v>
      </c>
      <c r="L1646" s="24">
        <f>IFERROR(VLOOKUP($F1646,'Arr 2020'!$A:$N,7,0),0)</f>
        <v>0</v>
      </c>
      <c r="M1646" s="24">
        <f>IFERROR(VLOOKUP($F1646,'Arr 2020'!$A:$N,8,0),0)</f>
        <v>0</v>
      </c>
      <c r="N1646" s="24">
        <f>IFERROR(VLOOKUP($F1646,'Arr 2020'!$A:$N,9,0),0)</f>
        <v>0</v>
      </c>
      <c r="O1646" s="24">
        <f>IFERROR(VLOOKUP($F1646,'Arr 2020'!$A:$N,10,0),0)</f>
        <v>0</v>
      </c>
      <c r="P1646" s="24">
        <f>IFERROR(VLOOKUP($F1646,'Arr 2020'!$A:$N,11,0),0)</f>
        <v>0</v>
      </c>
      <c r="Q1646" s="24">
        <f>IFERROR(VLOOKUP($F1646,'Arr 2020'!$A:$N,12,0),0)</f>
        <v>0</v>
      </c>
      <c r="R1646" s="24">
        <f>IFERROR(VLOOKUP($F1646,'Arr 2020'!$A:$N,13,0),0)</f>
        <v>0</v>
      </c>
      <c r="S1646" s="24">
        <f>IFERROR(VLOOKUP($F1646,'Arr 2020'!$A:$N,14,0),0)</f>
        <v>0</v>
      </c>
    </row>
    <row r="1647" spans="2:19" ht="15" customHeight="1" x14ac:dyDescent="0.2">
      <c r="B1647" s="60"/>
      <c r="C1647" s="61"/>
      <c r="D1647" s="61"/>
      <c r="E1647" s="61"/>
      <c r="F1647" s="43" t="s">
        <v>2892</v>
      </c>
      <c r="G1647" s="53" t="s">
        <v>2891</v>
      </c>
      <c r="H1647" s="44">
        <f>IFERROR(VLOOKUP($F1647,'Arr 2020'!$A$1:$C$1331,3,0),0)</f>
        <v>0</v>
      </c>
      <c r="I1647" s="44">
        <f>IFERROR(VLOOKUP($F1647,'Arr 2020'!$A:$N,4,0),0)</f>
        <v>0</v>
      </c>
      <c r="J1647" s="44">
        <f>IFERROR(VLOOKUP($F1647,'Arr 2020'!$A:$N,5,0),0)</f>
        <v>0</v>
      </c>
      <c r="K1647" s="44">
        <f>IFERROR(VLOOKUP($F1647,'Arr 2020'!$A:$N,6,0),0)</f>
        <v>0</v>
      </c>
      <c r="L1647" s="44">
        <f>IFERROR(VLOOKUP($F1647,'Arr 2020'!$A:$N,7,0),0)</f>
        <v>0</v>
      </c>
      <c r="M1647" s="44">
        <f>IFERROR(VLOOKUP($F1647,'Arr 2020'!$A:$N,8,0),0)</f>
        <v>0</v>
      </c>
      <c r="N1647" s="44">
        <f>IFERROR(VLOOKUP($F1647,'Arr 2020'!$A:$N,9,0),0)</f>
        <v>0</v>
      </c>
      <c r="O1647" s="44">
        <f>IFERROR(VLOOKUP($F1647,'Arr 2020'!$A:$N,10,0),0)</f>
        <v>0</v>
      </c>
      <c r="P1647" s="44">
        <f>IFERROR(VLOOKUP($F1647,'Arr 2020'!$A:$N,11,0),0)</f>
        <v>0</v>
      </c>
      <c r="Q1647" s="44">
        <f>IFERROR(VLOOKUP($F1647,'Arr 2020'!$A:$N,12,0),0)</f>
        <v>0</v>
      </c>
      <c r="R1647" s="44">
        <f>IFERROR(VLOOKUP($F1647,'Arr 2020'!$A:$N,13,0),0)</f>
        <v>0</v>
      </c>
      <c r="S1647" s="44">
        <f>IFERROR(VLOOKUP($F1647,'Arr 2020'!$A:$N,14,0),0)</f>
        <v>0</v>
      </c>
    </row>
    <row r="1648" spans="2:19" ht="15" customHeight="1" x14ac:dyDescent="0.2">
      <c r="B1648" s="23"/>
      <c r="C1648" s="22"/>
      <c r="D1648" s="22"/>
      <c r="E1648" s="22" t="s">
        <v>2893</v>
      </c>
      <c r="F1648" s="22"/>
      <c r="G1648" s="55" t="s">
        <v>2894</v>
      </c>
      <c r="H1648" s="24">
        <f>IFERROR(VLOOKUP($F1648,'Arr 2020'!$A$1:$C$1331,3,0),0)</f>
        <v>0</v>
      </c>
      <c r="I1648" s="24">
        <f>IFERROR(VLOOKUP($F1648,'Arr 2020'!$A:$N,4,0),0)</f>
        <v>0</v>
      </c>
      <c r="J1648" s="24">
        <f>IFERROR(VLOOKUP($F1648,'Arr 2020'!$A:$N,5,0),0)</f>
        <v>0</v>
      </c>
      <c r="K1648" s="24">
        <f>IFERROR(VLOOKUP($F1648,'Arr 2020'!$A:$N,6,0),0)</f>
        <v>0</v>
      </c>
      <c r="L1648" s="24">
        <f>IFERROR(VLOOKUP($F1648,'Arr 2020'!$A:$N,7,0),0)</f>
        <v>0</v>
      </c>
      <c r="M1648" s="24">
        <f>IFERROR(VLOOKUP($F1648,'Arr 2020'!$A:$N,8,0),0)</f>
        <v>0</v>
      </c>
      <c r="N1648" s="24">
        <f>IFERROR(VLOOKUP($F1648,'Arr 2020'!$A:$N,9,0),0)</f>
        <v>0</v>
      </c>
      <c r="O1648" s="24">
        <f>IFERROR(VLOOKUP($F1648,'Arr 2020'!$A:$N,10,0),0)</f>
        <v>0</v>
      </c>
      <c r="P1648" s="24">
        <f>IFERROR(VLOOKUP($F1648,'Arr 2020'!$A:$N,11,0),0)</f>
        <v>0</v>
      </c>
      <c r="Q1648" s="24">
        <f>IFERROR(VLOOKUP($F1648,'Arr 2020'!$A:$N,12,0),0)</f>
        <v>0</v>
      </c>
      <c r="R1648" s="24">
        <f>IFERROR(VLOOKUP($F1648,'Arr 2020'!$A:$N,13,0),0)</f>
        <v>0</v>
      </c>
      <c r="S1648" s="24">
        <f>IFERROR(VLOOKUP($F1648,'Arr 2020'!$A:$N,14,0),0)</f>
        <v>0</v>
      </c>
    </row>
    <row r="1649" spans="2:19" ht="15" customHeight="1" x14ac:dyDescent="0.2">
      <c r="B1649" s="60"/>
      <c r="C1649" s="61"/>
      <c r="D1649" s="61"/>
      <c r="E1649" s="61"/>
      <c r="F1649" s="43" t="s">
        <v>2895</v>
      </c>
      <c r="G1649" s="53" t="s">
        <v>2894</v>
      </c>
      <c r="H1649" s="44">
        <f>IFERROR(VLOOKUP($F1649,'Arr 2020'!$A$1:$C$1331,3,0),0)</f>
        <v>40.490000000000009</v>
      </c>
      <c r="I1649" s="44">
        <f>IFERROR(VLOOKUP($F1649,'Arr 2020'!$A:$N,4,0),0)</f>
        <v>0</v>
      </c>
      <c r="J1649" s="44">
        <f>IFERROR(VLOOKUP($F1649,'Arr 2020'!$A:$N,5,0),0)</f>
        <v>0</v>
      </c>
      <c r="K1649" s="44">
        <f>IFERROR(VLOOKUP($F1649,'Arr 2020'!$A:$N,6,0),0)</f>
        <v>0</v>
      </c>
      <c r="L1649" s="44">
        <f>IFERROR(VLOOKUP($F1649,'Arr 2020'!$A:$N,7,0),0)</f>
        <v>0</v>
      </c>
      <c r="M1649" s="44">
        <f>IFERROR(VLOOKUP($F1649,'Arr 2020'!$A:$N,8,0),0)</f>
        <v>9101.2400000000016</v>
      </c>
      <c r="N1649" s="44">
        <f>IFERROR(VLOOKUP($F1649,'Arr 2020'!$A:$N,9,0),0)</f>
        <v>8536.6700000000019</v>
      </c>
      <c r="O1649" s="44">
        <f>IFERROR(VLOOKUP($F1649,'Arr 2020'!$A:$N,10,0),0)</f>
        <v>7904.66</v>
      </c>
      <c r="P1649" s="44">
        <f>IFERROR(VLOOKUP($F1649,'Arr 2020'!$A:$N,11,0),0)</f>
        <v>774.37</v>
      </c>
      <c r="Q1649" s="44">
        <f>IFERROR(VLOOKUP($F1649,'Arr 2020'!$A:$N,12,0),0)</f>
        <v>80.2</v>
      </c>
      <c r="R1649" s="44">
        <f>IFERROR(VLOOKUP($F1649,'Arr 2020'!$A:$N,13,0),0)</f>
        <v>0</v>
      </c>
      <c r="S1649" s="44">
        <f>IFERROR(VLOOKUP($F1649,'Arr 2020'!$A:$N,14,0),0)</f>
        <v>2048.1799999999998</v>
      </c>
    </row>
    <row r="1650" spans="2:19" ht="15" customHeight="1" x14ac:dyDescent="0.2">
      <c r="B1650" s="23"/>
      <c r="C1650" s="22"/>
      <c r="D1650" s="22"/>
      <c r="E1650" s="22" t="s">
        <v>2896</v>
      </c>
      <c r="F1650" s="22"/>
      <c r="G1650" s="55" t="s">
        <v>2897</v>
      </c>
      <c r="H1650" s="24">
        <f>IFERROR(VLOOKUP($F1650,'Arr 2020'!$A$1:$C$1331,3,0),0)</f>
        <v>0</v>
      </c>
      <c r="I1650" s="24">
        <f>IFERROR(VLOOKUP($F1650,'Arr 2020'!$A:$N,4,0),0)</f>
        <v>0</v>
      </c>
      <c r="J1650" s="24">
        <f>IFERROR(VLOOKUP($F1650,'Arr 2020'!$A:$N,5,0),0)</f>
        <v>0</v>
      </c>
      <c r="K1650" s="24">
        <f>IFERROR(VLOOKUP($F1650,'Arr 2020'!$A:$N,6,0),0)</f>
        <v>0</v>
      </c>
      <c r="L1650" s="24">
        <f>IFERROR(VLOOKUP($F1650,'Arr 2020'!$A:$N,7,0),0)</f>
        <v>0</v>
      </c>
      <c r="M1650" s="24">
        <f>IFERROR(VLOOKUP($F1650,'Arr 2020'!$A:$N,8,0),0)</f>
        <v>0</v>
      </c>
      <c r="N1650" s="24">
        <f>IFERROR(VLOOKUP($F1650,'Arr 2020'!$A:$N,9,0),0)</f>
        <v>0</v>
      </c>
      <c r="O1650" s="24">
        <f>IFERROR(VLOOKUP($F1650,'Arr 2020'!$A:$N,10,0),0)</f>
        <v>0</v>
      </c>
      <c r="P1650" s="24">
        <f>IFERROR(VLOOKUP($F1650,'Arr 2020'!$A:$N,11,0),0)</f>
        <v>0</v>
      </c>
      <c r="Q1650" s="24">
        <f>IFERROR(VLOOKUP($F1650,'Arr 2020'!$A:$N,12,0),0)</f>
        <v>0</v>
      </c>
      <c r="R1650" s="24">
        <f>IFERROR(VLOOKUP($F1650,'Arr 2020'!$A:$N,13,0),0)</f>
        <v>0</v>
      </c>
      <c r="S1650" s="24">
        <f>IFERROR(VLOOKUP($F1650,'Arr 2020'!$A:$N,14,0),0)</f>
        <v>0</v>
      </c>
    </row>
    <row r="1651" spans="2:19" ht="15" customHeight="1" x14ac:dyDescent="0.2">
      <c r="B1651" s="60"/>
      <c r="C1651" s="61"/>
      <c r="D1651" s="61"/>
      <c r="E1651" s="61"/>
      <c r="F1651" s="43" t="s">
        <v>2898</v>
      </c>
      <c r="G1651" s="53" t="s">
        <v>2899</v>
      </c>
      <c r="H1651" s="44">
        <f>IFERROR(VLOOKUP($F1651,'Arr 2020'!$A$1:$C$1331,3,0),0)</f>
        <v>0</v>
      </c>
      <c r="I1651" s="44">
        <f>IFERROR(VLOOKUP($F1651,'Arr 2020'!$A:$N,4,0),0)</f>
        <v>0</v>
      </c>
      <c r="J1651" s="44">
        <f>IFERROR(VLOOKUP($F1651,'Arr 2020'!$A:$N,5,0),0)</f>
        <v>0</v>
      </c>
      <c r="K1651" s="44">
        <f>IFERROR(VLOOKUP($F1651,'Arr 2020'!$A:$N,6,0),0)</f>
        <v>0</v>
      </c>
      <c r="L1651" s="44">
        <f>IFERROR(VLOOKUP($F1651,'Arr 2020'!$A:$N,7,0),0)</f>
        <v>0</v>
      </c>
      <c r="M1651" s="44">
        <f>IFERROR(VLOOKUP($F1651,'Arr 2020'!$A:$N,8,0),0)</f>
        <v>0</v>
      </c>
      <c r="N1651" s="44">
        <f>IFERROR(VLOOKUP($F1651,'Arr 2020'!$A:$N,9,0),0)</f>
        <v>0</v>
      </c>
      <c r="O1651" s="44">
        <f>IFERROR(VLOOKUP($F1651,'Arr 2020'!$A:$N,10,0),0)</f>
        <v>0</v>
      </c>
      <c r="P1651" s="44">
        <f>IFERROR(VLOOKUP($F1651,'Arr 2020'!$A:$N,11,0),0)</f>
        <v>0</v>
      </c>
      <c r="Q1651" s="44">
        <f>IFERROR(VLOOKUP($F1651,'Arr 2020'!$A:$N,12,0),0)</f>
        <v>32.18</v>
      </c>
      <c r="R1651" s="44">
        <f>IFERROR(VLOOKUP($F1651,'Arr 2020'!$A:$N,13,0),0)</f>
        <v>17.55</v>
      </c>
      <c r="S1651" s="44">
        <f>IFERROR(VLOOKUP($F1651,'Arr 2020'!$A:$N,14,0),0)</f>
        <v>0</v>
      </c>
    </row>
    <row r="1652" spans="2:19" ht="15" customHeight="1" x14ac:dyDescent="0.2">
      <c r="B1652" s="60"/>
      <c r="C1652" s="61"/>
      <c r="D1652" s="61"/>
      <c r="E1652" s="61"/>
      <c r="F1652" s="43" t="s">
        <v>2900</v>
      </c>
      <c r="G1652" s="53" t="s">
        <v>2901</v>
      </c>
      <c r="H1652" s="44">
        <f>IFERROR(VLOOKUP($F1652,'Arr 2020'!$A$1:$C$1331,3,0),0)</f>
        <v>0</v>
      </c>
      <c r="I1652" s="44">
        <f>IFERROR(VLOOKUP($F1652,'Arr 2020'!$A:$N,4,0),0)</f>
        <v>0</v>
      </c>
      <c r="J1652" s="44">
        <f>IFERROR(VLOOKUP($F1652,'Arr 2020'!$A:$N,5,0),0)</f>
        <v>0</v>
      </c>
      <c r="K1652" s="44">
        <f>IFERROR(VLOOKUP($F1652,'Arr 2020'!$A:$N,6,0),0)</f>
        <v>0</v>
      </c>
      <c r="L1652" s="44">
        <f>IFERROR(VLOOKUP($F1652,'Arr 2020'!$A:$N,7,0),0)</f>
        <v>0</v>
      </c>
      <c r="M1652" s="44">
        <f>IFERROR(VLOOKUP($F1652,'Arr 2020'!$A:$N,8,0),0)</f>
        <v>0</v>
      </c>
      <c r="N1652" s="44">
        <f>IFERROR(VLOOKUP($F1652,'Arr 2020'!$A:$N,9,0),0)</f>
        <v>0</v>
      </c>
      <c r="O1652" s="44">
        <f>IFERROR(VLOOKUP($F1652,'Arr 2020'!$A:$N,10,0),0)</f>
        <v>0</v>
      </c>
      <c r="P1652" s="44">
        <f>IFERROR(VLOOKUP($F1652,'Arr 2020'!$A:$N,11,0),0)</f>
        <v>410.95999999999992</v>
      </c>
      <c r="Q1652" s="44">
        <f>IFERROR(VLOOKUP($F1652,'Arr 2020'!$A:$N,12,0),0)</f>
        <v>0</v>
      </c>
      <c r="R1652" s="44">
        <f>IFERROR(VLOOKUP($F1652,'Arr 2020'!$A:$N,13,0),0)</f>
        <v>151.76</v>
      </c>
      <c r="S1652" s="44">
        <f>IFERROR(VLOOKUP($F1652,'Arr 2020'!$A:$N,14,0),0)</f>
        <v>114.4</v>
      </c>
    </row>
    <row r="1653" spans="2:19" ht="15" customHeight="1" x14ac:dyDescent="0.2">
      <c r="B1653" s="60"/>
      <c r="C1653" s="61"/>
      <c r="D1653" s="61"/>
      <c r="E1653" s="61"/>
      <c r="F1653" s="43" t="s">
        <v>2902</v>
      </c>
      <c r="G1653" s="53" t="s">
        <v>2903</v>
      </c>
      <c r="H1653" s="44">
        <f>IFERROR(VLOOKUP($F1653,'Arr 2020'!$A$1:$C$1331,3,0),0)</f>
        <v>0</v>
      </c>
      <c r="I1653" s="44">
        <f>IFERROR(VLOOKUP($F1653,'Arr 2020'!$A:$N,4,0),0)</f>
        <v>0</v>
      </c>
      <c r="J1653" s="44">
        <f>IFERROR(VLOOKUP($F1653,'Arr 2020'!$A:$N,5,0),0)</f>
        <v>158.81999999999996</v>
      </c>
      <c r="K1653" s="44">
        <f>IFERROR(VLOOKUP($F1653,'Arr 2020'!$A:$N,6,0),0)</f>
        <v>0</v>
      </c>
      <c r="L1653" s="44">
        <f>IFERROR(VLOOKUP($F1653,'Arr 2020'!$A:$N,7,0),0)</f>
        <v>0</v>
      </c>
      <c r="M1653" s="44">
        <f>IFERROR(VLOOKUP($F1653,'Arr 2020'!$A:$N,8,0),0)</f>
        <v>0</v>
      </c>
      <c r="N1653" s="44">
        <f>IFERROR(VLOOKUP($F1653,'Arr 2020'!$A:$N,9,0),0)</f>
        <v>0</v>
      </c>
      <c r="O1653" s="44">
        <f>IFERROR(VLOOKUP($F1653,'Arr 2020'!$A:$N,10,0),0)</f>
        <v>0</v>
      </c>
      <c r="P1653" s="44">
        <f>IFERROR(VLOOKUP($F1653,'Arr 2020'!$A:$N,11,0),0)</f>
        <v>0</v>
      </c>
      <c r="Q1653" s="44">
        <f>IFERROR(VLOOKUP($F1653,'Arr 2020'!$A:$N,12,0),0)</f>
        <v>0</v>
      </c>
      <c r="R1653" s="44">
        <f>IFERROR(VLOOKUP($F1653,'Arr 2020'!$A:$N,13,0),0)</f>
        <v>0</v>
      </c>
      <c r="S1653" s="44">
        <f>IFERROR(VLOOKUP($F1653,'Arr 2020'!$A:$N,14,0),0)</f>
        <v>0</v>
      </c>
    </row>
    <row r="1654" spans="2:19" ht="15" customHeight="1" x14ac:dyDescent="0.2">
      <c r="B1654" s="64"/>
      <c r="C1654" s="37"/>
      <c r="D1654" s="37" t="s">
        <v>2904</v>
      </c>
      <c r="E1654" s="37"/>
      <c r="F1654" s="37"/>
      <c r="G1654" s="51" t="s">
        <v>2905</v>
      </c>
      <c r="H1654" s="38">
        <f>IFERROR(VLOOKUP($F1654,'Arr 2020'!$A$1:$C$1331,3,0),0)</f>
        <v>0</v>
      </c>
      <c r="I1654" s="38">
        <f>IFERROR(VLOOKUP($F1654,'Arr 2020'!$A:$N,4,0),0)</f>
        <v>0</v>
      </c>
      <c r="J1654" s="38">
        <f>IFERROR(VLOOKUP($F1654,'Arr 2020'!$A:$N,5,0),0)</f>
        <v>0</v>
      </c>
      <c r="K1654" s="38">
        <f>IFERROR(VLOOKUP($F1654,'Arr 2020'!$A:$N,6,0),0)</f>
        <v>0</v>
      </c>
      <c r="L1654" s="38">
        <f>IFERROR(VLOOKUP($F1654,'Arr 2020'!$A:$N,7,0),0)</f>
        <v>0</v>
      </c>
      <c r="M1654" s="38">
        <f>IFERROR(VLOOKUP($F1654,'Arr 2020'!$A:$N,8,0),0)</f>
        <v>0</v>
      </c>
      <c r="N1654" s="38">
        <f>IFERROR(VLOOKUP($F1654,'Arr 2020'!$A:$N,9,0),0)</f>
        <v>0</v>
      </c>
      <c r="O1654" s="38">
        <f>IFERROR(VLOOKUP($F1654,'Arr 2020'!$A:$N,10,0),0)</f>
        <v>0</v>
      </c>
      <c r="P1654" s="38">
        <f>IFERROR(VLOOKUP($F1654,'Arr 2020'!$A:$N,11,0),0)</f>
        <v>0</v>
      </c>
      <c r="Q1654" s="38">
        <f>IFERROR(VLOOKUP($F1654,'Arr 2020'!$A:$N,12,0),0)</f>
        <v>0</v>
      </c>
      <c r="R1654" s="38">
        <f>IFERROR(VLOOKUP($F1654,'Arr 2020'!$A:$N,13,0),0)</f>
        <v>0</v>
      </c>
      <c r="S1654" s="38">
        <f>IFERROR(VLOOKUP($F1654,'Arr 2020'!$A:$N,14,0),0)</f>
        <v>0</v>
      </c>
    </row>
    <row r="1655" spans="2:19" ht="15" customHeight="1" x14ac:dyDescent="0.2">
      <c r="B1655" s="23"/>
      <c r="C1655" s="22"/>
      <c r="D1655" s="22"/>
      <c r="E1655" s="22" t="s">
        <v>2906</v>
      </c>
      <c r="F1655" s="22"/>
      <c r="G1655" s="55" t="s">
        <v>2907</v>
      </c>
      <c r="H1655" s="24">
        <f>IFERROR(VLOOKUP($F1655,'Arr 2020'!$A$1:$C$1331,3,0),0)</f>
        <v>0</v>
      </c>
      <c r="I1655" s="24">
        <f>IFERROR(VLOOKUP($F1655,'Arr 2020'!$A:$N,4,0),0)</f>
        <v>0</v>
      </c>
      <c r="J1655" s="24">
        <f>IFERROR(VLOOKUP($F1655,'Arr 2020'!$A:$N,5,0),0)</f>
        <v>0</v>
      </c>
      <c r="K1655" s="24">
        <f>IFERROR(VLOOKUP($F1655,'Arr 2020'!$A:$N,6,0),0)</f>
        <v>0</v>
      </c>
      <c r="L1655" s="24">
        <f>IFERROR(VLOOKUP($F1655,'Arr 2020'!$A:$N,7,0),0)</f>
        <v>0</v>
      </c>
      <c r="M1655" s="24">
        <f>IFERROR(VLOOKUP($F1655,'Arr 2020'!$A:$N,8,0),0)</f>
        <v>0</v>
      </c>
      <c r="N1655" s="24">
        <f>IFERROR(VLOOKUP($F1655,'Arr 2020'!$A:$N,9,0),0)</f>
        <v>0</v>
      </c>
      <c r="O1655" s="24">
        <f>IFERROR(VLOOKUP($F1655,'Arr 2020'!$A:$N,10,0),0)</f>
        <v>0</v>
      </c>
      <c r="P1655" s="24">
        <f>IFERROR(VLOOKUP($F1655,'Arr 2020'!$A:$N,11,0),0)</f>
        <v>0</v>
      </c>
      <c r="Q1655" s="24">
        <f>IFERROR(VLOOKUP($F1655,'Arr 2020'!$A:$N,12,0),0)</f>
        <v>0</v>
      </c>
      <c r="R1655" s="24">
        <f>IFERROR(VLOOKUP($F1655,'Arr 2020'!$A:$N,13,0),0)</f>
        <v>0</v>
      </c>
      <c r="S1655" s="24">
        <f>IFERROR(VLOOKUP($F1655,'Arr 2020'!$A:$N,14,0),0)</f>
        <v>0</v>
      </c>
    </row>
    <row r="1656" spans="2:19" ht="15" customHeight="1" x14ac:dyDescent="0.2">
      <c r="B1656" s="60"/>
      <c r="C1656" s="61"/>
      <c r="D1656" s="61"/>
      <c r="E1656" s="61"/>
      <c r="F1656" s="43" t="s">
        <v>2908</v>
      </c>
      <c r="G1656" s="53" t="s">
        <v>4305</v>
      </c>
      <c r="H1656" s="44">
        <f>IFERROR(VLOOKUP($F1656,'Arr 2020'!$A$1:$C$1331,3,0),0)</f>
        <v>0</v>
      </c>
      <c r="I1656" s="44">
        <f>IFERROR(VLOOKUP($F1656,'Arr 2020'!$A:$N,4,0),0)</f>
        <v>259.83</v>
      </c>
      <c r="J1656" s="44">
        <f>IFERROR(VLOOKUP($F1656,'Arr 2020'!$A:$N,5,0),0)</f>
        <v>2023.12</v>
      </c>
      <c r="K1656" s="44">
        <f>IFERROR(VLOOKUP($F1656,'Arr 2020'!$A:$N,6,0),0)</f>
        <v>718.73</v>
      </c>
      <c r="L1656" s="44">
        <f>IFERROR(VLOOKUP($F1656,'Arr 2020'!$A:$N,7,0),0)</f>
        <v>2269.4200000000005</v>
      </c>
      <c r="M1656" s="44">
        <f>IFERROR(VLOOKUP($F1656,'Arr 2020'!$A:$N,8,0),0)</f>
        <v>448.23000000000008</v>
      </c>
      <c r="N1656" s="44">
        <f>IFERROR(VLOOKUP($F1656,'Arr 2020'!$A:$N,9,0),0)</f>
        <v>7261.42</v>
      </c>
      <c r="O1656" s="44">
        <f>IFERROR(VLOOKUP($F1656,'Arr 2020'!$A:$N,10,0),0)</f>
        <v>59918.18</v>
      </c>
      <c r="P1656" s="44">
        <f>IFERROR(VLOOKUP($F1656,'Arr 2020'!$A:$N,11,0),0)</f>
        <v>6486.32</v>
      </c>
      <c r="Q1656" s="44">
        <f>IFERROR(VLOOKUP($F1656,'Arr 2020'!$A:$N,12,0),0)</f>
        <v>3452.2199999999993</v>
      </c>
      <c r="R1656" s="44">
        <f>IFERROR(VLOOKUP($F1656,'Arr 2020'!$A:$N,13,0),0)</f>
        <v>1849.16</v>
      </c>
      <c r="S1656" s="44">
        <f>IFERROR(VLOOKUP($F1656,'Arr 2020'!$A:$N,14,0),0)</f>
        <v>9182.01</v>
      </c>
    </row>
    <row r="1657" spans="2:19" ht="15" customHeight="1" x14ac:dyDescent="0.2">
      <c r="B1657" s="60"/>
      <c r="C1657" s="61"/>
      <c r="D1657" s="61"/>
      <c r="E1657" s="61"/>
      <c r="F1657" s="43" t="s">
        <v>2910</v>
      </c>
      <c r="G1657" s="53" t="s">
        <v>2911</v>
      </c>
      <c r="H1657" s="44">
        <f>IFERROR(VLOOKUP($F1657,'Arr 2020'!$A$1:$C$1331,3,0),0)</f>
        <v>112618.7</v>
      </c>
      <c r="I1657" s="44">
        <f>IFERROR(VLOOKUP($F1657,'Arr 2020'!$A:$N,4,0),0)</f>
        <v>64309.3</v>
      </c>
      <c r="J1657" s="44">
        <f>IFERROR(VLOOKUP($F1657,'Arr 2020'!$A:$N,5,0),0)</f>
        <v>96577.39</v>
      </c>
      <c r="K1657" s="44">
        <f>IFERROR(VLOOKUP($F1657,'Arr 2020'!$A:$N,6,0),0)</f>
        <v>111561.51</v>
      </c>
      <c r="L1657" s="44">
        <f>IFERROR(VLOOKUP($F1657,'Arr 2020'!$A:$N,7,0),0)</f>
        <v>104111.11999999998</v>
      </c>
      <c r="M1657" s="44">
        <f>IFERROR(VLOOKUP($F1657,'Arr 2020'!$A:$N,8,0),0)</f>
        <v>87423.86</v>
      </c>
      <c r="N1657" s="44">
        <f>IFERROR(VLOOKUP($F1657,'Arr 2020'!$A:$N,9,0),0)</f>
        <v>106228.79</v>
      </c>
      <c r="O1657" s="44">
        <f>IFERROR(VLOOKUP($F1657,'Arr 2020'!$A:$N,10,0),0)</f>
        <v>125368.55</v>
      </c>
      <c r="P1657" s="44">
        <f>IFERROR(VLOOKUP($F1657,'Arr 2020'!$A:$N,11,0),0)</f>
        <v>109314.64</v>
      </c>
      <c r="Q1657" s="44">
        <f>IFERROR(VLOOKUP($F1657,'Arr 2020'!$A:$N,12,0),0)</f>
        <v>53135.330000000009</v>
      </c>
      <c r="R1657" s="44">
        <f>IFERROR(VLOOKUP($F1657,'Arr 2020'!$A:$N,13,0),0)</f>
        <v>131647.5</v>
      </c>
      <c r="S1657" s="44">
        <f>IFERROR(VLOOKUP($F1657,'Arr 2020'!$A:$N,14,0),0)</f>
        <v>120749.46</v>
      </c>
    </row>
    <row r="1658" spans="2:19" ht="15" customHeight="1" x14ac:dyDescent="0.2">
      <c r="B1658" s="23"/>
      <c r="C1658" s="22"/>
      <c r="D1658" s="22"/>
      <c r="E1658" s="22" t="s">
        <v>2912</v>
      </c>
      <c r="F1658" s="22"/>
      <c r="G1658" s="55" t="s">
        <v>2913</v>
      </c>
      <c r="H1658" s="24">
        <f>IFERROR(VLOOKUP($F1658,'Arr 2020'!$A$1:$C$1331,3,0),0)</f>
        <v>0</v>
      </c>
      <c r="I1658" s="24">
        <f>IFERROR(VLOOKUP($F1658,'Arr 2020'!$A:$N,4,0),0)</f>
        <v>0</v>
      </c>
      <c r="J1658" s="24">
        <f>IFERROR(VLOOKUP($F1658,'Arr 2020'!$A:$N,5,0),0)</f>
        <v>0</v>
      </c>
      <c r="K1658" s="24">
        <f>IFERROR(VLOOKUP($F1658,'Arr 2020'!$A:$N,6,0),0)</f>
        <v>0</v>
      </c>
      <c r="L1658" s="24">
        <f>IFERROR(VLOOKUP($F1658,'Arr 2020'!$A:$N,7,0),0)</f>
        <v>0</v>
      </c>
      <c r="M1658" s="24">
        <f>IFERROR(VLOOKUP($F1658,'Arr 2020'!$A:$N,8,0),0)</f>
        <v>0</v>
      </c>
      <c r="N1658" s="24">
        <f>IFERROR(VLOOKUP($F1658,'Arr 2020'!$A:$N,9,0),0)</f>
        <v>0</v>
      </c>
      <c r="O1658" s="24">
        <f>IFERROR(VLOOKUP($F1658,'Arr 2020'!$A:$N,10,0),0)</f>
        <v>0</v>
      </c>
      <c r="P1658" s="24">
        <f>IFERROR(VLOOKUP($F1658,'Arr 2020'!$A:$N,11,0),0)</f>
        <v>0</v>
      </c>
      <c r="Q1658" s="24">
        <f>IFERROR(VLOOKUP($F1658,'Arr 2020'!$A:$N,12,0),0)</f>
        <v>0</v>
      </c>
      <c r="R1658" s="24">
        <f>IFERROR(VLOOKUP($F1658,'Arr 2020'!$A:$N,13,0),0)</f>
        <v>0</v>
      </c>
      <c r="S1658" s="24">
        <f>IFERROR(VLOOKUP($F1658,'Arr 2020'!$A:$N,14,0),0)</f>
        <v>0</v>
      </c>
    </row>
    <row r="1659" spans="2:19" ht="15" customHeight="1" x14ac:dyDescent="0.2">
      <c r="B1659" s="60"/>
      <c r="C1659" s="61"/>
      <c r="D1659" s="61"/>
      <c r="E1659" s="61"/>
      <c r="F1659" s="43" t="s">
        <v>2914</v>
      </c>
      <c r="G1659" s="53" t="s">
        <v>2913</v>
      </c>
      <c r="H1659" s="44">
        <f>IFERROR(VLOOKUP($F1659,'Arr 2020'!$A$1:$C$1331,3,0),0)</f>
        <v>34630.720000000001</v>
      </c>
      <c r="I1659" s="44">
        <f>IFERROR(VLOOKUP($F1659,'Arr 2020'!$A:$N,4,0),0)</f>
        <v>38969.08</v>
      </c>
      <c r="J1659" s="44">
        <f>IFERROR(VLOOKUP($F1659,'Arr 2020'!$A:$N,5,0),0)</f>
        <v>47695.739999999991</v>
      </c>
      <c r="K1659" s="44">
        <f>IFERROR(VLOOKUP($F1659,'Arr 2020'!$A:$N,6,0),0)</f>
        <v>27862.39</v>
      </c>
      <c r="L1659" s="44">
        <f>IFERROR(VLOOKUP($F1659,'Arr 2020'!$A:$N,7,0),0)</f>
        <v>10092.040000000001</v>
      </c>
      <c r="M1659" s="44">
        <f>IFERROR(VLOOKUP($F1659,'Arr 2020'!$A:$N,8,0),0)</f>
        <v>11163.11</v>
      </c>
      <c r="N1659" s="44">
        <f>IFERROR(VLOOKUP($F1659,'Arr 2020'!$A:$N,9,0),0)</f>
        <v>15716.7</v>
      </c>
      <c r="O1659" s="44">
        <f>IFERROR(VLOOKUP($F1659,'Arr 2020'!$A:$N,10,0),0)</f>
        <v>10539.27</v>
      </c>
      <c r="P1659" s="44">
        <f>IFERROR(VLOOKUP($F1659,'Arr 2020'!$A:$N,11,0),0)</f>
        <v>4366.41</v>
      </c>
      <c r="Q1659" s="44">
        <f>IFERROR(VLOOKUP($F1659,'Arr 2020'!$A:$N,12,0),0)</f>
        <v>27168.560000000001</v>
      </c>
      <c r="R1659" s="44">
        <f>IFERROR(VLOOKUP($F1659,'Arr 2020'!$A:$N,13,0),0)</f>
        <v>15383.6</v>
      </c>
      <c r="S1659" s="44">
        <f>IFERROR(VLOOKUP($F1659,'Arr 2020'!$A:$N,14,0),0)</f>
        <v>27082.12</v>
      </c>
    </row>
    <row r="1660" spans="2:19" ht="15" customHeight="1" x14ac:dyDescent="0.2">
      <c r="B1660" s="23"/>
      <c r="C1660" s="22"/>
      <c r="D1660" s="22"/>
      <c r="E1660" s="22" t="s">
        <v>2915</v>
      </c>
      <c r="F1660" s="22"/>
      <c r="G1660" s="55" t="s">
        <v>2916</v>
      </c>
      <c r="H1660" s="24">
        <f>IFERROR(VLOOKUP($F1660,'Arr 2020'!$A$1:$C$1331,3,0),0)</f>
        <v>0</v>
      </c>
      <c r="I1660" s="24">
        <f>IFERROR(VLOOKUP($F1660,'Arr 2020'!$A:$N,4,0),0)</f>
        <v>0</v>
      </c>
      <c r="J1660" s="24">
        <f>IFERROR(VLOOKUP($F1660,'Arr 2020'!$A:$N,5,0),0)</f>
        <v>0</v>
      </c>
      <c r="K1660" s="24">
        <f>IFERROR(VLOOKUP($F1660,'Arr 2020'!$A:$N,6,0),0)</f>
        <v>0</v>
      </c>
      <c r="L1660" s="24">
        <f>IFERROR(VLOOKUP($F1660,'Arr 2020'!$A:$N,7,0),0)</f>
        <v>0</v>
      </c>
      <c r="M1660" s="24">
        <f>IFERROR(VLOOKUP($F1660,'Arr 2020'!$A:$N,8,0),0)</f>
        <v>0</v>
      </c>
      <c r="N1660" s="24">
        <f>IFERROR(VLOOKUP($F1660,'Arr 2020'!$A:$N,9,0),0)</f>
        <v>0</v>
      </c>
      <c r="O1660" s="24">
        <f>IFERROR(VLOOKUP($F1660,'Arr 2020'!$A:$N,10,0),0)</f>
        <v>0</v>
      </c>
      <c r="P1660" s="24">
        <f>IFERROR(VLOOKUP($F1660,'Arr 2020'!$A:$N,11,0),0)</f>
        <v>0</v>
      </c>
      <c r="Q1660" s="24">
        <f>IFERROR(VLOOKUP($F1660,'Arr 2020'!$A:$N,12,0),0)</f>
        <v>0</v>
      </c>
      <c r="R1660" s="24">
        <f>IFERROR(VLOOKUP($F1660,'Arr 2020'!$A:$N,13,0),0)</f>
        <v>0</v>
      </c>
      <c r="S1660" s="24">
        <f>IFERROR(VLOOKUP($F1660,'Arr 2020'!$A:$N,14,0),0)</f>
        <v>0</v>
      </c>
    </row>
    <row r="1661" spans="2:19" ht="15" customHeight="1" x14ac:dyDescent="0.2">
      <c r="B1661" s="60"/>
      <c r="C1661" s="61"/>
      <c r="D1661" s="61"/>
      <c r="E1661" s="61"/>
      <c r="F1661" s="43" t="s">
        <v>2917</v>
      </c>
      <c r="G1661" s="53" t="s">
        <v>2916</v>
      </c>
      <c r="H1661" s="44">
        <f>IFERROR(VLOOKUP($F1661,'Arr 2020'!$A$1:$C$1331,3,0),0)</f>
        <v>0</v>
      </c>
      <c r="I1661" s="44">
        <f>IFERROR(VLOOKUP($F1661,'Arr 2020'!$A:$N,4,0),0)</f>
        <v>0</v>
      </c>
      <c r="J1661" s="44">
        <f>IFERROR(VLOOKUP($F1661,'Arr 2020'!$A:$N,5,0),0)</f>
        <v>0</v>
      </c>
      <c r="K1661" s="44">
        <f>IFERROR(VLOOKUP($F1661,'Arr 2020'!$A:$N,6,0),0)</f>
        <v>0</v>
      </c>
      <c r="L1661" s="44">
        <f>IFERROR(VLOOKUP($F1661,'Arr 2020'!$A:$N,7,0),0)</f>
        <v>0</v>
      </c>
      <c r="M1661" s="44">
        <f>IFERROR(VLOOKUP($F1661,'Arr 2020'!$A:$N,8,0),0)</f>
        <v>0</v>
      </c>
      <c r="N1661" s="44">
        <f>IFERROR(VLOOKUP($F1661,'Arr 2020'!$A:$N,9,0),0)</f>
        <v>0</v>
      </c>
      <c r="O1661" s="44">
        <f>IFERROR(VLOOKUP($F1661,'Arr 2020'!$A:$N,10,0),0)</f>
        <v>0</v>
      </c>
      <c r="P1661" s="44">
        <f>IFERROR(VLOOKUP($F1661,'Arr 2020'!$A:$N,11,0),0)</f>
        <v>0</v>
      </c>
      <c r="Q1661" s="44">
        <f>IFERROR(VLOOKUP($F1661,'Arr 2020'!$A:$N,12,0),0)</f>
        <v>0</v>
      </c>
      <c r="R1661" s="44">
        <f>IFERROR(VLOOKUP($F1661,'Arr 2020'!$A:$N,13,0),0)</f>
        <v>0</v>
      </c>
      <c r="S1661" s="44">
        <f>IFERROR(VLOOKUP($F1661,'Arr 2020'!$A:$N,14,0),0)</f>
        <v>0</v>
      </c>
    </row>
    <row r="1662" spans="2:19" ht="15" customHeight="1" x14ac:dyDescent="0.2">
      <c r="B1662" s="64"/>
      <c r="C1662" s="37"/>
      <c r="D1662" s="37" t="s">
        <v>2918</v>
      </c>
      <c r="E1662" s="37"/>
      <c r="F1662" s="37"/>
      <c r="G1662" s="51" t="s">
        <v>2919</v>
      </c>
      <c r="H1662" s="38">
        <f>IFERROR(VLOOKUP($F1662,'Arr 2020'!$A$1:$C$1331,3,0),0)</f>
        <v>0</v>
      </c>
      <c r="I1662" s="38">
        <f>IFERROR(VLOOKUP($F1662,'Arr 2020'!$A:$N,4,0),0)</f>
        <v>0</v>
      </c>
      <c r="J1662" s="38">
        <f>IFERROR(VLOOKUP($F1662,'Arr 2020'!$A:$N,5,0),0)</f>
        <v>0</v>
      </c>
      <c r="K1662" s="38">
        <f>IFERROR(VLOOKUP($F1662,'Arr 2020'!$A:$N,6,0),0)</f>
        <v>0</v>
      </c>
      <c r="L1662" s="38">
        <f>IFERROR(VLOOKUP($F1662,'Arr 2020'!$A:$N,7,0),0)</f>
        <v>0</v>
      </c>
      <c r="M1662" s="38">
        <f>IFERROR(VLOOKUP($F1662,'Arr 2020'!$A:$N,8,0),0)</f>
        <v>0</v>
      </c>
      <c r="N1662" s="38">
        <f>IFERROR(VLOOKUP($F1662,'Arr 2020'!$A:$N,9,0),0)</f>
        <v>0</v>
      </c>
      <c r="O1662" s="38">
        <f>IFERROR(VLOOKUP($F1662,'Arr 2020'!$A:$N,10,0),0)</f>
        <v>0</v>
      </c>
      <c r="P1662" s="38">
        <f>IFERROR(VLOOKUP($F1662,'Arr 2020'!$A:$N,11,0),0)</f>
        <v>0</v>
      </c>
      <c r="Q1662" s="38">
        <f>IFERROR(VLOOKUP($F1662,'Arr 2020'!$A:$N,12,0),0)</f>
        <v>0</v>
      </c>
      <c r="R1662" s="38">
        <f>IFERROR(VLOOKUP($F1662,'Arr 2020'!$A:$N,13,0),0)</f>
        <v>0</v>
      </c>
      <c r="S1662" s="38">
        <f>IFERROR(VLOOKUP($F1662,'Arr 2020'!$A:$N,14,0),0)</f>
        <v>0</v>
      </c>
    </row>
    <row r="1663" spans="2:19" ht="15" customHeight="1" x14ac:dyDescent="0.2">
      <c r="B1663" s="23"/>
      <c r="C1663" s="22"/>
      <c r="D1663" s="22"/>
      <c r="E1663" s="22" t="s">
        <v>2920</v>
      </c>
      <c r="F1663" s="22"/>
      <c r="G1663" s="55" t="s">
        <v>2919</v>
      </c>
      <c r="H1663" s="24">
        <f>IFERROR(VLOOKUP($F1663,'Arr 2020'!$A$1:$C$1331,3,0),0)</f>
        <v>0</v>
      </c>
      <c r="I1663" s="24">
        <f>IFERROR(VLOOKUP($F1663,'Arr 2020'!$A:$N,4,0),0)</f>
        <v>0</v>
      </c>
      <c r="J1663" s="24">
        <f>IFERROR(VLOOKUP($F1663,'Arr 2020'!$A:$N,5,0),0)</f>
        <v>0</v>
      </c>
      <c r="K1663" s="24">
        <f>IFERROR(VLOOKUP($F1663,'Arr 2020'!$A:$N,6,0),0)</f>
        <v>0</v>
      </c>
      <c r="L1663" s="24">
        <f>IFERROR(VLOOKUP($F1663,'Arr 2020'!$A:$N,7,0),0)</f>
        <v>0</v>
      </c>
      <c r="M1663" s="24">
        <f>IFERROR(VLOOKUP($F1663,'Arr 2020'!$A:$N,8,0),0)</f>
        <v>0</v>
      </c>
      <c r="N1663" s="24">
        <f>IFERROR(VLOOKUP($F1663,'Arr 2020'!$A:$N,9,0),0)</f>
        <v>0</v>
      </c>
      <c r="O1663" s="24">
        <f>IFERROR(VLOOKUP($F1663,'Arr 2020'!$A:$N,10,0),0)</f>
        <v>0</v>
      </c>
      <c r="P1663" s="24">
        <f>IFERROR(VLOOKUP($F1663,'Arr 2020'!$A:$N,11,0),0)</f>
        <v>0</v>
      </c>
      <c r="Q1663" s="24">
        <f>IFERROR(VLOOKUP($F1663,'Arr 2020'!$A:$N,12,0),0)</f>
        <v>0</v>
      </c>
      <c r="R1663" s="24">
        <f>IFERROR(VLOOKUP($F1663,'Arr 2020'!$A:$N,13,0),0)</f>
        <v>0</v>
      </c>
      <c r="S1663" s="24">
        <f>IFERROR(VLOOKUP($F1663,'Arr 2020'!$A:$N,14,0),0)</f>
        <v>0</v>
      </c>
    </row>
    <row r="1664" spans="2:19" ht="15" customHeight="1" x14ac:dyDescent="0.2">
      <c r="B1664" s="60"/>
      <c r="C1664" s="61"/>
      <c r="D1664" s="61"/>
      <c r="E1664" s="61"/>
      <c r="F1664" s="43" t="s">
        <v>2921</v>
      </c>
      <c r="G1664" s="53" t="s">
        <v>2922</v>
      </c>
      <c r="H1664" s="44">
        <f>IFERROR(VLOOKUP($F1664,'Arr 2020'!$A$1:$C$1331,3,0),0)</f>
        <v>0</v>
      </c>
      <c r="I1664" s="44">
        <f>IFERROR(VLOOKUP($F1664,'Arr 2020'!$A:$N,4,0),0)</f>
        <v>0</v>
      </c>
      <c r="J1664" s="44">
        <f>IFERROR(VLOOKUP($F1664,'Arr 2020'!$A:$N,5,0),0)</f>
        <v>0</v>
      </c>
      <c r="K1664" s="44">
        <f>IFERROR(VLOOKUP($F1664,'Arr 2020'!$A:$N,6,0),0)</f>
        <v>0</v>
      </c>
      <c r="L1664" s="44">
        <f>IFERROR(VLOOKUP($F1664,'Arr 2020'!$A:$N,7,0),0)</f>
        <v>0</v>
      </c>
      <c r="M1664" s="44">
        <f>IFERROR(VLOOKUP($F1664,'Arr 2020'!$A:$N,8,0),0)</f>
        <v>0</v>
      </c>
      <c r="N1664" s="44">
        <f>IFERROR(VLOOKUP($F1664,'Arr 2020'!$A:$N,9,0),0)</f>
        <v>0</v>
      </c>
      <c r="O1664" s="44">
        <f>IFERROR(VLOOKUP($F1664,'Arr 2020'!$A:$N,10,0),0)</f>
        <v>0</v>
      </c>
      <c r="P1664" s="44">
        <f>IFERROR(VLOOKUP($F1664,'Arr 2020'!$A:$N,11,0),0)</f>
        <v>0</v>
      </c>
      <c r="Q1664" s="44">
        <f>IFERROR(VLOOKUP($F1664,'Arr 2020'!$A:$N,12,0),0)</f>
        <v>0</v>
      </c>
      <c r="R1664" s="44">
        <f>IFERROR(VLOOKUP($F1664,'Arr 2020'!$A:$N,13,0),0)</f>
        <v>0</v>
      </c>
      <c r="S1664" s="44">
        <f>IFERROR(VLOOKUP($F1664,'Arr 2020'!$A:$N,14,0),0)</f>
        <v>0</v>
      </c>
    </row>
    <row r="1665" spans="2:19" ht="30" customHeight="1" x14ac:dyDescent="0.2">
      <c r="B1665" s="60"/>
      <c r="C1665" s="61"/>
      <c r="D1665" s="61"/>
      <c r="E1665" s="61"/>
      <c r="F1665" s="43" t="s">
        <v>2923</v>
      </c>
      <c r="G1665" s="53" t="s">
        <v>2924</v>
      </c>
      <c r="H1665" s="44">
        <f>IFERROR(VLOOKUP($F1665,'Arr 2020'!$A$1:$C$1331,3,0),0)</f>
        <v>74.8</v>
      </c>
      <c r="I1665" s="44">
        <f>IFERROR(VLOOKUP($F1665,'Arr 2020'!$A:$N,4,0),0)</f>
        <v>208.5</v>
      </c>
      <c r="J1665" s="44">
        <f>IFERROR(VLOOKUP($F1665,'Arr 2020'!$A:$N,5,0),0)</f>
        <v>76.040000000000006</v>
      </c>
      <c r="K1665" s="44">
        <f>IFERROR(VLOOKUP($F1665,'Arr 2020'!$A:$N,6,0),0)</f>
        <v>226.08</v>
      </c>
      <c r="L1665" s="44">
        <f>IFERROR(VLOOKUP($F1665,'Arr 2020'!$A:$N,7,0),0)</f>
        <v>9.4</v>
      </c>
      <c r="M1665" s="44">
        <f>IFERROR(VLOOKUP($F1665,'Arr 2020'!$A:$N,8,0),0)</f>
        <v>0</v>
      </c>
      <c r="N1665" s="44">
        <f>IFERROR(VLOOKUP($F1665,'Arr 2020'!$A:$N,9,0),0)</f>
        <v>42.24</v>
      </c>
      <c r="O1665" s="44">
        <f>IFERROR(VLOOKUP($F1665,'Arr 2020'!$A:$N,10,0),0)</f>
        <v>0</v>
      </c>
      <c r="P1665" s="44">
        <f>IFERROR(VLOOKUP($F1665,'Arr 2020'!$A:$N,11,0),0)</f>
        <v>28.809999999999995</v>
      </c>
      <c r="Q1665" s="44">
        <f>IFERROR(VLOOKUP($F1665,'Arr 2020'!$A:$N,12,0),0)</f>
        <v>23.59</v>
      </c>
      <c r="R1665" s="44">
        <f>IFERROR(VLOOKUP($F1665,'Arr 2020'!$A:$N,13,0),0)</f>
        <v>57.8</v>
      </c>
      <c r="S1665" s="44">
        <f>IFERROR(VLOOKUP($F1665,'Arr 2020'!$A:$N,14,0),0)</f>
        <v>784.05</v>
      </c>
    </row>
    <row r="1666" spans="2:19" ht="15" customHeight="1" x14ac:dyDescent="0.2">
      <c r="B1666" s="64"/>
      <c r="C1666" s="37"/>
      <c r="D1666" s="37" t="s">
        <v>2925</v>
      </c>
      <c r="E1666" s="37"/>
      <c r="F1666" s="37"/>
      <c r="G1666" s="51" t="s">
        <v>2926</v>
      </c>
      <c r="H1666" s="38">
        <f>IFERROR(VLOOKUP($F1666,'Arr 2020'!$A$1:$C$1331,3,0),0)</f>
        <v>0</v>
      </c>
      <c r="I1666" s="38">
        <f>IFERROR(VLOOKUP($F1666,'Arr 2020'!$A:$N,4,0),0)</f>
        <v>0</v>
      </c>
      <c r="J1666" s="38">
        <f>IFERROR(VLOOKUP($F1666,'Arr 2020'!$A:$N,5,0),0)</f>
        <v>0</v>
      </c>
      <c r="K1666" s="38">
        <f>IFERROR(VLOOKUP($F1666,'Arr 2020'!$A:$N,6,0),0)</f>
        <v>0</v>
      </c>
      <c r="L1666" s="38">
        <f>IFERROR(VLOOKUP($F1666,'Arr 2020'!$A:$N,7,0),0)</f>
        <v>0</v>
      </c>
      <c r="M1666" s="38">
        <f>IFERROR(VLOOKUP($F1666,'Arr 2020'!$A:$N,8,0),0)</f>
        <v>0</v>
      </c>
      <c r="N1666" s="38">
        <f>IFERROR(VLOOKUP($F1666,'Arr 2020'!$A:$N,9,0),0)</f>
        <v>0</v>
      </c>
      <c r="O1666" s="38">
        <f>IFERROR(VLOOKUP($F1666,'Arr 2020'!$A:$N,10,0),0)</f>
        <v>0</v>
      </c>
      <c r="P1666" s="38">
        <f>IFERROR(VLOOKUP($F1666,'Arr 2020'!$A:$N,11,0),0)</f>
        <v>0</v>
      </c>
      <c r="Q1666" s="38">
        <f>IFERROR(VLOOKUP($F1666,'Arr 2020'!$A:$N,12,0),0)</f>
        <v>0</v>
      </c>
      <c r="R1666" s="38">
        <f>IFERROR(VLOOKUP($F1666,'Arr 2020'!$A:$N,13,0),0)</f>
        <v>0</v>
      </c>
      <c r="S1666" s="38">
        <f>IFERROR(VLOOKUP($F1666,'Arr 2020'!$A:$N,14,0),0)</f>
        <v>0</v>
      </c>
    </row>
    <row r="1667" spans="2:19" ht="15" customHeight="1" x14ac:dyDescent="0.2">
      <c r="B1667" s="23"/>
      <c r="C1667" s="22"/>
      <c r="D1667" s="22"/>
      <c r="E1667" s="22" t="s">
        <v>2927</v>
      </c>
      <c r="F1667" s="22"/>
      <c r="G1667" s="55" t="s">
        <v>2926</v>
      </c>
      <c r="H1667" s="24">
        <f>IFERROR(VLOOKUP($F1667,'Arr 2020'!$A$1:$C$1331,3,0),0)</f>
        <v>0</v>
      </c>
      <c r="I1667" s="24">
        <f>IFERROR(VLOOKUP($F1667,'Arr 2020'!$A:$N,4,0),0)</f>
        <v>0</v>
      </c>
      <c r="J1667" s="24">
        <f>IFERROR(VLOOKUP($F1667,'Arr 2020'!$A:$N,5,0),0)</f>
        <v>0</v>
      </c>
      <c r="K1667" s="24">
        <f>IFERROR(VLOOKUP($F1667,'Arr 2020'!$A:$N,6,0),0)</f>
        <v>0</v>
      </c>
      <c r="L1667" s="24">
        <f>IFERROR(VLOOKUP($F1667,'Arr 2020'!$A:$N,7,0),0)</f>
        <v>0</v>
      </c>
      <c r="M1667" s="24">
        <f>IFERROR(VLOOKUP($F1667,'Arr 2020'!$A:$N,8,0),0)</f>
        <v>0</v>
      </c>
      <c r="N1667" s="24">
        <f>IFERROR(VLOOKUP($F1667,'Arr 2020'!$A:$N,9,0),0)</f>
        <v>0</v>
      </c>
      <c r="O1667" s="24">
        <f>IFERROR(VLOOKUP($F1667,'Arr 2020'!$A:$N,10,0),0)</f>
        <v>0</v>
      </c>
      <c r="P1667" s="24">
        <f>IFERROR(VLOOKUP($F1667,'Arr 2020'!$A:$N,11,0),0)</f>
        <v>0</v>
      </c>
      <c r="Q1667" s="24">
        <f>IFERROR(VLOOKUP($F1667,'Arr 2020'!$A:$N,12,0),0)</f>
        <v>0</v>
      </c>
      <c r="R1667" s="24">
        <f>IFERROR(VLOOKUP($F1667,'Arr 2020'!$A:$N,13,0),0)</f>
        <v>0</v>
      </c>
      <c r="S1667" s="24">
        <f>IFERROR(VLOOKUP($F1667,'Arr 2020'!$A:$N,14,0),0)</f>
        <v>0</v>
      </c>
    </row>
    <row r="1668" spans="2:19" ht="15" customHeight="1" x14ac:dyDescent="0.2">
      <c r="B1668" s="60"/>
      <c r="C1668" s="61"/>
      <c r="D1668" s="61"/>
      <c r="E1668" s="61"/>
      <c r="F1668" s="43" t="s">
        <v>2928</v>
      </c>
      <c r="G1668" s="53" t="s">
        <v>2929</v>
      </c>
      <c r="H1668" s="44">
        <f>IFERROR(VLOOKUP($F1668,'Arr 2020'!$A$1:$C$1331,3,0),0)</f>
        <v>0</v>
      </c>
      <c r="I1668" s="44">
        <f>IFERROR(VLOOKUP($F1668,'Arr 2020'!$A:$N,4,0),0)</f>
        <v>0</v>
      </c>
      <c r="J1668" s="44">
        <f>IFERROR(VLOOKUP($F1668,'Arr 2020'!$A:$N,5,0),0)</f>
        <v>0</v>
      </c>
      <c r="K1668" s="44">
        <f>IFERROR(VLOOKUP($F1668,'Arr 2020'!$A:$N,6,0),0)</f>
        <v>0</v>
      </c>
      <c r="L1668" s="44">
        <f>IFERROR(VLOOKUP($F1668,'Arr 2020'!$A:$N,7,0),0)</f>
        <v>0</v>
      </c>
      <c r="M1668" s="44">
        <f>IFERROR(VLOOKUP($F1668,'Arr 2020'!$A:$N,8,0),0)</f>
        <v>0</v>
      </c>
      <c r="N1668" s="44">
        <f>IFERROR(VLOOKUP($F1668,'Arr 2020'!$A:$N,9,0),0)</f>
        <v>0</v>
      </c>
      <c r="O1668" s="44">
        <f>IFERROR(VLOOKUP($F1668,'Arr 2020'!$A:$N,10,0),0)</f>
        <v>0</v>
      </c>
      <c r="P1668" s="44">
        <f>IFERROR(VLOOKUP($F1668,'Arr 2020'!$A:$N,11,0),0)</f>
        <v>372.77</v>
      </c>
      <c r="Q1668" s="44">
        <f>IFERROR(VLOOKUP($F1668,'Arr 2020'!$A:$N,12,0),0)</f>
        <v>372.77</v>
      </c>
      <c r="R1668" s="44">
        <f>IFERROR(VLOOKUP($F1668,'Arr 2020'!$A:$N,13,0),0)</f>
        <v>1075.6400000000001</v>
      </c>
      <c r="S1668" s="44">
        <f>IFERROR(VLOOKUP($F1668,'Arr 2020'!$A:$N,14,0),0)</f>
        <v>0</v>
      </c>
    </row>
    <row r="1669" spans="2:19" ht="15" customHeight="1" x14ac:dyDescent="0.2">
      <c r="B1669" s="60"/>
      <c r="C1669" s="61"/>
      <c r="D1669" s="61"/>
      <c r="E1669" s="61"/>
      <c r="F1669" s="43" t="s">
        <v>2930</v>
      </c>
      <c r="G1669" s="53" t="s">
        <v>2931</v>
      </c>
      <c r="H1669" s="44">
        <f>IFERROR(VLOOKUP($F1669,'Arr 2020'!$A$1:$C$1331,3,0),0)</f>
        <v>10.46</v>
      </c>
      <c r="I1669" s="44">
        <f>IFERROR(VLOOKUP($F1669,'Arr 2020'!$A:$N,4,0),0)</f>
        <v>0</v>
      </c>
      <c r="J1669" s="44">
        <f>IFERROR(VLOOKUP($F1669,'Arr 2020'!$A:$N,5,0),0)</f>
        <v>0</v>
      </c>
      <c r="K1669" s="44">
        <f>IFERROR(VLOOKUP($F1669,'Arr 2020'!$A:$N,6,0),0)</f>
        <v>0</v>
      </c>
      <c r="L1669" s="44">
        <f>IFERROR(VLOOKUP($F1669,'Arr 2020'!$A:$N,7,0),0)</f>
        <v>0</v>
      </c>
      <c r="M1669" s="44">
        <f>IFERROR(VLOOKUP($F1669,'Arr 2020'!$A:$N,8,0),0)</f>
        <v>0</v>
      </c>
      <c r="N1669" s="44">
        <f>IFERROR(VLOOKUP($F1669,'Arr 2020'!$A:$N,9,0),0)</f>
        <v>0</v>
      </c>
      <c r="O1669" s="44">
        <f>IFERROR(VLOOKUP($F1669,'Arr 2020'!$A:$N,10,0),0)</f>
        <v>0</v>
      </c>
      <c r="P1669" s="44">
        <f>IFERROR(VLOOKUP($F1669,'Arr 2020'!$A:$N,11,0),0)</f>
        <v>0</v>
      </c>
      <c r="Q1669" s="44">
        <f>IFERROR(VLOOKUP($F1669,'Arr 2020'!$A:$N,12,0),0)</f>
        <v>0</v>
      </c>
      <c r="R1669" s="44">
        <f>IFERROR(VLOOKUP($F1669,'Arr 2020'!$A:$N,13,0),0)</f>
        <v>0</v>
      </c>
      <c r="S1669" s="44">
        <f>IFERROR(VLOOKUP($F1669,'Arr 2020'!$A:$N,14,0),0)</f>
        <v>0</v>
      </c>
    </row>
    <row r="1670" spans="2:19" ht="15" customHeight="1" x14ac:dyDescent="0.2">
      <c r="B1670" s="60"/>
      <c r="C1670" s="61"/>
      <c r="D1670" s="61"/>
      <c r="E1670" s="61"/>
      <c r="F1670" s="43" t="s">
        <v>2932</v>
      </c>
      <c r="G1670" s="53" t="s">
        <v>2933</v>
      </c>
      <c r="H1670" s="44">
        <f>IFERROR(VLOOKUP($F1670,'Arr 2020'!$A$1:$C$1331,3,0),0)</f>
        <v>868.91</v>
      </c>
      <c r="I1670" s="44">
        <f>IFERROR(VLOOKUP($F1670,'Arr 2020'!$A:$N,4,0),0)</f>
        <v>1069.49</v>
      </c>
      <c r="J1670" s="44">
        <f>IFERROR(VLOOKUP($F1670,'Arr 2020'!$A:$N,5,0),0)</f>
        <v>2420.81</v>
      </c>
      <c r="K1670" s="44">
        <f>IFERROR(VLOOKUP($F1670,'Arr 2020'!$A:$N,6,0),0)</f>
        <v>653.58000000000004</v>
      </c>
      <c r="L1670" s="44">
        <f>IFERROR(VLOOKUP($F1670,'Arr 2020'!$A:$N,7,0),0)</f>
        <v>476.65</v>
      </c>
      <c r="M1670" s="44">
        <f>IFERROR(VLOOKUP($F1670,'Arr 2020'!$A:$N,8,0),0)</f>
        <v>540.62</v>
      </c>
      <c r="N1670" s="44">
        <f>IFERROR(VLOOKUP($F1670,'Arr 2020'!$A:$N,9,0),0)</f>
        <v>773.49</v>
      </c>
      <c r="O1670" s="44">
        <f>IFERROR(VLOOKUP($F1670,'Arr 2020'!$A:$N,10,0),0)</f>
        <v>1203.4500000000003</v>
      </c>
      <c r="P1670" s="44">
        <f>IFERROR(VLOOKUP($F1670,'Arr 2020'!$A:$N,11,0),0)</f>
        <v>5020.4499999999989</v>
      </c>
      <c r="Q1670" s="44">
        <f>IFERROR(VLOOKUP($F1670,'Arr 2020'!$A:$N,12,0),0)</f>
        <v>1015.1900000000002</v>
      </c>
      <c r="R1670" s="44">
        <f>IFERROR(VLOOKUP($F1670,'Arr 2020'!$A:$N,13,0),0)</f>
        <v>6629.35</v>
      </c>
      <c r="S1670" s="44">
        <f>IFERROR(VLOOKUP($F1670,'Arr 2020'!$A:$N,14,0),0)</f>
        <v>4590.55</v>
      </c>
    </row>
    <row r="1671" spans="2:19" ht="15" customHeight="1" x14ac:dyDescent="0.2">
      <c r="B1671" s="60"/>
      <c r="C1671" s="61"/>
      <c r="D1671" s="61"/>
      <c r="E1671" s="61"/>
      <c r="F1671" s="43" t="s">
        <v>2934</v>
      </c>
      <c r="G1671" s="53" t="s">
        <v>2935</v>
      </c>
      <c r="H1671" s="44">
        <f>IFERROR(VLOOKUP($F1671,'Arr 2020'!$A$1:$C$1331,3,0),0)</f>
        <v>132819.12</v>
      </c>
      <c r="I1671" s="44">
        <f>IFERROR(VLOOKUP($F1671,'Arr 2020'!$A:$N,4,0),0)</f>
        <v>115716.59</v>
      </c>
      <c r="J1671" s="44">
        <f>IFERROR(VLOOKUP($F1671,'Arr 2020'!$A:$N,5,0),0)</f>
        <v>120001.78</v>
      </c>
      <c r="K1671" s="44">
        <f>IFERROR(VLOOKUP($F1671,'Arr 2020'!$A:$N,6,0),0)</f>
        <v>157224.94</v>
      </c>
      <c r="L1671" s="44">
        <f>IFERROR(VLOOKUP($F1671,'Arr 2020'!$A:$N,7,0),0)</f>
        <v>59533.16</v>
      </c>
      <c r="M1671" s="44">
        <f>IFERROR(VLOOKUP($F1671,'Arr 2020'!$A:$N,8,0),0)</f>
        <v>123657.37</v>
      </c>
      <c r="N1671" s="44">
        <f>IFERROR(VLOOKUP($F1671,'Arr 2020'!$A:$N,9,0),0)</f>
        <v>219786.94</v>
      </c>
      <c r="O1671" s="44">
        <f>IFERROR(VLOOKUP($F1671,'Arr 2020'!$A:$N,10,0),0)</f>
        <v>195649.98</v>
      </c>
      <c r="P1671" s="44">
        <f>IFERROR(VLOOKUP($F1671,'Arr 2020'!$A:$N,11,0),0)</f>
        <v>172154.48000000004</v>
      </c>
      <c r="Q1671" s="44">
        <f>IFERROR(VLOOKUP($F1671,'Arr 2020'!$A:$N,12,0),0)</f>
        <v>131428.9</v>
      </c>
      <c r="R1671" s="44">
        <f>IFERROR(VLOOKUP($F1671,'Arr 2020'!$A:$N,13,0),0)</f>
        <v>125811.82</v>
      </c>
      <c r="S1671" s="44">
        <f>IFERROR(VLOOKUP($F1671,'Arr 2020'!$A:$N,14,0),0)</f>
        <v>186241.69</v>
      </c>
    </row>
    <row r="1672" spans="2:19" ht="15" customHeight="1" x14ac:dyDescent="0.2">
      <c r="B1672" s="60"/>
      <c r="C1672" s="61"/>
      <c r="D1672" s="61"/>
      <c r="E1672" s="61"/>
      <c r="F1672" s="43" t="s">
        <v>2936</v>
      </c>
      <c r="G1672" s="53" t="s">
        <v>4306</v>
      </c>
      <c r="H1672" s="44">
        <f>IFERROR(VLOOKUP($F1672,'Arr 2020'!$A$1:$C$1331,3,0),0)</f>
        <v>547647.49</v>
      </c>
      <c r="I1672" s="44">
        <f>IFERROR(VLOOKUP($F1672,'Arr 2020'!$A:$N,4,0),0)</f>
        <v>1112543.32</v>
      </c>
      <c r="J1672" s="44">
        <f>IFERROR(VLOOKUP($F1672,'Arr 2020'!$A:$N,5,0),0)</f>
        <v>57069.63</v>
      </c>
      <c r="K1672" s="44">
        <f>IFERROR(VLOOKUP($F1672,'Arr 2020'!$A:$N,6,0),0)</f>
        <v>113940.94000000002</v>
      </c>
      <c r="L1672" s="44">
        <f>IFERROR(VLOOKUP($F1672,'Arr 2020'!$A:$N,7,0),0)</f>
        <v>53014.83</v>
      </c>
      <c r="M1672" s="44">
        <f>IFERROR(VLOOKUP($F1672,'Arr 2020'!$A:$N,8,0),0)</f>
        <v>276195.63</v>
      </c>
      <c r="N1672" s="44">
        <f>IFERROR(VLOOKUP($F1672,'Arr 2020'!$A:$N,9,0),0)</f>
        <v>128963.94</v>
      </c>
      <c r="O1672" s="44">
        <f>IFERROR(VLOOKUP($F1672,'Arr 2020'!$A:$N,10,0),0)</f>
        <v>764693.52</v>
      </c>
      <c r="P1672" s="44">
        <f>IFERROR(VLOOKUP($F1672,'Arr 2020'!$A:$N,11,0),0)</f>
        <v>570341.43000000005</v>
      </c>
      <c r="Q1672" s="44">
        <f>IFERROR(VLOOKUP($F1672,'Arr 2020'!$A:$N,12,0),0)</f>
        <v>711728.02</v>
      </c>
      <c r="R1672" s="44">
        <f>IFERROR(VLOOKUP($F1672,'Arr 2020'!$A:$N,13,0),0)</f>
        <v>454982.53</v>
      </c>
      <c r="S1672" s="44">
        <f>IFERROR(VLOOKUP($F1672,'Arr 2020'!$A:$N,14,0),0)</f>
        <v>92499.55</v>
      </c>
    </row>
    <row r="1673" spans="2:19" ht="15" customHeight="1" x14ac:dyDescent="0.2">
      <c r="B1673" s="32"/>
      <c r="C1673" s="33" t="s">
        <v>2938</v>
      </c>
      <c r="D1673" s="33"/>
      <c r="E1673" s="33"/>
      <c r="F1673" s="33"/>
      <c r="G1673" s="50" t="s">
        <v>2939</v>
      </c>
      <c r="H1673" s="73">
        <f>IFERROR(VLOOKUP($F1673,'Arr 2020'!$A$1:$C$1331,3,0),0)</f>
        <v>0</v>
      </c>
      <c r="I1673" s="73">
        <f>IFERROR(VLOOKUP($F1673,'Arr 2020'!$A:$N,4,0),0)</f>
        <v>0</v>
      </c>
      <c r="J1673" s="73">
        <f>IFERROR(VLOOKUP($F1673,'Arr 2020'!$A:$N,5,0),0)</f>
        <v>0</v>
      </c>
      <c r="K1673" s="73">
        <f>IFERROR(VLOOKUP($F1673,'Arr 2020'!$A:$N,6,0),0)</f>
        <v>0</v>
      </c>
      <c r="L1673" s="73">
        <f>IFERROR(VLOOKUP($F1673,'Arr 2020'!$A:$N,7,0),0)</f>
        <v>0</v>
      </c>
      <c r="M1673" s="73">
        <f>IFERROR(VLOOKUP($F1673,'Arr 2020'!$A:$N,8,0),0)</f>
        <v>0</v>
      </c>
      <c r="N1673" s="73">
        <f>IFERROR(VLOOKUP($F1673,'Arr 2020'!$A:$N,9,0),0)</f>
        <v>0</v>
      </c>
      <c r="O1673" s="73">
        <f>IFERROR(VLOOKUP($F1673,'Arr 2020'!$A:$N,10,0),0)</f>
        <v>0</v>
      </c>
      <c r="P1673" s="73">
        <f>IFERROR(VLOOKUP($F1673,'Arr 2020'!$A:$N,11,0),0)</f>
        <v>0</v>
      </c>
      <c r="Q1673" s="73">
        <f>IFERROR(VLOOKUP($F1673,'Arr 2020'!$A:$N,12,0),0)</f>
        <v>0</v>
      </c>
      <c r="R1673" s="73">
        <f>IFERROR(VLOOKUP($F1673,'Arr 2020'!$A:$N,13,0),0)</f>
        <v>0</v>
      </c>
      <c r="S1673" s="73">
        <f>IFERROR(VLOOKUP($F1673,'Arr 2020'!$A:$N,14,0),0)</f>
        <v>0</v>
      </c>
    </row>
    <row r="1674" spans="2:19" ht="15" customHeight="1" x14ac:dyDescent="0.2">
      <c r="B1674" s="64"/>
      <c r="C1674" s="37"/>
      <c r="D1674" s="37" t="s">
        <v>2940</v>
      </c>
      <c r="E1674" s="37"/>
      <c r="F1674" s="37"/>
      <c r="G1674" s="51" t="s">
        <v>2941</v>
      </c>
      <c r="H1674" s="38">
        <f>IFERROR(VLOOKUP($F1674,'Arr 2020'!$A$1:$C$1331,3,0),0)</f>
        <v>0</v>
      </c>
      <c r="I1674" s="38">
        <f>IFERROR(VLOOKUP($F1674,'Arr 2020'!$A:$N,4,0),0)</f>
        <v>0</v>
      </c>
      <c r="J1674" s="38">
        <f>IFERROR(VLOOKUP($F1674,'Arr 2020'!$A:$N,5,0),0)</f>
        <v>0</v>
      </c>
      <c r="K1674" s="38">
        <f>IFERROR(VLOOKUP($F1674,'Arr 2020'!$A:$N,6,0),0)</f>
        <v>0</v>
      </c>
      <c r="L1674" s="38">
        <f>IFERROR(VLOOKUP($F1674,'Arr 2020'!$A:$N,7,0),0)</f>
        <v>0</v>
      </c>
      <c r="M1674" s="38">
        <f>IFERROR(VLOOKUP($F1674,'Arr 2020'!$A:$N,8,0),0)</f>
        <v>0</v>
      </c>
      <c r="N1674" s="38">
        <f>IFERROR(VLOOKUP($F1674,'Arr 2020'!$A:$N,9,0),0)</f>
        <v>0</v>
      </c>
      <c r="O1674" s="38">
        <f>IFERROR(VLOOKUP($F1674,'Arr 2020'!$A:$N,10,0),0)</f>
        <v>0</v>
      </c>
      <c r="P1674" s="38">
        <f>IFERROR(VLOOKUP($F1674,'Arr 2020'!$A:$N,11,0),0)</f>
        <v>0</v>
      </c>
      <c r="Q1674" s="38">
        <f>IFERROR(VLOOKUP($F1674,'Arr 2020'!$A:$N,12,0),0)</f>
        <v>0</v>
      </c>
      <c r="R1674" s="38">
        <f>IFERROR(VLOOKUP($F1674,'Arr 2020'!$A:$N,13,0),0)</f>
        <v>0</v>
      </c>
      <c r="S1674" s="38">
        <f>IFERROR(VLOOKUP($F1674,'Arr 2020'!$A:$N,14,0),0)</f>
        <v>0</v>
      </c>
    </row>
    <row r="1675" spans="2:19" ht="15" customHeight="1" x14ac:dyDescent="0.2">
      <c r="B1675" s="23"/>
      <c r="C1675" s="22"/>
      <c r="D1675" s="22"/>
      <c r="E1675" s="22" t="s">
        <v>2942</v>
      </c>
      <c r="F1675" s="22"/>
      <c r="G1675" s="55" t="s">
        <v>2941</v>
      </c>
      <c r="H1675" s="24">
        <f>IFERROR(VLOOKUP($F1675,'Arr 2020'!$A$1:$C$1331,3,0),0)</f>
        <v>0</v>
      </c>
      <c r="I1675" s="24">
        <f>IFERROR(VLOOKUP($F1675,'Arr 2020'!$A:$N,4,0),0)</f>
        <v>0</v>
      </c>
      <c r="J1675" s="24">
        <f>IFERROR(VLOOKUP($F1675,'Arr 2020'!$A:$N,5,0),0)</f>
        <v>0</v>
      </c>
      <c r="K1675" s="24">
        <f>IFERROR(VLOOKUP($F1675,'Arr 2020'!$A:$N,6,0),0)</f>
        <v>0</v>
      </c>
      <c r="L1675" s="24">
        <f>IFERROR(VLOOKUP($F1675,'Arr 2020'!$A:$N,7,0),0)</f>
        <v>0</v>
      </c>
      <c r="M1675" s="24">
        <f>IFERROR(VLOOKUP($F1675,'Arr 2020'!$A:$N,8,0),0)</f>
        <v>0</v>
      </c>
      <c r="N1675" s="24">
        <f>IFERROR(VLOOKUP($F1675,'Arr 2020'!$A:$N,9,0),0)</f>
        <v>0</v>
      </c>
      <c r="O1675" s="24">
        <f>IFERROR(VLOOKUP($F1675,'Arr 2020'!$A:$N,10,0),0)</f>
        <v>0</v>
      </c>
      <c r="P1675" s="24">
        <f>IFERROR(VLOOKUP($F1675,'Arr 2020'!$A:$N,11,0),0)</f>
        <v>0</v>
      </c>
      <c r="Q1675" s="24">
        <f>IFERROR(VLOOKUP($F1675,'Arr 2020'!$A:$N,12,0),0)</f>
        <v>0</v>
      </c>
      <c r="R1675" s="24">
        <f>IFERROR(VLOOKUP($F1675,'Arr 2020'!$A:$N,13,0),0)</f>
        <v>0</v>
      </c>
      <c r="S1675" s="24">
        <f>IFERROR(VLOOKUP($F1675,'Arr 2020'!$A:$N,14,0),0)</f>
        <v>0</v>
      </c>
    </row>
    <row r="1676" spans="2:19" ht="15" customHeight="1" x14ac:dyDescent="0.2">
      <c r="B1676" s="60"/>
      <c r="C1676" s="61"/>
      <c r="D1676" s="61"/>
      <c r="E1676" s="61"/>
      <c r="F1676" s="43" t="s">
        <v>2943</v>
      </c>
      <c r="G1676" s="53" t="s">
        <v>2944</v>
      </c>
      <c r="H1676" s="44">
        <f>IFERROR(VLOOKUP($F1676,'Arr 2020'!$A$1:$C$1331,3,0),0)</f>
        <v>77416.839999999982</v>
      </c>
      <c r="I1676" s="44">
        <f>IFERROR(VLOOKUP($F1676,'Arr 2020'!$A:$N,4,0),0)</f>
        <v>80536.28</v>
      </c>
      <c r="J1676" s="44">
        <f>IFERROR(VLOOKUP($F1676,'Arr 2020'!$A:$N,5,0),0)</f>
        <v>80757.759999999995</v>
      </c>
      <c r="K1676" s="44">
        <f>IFERROR(VLOOKUP($F1676,'Arr 2020'!$A:$N,6,0),0)</f>
        <v>60254.2</v>
      </c>
      <c r="L1676" s="44">
        <f>IFERROR(VLOOKUP($F1676,'Arr 2020'!$A:$N,7,0),0)</f>
        <v>53054.180000000008</v>
      </c>
      <c r="M1676" s="44">
        <f>IFERROR(VLOOKUP($F1676,'Arr 2020'!$A:$N,8,0),0)</f>
        <v>65103.7</v>
      </c>
      <c r="N1676" s="44">
        <f>IFERROR(VLOOKUP($F1676,'Arr 2020'!$A:$N,9,0),0)</f>
        <v>79111.460000000006</v>
      </c>
      <c r="O1676" s="44">
        <f>IFERROR(VLOOKUP($F1676,'Arr 2020'!$A:$N,10,0),0)</f>
        <v>94074.520000000019</v>
      </c>
      <c r="P1676" s="44">
        <f>IFERROR(VLOOKUP($F1676,'Arr 2020'!$A:$N,11,0),0)</f>
        <v>82836.600000000006</v>
      </c>
      <c r="Q1676" s="44">
        <f>IFERROR(VLOOKUP($F1676,'Arr 2020'!$A:$N,12,0),0)</f>
        <v>105296.44000000002</v>
      </c>
      <c r="R1676" s="44">
        <f>IFERROR(VLOOKUP($F1676,'Arr 2020'!$A:$N,13,0),0)</f>
        <v>93685.06</v>
      </c>
      <c r="S1676" s="44">
        <f>IFERROR(VLOOKUP($F1676,'Arr 2020'!$A:$N,14,0),0)</f>
        <v>178882.78</v>
      </c>
    </row>
    <row r="1677" spans="2:19" ht="15" customHeight="1" x14ac:dyDescent="0.2">
      <c r="B1677" s="60"/>
      <c r="C1677" s="61"/>
      <c r="D1677" s="61"/>
      <c r="E1677" s="61"/>
      <c r="F1677" s="43" t="s">
        <v>2945</v>
      </c>
      <c r="G1677" s="53" t="s">
        <v>2946</v>
      </c>
      <c r="H1677" s="44">
        <f>IFERROR(VLOOKUP($F1677,'Arr 2020'!$A$1:$C$1331,3,0),0)</f>
        <v>0</v>
      </c>
      <c r="I1677" s="44">
        <f>IFERROR(VLOOKUP($F1677,'Arr 2020'!$A:$N,4,0),0)</f>
        <v>0</v>
      </c>
      <c r="J1677" s="44">
        <f>IFERROR(VLOOKUP($F1677,'Arr 2020'!$A:$N,5,0),0)</f>
        <v>0</v>
      </c>
      <c r="K1677" s="44">
        <f>IFERROR(VLOOKUP($F1677,'Arr 2020'!$A:$N,6,0),0)</f>
        <v>0</v>
      </c>
      <c r="L1677" s="44">
        <f>IFERROR(VLOOKUP($F1677,'Arr 2020'!$A:$N,7,0),0)</f>
        <v>0</v>
      </c>
      <c r="M1677" s="44">
        <f>IFERROR(VLOOKUP($F1677,'Arr 2020'!$A:$N,8,0),0)</f>
        <v>0</v>
      </c>
      <c r="N1677" s="44">
        <f>IFERROR(VLOOKUP($F1677,'Arr 2020'!$A:$N,9,0),0)</f>
        <v>0</v>
      </c>
      <c r="O1677" s="44">
        <f>IFERROR(VLOOKUP($F1677,'Arr 2020'!$A:$N,10,0),0)</f>
        <v>0</v>
      </c>
      <c r="P1677" s="44">
        <f>IFERROR(VLOOKUP($F1677,'Arr 2020'!$A:$N,11,0),0)</f>
        <v>0</v>
      </c>
      <c r="Q1677" s="44">
        <f>IFERROR(VLOOKUP($F1677,'Arr 2020'!$A:$N,12,0),0)</f>
        <v>0</v>
      </c>
      <c r="R1677" s="44">
        <f>IFERROR(VLOOKUP($F1677,'Arr 2020'!$A:$N,13,0),0)</f>
        <v>0</v>
      </c>
      <c r="S1677" s="44">
        <f>IFERROR(VLOOKUP($F1677,'Arr 2020'!$A:$N,14,0),0)</f>
        <v>0</v>
      </c>
    </row>
    <row r="1678" spans="2:19" ht="15" customHeight="1" x14ac:dyDescent="0.2">
      <c r="B1678" s="64"/>
      <c r="C1678" s="37"/>
      <c r="D1678" s="37" t="s">
        <v>2947</v>
      </c>
      <c r="E1678" s="37"/>
      <c r="F1678" s="37"/>
      <c r="G1678" s="51" t="s">
        <v>2948</v>
      </c>
      <c r="H1678" s="38">
        <f>IFERROR(VLOOKUP($F1678,'Arr 2020'!$A$1:$C$1331,3,0),0)</f>
        <v>0</v>
      </c>
      <c r="I1678" s="38">
        <f>IFERROR(VLOOKUP($F1678,'Arr 2020'!$A:$N,4,0),0)</f>
        <v>0</v>
      </c>
      <c r="J1678" s="38">
        <f>IFERROR(VLOOKUP($F1678,'Arr 2020'!$A:$N,5,0),0)</f>
        <v>0</v>
      </c>
      <c r="K1678" s="38">
        <f>IFERROR(VLOOKUP($F1678,'Arr 2020'!$A:$N,6,0),0)</f>
        <v>0</v>
      </c>
      <c r="L1678" s="38">
        <f>IFERROR(VLOOKUP($F1678,'Arr 2020'!$A:$N,7,0),0)</f>
        <v>0</v>
      </c>
      <c r="M1678" s="38">
        <f>IFERROR(VLOOKUP($F1678,'Arr 2020'!$A:$N,8,0),0)</f>
        <v>0</v>
      </c>
      <c r="N1678" s="38">
        <f>IFERROR(VLOOKUP($F1678,'Arr 2020'!$A:$N,9,0),0)</f>
        <v>0</v>
      </c>
      <c r="O1678" s="38">
        <f>IFERROR(VLOOKUP($F1678,'Arr 2020'!$A:$N,10,0),0)</f>
        <v>0</v>
      </c>
      <c r="P1678" s="38">
        <f>IFERROR(VLOOKUP($F1678,'Arr 2020'!$A:$N,11,0),0)</f>
        <v>0</v>
      </c>
      <c r="Q1678" s="38">
        <f>IFERROR(VLOOKUP($F1678,'Arr 2020'!$A:$N,12,0),0)</f>
        <v>0</v>
      </c>
      <c r="R1678" s="38">
        <f>IFERROR(VLOOKUP($F1678,'Arr 2020'!$A:$N,13,0),0)</f>
        <v>0</v>
      </c>
      <c r="S1678" s="38">
        <f>IFERROR(VLOOKUP($F1678,'Arr 2020'!$A:$N,14,0),0)</f>
        <v>0</v>
      </c>
    </row>
    <row r="1679" spans="2:19" ht="15" customHeight="1" x14ac:dyDescent="0.2">
      <c r="B1679" s="23"/>
      <c r="C1679" s="22"/>
      <c r="D1679" s="22"/>
      <c r="E1679" s="22" t="s">
        <v>2949</v>
      </c>
      <c r="F1679" s="22"/>
      <c r="G1679" s="55" t="s">
        <v>2948</v>
      </c>
      <c r="H1679" s="24">
        <f>IFERROR(VLOOKUP($F1679,'Arr 2020'!$A$1:$C$1331,3,0),0)</f>
        <v>0</v>
      </c>
      <c r="I1679" s="24">
        <f>IFERROR(VLOOKUP($F1679,'Arr 2020'!$A:$N,4,0),0)</f>
        <v>0</v>
      </c>
      <c r="J1679" s="24">
        <f>IFERROR(VLOOKUP($F1679,'Arr 2020'!$A:$N,5,0),0)</f>
        <v>0</v>
      </c>
      <c r="K1679" s="24">
        <f>IFERROR(VLOOKUP($F1679,'Arr 2020'!$A:$N,6,0),0)</f>
        <v>0</v>
      </c>
      <c r="L1679" s="24">
        <f>IFERROR(VLOOKUP($F1679,'Arr 2020'!$A:$N,7,0),0)</f>
        <v>0</v>
      </c>
      <c r="M1679" s="24">
        <f>IFERROR(VLOOKUP($F1679,'Arr 2020'!$A:$N,8,0),0)</f>
        <v>0</v>
      </c>
      <c r="N1679" s="24">
        <f>IFERROR(VLOOKUP($F1679,'Arr 2020'!$A:$N,9,0),0)</f>
        <v>0</v>
      </c>
      <c r="O1679" s="24">
        <f>IFERROR(VLOOKUP($F1679,'Arr 2020'!$A:$N,10,0),0)</f>
        <v>0</v>
      </c>
      <c r="P1679" s="24">
        <f>IFERROR(VLOOKUP($F1679,'Arr 2020'!$A:$N,11,0),0)</f>
        <v>0</v>
      </c>
      <c r="Q1679" s="24">
        <f>IFERROR(VLOOKUP($F1679,'Arr 2020'!$A:$N,12,0),0)</f>
        <v>0</v>
      </c>
      <c r="R1679" s="24">
        <f>IFERROR(VLOOKUP($F1679,'Arr 2020'!$A:$N,13,0),0)</f>
        <v>0</v>
      </c>
      <c r="S1679" s="24">
        <f>IFERROR(VLOOKUP($F1679,'Arr 2020'!$A:$N,14,0),0)</f>
        <v>0</v>
      </c>
    </row>
    <row r="1680" spans="2:19" ht="15" customHeight="1" x14ac:dyDescent="0.2">
      <c r="B1680" s="60"/>
      <c r="C1680" s="61"/>
      <c r="D1680" s="61"/>
      <c r="E1680" s="61"/>
      <c r="F1680" s="43" t="s">
        <v>2950</v>
      </c>
      <c r="G1680" s="53" t="s">
        <v>2951</v>
      </c>
      <c r="H1680" s="44">
        <f>IFERROR(VLOOKUP($F1680,'Arr 2020'!$A$1:$C$1331,3,0),0)</f>
        <v>8575.010000000002</v>
      </c>
      <c r="I1680" s="44">
        <f>IFERROR(VLOOKUP($F1680,'Arr 2020'!$A:$N,4,0),0)</f>
        <v>1796.94</v>
      </c>
      <c r="J1680" s="44">
        <f>IFERROR(VLOOKUP($F1680,'Arr 2020'!$A:$N,5,0),0)</f>
        <v>813.53999999999985</v>
      </c>
      <c r="K1680" s="44">
        <f>IFERROR(VLOOKUP($F1680,'Arr 2020'!$A:$N,6,0),0)</f>
        <v>1064.26</v>
      </c>
      <c r="L1680" s="44">
        <f>IFERROR(VLOOKUP($F1680,'Arr 2020'!$A:$N,7,0),0)</f>
        <v>1138.3599999999999</v>
      </c>
      <c r="M1680" s="44">
        <f>IFERROR(VLOOKUP($F1680,'Arr 2020'!$A:$N,8,0),0)</f>
        <v>566.41</v>
      </c>
      <c r="N1680" s="44">
        <f>IFERROR(VLOOKUP($F1680,'Arr 2020'!$A:$N,9,0),0)</f>
        <v>793.81</v>
      </c>
      <c r="O1680" s="44">
        <f>IFERROR(VLOOKUP($F1680,'Arr 2020'!$A:$N,10,0),0)</f>
        <v>1314.5199999999998</v>
      </c>
      <c r="P1680" s="44">
        <f>IFERROR(VLOOKUP($F1680,'Arr 2020'!$A:$N,11,0),0)</f>
        <v>1419.77</v>
      </c>
      <c r="Q1680" s="44">
        <f>IFERROR(VLOOKUP($F1680,'Arr 2020'!$A:$N,12,0),0)</f>
        <v>860.94000000000017</v>
      </c>
      <c r="R1680" s="44">
        <f>IFERROR(VLOOKUP($F1680,'Arr 2020'!$A:$N,13,0),0)</f>
        <v>1074.9000000000001</v>
      </c>
      <c r="S1680" s="44">
        <f>IFERROR(VLOOKUP($F1680,'Arr 2020'!$A:$N,14,0),0)</f>
        <v>1051.99</v>
      </c>
    </row>
    <row r="1681" spans="2:19" ht="15" customHeight="1" x14ac:dyDescent="0.2">
      <c r="B1681" s="60"/>
      <c r="C1681" s="61"/>
      <c r="D1681" s="61"/>
      <c r="E1681" s="61"/>
      <c r="F1681" s="43" t="s">
        <v>2952</v>
      </c>
      <c r="G1681" s="53" t="s">
        <v>2953</v>
      </c>
      <c r="H1681" s="44">
        <f>IFERROR(VLOOKUP($F1681,'Arr 2020'!$A$1:$C$1331,3,0),0)</f>
        <v>58.42</v>
      </c>
      <c r="I1681" s="44">
        <f>IFERROR(VLOOKUP($F1681,'Arr 2020'!$A:$N,4,0),0)</f>
        <v>9.19</v>
      </c>
      <c r="J1681" s="44">
        <f>IFERROR(VLOOKUP($F1681,'Arr 2020'!$A:$N,5,0),0)</f>
        <v>121.8</v>
      </c>
      <c r="K1681" s="44">
        <f>IFERROR(VLOOKUP($F1681,'Arr 2020'!$A:$N,6,0),0)</f>
        <v>20.86</v>
      </c>
      <c r="L1681" s="44">
        <f>IFERROR(VLOOKUP($F1681,'Arr 2020'!$A:$N,7,0),0)</f>
        <v>458.73</v>
      </c>
      <c r="M1681" s="44">
        <f>IFERROR(VLOOKUP($F1681,'Arr 2020'!$A:$N,8,0),0)</f>
        <v>668.89</v>
      </c>
      <c r="N1681" s="44">
        <f>IFERROR(VLOOKUP($F1681,'Arr 2020'!$A:$N,9,0),0)</f>
        <v>608.95000000000005</v>
      </c>
      <c r="O1681" s="44">
        <f>IFERROR(VLOOKUP($F1681,'Arr 2020'!$A:$N,10,0),0)</f>
        <v>492.8</v>
      </c>
      <c r="P1681" s="44">
        <f>IFERROR(VLOOKUP($F1681,'Arr 2020'!$A:$N,11,0),0)</f>
        <v>501.15</v>
      </c>
      <c r="Q1681" s="44">
        <f>IFERROR(VLOOKUP($F1681,'Arr 2020'!$A:$N,12,0),0)</f>
        <v>1076.8499999999999</v>
      </c>
      <c r="R1681" s="44">
        <f>IFERROR(VLOOKUP($F1681,'Arr 2020'!$A:$N,13,0),0)</f>
        <v>391.76</v>
      </c>
      <c r="S1681" s="44">
        <f>IFERROR(VLOOKUP($F1681,'Arr 2020'!$A:$N,14,0),0)</f>
        <v>532.77</v>
      </c>
    </row>
    <row r="1682" spans="2:19" ht="15" customHeight="1" thickBot="1" x14ac:dyDescent="0.25">
      <c r="B1682" s="66"/>
      <c r="C1682" s="67"/>
      <c r="D1682" s="67"/>
      <c r="E1682" s="67"/>
      <c r="F1682" s="67"/>
      <c r="G1682" s="68"/>
      <c r="H1682" s="21">
        <f>IFERROR(VLOOKUP($F1682,'Arr 2020'!$A$1:$C$1331,3,0),0)</f>
        <v>0</v>
      </c>
      <c r="I1682" s="21">
        <f>IFERROR(VLOOKUP($F1682,'Arr 2020'!$A:$N,4,0),0)</f>
        <v>0</v>
      </c>
      <c r="J1682" s="21">
        <f>IFERROR(VLOOKUP($F1682,'Arr 2020'!$A:$N,5,0),0)</f>
        <v>0</v>
      </c>
      <c r="K1682" s="21">
        <f>IFERROR(VLOOKUP($F1682,'Arr 2020'!$A:$N,6,0),0)</f>
        <v>0</v>
      </c>
      <c r="L1682" s="21">
        <f>IFERROR(VLOOKUP($F1682,'Arr 2020'!$A:$N,7,0),0)</f>
        <v>0</v>
      </c>
      <c r="M1682" s="21">
        <f>IFERROR(VLOOKUP($F1682,'Arr 2020'!$A:$N,8,0),0)</f>
        <v>0</v>
      </c>
      <c r="N1682" s="21">
        <f>IFERROR(VLOOKUP($F1682,'Arr 2020'!$A:$N,9,0),0)</f>
        <v>0</v>
      </c>
      <c r="O1682" s="21">
        <f>IFERROR(VLOOKUP($F1682,'Arr 2020'!$A:$N,10,0),0)</f>
        <v>0</v>
      </c>
      <c r="P1682" s="21">
        <f>IFERROR(VLOOKUP($F1682,'Arr 2020'!$A:$N,11,0),0)</f>
        <v>0</v>
      </c>
      <c r="Q1682" s="21">
        <f>IFERROR(VLOOKUP($F1682,'Arr 2020'!$A:$N,12,0),0)</f>
        <v>0</v>
      </c>
      <c r="R1682" s="21">
        <f>IFERROR(VLOOKUP($F1682,'Arr 2020'!$A:$N,13,0),0)</f>
        <v>0</v>
      </c>
      <c r="S1682" s="21">
        <f>IFERROR(VLOOKUP($F1682,'Arr 2020'!$A:$N,14,0),0)</f>
        <v>0</v>
      </c>
    </row>
    <row r="1683" spans="2:19" ht="30" customHeight="1" thickBot="1" x14ac:dyDescent="0.25">
      <c r="B1683" s="48" t="s">
        <v>14</v>
      </c>
      <c r="C1683" s="25"/>
      <c r="D1683" s="26"/>
      <c r="E1683" s="25"/>
      <c r="F1683" s="27"/>
      <c r="G1683" s="49" t="s">
        <v>2954</v>
      </c>
      <c r="H1683" s="93">
        <f>IFERROR(VLOOKUP($F1683,'Arr 2020'!$A$1:$C$1331,3,0),0)</f>
        <v>0</v>
      </c>
      <c r="I1683" s="93">
        <f>IFERROR(VLOOKUP($F1683,'Arr 2020'!$A:$N,4,0),0)</f>
        <v>0</v>
      </c>
      <c r="J1683" s="93">
        <f>IFERROR(VLOOKUP($F1683,'Arr 2020'!$A:$N,5,0),0)</f>
        <v>0</v>
      </c>
      <c r="K1683" s="93">
        <f>IFERROR(VLOOKUP($F1683,'Arr 2020'!$A:$N,6,0),0)</f>
        <v>0</v>
      </c>
      <c r="L1683" s="93">
        <f>IFERROR(VLOOKUP($F1683,'Arr 2020'!$A:$N,7,0),0)</f>
        <v>0</v>
      </c>
      <c r="M1683" s="93">
        <f>IFERROR(VLOOKUP($F1683,'Arr 2020'!$A:$N,8,0),0)</f>
        <v>0</v>
      </c>
      <c r="N1683" s="93">
        <f>IFERROR(VLOOKUP($F1683,'Arr 2020'!$A:$N,9,0),0)</f>
        <v>0</v>
      </c>
      <c r="O1683" s="93">
        <f>IFERROR(VLOOKUP($F1683,'Arr 2020'!$A:$N,10,0),0)</f>
        <v>0</v>
      </c>
      <c r="P1683" s="93">
        <f>IFERROR(VLOOKUP($F1683,'Arr 2020'!$A:$N,11,0),0)</f>
        <v>0</v>
      </c>
      <c r="Q1683" s="93">
        <f>IFERROR(VLOOKUP($F1683,'Arr 2020'!$A:$N,12,0),0)</f>
        <v>0</v>
      </c>
      <c r="R1683" s="93">
        <f>IFERROR(VLOOKUP($F1683,'Arr 2020'!$A:$N,13,0),0)</f>
        <v>0</v>
      </c>
      <c r="S1683" s="93">
        <f>IFERROR(VLOOKUP($F1683,'Arr 2020'!$A:$N,14,0),0)</f>
        <v>0</v>
      </c>
    </row>
    <row r="1684" spans="2:19" ht="15" customHeight="1" x14ac:dyDescent="0.2">
      <c r="B1684" s="32"/>
      <c r="C1684" s="33" t="s">
        <v>2955</v>
      </c>
      <c r="D1684" s="33"/>
      <c r="E1684" s="33"/>
      <c r="F1684" s="33"/>
      <c r="G1684" s="50" t="s">
        <v>2956</v>
      </c>
      <c r="H1684" s="73">
        <f>IFERROR(VLOOKUP($F1684,'Arr 2020'!$A$1:$C$1331,3,0),0)</f>
        <v>0</v>
      </c>
      <c r="I1684" s="73">
        <f>IFERROR(VLOOKUP($F1684,'Arr 2020'!$A:$N,4,0),0)</f>
        <v>0</v>
      </c>
      <c r="J1684" s="73">
        <f>IFERROR(VLOOKUP($F1684,'Arr 2020'!$A:$N,5,0),0)</f>
        <v>0</v>
      </c>
      <c r="K1684" s="73">
        <f>IFERROR(VLOOKUP($F1684,'Arr 2020'!$A:$N,6,0),0)</f>
        <v>0</v>
      </c>
      <c r="L1684" s="73">
        <f>IFERROR(VLOOKUP($F1684,'Arr 2020'!$A:$N,7,0),0)</f>
        <v>0</v>
      </c>
      <c r="M1684" s="73">
        <f>IFERROR(VLOOKUP($F1684,'Arr 2020'!$A:$N,8,0),0)</f>
        <v>0</v>
      </c>
      <c r="N1684" s="73">
        <f>IFERROR(VLOOKUP($F1684,'Arr 2020'!$A:$N,9,0),0)</f>
        <v>0</v>
      </c>
      <c r="O1684" s="73">
        <f>IFERROR(VLOOKUP($F1684,'Arr 2020'!$A:$N,10,0),0)</f>
        <v>0</v>
      </c>
      <c r="P1684" s="73">
        <f>IFERROR(VLOOKUP($F1684,'Arr 2020'!$A:$N,11,0),0)</f>
        <v>0</v>
      </c>
      <c r="Q1684" s="73">
        <f>IFERROR(VLOOKUP($F1684,'Arr 2020'!$A:$N,12,0),0)</f>
        <v>0</v>
      </c>
      <c r="R1684" s="73">
        <f>IFERROR(VLOOKUP($F1684,'Arr 2020'!$A:$N,13,0),0)</f>
        <v>0</v>
      </c>
      <c r="S1684" s="73">
        <f>IFERROR(VLOOKUP($F1684,'Arr 2020'!$A:$N,14,0),0)</f>
        <v>0</v>
      </c>
    </row>
    <row r="1685" spans="2:19" ht="15" customHeight="1" x14ac:dyDescent="0.2">
      <c r="B1685" s="64"/>
      <c r="C1685" s="37"/>
      <c r="D1685" s="37" t="s">
        <v>2957</v>
      </c>
      <c r="E1685" s="37"/>
      <c r="F1685" s="37"/>
      <c r="G1685" s="51" t="s">
        <v>2958</v>
      </c>
      <c r="H1685" s="38">
        <f>IFERROR(VLOOKUP($F1685,'Arr 2020'!$A$1:$C$1331,3,0),0)</f>
        <v>0</v>
      </c>
      <c r="I1685" s="38">
        <f>IFERROR(VLOOKUP($F1685,'Arr 2020'!$A:$N,4,0),0)</f>
        <v>0</v>
      </c>
      <c r="J1685" s="38">
        <f>IFERROR(VLOOKUP($F1685,'Arr 2020'!$A:$N,5,0),0)</f>
        <v>0</v>
      </c>
      <c r="K1685" s="38">
        <f>IFERROR(VLOOKUP($F1685,'Arr 2020'!$A:$N,6,0),0)</f>
        <v>0</v>
      </c>
      <c r="L1685" s="38">
        <f>IFERROR(VLOOKUP($F1685,'Arr 2020'!$A:$N,7,0),0)</f>
        <v>0</v>
      </c>
      <c r="M1685" s="38">
        <f>IFERROR(VLOOKUP($F1685,'Arr 2020'!$A:$N,8,0),0)</f>
        <v>0</v>
      </c>
      <c r="N1685" s="38">
        <f>IFERROR(VLOOKUP($F1685,'Arr 2020'!$A:$N,9,0),0)</f>
        <v>0</v>
      </c>
      <c r="O1685" s="38">
        <f>IFERROR(VLOOKUP($F1685,'Arr 2020'!$A:$N,10,0),0)</f>
        <v>0</v>
      </c>
      <c r="P1685" s="38">
        <f>IFERROR(VLOOKUP($F1685,'Arr 2020'!$A:$N,11,0),0)</f>
        <v>0</v>
      </c>
      <c r="Q1685" s="38">
        <f>IFERROR(VLOOKUP($F1685,'Arr 2020'!$A:$N,12,0),0)</f>
        <v>0</v>
      </c>
      <c r="R1685" s="38">
        <f>IFERROR(VLOOKUP($F1685,'Arr 2020'!$A:$N,13,0),0)</f>
        <v>0</v>
      </c>
      <c r="S1685" s="38">
        <f>IFERROR(VLOOKUP($F1685,'Arr 2020'!$A:$N,14,0),0)</f>
        <v>0</v>
      </c>
    </row>
    <row r="1686" spans="2:19" ht="15" customHeight="1" x14ac:dyDescent="0.2">
      <c r="B1686" s="23"/>
      <c r="C1686" s="22"/>
      <c r="D1686" s="22"/>
      <c r="E1686" s="22" t="s">
        <v>2959</v>
      </c>
      <c r="F1686" s="22"/>
      <c r="G1686" s="55" t="s">
        <v>2958</v>
      </c>
      <c r="H1686" s="24">
        <f>IFERROR(VLOOKUP($F1686,'Arr 2020'!$A$1:$C$1331,3,0),0)</f>
        <v>0</v>
      </c>
      <c r="I1686" s="24">
        <f>IFERROR(VLOOKUP($F1686,'Arr 2020'!$A:$N,4,0),0)</f>
        <v>0</v>
      </c>
      <c r="J1686" s="24">
        <f>IFERROR(VLOOKUP($F1686,'Arr 2020'!$A:$N,5,0),0)</f>
        <v>0</v>
      </c>
      <c r="K1686" s="24">
        <f>IFERROR(VLOOKUP($F1686,'Arr 2020'!$A:$N,6,0),0)</f>
        <v>0</v>
      </c>
      <c r="L1686" s="24">
        <f>IFERROR(VLOOKUP($F1686,'Arr 2020'!$A:$N,7,0),0)</f>
        <v>0</v>
      </c>
      <c r="M1686" s="24">
        <f>IFERROR(VLOOKUP($F1686,'Arr 2020'!$A:$N,8,0),0)</f>
        <v>0</v>
      </c>
      <c r="N1686" s="24">
        <f>IFERROR(VLOOKUP($F1686,'Arr 2020'!$A:$N,9,0),0)</f>
        <v>0</v>
      </c>
      <c r="O1686" s="24">
        <f>IFERROR(VLOOKUP($F1686,'Arr 2020'!$A:$N,10,0),0)</f>
        <v>0</v>
      </c>
      <c r="P1686" s="24">
        <f>IFERROR(VLOOKUP($F1686,'Arr 2020'!$A:$N,11,0),0)</f>
        <v>0</v>
      </c>
      <c r="Q1686" s="24">
        <f>IFERROR(VLOOKUP($F1686,'Arr 2020'!$A:$N,12,0),0)</f>
        <v>0</v>
      </c>
      <c r="R1686" s="24">
        <f>IFERROR(VLOOKUP($F1686,'Arr 2020'!$A:$N,13,0),0)</f>
        <v>0</v>
      </c>
      <c r="S1686" s="24">
        <f>IFERROR(VLOOKUP($F1686,'Arr 2020'!$A:$N,14,0),0)</f>
        <v>0</v>
      </c>
    </row>
    <row r="1687" spans="2:19" ht="15" customHeight="1" x14ac:dyDescent="0.2">
      <c r="B1687" s="60"/>
      <c r="C1687" s="61"/>
      <c r="D1687" s="61"/>
      <c r="E1687" s="61"/>
      <c r="F1687" s="43" t="s">
        <v>2960</v>
      </c>
      <c r="G1687" s="53" t="s">
        <v>2961</v>
      </c>
      <c r="H1687" s="44">
        <f>IFERROR(VLOOKUP($F1687,'Arr 2020'!$A$1:$C$1331,3,0),0)</f>
        <v>270500.71999999997</v>
      </c>
      <c r="I1687" s="44">
        <f>IFERROR(VLOOKUP($F1687,'Arr 2020'!$A:$N,4,0),0)</f>
        <v>160476.62</v>
      </c>
      <c r="J1687" s="44">
        <f>IFERROR(VLOOKUP($F1687,'Arr 2020'!$A:$N,5,0),0)</f>
        <v>217223.84</v>
      </c>
      <c r="K1687" s="44">
        <f>IFERROR(VLOOKUP($F1687,'Arr 2020'!$A:$N,6,0),0)</f>
        <v>92696.34</v>
      </c>
      <c r="L1687" s="44">
        <f>IFERROR(VLOOKUP($F1687,'Arr 2020'!$A:$N,7,0),0)</f>
        <v>99937.55</v>
      </c>
      <c r="M1687" s="44">
        <f>IFERROR(VLOOKUP($F1687,'Arr 2020'!$A:$N,8,0),0)</f>
        <v>58652.51</v>
      </c>
      <c r="N1687" s="44">
        <f>IFERROR(VLOOKUP($F1687,'Arr 2020'!$A:$N,9,0),0)</f>
        <v>59231.33</v>
      </c>
      <c r="O1687" s="44">
        <f>IFERROR(VLOOKUP($F1687,'Arr 2020'!$A:$N,10,0),0)</f>
        <v>124501.24</v>
      </c>
      <c r="P1687" s="44">
        <f>IFERROR(VLOOKUP($F1687,'Arr 2020'!$A:$N,11,0),0)</f>
        <v>130733.84</v>
      </c>
      <c r="Q1687" s="44">
        <f>IFERROR(VLOOKUP($F1687,'Arr 2020'!$A:$N,12,0),0)</f>
        <v>148675.45000000004</v>
      </c>
      <c r="R1687" s="44">
        <f>IFERROR(VLOOKUP($F1687,'Arr 2020'!$A:$N,13,0),0)</f>
        <v>141015.13</v>
      </c>
      <c r="S1687" s="44">
        <f>IFERROR(VLOOKUP($F1687,'Arr 2020'!$A:$N,14,0),0)</f>
        <v>166517.22</v>
      </c>
    </row>
    <row r="1688" spans="2:19" ht="15" customHeight="1" x14ac:dyDescent="0.2">
      <c r="B1688" s="60"/>
      <c r="C1688" s="61"/>
      <c r="D1688" s="61"/>
      <c r="E1688" s="61"/>
      <c r="F1688" s="43" t="s">
        <v>2962</v>
      </c>
      <c r="G1688" s="53" t="s">
        <v>4307</v>
      </c>
      <c r="H1688" s="44">
        <f>IFERROR(VLOOKUP($F1688,'Arr 2020'!$A$1:$C$1331,3,0),0)</f>
        <v>11704.35</v>
      </c>
      <c r="I1688" s="44">
        <f>IFERROR(VLOOKUP($F1688,'Arr 2020'!$A:$N,4,0),0)</f>
        <v>11261.46</v>
      </c>
      <c r="J1688" s="44">
        <f>IFERROR(VLOOKUP($F1688,'Arr 2020'!$A:$N,5,0),0)</f>
        <v>6834.61</v>
      </c>
      <c r="K1688" s="44">
        <f>IFERROR(VLOOKUP($F1688,'Arr 2020'!$A:$N,6,0),0)</f>
        <v>6898.11</v>
      </c>
      <c r="L1688" s="44">
        <f>IFERROR(VLOOKUP($F1688,'Arr 2020'!$A:$N,7,0),0)</f>
        <v>126.39</v>
      </c>
      <c r="M1688" s="44">
        <f>IFERROR(VLOOKUP($F1688,'Arr 2020'!$A:$N,8,0),0)</f>
        <v>4571.3599999999997</v>
      </c>
      <c r="N1688" s="44">
        <f>IFERROR(VLOOKUP($F1688,'Arr 2020'!$A:$N,9,0),0)</f>
        <v>4585.1999999999989</v>
      </c>
      <c r="O1688" s="44">
        <f>IFERROR(VLOOKUP($F1688,'Arr 2020'!$A:$N,10,0),0)</f>
        <v>6430.1</v>
      </c>
      <c r="P1688" s="44">
        <f>IFERROR(VLOOKUP($F1688,'Arr 2020'!$A:$N,11,0),0)</f>
        <v>7041.02</v>
      </c>
      <c r="Q1688" s="44">
        <f>IFERROR(VLOOKUP($F1688,'Arr 2020'!$A:$N,12,0),0)</f>
        <v>15544.25</v>
      </c>
      <c r="R1688" s="44">
        <f>IFERROR(VLOOKUP($F1688,'Arr 2020'!$A:$N,13,0),0)</f>
        <v>9590.5</v>
      </c>
      <c r="S1688" s="44">
        <f>IFERROR(VLOOKUP($F1688,'Arr 2020'!$A:$N,14,0),0)</f>
        <v>11569.29</v>
      </c>
    </row>
    <row r="1689" spans="2:19" ht="15" customHeight="1" x14ac:dyDescent="0.2">
      <c r="B1689" s="60"/>
      <c r="C1689" s="61"/>
      <c r="D1689" s="61"/>
      <c r="E1689" s="61"/>
      <c r="F1689" s="43" t="s">
        <v>2964</v>
      </c>
      <c r="G1689" s="53" t="s">
        <v>2965</v>
      </c>
      <c r="H1689" s="44">
        <f>IFERROR(VLOOKUP($F1689,'Arr 2020'!$A$1:$C$1331,3,0),0)</f>
        <v>972.74999999999989</v>
      </c>
      <c r="I1689" s="44">
        <f>IFERROR(VLOOKUP($F1689,'Arr 2020'!$A:$N,4,0),0)</f>
        <v>504.32</v>
      </c>
      <c r="J1689" s="44">
        <f>IFERROR(VLOOKUP($F1689,'Arr 2020'!$A:$N,5,0),0)</f>
        <v>647.89</v>
      </c>
      <c r="K1689" s="44">
        <f>IFERROR(VLOOKUP($F1689,'Arr 2020'!$A:$N,6,0),0)</f>
        <v>249.18999999999997</v>
      </c>
      <c r="L1689" s="44">
        <f>IFERROR(VLOOKUP($F1689,'Arr 2020'!$A:$N,7,0),0)</f>
        <v>128.04</v>
      </c>
      <c r="M1689" s="44">
        <f>IFERROR(VLOOKUP($F1689,'Arr 2020'!$A:$N,8,0),0)</f>
        <v>187.44999999999996</v>
      </c>
      <c r="N1689" s="44">
        <f>IFERROR(VLOOKUP($F1689,'Arr 2020'!$A:$N,9,0),0)</f>
        <v>182.56</v>
      </c>
      <c r="O1689" s="44">
        <f>IFERROR(VLOOKUP($F1689,'Arr 2020'!$A:$N,10,0),0)</f>
        <v>102.75</v>
      </c>
      <c r="P1689" s="44">
        <f>IFERROR(VLOOKUP($F1689,'Arr 2020'!$A:$N,11,0),0)</f>
        <v>513.54999999999995</v>
      </c>
      <c r="Q1689" s="44">
        <f>IFERROR(VLOOKUP($F1689,'Arr 2020'!$A:$N,12,0),0)</f>
        <v>194.72</v>
      </c>
      <c r="R1689" s="44">
        <f>IFERROR(VLOOKUP($F1689,'Arr 2020'!$A:$N,13,0),0)</f>
        <v>202.06</v>
      </c>
      <c r="S1689" s="44">
        <f>IFERROR(VLOOKUP($F1689,'Arr 2020'!$A:$N,14,0),0)</f>
        <v>156.63999999999999</v>
      </c>
    </row>
    <row r="1690" spans="2:19" ht="15" customHeight="1" x14ac:dyDescent="0.2">
      <c r="B1690" s="64"/>
      <c r="C1690" s="37"/>
      <c r="D1690" s="37" t="s">
        <v>2966</v>
      </c>
      <c r="E1690" s="37"/>
      <c r="F1690" s="37"/>
      <c r="G1690" s="51" t="s">
        <v>2967</v>
      </c>
      <c r="H1690" s="38">
        <f>IFERROR(VLOOKUP($F1690,'Arr 2020'!$A$1:$C$1331,3,0),0)</f>
        <v>0</v>
      </c>
      <c r="I1690" s="38">
        <f>IFERROR(VLOOKUP($F1690,'Arr 2020'!$A:$N,4,0),0)</f>
        <v>0</v>
      </c>
      <c r="J1690" s="38">
        <f>IFERROR(VLOOKUP($F1690,'Arr 2020'!$A:$N,5,0),0)</f>
        <v>0</v>
      </c>
      <c r="K1690" s="38">
        <f>IFERROR(VLOOKUP($F1690,'Arr 2020'!$A:$N,6,0),0)</f>
        <v>0</v>
      </c>
      <c r="L1690" s="38">
        <f>IFERROR(VLOOKUP($F1690,'Arr 2020'!$A:$N,7,0),0)</f>
        <v>0</v>
      </c>
      <c r="M1690" s="38">
        <f>IFERROR(VLOOKUP($F1690,'Arr 2020'!$A:$N,8,0),0)</f>
        <v>0</v>
      </c>
      <c r="N1690" s="38">
        <f>IFERROR(VLOOKUP($F1690,'Arr 2020'!$A:$N,9,0),0)</f>
        <v>0</v>
      </c>
      <c r="O1690" s="38">
        <f>IFERROR(VLOOKUP($F1690,'Arr 2020'!$A:$N,10,0),0)</f>
        <v>0</v>
      </c>
      <c r="P1690" s="38">
        <f>IFERROR(VLOOKUP($F1690,'Arr 2020'!$A:$N,11,0),0)</f>
        <v>0</v>
      </c>
      <c r="Q1690" s="38">
        <f>IFERROR(VLOOKUP($F1690,'Arr 2020'!$A:$N,12,0),0)</f>
        <v>0</v>
      </c>
      <c r="R1690" s="38">
        <f>IFERROR(VLOOKUP($F1690,'Arr 2020'!$A:$N,13,0),0)</f>
        <v>0</v>
      </c>
      <c r="S1690" s="38">
        <f>IFERROR(VLOOKUP($F1690,'Arr 2020'!$A:$N,14,0),0)</f>
        <v>0</v>
      </c>
    </row>
    <row r="1691" spans="2:19" ht="15" customHeight="1" x14ac:dyDescent="0.2">
      <c r="B1691" s="23"/>
      <c r="C1691" s="22"/>
      <c r="D1691" s="22"/>
      <c r="E1691" s="22" t="s">
        <v>2968</v>
      </c>
      <c r="F1691" s="22"/>
      <c r="G1691" s="55" t="s">
        <v>2967</v>
      </c>
      <c r="H1691" s="24">
        <f>IFERROR(VLOOKUP($F1691,'Arr 2020'!$A$1:$C$1331,3,0),0)</f>
        <v>0</v>
      </c>
      <c r="I1691" s="24">
        <f>IFERROR(VLOOKUP($F1691,'Arr 2020'!$A:$N,4,0),0)</f>
        <v>0</v>
      </c>
      <c r="J1691" s="24">
        <f>IFERROR(VLOOKUP($F1691,'Arr 2020'!$A:$N,5,0),0)</f>
        <v>0</v>
      </c>
      <c r="K1691" s="24">
        <f>IFERROR(VLOOKUP($F1691,'Arr 2020'!$A:$N,6,0),0)</f>
        <v>0</v>
      </c>
      <c r="L1691" s="24">
        <f>IFERROR(VLOOKUP($F1691,'Arr 2020'!$A:$N,7,0),0)</f>
        <v>0</v>
      </c>
      <c r="M1691" s="24">
        <f>IFERROR(VLOOKUP($F1691,'Arr 2020'!$A:$N,8,0),0)</f>
        <v>0</v>
      </c>
      <c r="N1691" s="24">
        <f>IFERROR(VLOOKUP($F1691,'Arr 2020'!$A:$N,9,0),0)</f>
        <v>0</v>
      </c>
      <c r="O1691" s="24">
        <f>IFERROR(VLOOKUP($F1691,'Arr 2020'!$A:$N,10,0),0)</f>
        <v>0</v>
      </c>
      <c r="P1691" s="24">
        <f>IFERROR(VLOOKUP($F1691,'Arr 2020'!$A:$N,11,0),0)</f>
        <v>0</v>
      </c>
      <c r="Q1691" s="24">
        <f>IFERROR(VLOOKUP($F1691,'Arr 2020'!$A:$N,12,0),0)</f>
        <v>0</v>
      </c>
      <c r="R1691" s="24">
        <f>IFERROR(VLOOKUP($F1691,'Arr 2020'!$A:$N,13,0),0)</f>
        <v>0</v>
      </c>
      <c r="S1691" s="24">
        <f>IFERROR(VLOOKUP($F1691,'Arr 2020'!$A:$N,14,0),0)</f>
        <v>0</v>
      </c>
    </row>
    <row r="1692" spans="2:19" ht="15" customHeight="1" x14ac:dyDescent="0.2">
      <c r="B1692" s="60"/>
      <c r="C1692" s="61"/>
      <c r="D1692" s="61"/>
      <c r="E1692" s="61"/>
      <c r="F1692" s="43" t="s">
        <v>2969</v>
      </c>
      <c r="G1692" s="53" t="s">
        <v>2970</v>
      </c>
      <c r="H1692" s="44">
        <f>IFERROR(VLOOKUP($F1692,'Arr 2020'!$A$1:$C$1331,3,0),0)</f>
        <v>0</v>
      </c>
      <c r="I1692" s="44">
        <f>IFERROR(VLOOKUP($F1692,'Arr 2020'!$A:$N,4,0),0)</f>
        <v>0</v>
      </c>
      <c r="J1692" s="44">
        <f>IFERROR(VLOOKUP($F1692,'Arr 2020'!$A:$N,5,0),0)</f>
        <v>0</v>
      </c>
      <c r="K1692" s="44">
        <f>IFERROR(VLOOKUP($F1692,'Arr 2020'!$A:$N,6,0),0)</f>
        <v>0</v>
      </c>
      <c r="L1692" s="44">
        <f>IFERROR(VLOOKUP($F1692,'Arr 2020'!$A:$N,7,0),0)</f>
        <v>0</v>
      </c>
      <c r="M1692" s="44">
        <f>IFERROR(VLOOKUP($F1692,'Arr 2020'!$A:$N,8,0),0)</f>
        <v>0</v>
      </c>
      <c r="N1692" s="44">
        <f>IFERROR(VLOOKUP($F1692,'Arr 2020'!$A:$N,9,0),0)</f>
        <v>66.05</v>
      </c>
      <c r="O1692" s="44">
        <f>IFERROR(VLOOKUP($F1692,'Arr 2020'!$A:$N,10,0),0)</f>
        <v>0</v>
      </c>
      <c r="P1692" s="44">
        <f>IFERROR(VLOOKUP($F1692,'Arr 2020'!$A:$N,11,0),0)</f>
        <v>0</v>
      </c>
      <c r="Q1692" s="44">
        <f>IFERROR(VLOOKUP($F1692,'Arr 2020'!$A:$N,12,0),0)</f>
        <v>0</v>
      </c>
      <c r="R1692" s="44">
        <f>IFERROR(VLOOKUP($F1692,'Arr 2020'!$A:$N,13,0),0)</f>
        <v>0</v>
      </c>
      <c r="S1692" s="44">
        <f>IFERROR(VLOOKUP($F1692,'Arr 2020'!$A:$N,14,0),0)</f>
        <v>0</v>
      </c>
    </row>
    <row r="1693" spans="2:19" ht="15" customHeight="1" x14ac:dyDescent="0.2">
      <c r="B1693" s="60"/>
      <c r="C1693" s="61"/>
      <c r="D1693" s="61"/>
      <c r="E1693" s="61"/>
      <c r="F1693" s="43" t="s">
        <v>2971</v>
      </c>
      <c r="G1693" s="53" t="s">
        <v>2972</v>
      </c>
      <c r="H1693" s="44">
        <f>IFERROR(VLOOKUP($F1693,'Arr 2020'!$A$1:$C$1331,3,0),0)</f>
        <v>0</v>
      </c>
      <c r="I1693" s="44">
        <f>IFERROR(VLOOKUP($F1693,'Arr 2020'!$A:$N,4,0),0)</f>
        <v>0</v>
      </c>
      <c r="J1693" s="44">
        <f>IFERROR(VLOOKUP($F1693,'Arr 2020'!$A:$N,5,0),0)</f>
        <v>0</v>
      </c>
      <c r="K1693" s="44">
        <f>IFERROR(VLOOKUP($F1693,'Arr 2020'!$A:$N,6,0),0)</f>
        <v>0</v>
      </c>
      <c r="L1693" s="44">
        <f>IFERROR(VLOOKUP($F1693,'Arr 2020'!$A:$N,7,0),0)</f>
        <v>0</v>
      </c>
      <c r="M1693" s="44">
        <f>IFERROR(VLOOKUP($F1693,'Arr 2020'!$A:$N,8,0),0)</f>
        <v>0</v>
      </c>
      <c r="N1693" s="44">
        <f>IFERROR(VLOOKUP($F1693,'Arr 2020'!$A:$N,9,0),0)</f>
        <v>0</v>
      </c>
      <c r="O1693" s="44">
        <f>IFERROR(VLOOKUP($F1693,'Arr 2020'!$A:$N,10,0),0)</f>
        <v>0</v>
      </c>
      <c r="P1693" s="44">
        <f>IFERROR(VLOOKUP($F1693,'Arr 2020'!$A:$N,11,0),0)</f>
        <v>0</v>
      </c>
      <c r="Q1693" s="44">
        <f>IFERROR(VLOOKUP($F1693,'Arr 2020'!$A:$N,12,0),0)</f>
        <v>0</v>
      </c>
      <c r="R1693" s="44">
        <f>IFERROR(VLOOKUP($F1693,'Arr 2020'!$A:$N,13,0),0)</f>
        <v>0</v>
      </c>
      <c r="S1693" s="44">
        <f>IFERROR(VLOOKUP($F1693,'Arr 2020'!$A:$N,14,0),0)</f>
        <v>0</v>
      </c>
    </row>
    <row r="1694" spans="2:19" ht="15" customHeight="1" x14ac:dyDescent="0.2">
      <c r="B1694" s="60"/>
      <c r="C1694" s="61"/>
      <c r="D1694" s="61"/>
      <c r="E1694" s="61"/>
      <c r="F1694" s="43" t="s">
        <v>2973</v>
      </c>
      <c r="G1694" s="53" t="s">
        <v>2974</v>
      </c>
      <c r="H1694" s="44">
        <f>IFERROR(VLOOKUP($F1694,'Arr 2020'!$A$1:$C$1331,3,0),0)</f>
        <v>0</v>
      </c>
      <c r="I1694" s="44">
        <f>IFERROR(VLOOKUP($F1694,'Arr 2020'!$A:$N,4,0),0)</f>
        <v>0</v>
      </c>
      <c r="J1694" s="44">
        <f>IFERROR(VLOOKUP($F1694,'Arr 2020'!$A:$N,5,0),0)</f>
        <v>0</v>
      </c>
      <c r="K1694" s="44">
        <f>IFERROR(VLOOKUP($F1694,'Arr 2020'!$A:$N,6,0),0)</f>
        <v>0</v>
      </c>
      <c r="L1694" s="44">
        <f>IFERROR(VLOOKUP($F1694,'Arr 2020'!$A:$N,7,0),0)</f>
        <v>0</v>
      </c>
      <c r="M1694" s="44">
        <f>IFERROR(VLOOKUP($F1694,'Arr 2020'!$A:$N,8,0),0)</f>
        <v>0</v>
      </c>
      <c r="N1694" s="44">
        <f>IFERROR(VLOOKUP($F1694,'Arr 2020'!$A:$N,9,0),0)</f>
        <v>0</v>
      </c>
      <c r="O1694" s="44">
        <f>IFERROR(VLOOKUP($F1694,'Arr 2020'!$A:$N,10,0),0)</f>
        <v>0</v>
      </c>
      <c r="P1694" s="44">
        <f>IFERROR(VLOOKUP($F1694,'Arr 2020'!$A:$N,11,0),0)</f>
        <v>0</v>
      </c>
      <c r="Q1694" s="44">
        <f>IFERROR(VLOOKUP($F1694,'Arr 2020'!$A:$N,12,0),0)</f>
        <v>0</v>
      </c>
      <c r="R1694" s="44">
        <f>IFERROR(VLOOKUP($F1694,'Arr 2020'!$A:$N,13,0),0)</f>
        <v>0</v>
      </c>
      <c r="S1694" s="44">
        <f>IFERROR(VLOOKUP($F1694,'Arr 2020'!$A:$N,14,0),0)</f>
        <v>0</v>
      </c>
    </row>
    <row r="1695" spans="2:19" ht="15" customHeight="1" x14ac:dyDescent="0.2">
      <c r="B1695" s="60"/>
      <c r="C1695" s="61"/>
      <c r="D1695" s="61"/>
      <c r="E1695" s="61"/>
      <c r="F1695" s="43" t="s">
        <v>2975</v>
      </c>
      <c r="G1695" s="53" t="s">
        <v>2976</v>
      </c>
      <c r="H1695" s="44">
        <f>IFERROR(VLOOKUP($F1695,'Arr 2020'!$A$1:$C$1331,3,0),0)</f>
        <v>234.2</v>
      </c>
      <c r="I1695" s="44">
        <f>IFERROR(VLOOKUP($F1695,'Arr 2020'!$A:$N,4,0),0)</f>
        <v>392.01</v>
      </c>
      <c r="J1695" s="44">
        <f>IFERROR(VLOOKUP($F1695,'Arr 2020'!$A:$N,5,0),0)</f>
        <v>364.96</v>
      </c>
      <c r="K1695" s="44">
        <f>IFERROR(VLOOKUP($F1695,'Arr 2020'!$A:$N,6,0),0)</f>
        <v>122.8</v>
      </c>
      <c r="L1695" s="44">
        <f>IFERROR(VLOOKUP($F1695,'Arr 2020'!$A:$N,7,0),0)</f>
        <v>0.22</v>
      </c>
      <c r="M1695" s="44">
        <f>IFERROR(VLOOKUP($F1695,'Arr 2020'!$A:$N,8,0),0)</f>
        <v>0</v>
      </c>
      <c r="N1695" s="44">
        <f>IFERROR(VLOOKUP($F1695,'Arr 2020'!$A:$N,9,0),0)</f>
        <v>0</v>
      </c>
      <c r="O1695" s="44">
        <f>IFERROR(VLOOKUP($F1695,'Arr 2020'!$A:$N,10,0),0)</f>
        <v>0</v>
      </c>
      <c r="P1695" s="44">
        <f>IFERROR(VLOOKUP($F1695,'Arr 2020'!$A:$N,11,0),0)</f>
        <v>80</v>
      </c>
      <c r="Q1695" s="44">
        <f>IFERROR(VLOOKUP($F1695,'Arr 2020'!$A:$N,12,0),0)</f>
        <v>155.15</v>
      </c>
      <c r="R1695" s="44">
        <f>IFERROR(VLOOKUP($F1695,'Arr 2020'!$A:$N,13,0),0)</f>
        <v>0</v>
      </c>
      <c r="S1695" s="44">
        <f>IFERROR(VLOOKUP($F1695,'Arr 2020'!$A:$N,14,0),0)</f>
        <v>6.72</v>
      </c>
    </row>
    <row r="1696" spans="2:19" ht="15" customHeight="1" x14ac:dyDescent="0.2">
      <c r="B1696" s="32"/>
      <c r="C1696" s="33" t="s">
        <v>2977</v>
      </c>
      <c r="D1696" s="33"/>
      <c r="E1696" s="33"/>
      <c r="F1696" s="33"/>
      <c r="G1696" s="50" t="s">
        <v>2978</v>
      </c>
      <c r="H1696" s="73">
        <f>IFERROR(VLOOKUP($F1696,'Arr 2020'!$A$1:$C$1331,3,0),0)</f>
        <v>0</v>
      </c>
      <c r="I1696" s="73">
        <f>IFERROR(VLOOKUP($F1696,'Arr 2020'!$A:$N,4,0),0)</f>
        <v>0</v>
      </c>
      <c r="J1696" s="73">
        <f>IFERROR(VLOOKUP($F1696,'Arr 2020'!$A:$N,5,0),0)</f>
        <v>0</v>
      </c>
      <c r="K1696" s="73">
        <f>IFERROR(VLOOKUP($F1696,'Arr 2020'!$A:$N,6,0),0)</f>
        <v>0</v>
      </c>
      <c r="L1696" s="73">
        <f>IFERROR(VLOOKUP($F1696,'Arr 2020'!$A:$N,7,0),0)</f>
        <v>0</v>
      </c>
      <c r="M1696" s="73">
        <f>IFERROR(VLOOKUP($F1696,'Arr 2020'!$A:$N,8,0),0)</f>
        <v>0</v>
      </c>
      <c r="N1696" s="73">
        <f>IFERROR(VLOOKUP($F1696,'Arr 2020'!$A:$N,9,0),0)</f>
        <v>0</v>
      </c>
      <c r="O1696" s="73">
        <f>IFERROR(VLOOKUP($F1696,'Arr 2020'!$A:$N,10,0),0)</f>
        <v>0</v>
      </c>
      <c r="P1696" s="73">
        <f>IFERROR(VLOOKUP($F1696,'Arr 2020'!$A:$N,11,0),0)</f>
        <v>0</v>
      </c>
      <c r="Q1696" s="73">
        <f>IFERROR(VLOOKUP($F1696,'Arr 2020'!$A:$N,12,0),0)</f>
        <v>0</v>
      </c>
      <c r="R1696" s="73">
        <f>IFERROR(VLOOKUP($F1696,'Arr 2020'!$A:$N,13,0),0)</f>
        <v>0</v>
      </c>
      <c r="S1696" s="73">
        <f>IFERROR(VLOOKUP($F1696,'Arr 2020'!$A:$N,14,0),0)</f>
        <v>0</v>
      </c>
    </row>
    <row r="1697" spans="2:19" ht="15" customHeight="1" x14ac:dyDescent="0.2">
      <c r="B1697" s="64"/>
      <c r="C1697" s="37"/>
      <c r="D1697" s="37" t="s">
        <v>2979</v>
      </c>
      <c r="E1697" s="37"/>
      <c r="F1697" s="37"/>
      <c r="G1697" s="51" t="s">
        <v>2980</v>
      </c>
      <c r="H1697" s="38">
        <f>IFERROR(VLOOKUP($F1697,'Arr 2020'!$A$1:$C$1331,3,0),0)</f>
        <v>0</v>
      </c>
      <c r="I1697" s="38">
        <f>IFERROR(VLOOKUP($F1697,'Arr 2020'!$A:$N,4,0),0)</f>
        <v>0</v>
      </c>
      <c r="J1697" s="38">
        <f>IFERROR(VLOOKUP($F1697,'Arr 2020'!$A:$N,5,0),0)</f>
        <v>0</v>
      </c>
      <c r="K1697" s="38">
        <f>IFERROR(VLOOKUP($F1697,'Arr 2020'!$A:$N,6,0),0)</f>
        <v>0</v>
      </c>
      <c r="L1697" s="38">
        <f>IFERROR(VLOOKUP($F1697,'Arr 2020'!$A:$N,7,0),0)</f>
        <v>0</v>
      </c>
      <c r="M1697" s="38">
        <f>IFERROR(VLOOKUP($F1697,'Arr 2020'!$A:$N,8,0),0)</f>
        <v>0</v>
      </c>
      <c r="N1697" s="38">
        <f>IFERROR(VLOOKUP($F1697,'Arr 2020'!$A:$N,9,0),0)</f>
        <v>0</v>
      </c>
      <c r="O1697" s="38">
        <f>IFERROR(VLOOKUP($F1697,'Arr 2020'!$A:$N,10,0),0)</f>
        <v>0</v>
      </c>
      <c r="P1697" s="38">
        <f>IFERROR(VLOOKUP($F1697,'Arr 2020'!$A:$N,11,0),0)</f>
        <v>0</v>
      </c>
      <c r="Q1697" s="38">
        <f>IFERROR(VLOOKUP($F1697,'Arr 2020'!$A:$N,12,0),0)</f>
        <v>0</v>
      </c>
      <c r="R1697" s="38">
        <f>IFERROR(VLOOKUP($F1697,'Arr 2020'!$A:$N,13,0),0)</f>
        <v>0</v>
      </c>
      <c r="S1697" s="38">
        <f>IFERROR(VLOOKUP($F1697,'Arr 2020'!$A:$N,14,0),0)</f>
        <v>0</v>
      </c>
    </row>
    <row r="1698" spans="2:19" ht="15" customHeight="1" x14ac:dyDescent="0.2">
      <c r="B1698" s="23"/>
      <c r="C1698" s="22"/>
      <c r="D1698" s="22"/>
      <c r="E1698" s="22" t="s">
        <v>2981</v>
      </c>
      <c r="F1698" s="22"/>
      <c r="G1698" s="55" t="s">
        <v>2982</v>
      </c>
      <c r="H1698" s="24">
        <f>IFERROR(VLOOKUP($F1698,'Arr 2020'!$A$1:$C$1331,3,0),0)</f>
        <v>0</v>
      </c>
      <c r="I1698" s="24">
        <f>IFERROR(VLOOKUP($F1698,'Arr 2020'!$A:$N,4,0),0)</f>
        <v>0</v>
      </c>
      <c r="J1698" s="24">
        <f>IFERROR(VLOOKUP($F1698,'Arr 2020'!$A:$N,5,0),0)</f>
        <v>0</v>
      </c>
      <c r="K1698" s="24">
        <f>IFERROR(VLOOKUP($F1698,'Arr 2020'!$A:$N,6,0),0)</f>
        <v>0</v>
      </c>
      <c r="L1698" s="24">
        <f>IFERROR(VLOOKUP($F1698,'Arr 2020'!$A:$N,7,0),0)</f>
        <v>0</v>
      </c>
      <c r="M1698" s="24">
        <f>IFERROR(VLOOKUP($F1698,'Arr 2020'!$A:$N,8,0),0)</f>
        <v>0</v>
      </c>
      <c r="N1698" s="24">
        <f>IFERROR(VLOOKUP($F1698,'Arr 2020'!$A:$N,9,0),0)</f>
        <v>0</v>
      </c>
      <c r="O1698" s="24">
        <f>IFERROR(VLOOKUP($F1698,'Arr 2020'!$A:$N,10,0),0)</f>
        <v>0</v>
      </c>
      <c r="P1698" s="24">
        <f>IFERROR(VLOOKUP($F1698,'Arr 2020'!$A:$N,11,0),0)</f>
        <v>0</v>
      </c>
      <c r="Q1698" s="24">
        <f>IFERROR(VLOOKUP($F1698,'Arr 2020'!$A:$N,12,0),0)</f>
        <v>0</v>
      </c>
      <c r="R1698" s="24">
        <f>IFERROR(VLOOKUP($F1698,'Arr 2020'!$A:$N,13,0),0)</f>
        <v>0</v>
      </c>
      <c r="S1698" s="24">
        <f>IFERROR(VLOOKUP($F1698,'Arr 2020'!$A:$N,14,0),0)</f>
        <v>0</v>
      </c>
    </row>
    <row r="1699" spans="2:19" ht="15" customHeight="1" x14ac:dyDescent="0.2">
      <c r="B1699" s="60"/>
      <c r="C1699" s="61"/>
      <c r="D1699" s="61"/>
      <c r="E1699" s="61"/>
      <c r="F1699" s="43" t="s">
        <v>2983</v>
      </c>
      <c r="G1699" s="53" t="s">
        <v>2984</v>
      </c>
      <c r="H1699" s="44">
        <f>IFERROR(VLOOKUP($F1699,'Arr 2020'!$A$1:$C$1331,3,0),0)</f>
        <v>221306.14999999997</v>
      </c>
      <c r="I1699" s="44">
        <f>IFERROR(VLOOKUP($F1699,'Arr 2020'!$A:$N,4,0),0)</f>
        <v>228736.96</v>
      </c>
      <c r="J1699" s="44">
        <f>IFERROR(VLOOKUP($F1699,'Arr 2020'!$A:$N,5,0),0)</f>
        <v>157671.84</v>
      </c>
      <c r="K1699" s="44">
        <f>IFERROR(VLOOKUP($F1699,'Arr 2020'!$A:$N,6,0),0)</f>
        <v>69652.2</v>
      </c>
      <c r="L1699" s="44">
        <f>IFERROR(VLOOKUP($F1699,'Arr 2020'!$A:$N,7,0),0)</f>
        <v>56404.80999999999</v>
      </c>
      <c r="M1699" s="44">
        <f>IFERROR(VLOOKUP($F1699,'Arr 2020'!$A:$N,8,0),0)</f>
        <v>42879.96</v>
      </c>
      <c r="N1699" s="44">
        <f>IFERROR(VLOOKUP($F1699,'Arr 2020'!$A:$N,9,0),0)</f>
        <v>52926.62</v>
      </c>
      <c r="O1699" s="44">
        <f>IFERROR(VLOOKUP($F1699,'Arr 2020'!$A:$N,10,0),0)</f>
        <v>57427.54</v>
      </c>
      <c r="P1699" s="44">
        <f>IFERROR(VLOOKUP($F1699,'Arr 2020'!$A:$N,11,0),0)</f>
        <v>93487.54</v>
      </c>
      <c r="Q1699" s="44">
        <f>IFERROR(VLOOKUP($F1699,'Arr 2020'!$A:$N,12,0),0)</f>
        <v>115239.65</v>
      </c>
      <c r="R1699" s="44">
        <f>IFERROR(VLOOKUP($F1699,'Arr 2020'!$A:$N,13,0),0)</f>
        <v>140314.34</v>
      </c>
      <c r="S1699" s="44">
        <f>IFERROR(VLOOKUP($F1699,'Arr 2020'!$A:$N,14,0),0)</f>
        <v>127521.84</v>
      </c>
    </row>
    <row r="1700" spans="2:19" ht="15" customHeight="1" x14ac:dyDescent="0.2">
      <c r="B1700" s="60"/>
      <c r="C1700" s="61"/>
      <c r="D1700" s="61"/>
      <c r="E1700" s="61"/>
      <c r="F1700" s="43" t="s">
        <v>2985</v>
      </c>
      <c r="G1700" s="53" t="s">
        <v>2986</v>
      </c>
      <c r="H1700" s="44">
        <f>IFERROR(VLOOKUP($F1700,'Arr 2020'!$A$1:$C$1331,3,0),0)</f>
        <v>0</v>
      </c>
      <c r="I1700" s="44">
        <f>IFERROR(VLOOKUP($F1700,'Arr 2020'!$A:$N,4,0),0)</f>
        <v>0</v>
      </c>
      <c r="J1700" s="44">
        <f>IFERROR(VLOOKUP($F1700,'Arr 2020'!$A:$N,5,0),0)</f>
        <v>0</v>
      </c>
      <c r="K1700" s="44">
        <f>IFERROR(VLOOKUP($F1700,'Arr 2020'!$A:$N,6,0),0)</f>
        <v>0</v>
      </c>
      <c r="L1700" s="44">
        <f>IFERROR(VLOOKUP($F1700,'Arr 2020'!$A:$N,7,0),0)</f>
        <v>0</v>
      </c>
      <c r="M1700" s="44">
        <f>IFERROR(VLOOKUP($F1700,'Arr 2020'!$A:$N,8,0),0)</f>
        <v>0</v>
      </c>
      <c r="N1700" s="44">
        <f>IFERROR(VLOOKUP($F1700,'Arr 2020'!$A:$N,9,0),0)</f>
        <v>0</v>
      </c>
      <c r="O1700" s="44">
        <f>IFERROR(VLOOKUP($F1700,'Arr 2020'!$A:$N,10,0),0)</f>
        <v>0</v>
      </c>
      <c r="P1700" s="44">
        <f>IFERROR(VLOOKUP($F1700,'Arr 2020'!$A:$N,11,0),0)</f>
        <v>0</v>
      </c>
      <c r="Q1700" s="44">
        <f>IFERROR(VLOOKUP($F1700,'Arr 2020'!$A:$N,12,0),0)</f>
        <v>0</v>
      </c>
      <c r="R1700" s="44">
        <f>IFERROR(VLOOKUP($F1700,'Arr 2020'!$A:$N,13,0),0)</f>
        <v>0</v>
      </c>
      <c r="S1700" s="44">
        <f>IFERROR(VLOOKUP($F1700,'Arr 2020'!$A:$N,14,0),0)</f>
        <v>0</v>
      </c>
    </row>
    <row r="1701" spans="2:19" ht="15" customHeight="1" x14ac:dyDescent="0.2">
      <c r="B1701" s="60"/>
      <c r="C1701" s="61"/>
      <c r="D1701" s="61"/>
      <c r="E1701" s="61"/>
      <c r="F1701" s="43" t="s">
        <v>2987</v>
      </c>
      <c r="G1701" s="53" t="s">
        <v>2988</v>
      </c>
      <c r="H1701" s="44">
        <f>IFERROR(VLOOKUP($F1701,'Arr 2020'!$A$1:$C$1331,3,0),0)</f>
        <v>253986.44</v>
      </c>
      <c r="I1701" s="44">
        <f>IFERROR(VLOOKUP($F1701,'Arr 2020'!$A:$N,4,0),0)</f>
        <v>207514.01</v>
      </c>
      <c r="J1701" s="44">
        <f>IFERROR(VLOOKUP($F1701,'Arr 2020'!$A:$N,5,0),0)</f>
        <v>140168.53</v>
      </c>
      <c r="K1701" s="44">
        <f>IFERROR(VLOOKUP($F1701,'Arr 2020'!$A:$N,6,0),0)</f>
        <v>96965.749999999985</v>
      </c>
      <c r="L1701" s="44">
        <f>IFERROR(VLOOKUP($F1701,'Arr 2020'!$A:$N,7,0),0)</f>
        <v>39266.51</v>
      </c>
      <c r="M1701" s="44">
        <f>IFERROR(VLOOKUP($F1701,'Arr 2020'!$A:$N,8,0),0)</f>
        <v>54678.510000000009</v>
      </c>
      <c r="N1701" s="44">
        <f>IFERROR(VLOOKUP($F1701,'Arr 2020'!$A:$N,9,0),0)</f>
        <v>61008.95</v>
      </c>
      <c r="O1701" s="44">
        <f>IFERROR(VLOOKUP($F1701,'Arr 2020'!$A:$N,10,0),0)</f>
        <v>71391.83</v>
      </c>
      <c r="P1701" s="44">
        <f>IFERROR(VLOOKUP($F1701,'Arr 2020'!$A:$N,11,0),0)</f>
        <v>90845.18</v>
      </c>
      <c r="Q1701" s="44">
        <f>IFERROR(VLOOKUP($F1701,'Arr 2020'!$A:$N,12,0),0)</f>
        <v>82512.619999999981</v>
      </c>
      <c r="R1701" s="44">
        <f>IFERROR(VLOOKUP($F1701,'Arr 2020'!$A:$N,13,0),0)</f>
        <v>111884.28</v>
      </c>
      <c r="S1701" s="44">
        <f>IFERROR(VLOOKUP($F1701,'Arr 2020'!$A:$N,14,0),0)</f>
        <v>91632.21</v>
      </c>
    </row>
    <row r="1702" spans="2:19" ht="15" customHeight="1" x14ac:dyDescent="0.2">
      <c r="B1702" s="23"/>
      <c r="C1702" s="22"/>
      <c r="D1702" s="22"/>
      <c r="E1702" s="22" t="s">
        <v>2989</v>
      </c>
      <c r="F1702" s="22"/>
      <c r="G1702" s="55" t="s">
        <v>2990</v>
      </c>
      <c r="H1702" s="24">
        <f>IFERROR(VLOOKUP($F1702,'Arr 2020'!$A$1:$C$1331,3,0),0)</f>
        <v>0</v>
      </c>
      <c r="I1702" s="24">
        <f>IFERROR(VLOOKUP($F1702,'Arr 2020'!$A:$N,4,0),0)</f>
        <v>0</v>
      </c>
      <c r="J1702" s="24">
        <f>IFERROR(VLOOKUP($F1702,'Arr 2020'!$A:$N,5,0),0)</f>
        <v>0</v>
      </c>
      <c r="K1702" s="24">
        <f>IFERROR(VLOOKUP($F1702,'Arr 2020'!$A:$N,6,0),0)</f>
        <v>0</v>
      </c>
      <c r="L1702" s="24">
        <f>IFERROR(VLOOKUP($F1702,'Arr 2020'!$A:$N,7,0),0)</f>
        <v>0</v>
      </c>
      <c r="M1702" s="24">
        <f>IFERROR(VLOOKUP($F1702,'Arr 2020'!$A:$N,8,0),0)</f>
        <v>0</v>
      </c>
      <c r="N1702" s="24">
        <f>IFERROR(VLOOKUP($F1702,'Arr 2020'!$A:$N,9,0),0)</f>
        <v>0</v>
      </c>
      <c r="O1702" s="24">
        <f>IFERROR(VLOOKUP($F1702,'Arr 2020'!$A:$N,10,0),0)</f>
        <v>0</v>
      </c>
      <c r="P1702" s="24">
        <f>IFERROR(VLOOKUP($F1702,'Arr 2020'!$A:$N,11,0),0)</f>
        <v>0</v>
      </c>
      <c r="Q1702" s="24">
        <f>IFERROR(VLOOKUP($F1702,'Arr 2020'!$A:$N,12,0),0)</f>
        <v>0</v>
      </c>
      <c r="R1702" s="24">
        <f>IFERROR(VLOOKUP($F1702,'Arr 2020'!$A:$N,13,0),0)</f>
        <v>0</v>
      </c>
      <c r="S1702" s="24">
        <f>IFERROR(VLOOKUP($F1702,'Arr 2020'!$A:$N,14,0),0)</f>
        <v>0</v>
      </c>
    </row>
    <row r="1703" spans="2:19" ht="15" customHeight="1" x14ac:dyDescent="0.2">
      <c r="B1703" s="60"/>
      <c r="C1703" s="61"/>
      <c r="D1703" s="61"/>
      <c r="E1703" s="61"/>
      <c r="F1703" s="43" t="s">
        <v>2991</v>
      </c>
      <c r="G1703" s="53" t="s">
        <v>2990</v>
      </c>
      <c r="H1703" s="44">
        <f>IFERROR(VLOOKUP($F1703,'Arr 2020'!$A$1:$C$1331,3,0),0)</f>
        <v>45.35</v>
      </c>
      <c r="I1703" s="44">
        <f>IFERROR(VLOOKUP($F1703,'Arr 2020'!$A:$N,4,0),0)</f>
        <v>86.71</v>
      </c>
      <c r="J1703" s="44">
        <f>IFERROR(VLOOKUP($F1703,'Arr 2020'!$A:$N,5,0),0)</f>
        <v>19.25</v>
      </c>
      <c r="K1703" s="44">
        <f>IFERROR(VLOOKUP($F1703,'Arr 2020'!$A:$N,6,0),0)</f>
        <v>15.02</v>
      </c>
      <c r="L1703" s="44">
        <f>IFERROR(VLOOKUP($F1703,'Arr 2020'!$A:$N,7,0),0)</f>
        <v>107.26000000000002</v>
      </c>
      <c r="M1703" s="44">
        <f>IFERROR(VLOOKUP($F1703,'Arr 2020'!$A:$N,8,0),0)</f>
        <v>124.87</v>
      </c>
      <c r="N1703" s="44">
        <f>IFERROR(VLOOKUP($F1703,'Arr 2020'!$A:$N,9,0),0)</f>
        <v>95.89</v>
      </c>
      <c r="O1703" s="44">
        <f>IFERROR(VLOOKUP($F1703,'Arr 2020'!$A:$N,10,0),0)</f>
        <v>26.62</v>
      </c>
      <c r="P1703" s="44">
        <f>IFERROR(VLOOKUP($F1703,'Arr 2020'!$A:$N,11,0),0)</f>
        <v>42.780000000000008</v>
      </c>
      <c r="Q1703" s="44">
        <f>IFERROR(VLOOKUP($F1703,'Arr 2020'!$A:$N,12,0),0)</f>
        <v>38.46</v>
      </c>
      <c r="R1703" s="44">
        <f>IFERROR(VLOOKUP($F1703,'Arr 2020'!$A:$N,13,0),0)</f>
        <v>192.63</v>
      </c>
      <c r="S1703" s="44">
        <f>IFERROR(VLOOKUP($F1703,'Arr 2020'!$A:$N,14,0),0)</f>
        <v>79.52</v>
      </c>
    </row>
    <row r="1704" spans="2:19" ht="15" customHeight="1" x14ac:dyDescent="0.2">
      <c r="B1704" s="64"/>
      <c r="C1704" s="37"/>
      <c r="D1704" s="37" t="s">
        <v>2992</v>
      </c>
      <c r="E1704" s="37"/>
      <c r="F1704" s="37"/>
      <c r="G1704" s="51" t="s">
        <v>2993</v>
      </c>
      <c r="H1704" s="38">
        <f>IFERROR(VLOOKUP($F1704,'Arr 2020'!$A$1:$C$1331,3,0),0)</f>
        <v>0</v>
      </c>
      <c r="I1704" s="38">
        <f>IFERROR(VLOOKUP($F1704,'Arr 2020'!$A:$N,4,0),0)</f>
        <v>0</v>
      </c>
      <c r="J1704" s="38">
        <f>IFERROR(VLOOKUP($F1704,'Arr 2020'!$A:$N,5,0),0)</f>
        <v>0</v>
      </c>
      <c r="K1704" s="38">
        <f>IFERROR(VLOOKUP($F1704,'Arr 2020'!$A:$N,6,0),0)</f>
        <v>0</v>
      </c>
      <c r="L1704" s="38">
        <f>IFERROR(VLOOKUP($F1704,'Arr 2020'!$A:$N,7,0),0)</f>
        <v>0</v>
      </c>
      <c r="M1704" s="38">
        <f>IFERROR(VLOOKUP($F1704,'Arr 2020'!$A:$N,8,0),0)</f>
        <v>0</v>
      </c>
      <c r="N1704" s="38">
        <f>IFERROR(VLOOKUP($F1704,'Arr 2020'!$A:$N,9,0),0)</f>
        <v>0</v>
      </c>
      <c r="O1704" s="38">
        <f>IFERROR(VLOOKUP($F1704,'Arr 2020'!$A:$N,10,0),0)</f>
        <v>0</v>
      </c>
      <c r="P1704" s="38">
        <f>IFERROR(VLOOKUP($F1704,'Arr 2020'!$A:$N,11,0),0)</f>
        <v>0</v>
      </c>
      <c r="Q1704" s="38">
        <f>IFERROR(VLOOKUP($F1704,'Arr 2020'!$A:$N,12,0),0)</f>
        <v>0</v>
      </c>
      <c r="R1704" s="38">
        <f>IFERROR(VLOOKUP($F1704,'Arr 2020'!$A:$N,13,0),0)</f>
        <v>0</v>
      </c>
      <c r="S1704" s="38">
        <f>IFERROR(VLOOKUP($F1704,'Arr 2020'!$A:$N,14,0),0)</f>
        <v>0</v>
      </c>
    </row>
    <row r="1705" spans="2:19" ht="15" customHeight="1" x14ac:dyDescent="0.2">
      <c r="B1705" s="23"/>
      <c r="C1705" s="22"/>
      <c r="D1705" s="22"/>
      <c r="E1705" s="22" t="s">
        <v>2994</v>
      </c>
      <c r="F1705" s="22"/>
      <c r="G1705" s="55" t="s">
        <v>2993</v>
      </c>
      <c r="H1705" s="24">
        <f>IFERROR(VLOOKUP($F1705,'Arr 2020'!$A$1:$C$1331,3,0),0)</f>
        <v>0</v>
      </c>
      <c r="I1705" s="24">
        <f>IFERROR(VLOOKUP($F1705,'Arr 2020'!$A:$N,4,0),0)</f>
        <v>0</v>
      </c>
      <c r="J1705" s="24">
        <f>IFERROR(VLOOKUP($F1705,'Arr 2020'!$A:$N,5,0),0)</f>
        <v>0</v>
      </c>
      <c r="K1705" s="24">
        <f>IFERROR(VLOOKUP($F1705,'Arr 2020'!$A:$N,6,0),0)</f>
        <v>0</v>
      </c>
      <c r="L1705" s="24">
        <f>IFERROR(VLOOKUP($F1705,'Arr 2020'!$A:$N,7,0),0)</f>
        <v>0</v>
      </c>
      <c r="M1705" s="24">
        <f>IFERROR(VLOOKUP($F1705,'Arr 2020'!$A:$N,8,0),0)</f>
        <v>0</v>
      </c>
      <c r="N1705" s="24">
        <f>IFERROR(VLOOKUP($F1705,'Arr 2020'!$A:$N,9,0),0)</f>
        <v>0</v>
      </c>
      <c r="O1705" s="24">
        <f>IFERROR(VLOOKUP($F1705,'Arr 2020'!$A:$N,10,0),0)</f>
        <v>0</v>
      </c>
      <c r="P1705" s="24">
        <f>IFERROR(VLOOKUP($F1705,'Arr 2020'!$A:$N,11,0),0)</f>
        <v>0</v>
      </c>
      <c r="Q1705" s="24">
        <f>IFERROR(VLOOKUP($F1705,'Arr 2020'!$A:$N,12,0),0)</f>
        <v>0</v>
      </c>
      <c r="R1705" s="24">
        <f>IFERROR(VLOOKUP($F1705,'Arr 2020'!$A:$N,13,0),0)</f>
        <v>0</v>
      </c>
      <c r="S1705" s="24">
        <f>IFERROR(VLOOKUP($F1705,'Arr 2020'!$A:$N,14,0),0)</f>
        <v>0</v>
      </c>
    </row>
    <row r="1706" spans="2:19" ht="15" customHeight="1" x14ac:dyDescent="0.2">
      <c r="B1706" s="60"/>
      <c r="C1706" s="61"/>
      <c r="D1706" s="61"/>
      <c r="E1706" s="61"/>
      <c r="F1706" s="43" t="s">
        <v>2995</v>
      </c>
      <c r="G1706" s="53" t="s">
        <v>2996</v>
      </c>
      <c r="H1706" s="44">
        <f>IFERROR(VLOOKUP($F1706,'Arr 2020'!$A$1:$C$1331,3,0),0)</f>
        <v>90861.96</v>
      </c>
      <c r="I1706" s="44">
        <f>IFERROR(VLOOKUP($F1706,'Arr 2020'!$A:$N,4,0),0)</f>
        <v>66260.74000000002</v>
      </c>
      <c r="J1706" s="44">
        <f>IFERROR(VLOOKUP($F1706,'Arr 2020'!$A:$N,5,0),0)</f>
        <v>55783.61</v>
      </c>
      <c r="K1706" s="44">
        <f>IFERROR(VLOOKUP($F1706,'Arr 2020'!$A:$N,6,0),0)</f>
        <v>38176.339999999997</v>
      </c>
      <c r="L1706" s="44">
        <f>IFERROR(VLOOKUP($F1706,'Arr 2020'!$A:$N,7,0),0)</f>
        <v>25422.92</v>
      </c>
      <c r="M1706" s="44">
        <f>IFERROR(VLOOKUP($F1706,'Arr 2020'!$A:$N,8,0),0)</f>
        <v>29480.240000000002</v>
      </c>
      <c r="N1706" s="44">
        <f>IFERROR(VLOOKUP($F1706,'Arr 2020'!$A:$N,9,0),0)</f>
        <v>41286.080000000002</v>
      </c>
      <c r="O1706" s="44">
        <f>IFERROR(VLOOKUP($F1706,'Arr 2020'!$A:$N,10,0),0)</f>
        <v>28543.14</v>
      </c>
      <c r="P1706" s="44">
        <f>IFERROR(VLOOKUP($F1706,'Arr 2020'!$A:$N,11,0),0)</f>
        <v>44256.5</v>
      </c>
      <c r="Q1706" s="44">
        <f>IFERROR(VLOOKUP($F1706,'Arr 2020'!$A:$N,12,0),0)</f>
        <v>54230.349999999991</v>
      </c>
      <c r="R1706" s="44">
        <f>IFERROR(VLOOKUP($F1706,'Arr 2020'!$A:$N,13,0),0)</f>
        <v>47306.52</v>
      </c>
      <c r="S1706" s="44">
        <f>IFERROR(VLOOKUP($F1706,'Arr 2020'!$A:$N,14,0),0)</f>
        <v>64118.400000000001</v>
      </c>
    </row>
    <row r="1707" spans="2:19" ht="15" customHeight="1" x14ac:dyDescent="0.2">
      <c r="B1707" s="60"/>
      <c r="C1707" s="61"/>
      <c r="D1707" s="61"/>
      <c r="E1707" s="61"/>
      <c r="F1707" s="43" t="s">
        <v>2997</v>
      </c>
      <c r="G1707" s="53" t="s">
        <v>4308</v>
      </c>
      <c r="H1707" s="44">
        <f>IFERROR(VLOOKUP($F1707,'Arr 2020'!$A$1:$C$1331,3,0),0)</f>
        <v>8705.69</v>
      </c>
      <c r="I1707" s="44">
        <f>IFERROR(VLOOKUP($F1707,'Arr 2020'!$A:$N,4,0),0)</f>
        <v>12285.43</v>
      </c>
      <c r="J1707" s="44">
        <f>IFERROR(VLOOKUP($F1707,'Arr 2020'!$A:$N,5,0),0)</f>
        <v>206.63</v>
      </c>
      <c r="K1707" s="44">
        <f>IFERROR(VLOOKUP($F1707,'Arr 2020'!$A:$N,6,0),0)</f>
        <v>181.44</v>
      </c>
      <c r="L1707" s="44">
        <f>IFERROR(VLOOKUP($F1707,'Arr 2020'!$A:$N,7,0),0)</f>
        <v>3.35</v>
      </c>
      <c r="M1707" s="44">
        <f>IFERROR(VLOOKUP($F1707,'Arr 2020'!$A:$N,8,0),0)</f>
        <v>90.26</v>
      </c>
      <c r="N1707" s="44">
        <f>IFERROR(VLOOKUP($F1707,'Arr 2020'!$A:$N,9,0),0)</f>
        <v>286.02</v>
      </c>
      <c r="O1707" s="44">
        <f>IFERROR(VLOOKUP($F1707,'Arr 2020'!$A:$N,10,0),0)</f>
        <v>282.77</v>
      </c>
      <c r="P1707" s="44">
        <f>IFERROR(VLOOKUP($F1707,'Arr 2020'!$A:$N,11,0),0)</f>
        <v>79.900000000000006</v>
      </c>
      <c r="Q1707" s="44">
        <f>IFERROR(VLOOKUP($F1707,'Arr 2020'!$A:$N,12,0),0)</f>
        <v>316.88</v>
      </c>
      <c r="R1707" s="44">
        <f>IFERROR(VLOOKUP($F1707,'Arr 2020'!$A:$N,13,0),0)</f>
        <v>510.88</v>
      </c>
      <c r="S1707" s="44">
        <f>IFERROR(VLOOKUP($F1707,'Arr 2020'!$A:$N,14,0),0)</f>
        <v>1806.55</v>
      </c>
    </row>
    <row r="1708" spans="2:19" ht="15" customHeight="1" x14ac:dyDescent="0.2">
      <c r="B1708" s="60"/>
      <c r="C1708" s="61"/>
      <c r="D1708" s="61"/>
      <c r="E1708" s="61"/>
      <c r="F1708" s="43" t="s">
        <v>2999</v>
      </c>
      <c r="G1708" s="53" t="s">
        <v>4309</v>
      </c>
      <c r="H1708" s="44">
        <f>IFERROR(VLOOKUP($F1708,'Arr 2020'!$A$1:$C$1331,3,0),0)</f>
        <v>2097.4</v>
      </c>
      <c r="I1708" s="44">
        <f>IFERROR(VLOOKUP($F1708,'Arr 2020'!$A:$N,4,0),0)</f>
        <v>4444.3400000000011</v>
      </c>
      <c r="J1708" s="44">
        <f>IFERROR(VLOOKUP($F1708,'Arr 2020'!$A:$N,5,0),0)</f>
        <v>3363.58</v>
      </c>
      <c r="K1708" s="44">
        <f>IFERROR(VLOOKUP($F1708,'Arr 2020'!$A:$N,6,0),0)</f>
        <v>943.79999999999984</v>
      </c>
      <c r="L1708" s="44">
        <f>IFERROR(VLOOKUP($F1708,'Arr 2020'!$A:$N,7,0),0)</f>
        <v>767.85</v>
      </c>
      <c r="M1708" s="44">
        <f>IFERROR(VLOOKUP($F1708,'Arr 2020'!$A:$N,8,0),0)</f>
        <v>7.99</v>
      </c>
      <c r="N1708" s="44">
        <f>IFERROR(VLOOKUP($F1708,'Arr 2020'!$A:$N,9,0),0)</f>
        <v>2099.4699999999998</v>
      </c>
      <c r="O1708" s="44">
        <f>IFERROR(VLOOKUP($F1708,'Arr 2020'!$A:$N,10,0),0)</f>
        <v>220.07</v>
      </c>
      <c r="P1708" s="44">
        <f>IFERROR(VLOOKUP($F1708,'Arr 2020'!$A:$N,11,0),0)</f>
        <v>42.569999999999993</v>
      </c>
      <c r="Q1708" s="44">
        <f>IFERROR(VLOOKUP($F1708,'Arr 2020'!$A:$N,12,0),0)</f>
        <v>997.47</v>
      </c>
      <c r="R1708" s="44">
        <f>IFERROR(VLOOKUP($F1708,'Arr 2020'!$A:$N,13,0),0)</f>
        <v>124.2</v>
      </c>
      <c r="S1708" s="44">
        <f>IFERROR(VLOOKUP($F1708,'Arr 2020'!$A:$N,14,0),0)</f>
        <v>200.25</v>
      </c>
    </row>
    <row r="1709" spans="2:19" ht="15" customHeight="1" x14ac:dyDescent="0.2">
      <c r="B1709" s="60"/>
      <c r="C1709" s="61"/>
      <c r="D1709" s="61"/>
      <c r="E1709" s="61"/>
      <c r="F1709" s="43" t="s">
        <v>3001</v>
      </c>
      <c r="G1709" s="53" t="s">
        <v>3002</v>
      </c>
      <c r="H1709" s="44">
        <f>IFERROR(VLOOKUP($F1709,'Arr 2020'!$A$1:$C$1331,3,0),0)</f>
        <v>2952.8</v>
      </c>
      <c r="I1709" s="44">
        <f>IFERROR(VLOOKUP($F1709,'Arr 2020'!$A:$N,4,0),0)</f>
        <v>888.88</v>
      </c>
      <c r="J1709" s="44">
        <f>IFERROR(VLOOKUP($F1709,'Arr 2020'!$A:$N,5,0),0)</f>
        <v>2471.41</v>
      </c>
      <c r="K1709" s="44">
        <f>IFERROR(VLOOKUP($F1709,'Arr 2020'!$A:$N,6,0),0)</f>
        <v>2438.5599999999995</v>
      </c>
      <c r="L1709" s="44">
        <f>IFERROR(VLOOKUP($F1709,'Arr 2020'!$A:$N,7,0),0)</f>
        <v>3622.19</v>
      </c>
      <c r="M1709" s="44">
        <f>IFERROR(VLOOKUP($F1709,'Arr 2020'!$A:$N,8,0),0)</f>
        <v>2214.2800000000002</v>
      </c>
      <c r="N1709" s="44">
        <f>IFERROR(VLOOKUP($F1709,'Arr 2020'!$A:$N,9,0),0)</f>
        <v>491.05999999999995</v>
      </c>
      <c r="O1709" s="44">
        <f>IFERROR(VLOOKUP($F1709,'Arr 2020'!$A:$N,10,0),0)</f>
        <v>3940.4299999999994</v>
      </c>
      <c r="P1709" s="44">
        <f>IFERROR(VLOOKUP($F1709,'Arr 2020'!$A:$N,11,0),0)</f>
        <v>2716.6</v>
      </c>
      <c r="Q1709" s="44">
        <f>IFERROR(VLOOKUP($F1709,'Arr 2020'!$A:$N,12,0),0)</f>
        <v>2505.9</v>
      </c>
      <c r="R1709" s="44">
        <f>IFERROR(VLOOKUP($F1709,'Arr 2020'!$A:$N,13,0),0)</f>
        <v>3313.06</v>
      </c>
      <c r="S1709" s="44">
        <f>IFERROR(VLOOKUP($F1709,'Arr 2020'!$A:$N,14,0),0)</f>
        <v>3474.76</v>
      </c>
    </row>
    <row r="1710" spans="2:19" ht="13.5" thickBot="1" x14ac:dyDescent="0.25">
      <c r="B1710" s="66"/>
      <c r="C1710" s="67"/>
      <c r="D1710" s="67"/>
      <c r="E1710" s="67"/>
      <c r="F1710" s="67"/>
      <c r="G1710" s="68"/>
      <c r="H1710" s="21">
        <f>IFERROR(VLOOKUP($F1710,'Arr 2020'!$A$1:$C$1331,3,0),0)</f>
        <v>0</v>
      </c>
      <c r="I1710" s="21">
        <f>IFERROR(VLOOKUP($F1710,'Arr 2020'!$A:$N,4,0),0)</f>
        <v>0</v>
      </c>
      <c r="J1710" s="21">
        <f>IFERROR(VLOOKUP($F1710,'Arr 2020'!$A:$N,5,0),0)</f>
        <v>0</v>
      </c>
      <c r="K1710" s="21">
        <f>IFERROR(VLOOKUP($F1710,'Arr 2020'!$A:$N,6,0),0)</f>
        <v>0</v>
      </c>
      <c r="L1710" s="21">
        <f>IFERROR(VLOOKUP($F1710,'Arr 2020'!$A:$N,7,0),0)</f>
        <v>0</v>
      </c>
      <c r="M1710" s="21">
        <f>IFERROR(VLOOKUP($F1710,'Arr 2020'!$A:$N,8,0),0)</f>
        <v>0</v>
      </c>
      <c r="N1710" s="21">
        <f>IFERROR(VLOOKUP($F1710,'Arr 2020'!$A:$N,9,0),0)</f>
        <v>0</v>
      </c>
      <c r="O1710" s="21">
        <f>IFERROR(VLOOKUP($F1710,'Arr 2020'!$A:$N,10,0),0)</f>
        <v>0</v>
      </c>
      <c r="P1710" s="21">
        <f>IFERROR(VLOOKUP($F1710,'Arr 2020'!$A:$N,11,0),0)</f>
        <v>0</v>
      </c>
      <c r="Q1710" s="21">
        <f>IFERROR(VLOOKUP($F1710,'Arr 2020'!$A:$N,12,0),0)</f>
        <v>0</v>
      </c>
      <c r="R1710" s="21">
        <f>IFERROR(VLOOKUP($F1710,'Arr 2020'!$A:$N,13,0),0)</f>
        <v>0</v>
      </c>
      <c r="S1710" s="21">
        <f>IFERROR(VLOOKUP($F1710,'Arr 2020'!$A:$N,14,0),0)</f>
        <v>0</v>
      </c>
    </row>
    <row r="1711" spans="2:19" ht="30" customHeight="1" thickBot="1" x14ac:dyDescent="0.25">
      <c r="B1711" s="48" t="s">
        <v>15</v>
      </c>
      <c r="C1711" s="25"/>
      <c r="D1711" s="26"/>
      <c r="E1711" s="25"/>
      <c r="F1711" s="27"/>
      <c r="G1711" s="49" t="s">
        <v>3003</v>
      </c>
      <c r="H1711" s="93">
        <f>IFERROR(VLOOKUP($F1711,'Arr 2020'!$A$1:$C$1331,3,0),0)</f>
        <v>0</v>
      </c>
      <c r="I1711" s="93">
        <f>IFERROR(VLOOKUP($F1711,'Arr 2020'!$A:$N,4,0),0)</f>
        <v>0</v>
      </c>
      <c r="J1711" s="93">
        <f>IFERROR(VLOOKUP($F1711,'Arr 2020'!$A:$N,5,0),0)</f>
        <v>0</v>
      </c>
      <c r="K1711" s="93">
        <f>IFERROR(VLOOKUP($F1711,'Arr 2020'!$A:$N,6,0),0)</f>
        <v>0</v>
      </c>
      <c r="L1711" s="93">
        <f>IFERROR(VLOOKUP($F1711,'Arr 2020'!$A:$N,7,0),0)</f>
        <v>0</v>
      </c>
      <c r="M1711" s="93">
        <f>IFERROR(VLOOKUP($F1711,'Arr 2020'!$A:$N,8,0),0)</f>
        <v>0</v>
      </c>
      <c r="N1711" s="93">
        <f>IFERROR(VLOOKUP($F1711,'Arr 2020'!$A:$N,9,0),0)</f>
        <v>0</v>
      </c>
      <c r="O1711" s="93">
        <f>IFERROR(VLOOKUP($F1711,'Arr 2020'!$A:$N,10,0),0)</f>
        <v>0</v>
      </c>
      <c r="P1711" s="93">
        <f>IFERROR(VLOOKUP($F1711,'Arr 2020'!$A:$N,11,0),0)</f>
        <v>0</v>
      </c>
      <c r="Q1711" s="93">
        <f>IFERROR(VLOOKUP($F1711,'Arr 2020'!$A:$N,12,0),0)</f>
        <v>0</v>
      </c>
      <c r="R1711" s="93">
        <f>IFERROR(VLOOKUP($F1711,'Arr 2020'!$A:$N,13,0),0)</f>
        <v>0</v>
      </c>
      <c r="S1711" s="93">
        <f>IFERROR(VLOOKUP($F1711,'Arr 2020'!$A:$N,14,0),0)</f>
        <v>0</v>
      </c>
    </row>
    <row r="1712" spans="2:19" ht="15" customHeight="1" x14ac:dyDescent="0.2">
      <c r="B1712" s="32"/>
      <c r="C1712" s="33" t="s">
        <v>3004</v>
      </c>
      <c r="D1712" s="33"/>
      <c r="E1712" s="33"/>
      <c r="F1712" s="33"/>
      <c r="G1712" s="50" t="s">
        <v>3005</v>
      </c>
      <c r="H1712" s="73">
        <f>IFERROR(VLOOKUP($F1712,'Arr 2020'!$A$1:$C$1331,3,0),0)</f>
        <v>0</v>
      </c>
      <c r="I1712" s="73">
        <f>IFERROR(VLOOKUP($F1712,'Arr 2020'!$A:$N,4,0),0)</f>
        <v>0</v>
      </c>
      <c r="J1712" s="73">
        <f>IFERROR(VLOOKUP($F1712,'Arr 2020'!$A:$N,5,0),0)</f>
        <v>0</v>
      </c>
      <c r="K1712" s="73">
        <f>IFERROR(VLOOKUP($F1712,'Arr 2020'!$A:$N,6,0),0)</f>
        <v>0</v>
      </c>
      <c r="L1712" s="73">
        <f>IFERROR(VLOOKUP($F1712,'Arr 2020'!$A:$N,7,0),0)</f>
        <v>0</v>
      </c>
      <c r="M1712" s="73">
        <f>IFERROR(VLOOKUP($F1712,'Arr 2020'!$A:$N,8,0),0)</f>
        <v>0</v>
      </c>
      <c r="N1712" s="73">
        <f>IFERROR(VLOOKUP($F1712,'Arr 2020'!$A:$N,9,0),0)</f>
        <v>0</v>
      </c>
      <c r="O1712" s="73">
        <f>IFERROR(VLOOKUP($F1712,'Arr 2020'!$A:$N,10,0),0)</f>
        <v>0</v>
      </c>
      <c r="P1712" s="73">
        <f>IFERROR(VLOOKUP($F1712,'Arr 2020'!$A:$N,11,0),0)</f>
        <v>0</v>
      </c>
      <c r="Q1712" s="73">
        <f>IFERROR(VLOOKUP($F1712,'Arr 2020'!$A:$N,12,0),0)</f>
        <v>0</v>
      </c>
      <c r="R1712" s="73">
        <f>IFERROR(VLOOKUP($F1712,'Arr 2020'!$A:$N,13,0),0)</f>
        <v>0</v>
      </c>
      <c r="S1712" s="73">
        <f>IFERROR(VLOOKUP($F1712,'Arr 2020'!$A:$N,14,0),0)</f>
        <v>0</v>
      </c>
    </row>
    <row r="1713" spans="2:19" ht="15" customHeight="1" x14ac:dyDescent="0.2">
      <c r="B1713" s="64"/>
      <c r="C1713" s="37"/>
      <c r="D1713" s="37" t="s">
        <v>3006</v>
      </c>
      <c r="E1713" s="37"/>
      <c r="F1713" s="37"/>
      <c r="G1713" s="51" t="s">
        <v>3007</v>
      </c>
      <c r="H1713" s="38">
        <f>IFERROR(VLOOKUP($F1713,'Arr 2020'!$A$1:$C$1331,3,0),0)</f>
        <v>0</v>
      </c>
      <c r="I1713" s="38">
        <f>IFERROR(VLOOKUP($F1713,'Arr 2020'!$A:$N,4,0),0)</f>
        <v>0</v>
      </c>
      <c r="J1713" s="38">
        <f>IFERROR(VLOOKUP($F1713,'Arr 2020'!$A:$N,5,0),0)</f>
        <v>0</v>
      </c>
      <c r="K1713" s="38">
        <f>IFERROR(VLOOKUP($F1713,'Arr 2020'!$A:$N,6,0),0)</f>
        <v>0</v>
      </c>
      <c r="L1713" s="38">
        <f>IFERROR(VLOOKUP($F1713,'Arr 2020'!$A:$N,7,0),0)</f>
        <v>0</v>
      </c>
      <c r="M1713" s="38">
        <f>IFERROR(VLOOKUP($F1713,'Arr 2020'!$A:$N,8,0),0)</f>
        <v>0</v>
      </c>
      <c r="N1713" s="38">
        <f>IFERROR(VLOOKUP($F1713,'Arr 2020'!$A:$N,9,0),0)</f>
        <v>0</v>
      </c>
      <c r="O1713" s="38">
        <f>IFERROR(VLOOKUP($F1713,'Arr 2020'!$A:$N,10,0),0)</f>
        <v>0</v>
      </c>
      <c r="P1713" s="38">
        <f>IFERROR(VLOOKUP($F1713,'Arr 2020'!$A:$N,11,0),0)</f>
        <v>0</v>
      </c>
      <c r="Q1713" s="38">
        <f>IFERROR(VLOOKUP($F1713,'Arr 2020'!$A:$N,12,0),0)</f>
        <v>0</v>
      </c>
      <c r="R1713" s="38">
        <f>IFERROR(VLOOKUP($F1713,'Arr 2020'!$A:$N,13,0),0)</f>
        <v>0</v>
      </c>
      <c r="S1713" s="38">
        <f>IFERROR(VLOOKUP($F1713,'Arr 2020'!$A:$N,14,0),0)</f>
        <v>0</v>
      </c>
    </row>
    <row r="1714" spans="2:19" ht="15" customHeight="1" x14ac:dyDescent="0.2">
      <c r="B1714" s="23"/>
      <c r="C1714" s="22"/>
      <c r="D1714" s="22"/>
      <c r="E1714" s="22" t="s">
        <v>3008</v>
      </c>
      <c r="F1714" s="22"/>
      <c r="G1714" s="55" t="s">
        <v>3009</v>
      </c>
      <c r="H1714" s="24">
        <f>IFERROR(VLOOKUP($F1714,'Arr 2020'!$A$1:$C$1331,3,0),0)</f>
        <v>0</v>
      </c>
      <c r="I1714" s="24">
        <f>IFERROR(VLOOKUP($F1714,'Arr 2020'!$A:$N,4,0),0)</f>
        <v>0</v>
      </c>
      <c r="J1714" s="24">
        <f>IFERROR(VLOOKUP($F1714,'Arr 2020'!$A:$N,5,0),0)</f>
        <v>0</v>
      </c>
      <c r="K1714" s="24">
        <f>IFERROR(VLOOKUP($F1714,'Arr 2020'!$A:$N,6,0),0)</f>
        <v>0</v>
      </c>
      <c r="L1714" s="24">
        <f>IFERROR(VLOOKUP($F1714,'Arr 2020'!$A:$N,7,0),0)</f>
        <v>0</v>
      </c>
      <c r="M1714" s="24">
        <f>IFERROR(VLOOKUP($F1714,'Arr 2020'!$A:$N,8,0),0)</f>
        <v>0</v>
      </c>
      <c r="N1714" s="24">
        <f>IFERROR(VLOOKUP($F1714,'Arr 2020'!$A:$N,9,0),0)</f>
        <v>0</v>
      </c>
      <c r="O1714" s="24">
        <f>IFERROR(VLOOKUP($F1714,'Arr 2020'!$A:$N,10,0),0)</f>
        <v>0</v>
      </c>
      <c r="P1714" s="24">
        <f>IFERROR(VLOOKUP($F1714,'Arr 2020'!$A:$N,11,0),0)</f>
        <v>0</v>
      </c>
      <c r="Q1714" s="24">
        <f>IFERROR(VLOOKUP($F1714,'Arr 2020'!$A:$N,12,0),0)</f>
        <v>0</v>
      </c>
      <c r="R1714" s="24">
        <f>IFERROR(VLOOKUP($F1714,'Arr 2020'!$A:$N,13,0),0)</f>
        <v>0</v>
      </c>
      <c r="S1714" s="24">
        <f>IFERROR(VLOOKUP($F1714,'Arr 2020'!$A:$N,14,0),0)</f>
        <v>0</v>
      </c>
    </row>
    <row r="1715" spans="2:19" ht="15" customHeight="1" x14ac:dyDescent="0.2">
      <c r="B1715" s="60"/>
      <c r="C1715" s="61"/>
      <c r="D1715" s="61"/>
      <c r="E1715" s="61"/>
      <c r="F1715" s="43" t="s">
        <v>3010</v>
      </c>
      <c r="G1715" s="53" t="s">
        <v>3009</v>
      </c>
      <c r="H1715" s="44">
        <f>IFERROR(VLOOKUP($F1715,'Arr 2020'!$A$1:$C$1331,3,0),0)</f>
        <v>17939.560000000001</v>
      </c>
      <c r="I1715" s="44">
        <f>IFERROR(VLOOKUP($F1715,'Arr 2020'!$A:$N,4,0),0)</f>
        <v>15562</v>
      </c>
      <c r="J1715" s="44">
        <f>IFERROR(VLOOKUP($F1715,'Arr 2020'!$A:$N,5,0),0)</f>
        <v>3688.55</v>
      </c>
      <c r="K1715" s="44">
        <f>IFERROR(VLOOKUP($F1715,'Arr 2020'!$A:$N,6,0),0)</f>
        <v>5056.87</v>
      </c>
      <c r="L1715" s="44">
        <f>IFERROR(VLOOKUP($F1715,'Arr 2020'!$A:$N,7,0),0)</f>
        <v>969.59</v>
      </c>
      <c r="M1715" s="44">
        <f>IFERROR(VLOOKUP($F1715,'Arr 2020'!$A:$N,8,0),0)</f>
        <v>1127.5</v>
      </c>
      <c r="N1715" s="44">
        <f>IFERROR(VLOOKUP($F1715,'Arr 2020'!$A:$N,9,0),0)</f>
        <v>3690.53</v>
      </c>
      <c r="O1715" s="44">
        <f>IFERROR(VLOOKUP($F1715,'Arr 2020'!$A:$N,10,0),0)</f>
        <v>1114.4100000000001</v>
      </c>
      <c r="P1715" s="44">
        <f>IFERROR(VLOOKUP($F1715,'Arr 2020'!$A:$N,11,0),0)</f>
        <v>2550.77</v>
      </c>
      <c r="Q1715" s="44">
        <f>IFERROR(VLOOKUP($F1715,'Arr 2020'!$A:$N,12,0),0)</f>
        <v>2458.46</v>
      </c>
      <c r="R1715" s="44">
        <f>IFERROR(VLOOKUP($F1715,'Arr 2020'!$A:$N,13,0),0)</f>
        <v>2689.21</v>
      </c>
      <c r="S1715" s="44">
        <f>IFERROR(VLOOKUP($F1715,'Arr 2020'!$A:$N,14,0),0)</f>
        <v>11828.8</v>
      </c>
    </row>
    <row r="1716" spans="2:19" ht="15" customHeight="1" x14ac:dyDescent="0.2">
      <c r="B1716" s="23"/>
      <c r="C1716" s="22"/>
      <c r="D1716" s="22"/>
      <c r="E1716" s="22" t="s">
        <v>3011</v>
      </c>
      <c r="F1716" s="22"/>
      <c r="G1716" s="55" t="s">
        <v>3012</v>
      </c>
      <c r="H1716" s="24">
        <f>IFERROR(VLOOKUP($F1716,'Arr 2020'!$A$1:$C$1331,3,0),0)</f>
        <v>0</v>
      </c>
      <c r="I1716" s="24">
        <f>IFERROR(VLOOKUP($F1716,'Arr 2020'!$A:$N,4,0),0)</f>
        <v>0</v>
      </c>
      <c r="J1716" s="24">
        <f>IFERROR(VLOOKUP($F1716,'Arr 2020'!$A:$N,5,0),0)</f>
        <v>0</v>
      </c>
      <c r="K1716" s="24">
        <f>IFERROR(VLOOKUP($F1716,'Arr 2020'!$A:$N,6,0),0)</f>
        <v>0</v>
      </c>
      <c r="L1716" s="24">
        <f>IFERROR(VLOOKUP($F1716,'Arr 2020'!$A:$N,7,0),0)</f>
        <v>0</v>
      </c>
      <c r="M1716" s="24">
        <f>IFERROR(VLOOKUP($F1716,'Arr 2020'!$A:$N,8,0),0)</f>
        <v>0</v>
      </c>
      <c r="N1716" s="24">
        <f>IFERROR(VLOOKUP($F1716,'Arr 2020'!$A:$N,9,0),0)</f>
        <v>0</v>
      </c>
      <c r="O1716" s="24">
        <f>IFERROR(VLOOKUP($F1716,'Arr 2020'!$A:$N,10,0),0)</f>
        <v>0</v>
      </c>
      <c r="P1716" s="24">
        <f>IFERROR(VLOOKUP($F1716,'Arr 2020'!$A:$N,11,0),0)</f>
        <v>0</v>
      </c>
      <c r="Q1716" s="24">
        <f>IFERROR(VLOOKUP($F1716,'Arr 2020'!$A:$N,12,0),0)</f>
        <v>0</v>
      </c>
      <c r="R1716" s="24">
        <f>IFERROR(VLOOKUP($F1716,'Arr 2020'!$A:$N,13,0),0)</f>
        <v>0</v>
      </c>
      <c r="S1716" s="24">
        <f>IFERROR(VLOOKUP($F1716,'Arr 2020'!$A:$N,14,0),0)</f>
        <v>0</v>
      </c>
    </row>
    <row r="1717" spans="2:19" ht="15" customHeight="1" x14ac:dyDescent="0.2">
      <c r="B1717" s="60"/>
      <c r="C1717" s="61"/>
      <c r="D1717" s="61"/>
      <c r="E1717" s="61"/>
      <c r="F1717" s="43" t="s">
        <v>3013</v>
      </c>
      <c r="G1717" s="53" t="s">
        <v>3012</v>
      </c>
      <c r="H1717" s="44">
        <f>IFERROR(VLOOKUP($F1717,'Arr 2020'!$A$1:$C$1331,3,0),0)</f>
        <v>0</v>
      </c>
      <c r="I1717" s="44">
        <f>IFERROR(VLOOKUP($F1717,'Arr 2020'!$A:$N,4,0),0)</f>
        <v>0</v>
      </c>
      <c r="J1717" s="44">
        <f>IFERROR(VLOOKUP($F1717,'Arr 2020'!$A:$N,5,0),0)</f>
        <v>0</v>
      </c>
      <c r="K1717" s="44">
        <f>IFERROR(VLOOKUP($F1717,'Arr 2020'!$A:$N,6,0),0)</f>
        <v>0</v>
      </c>
      <c r="L1717" s="44">
        <f>IFERROR(VLOOKUP($F1717,'Arr 2020'!$A:$N,7,0),0)</f>
        <v>0</v>
      </c>
      <c r="M1717" s="44">
        <f>IFERROR(VLOOKUP($F1717,'Arr 2020'!$A:$N,8,0),0)</f>
        <v>0</v>
      </c>
      <c r="N1717" s="44">
        <f>IFERROR(VLOOKUP($F1717,'Arr 2020'!$A:$N,9,0),0)</f>
        <v>0</v>
      </c>
      <c r="O1717" s="44">
        <f>IFERROR(VLOOKUP($F1717,'Arr 2020'!$A:$N,10,0),0)</f>
        <v>0</v>
      </c>
      <c r="P1717" s="44">
        <f>IFERROR(VLOOKUP($F1717,'Arr 2020'!$A:$N,11,0),0)</f>
        <v>0</v>
      </c>
      <c r="Q1717" s="44">
        <f>IFERROR(VLOOKUP($F1717,'Arr 2020'!$A:$N,12,0),0)</f>
        <v>0</v>
      </c>
      <c r="R1717" s="44">
        <f>IFERROR(VLOOKUP($F1717,'Arr 2020'!$A:$N,13,0),0)</f>
        <v>0</v>
      </c>
      <c r="S1717" s="44">
        <f>IFERROR(VLOOKUP($F1717,'Arr 2020'!$A:$N,14,0),0)</f>
        <v>0</v>
      </c>
    </row>
    <row r="1718" spans="2:19" ht="15" customHeight="1" x14ac:dyDescent="0.2">
      <c r="B1718" s="23"/>
      <c r="C1718" s="22"/>
      <c r="D1718" s="22"/>
      <c r="E1718" s="22" t="s">
        <v>3014</v>
      </c>
      <c r="F1718" s="22"/>
      <c r="G1718" s="55" t="s">
        <v>3015</v>
      </c>
      <c r="H1718" s="24">
        <f>IFERROR(VLOOKUP($F1718,'Arr 2020'!$A$1:$C$1331,3,0),0)</f>
        <v>0</v>
      </c>
      <c r="I1718" s="24">
        <f>IFERROR(VLOOKUP($F1718,'Arr 2020'!$A:$N,4,0),0)</f>
        <v>0</v>
      </c>
      <c r="J1718" s="24">
        <f>IFERROR(VLOOKUP($F1718,'Arr 2020'!$A:$N,5,0),0)</f>
        <v>0</v>
      </c>
      <c r="K1718" s="24">
        <f>IFERROR(VLOOKUP($F1718,'Arr 2020'!$A:$N,6,0),0)</f>
        <v>0</v>
      </c>
      <c r="L1718" s="24">
        <f>IFERROR(VLOOKUP($F1718,'Arr 2020'!$A:$N,7,0),0)</f>
        <v>0</v>
      </c>
      <c r="M1718" s="24">
        <f>IFERROR(VLOOKUP($F1718,'Arr 2020'!$A:$N,8,0),0)</f>
        <v>0</v>
      </c>
      <c r="N1718" s="24">
        <f>IFERROR(VLOOKUP($F1718,'Arr 2020'!$A:$N,9,0),0)</f>
        <v>0</v>
      </c>
      <c r="O1718" s="24">
        <f>IFERROR(VLOOKUP($F1718,'Arr 2020'!$A:$N,10,0),0)</f>
        <v>0</v>
      </c>
      <c r="P1718" s="24">
        <f>IFERROR(VLOOKUP($F1718,'Arr 2020'!$A:$N,11,0),0)</f>
        <v>0</v>
      </c>
      <c r="Q1718" s="24">
        <f>IFERROR(VLOOKUP($F1718,'Arr 2020'!$A:$N,12,0),0)</f>
        <v>0</v>
      </c>
      <c r="R1718" s="24">
        <f>IFERROR(VLOOKUP($F1718,'Arr 2020'!$A:$N,13,0),0)</f>
        <v>0</v>
      </c>
      <c r="S1718" s="24">
        <f>IFERROR(VLOOKUP($F1718,'Arr 2020'!$A:$N,14,0),0)</f>
        <v>0</v>
      </c>
    </row>
    <row r="1719" spans="2:19" ht="15" customHeight="1" x14ac:dyDescent="0.2">
      <c r="B1719" s="60"/>
      <c r="C1719" s="61"/>
      <c r="D1719" s="61"/>
      <c r="E1719" s="61"/>
      <c r="F1719" s="43" t="s">
        <v>3016</v>
      </c>
      <c r="G1719" s="53" t="s">
        <v>3015</v>
      </c>
      <c r="H1719" s="44">
        <f>IFERROR(VLOOKUP($F1719,'Arr 2020'!$A$1:$C$1331,3,0),0)</f>
        <v>1677.14</v>
      </c>
      <c r="I1719" s="44">
        <f>IFERROR(VLOOKUP($F1719,'Arr 2020'!$A:$N,4,0),0)</f>
        <v>53.08</v>
      </c>
      <c r="J1719" s="44">
        <f>IFERROR(VLOOKUP($F1719,'Arr 2020'!$A:$N,5,0),0)</f>
        <v>7360.16</v>
      </c>
      <c r="K1719" s="44">
        <f>IFERROR(VLOOKUP($F1719,'Arr 2020'!$A:$N,6,0),0)</f>
        <v>3030.8</v>
      </c>
      <c r="L1719" s="44">
        <f>IFERROR(VLOOKUP($F1719,'Arr 2020'!$A:$N,7,0),0)</f>
        <v>490.01</v>
      </c>
      <c r="M1719" s="44">
        <f>IFERROR(VLOOKUP($F1719,'Arr 2020'!$A:$N,8,0),0)</f>
        <v>37.75</v>
      </c>
      <c r="N1719" s="44">
        <f>IFERROR(VLOOKUP($F1719,'Arr 2020'!$A:$N,9,0),0)</f>
        <v>153.41</v>
      </c>
      <c r="O1719" s="44">
        <f>IFERROR(VLOOKUP($F1719,'Arr 2020'!$A:$N,10,0),0)</f>
        <v>32.89</v>
      </c>
      <c r="P1719" s="44">
        <f>IFERROR(VLOOKUP($F1719,'Arr 2020'!$A:$N,11,0),0)</f>
        <v>726.21</v>
      </c>
      <c r="Q1719" s="44">
        <f>IFERROR(VLOOKUP($F1719,'Arr 2020'!$A:$N,12,0),0)</f>
        <v>1600.05</v>
      </c>
      <c r="R1719" s="44">
        <f>IFERROR(VLOOKUP($F1719,'Arr 2020'!$A:$N,13,0),0)</f>
        <v>2378.4899999999998</v>
      </c>
      <c r="S1719" s="44">
        <f>IFERROR(VLOOKUP($F1719,'Arr 2020'!$A:$N,14,0),0)</f>
        <v>2468.5</v>
      </c>
    </row>
    <row r="1720" spans="2:19" ht="15" customHeight="1" x14ac:dyDescent="0.2">
      <c r="B1720" s="23"/>
      <c r="C1720" s="22"/>
      <c r="D1720" s="22"/>
      <c r="E1720" s="22" t="s">
        <v>3017</v>
      </c>
      <c r="F1720" s="22"/>
      <c r="G1720" s="55" t="s">
        <v>3018</v>
      </c>
      <c r="H1720" s="24">
        <f>IFERROR(VLOOKUP($F1720,'Arr 2020'!$A$1:$C$1331,3,0),0)</f>
        <v>0</v>
      </c>
      <c r="I1720" s="24">
        <f>IFERROR(VLOOKUP($F1720,'Arr 2020'!$A:$N,4,0),0)</f>
        <v>0</v>
      </c>
      <c r="J1720" s="24">
        <f>IFERROR(VLOOKUP($F1720,'Arr 2020'!$A:$N,5,0),0)</f>
        <v>0</v>
      </c>
      <c r="K1720" s="24">
        <f>IFERROR(VLOOKUP($F1720,'Arr 2020'!$A:$N,6,0),0)</f>
        <v>0</v>
      </c>
      <c r="L1720" s="24">
        <f>IFERROR(VLOOKUP($F1720,'Arr 2020'!$A:$N,7,0),0)</f>
        <v>0</v>
      </c>
      <c r="M1720" s="24">
        <f>IFERROR(VLOOKUP($F1720,'Arr 2020'!$A:$N,8,0),0)</f>
        <v>0</v>
      </c>
      <c r="N1720" s="24">
        <f>IFERROR(VLOOKUP($F1720,'Arr 2020'!$A:$N,9,0),0)</f>
        <v>0</v>
      </c>
      <c r="O1720" s="24">
        <f>IFERROR(VLOOKUP($F1720,'Arr 2020'!$A:$N,10,0),0)</f>
        <v>0</v>
      </c>
      <c r="P1720" s="24">
        <f>IFERROR(VLOOKUP($F1720,'Arr 2020'!$A:$N,11,0),0)</f>
        <v>0</v>
      </c>
      <c r="Q1720" s="24">
        <f>IFERROR(VLOOKUP($F1720,'Arr 2020'!$A:$N,12,0),0)</f>
        <v>0</v>
      </c>
      <c r="R1720" s="24">
        <f>IFERROR(VLOOKUP($F1720,'Arr 2020'!$A:$N,13,0),0)</f>
        <v>0</v>
      </c>
      <c r="S1720" s="24">
        <f>IFERROR(VLOOKUP($F1720,'Arr 2020'!$A:$N,14,0),0)</f>
        <v>0</v>
      </c>
    </row>
    <row r="1721" spans="2:19" ht="15" customHeight="1" x14ac:dyDescent="0.2">
      <c r="B1721" s="60"/>
      <c r="C1721" s="61"/>
      <c r="D1721" s="61"/>
      <c r="E1721" s="61"/>
      <c r="F1721" s="43" t="s">
        <v>3019</v>
      </c>
      <c r="G1721" s="53" t="s">
        <v>3018</v>
      </c>
      <c r="H1721" s="44">
        <f>IFERROR(VLOOKUP($F1721,'Arr 2020'!$A$1:$C$1331,3,0),0)</f>
        <v>925.45</v>
      </c>
      <c r="I1721" s="44">
        <f>IFERROR(VLOOKUP($F1721,'Arr 2020'!$A:$N,4,0),0)</f>
        <v>213.76</v>
      </c>
      <c r="J1721" s="44">
        <f>IFERROR(VLOOKUP($F1721,'Arr 2020'!$A:$N,5,0),0)</f>
        <v>225.43000000000004</v>
      </c>
      <c r="K1721" s="44">
        <f>IFERROR(VLOOKUP($F1721,'Arr 2020'!$A:$N,6,0),0)</f>
        <v>173.42</v>
      </c>
      <c r="L1721" s="44">
        <f>IFERROR(VLOOKUP($F1721,'Arr 2020'!$A:$N,7,0),0)</f>
        <v>66.77</v>
      </c>
      <c r="M1721" s="44">
        <f>IFERROR(VLOOKUP($F1721,'Arr 2020'!$A:$N,8,0),0)</f>
        <v>215.53</v>
      </c>
      <c r="N1721" s="44">
        <f>IFERROR(VLOOKUP($F1721,'Arr 2020'!$A:$N,9,0),0)</f>
        <v>167.88999999999996</v>
      </c>
      <c r="O1721" s="44">
        <f>IFERROR(VLOOKUP($F1721,'Arr 2020'!$A:$N,10,0),0)</f>
        <v>222.99000000000004</v>
      </c>
      <c r="P1721" s="44">
        <f>IFERROR(VLOOKUP($F1721,'Arr 2020'!$A:$N,11,0),0)</f>
        <v>98.510000000000019</v>
      </c>
      <c r="Q1721" s="44">
        <f>IFERROR(VLOOKUP($F1721,'Arr 2020'!$A:$N,12,0),0)</f>
        <v>275.76</v>
      </c>
      <c r="R1721" s="44">
        <f>IFERROR(VLOOKUP($F1721,'Arr 2020'!$A:$N,13,0),0)</f>
        <v>54.44</v>
      </c>
      <c r="S1721" s="44">
        <f>IFERROR(VLOOKUP($F1721,'Arr 2020'!$A:$N,14,0),0)</f>
        <v>576.16</v>
      </c>
    </row>
    <row r="1722" spans="2:19" ht="15" customHeight="1" x14ac:dyDescent="0.2">
      <c r="B1722" s="64"/>
      <c r="C1722" s="37"/>
      <c r="D1722" s="37" t="s">
        <v>3020</v>
      </c>
      <c r="E1722" s="37"/>
      <c r="F1722" s="37"/>
      <c r="G1722" s="51" t="s">
        <v>3021</v>
      </c>
      <c r="H1722" s="38">
        <f>IFERROR(VLOOKUP($F1722,'Arr 2020'!$A$1:$C$1331,3,0),0)</f>
        <v>0</v>
      </c>
      <c r="I1722" s="38">
        <f>IFERROR(VLOOKUP($F1722,'Arr 2020'!$A:$N,4,0),0)</f>
        <v>0</v>
      </c>
      <c r="J1722" s="38">
        <f>IFERROR(VLOOKUP($F1722,'Arr 2020'!$A:$N,5,0),0)</f>
        <v>0</v>
      </c>
      <c r="K1722" s="38">
        <f>IFERROR(VLOOKUP($F1722,'Arr 2020'!$A:$N,6,0),0)</f>
        <v>0</v>
      </c>
      <c r="L1722" s="38">
        <f>IFERROR(VLOOKUP($F1722,'Arr 2020'!$A:$N,7,0),0)</f>
        <v>0</v>
      </c>
      <c r="M1722" s="38">
        <f>IFERROR(VLOOKUP($F1722,'Arr 2020'!$A:$N,8,0),0)</f>
        <v>0</v>
      </c>
      <c r="N1722" s="38">
        <f>IFERROR(VLOOKUP($F1722,'Arr 2020'!$A:$N,9,0),0)</f>
        <v>0</v>
      </c>
      <c r="O1722" s="38">
        <f>IFERROR(VLOOKUP($F1722,'Arr 2020'!$A:$N,10,0),0)</f>
        <v>0</v>
      </c>
      <c r="P1722" s="38">
        <f>IFERROR(VLOOKUP($F1722,'Arr 2020'!$A:$N,11,0),0)</f>
        <v>0</v>
      </c>
      <c r="Q1722" s="38">
        <f>IFERROR(VLOOKUP($F1722,'Arr 2020'!$A:$N,12,0),0)</f>
        <v>0</v>
      </c>
      <c r="R1722" s="38">
        <f>IFERROR(VLOOKUP($F1722,'Arr 2020'!$A:$N,13,0),0)</f>
        <v>0</v>
      </c>
      <c r="S1722" s="38">
        <f>IFERROR(VLOOKUP($F1722,'Arr 2020'!$A:$N,14,0),0)</f>
        <v>0</v>
      </c>
    </row>
    <row r="1723" spans="2:19" ht="15" customHeight="1" x14ac:dyDescent="0.2">
      <c r="B1723" s="23"/>
      <c r="C1723" s="22"/>
      <c r="D1723" s="22"/>
      <c r="E1723" s="22" t="s">
        <v>3022</v>
      </c>
      <c r="F1723" s="22"/>
      <c r="G1723" s="55" t="s">
        <v>3023</v>
      </c>
      <c r="H1723" s="24">
        <f>IFERROR(VLOOKUP($F1723,'Arr 2020'!$A$1:$C$1331,3,0),0)</f>
        <v>0</v>
      </c>
      <c r="I1723" s="24">
        <f>IFERROR(VLOOKUP($F1723,'Arr 2020'!$A:$N,4,0),0)</f>
        <v>0</v>
      </c>
      <c r="J1723" s="24">
        <f>IFERROR(VLOOKUP($F1723,'Arr 2020'!$A:$N,5,0),0)</f>
        <v>0</v>
      </c>
      <c r="K1723" s="24">
        <f>IFERROR(VLOOKUP($F1723,'Arr 2020'!$A:$N,6,0),0)</f>
        <v>0</v>
      </c>
      <c r="L1723" s="24">
        <f>IFERROR(VLOOKUP($F1723,'Arr 2020'!$A:$N,7,0),0)</f>
        <v>0</v>
      </c>
      <c r="M1723" s="24">
        <f>IFERROR(VLOOKUP($F1723,'Arr 2020'!$A:$N,8,0),0)</f>
        <v>0</v>
      </c>
      <c r="N1723" s="24">
        <f>IFERROR(VLOOKUP($F1723,'Arr 2020'!$A:$N,9,0),0)</f>
        <v>0</v>
      </c>
      <c r="O1723" s="24">
        <f>IFERROR(VLOOKUP($F1723,'Arr 2020'!$A:$N,10,0),0)</f>
        <v>0</v>
      </c>
      <c r="P1723" s="24">
        <f>IFERROR(VLOOKUP($F1723,'Arr 2020'!$A:$N,11,0),0)</f>
        <v>0</v>
      </c>
      <c r="Q1723" s="24">
        <f>IFERROR(VLOOKUP($F1723,'Arr 2020'!$A:$N,12,0),0)</f>
        <v>0</v>
      </c>
      <c r="R1723" s="24">
        <f>IFERROR(VLOOKUP($F1723,'Arr 2020'!$A:$N,13,0),0)</f>
        <v>0</v>
      </c>
      <c r="S1723" s="24">
        <f>IFERROR(VLOOKUP($F1723,'Arr 2020'!$A:$N,14,0),0)</f>
        <v>0</v>
      </c>
    </row>
    <row r="1724" spans="2:19" ht="15" customHeight="1" x14ac:dyDescent="0.2">
      <c r="B1724" s="60"/>
      <c r="C1724" s="61"/>
      <c r="D1724" s="61"/>
      <c r="E1724" s="61"/>
      <c r="F1724" s="43" t="s">
        <v>3024</v>
      </c>
      <c r="G1724" s="53" t="s">
        <v>3023</v>
      </c>
      <c r="H1724" s="44">
        <f>IFERROR(VLOOKUP($F1724,'Arr 2020'!$A$1:$C$1331,3,0),0)</f>
        <v>7892.26</v>
      </c>
      <c r="I1724" s="44">
        <f>IFERROR(VLOOKUP($F1724,'Arr 2020'!$A:$N,4,0),0)</f>
        <v>4263.18</v>
      </c>
      <c r="J1724" s="44">
        <f>IFERROR(VLOOKUP($F1724,'Arr 2020'!$A:$N,5,0),0)</f>
        <v>4798.8500000000004</v>
      </c>
      <c r="K1724" s="44">
        <f>IFERROR(VLOOKUP($F1724,'Arr 2020'!$A:$N,6,0),0)</f>
        <v>2202.06</v>
      </c>
      <c r="L1724" s="44">
        <f>IFERROR(VLOOKUP($F1724,'Arr 2020'!$A:$N,7,0),0)</f>
        <v>10042.41</v>
      </c>
      <c r="M1724" s="44">
        <f>IFERROR(VLOOKUP($F1724,'Arr 2020'!$A:$N,8,0),0)</f>
        <v>1904.21</v>
      </c>
      <c r="N1724" s="44">
        <f>IFERROR(VLOOKUP($F1724,'Arr 2020'!$A:$N,9,0),0)</f>
        <v>1405.91</v>
      </c>
      <c r="O1724" s="44">
        <f>IFERROR(VLOOKUP($F1724,'Arr 2020'!$A:$N,10,0),0)</f>
        <v>2703.37</v>
      </c>
      <c r="P1724" s="44">
        <f>IFERROR(VLOOKUP($F1724,'Arr 2020'!$A:$N,11,0),0)</f>
        <v>6749.19</v>
      </c>
      <c r="Q1724" s="44">
        <f>IFERROR(VLOOKUP($F1724,'Arr 2020'!$A:$N,12,0),0)</f>
        <v>4014.59</v>
      </c>
      <c r="R1724" s="44">
        <f>IFERROR(VLOOKUP($F1724,'Arr 2020'!$A:$N,13,0),0)</f>
        <v>3328.54</v>
      </c>
      <c r="S1724" s="44">
        <f>IFERROR(VLOOKUP($F1724,'Arr 2020'!$A:$N,14,0),0)</f>
        <v>3829.57</v>
      </c>
    </row>
    <row r="1725" spans="2:19" ht="15" customHeight="1" x14ac:dyDescent="0.2">
      <c r="B1725" s="23"/>
      <c r="C1725" s="22"/>
      <c r="D1725" s="22"/>
      <c r="E1725" s="22" t="s">
        <v>3025</v>
      </c>
      <c r="F1725" s="22"/>
      <c r="G1725" s="55" t="s">
        <v>3026</v>
      </c>
      <c r="H1725" s="24">
        <f>IFERROR(VLOOKUP($F1725,'Arr 2020'!$A$1:$C$1331,3,0),0)</f>
        <v>0</v>
      </c>
      <c r="I1725" s="24">
        <f>IFERROR(VLOOKUP($F1725,'Arr 2020'!$A:$N,4,0),0)</f>
        <v>0</v>
      </c>
      <c r="J1725" s="24">
        <f>IFERROR(VLOOKUP($F1725,'Arr 2020'!$A:$N,5,0),0)</f>
        <v>0</v>
      </c>
      <c r="K1725" s="24">
        <f>IFERROR(VLOOKUP($F1725,'Arr 2020'!$A:$N,6,0),0)</f>
        <v>0</v>
      </c>
      <c r="L1725" s="24">
        <f>IFERROR(VLOOKUP($F1725,'Arr 2020'!$A:$N,7,0),0)</f>
        <v>0</v>
      </c>
      <c r="M1725" s="24">
        <f>IFERROR(VLOOKUP($F1725,'Arr 2020'!$A:$N,8,0),0)</f>
        <v>0</v>
      </c>
      <c r="N1725" s="24">
        <f>IFERROR(VLOOKUP($F1725,'Arr 2020'!$A:$N,9,0),0)</f>
        <v>0</v>
      </c>
      <c r="O1725" s="24">
        <f>IFERROR(VLOOKUP($F1725,'Arr 2020'!$A:$N,10,0),0)</f>
        <v>0</v>
      </c>
      <c r="P1725" s="24">
        <f>IFERROR(VLOOKUP($F1725,'Arr 2020'!$A:$N,11,0),0)</f>
        <v>0</v>
      </c>
      <c r="Q1725" s="24">
        <f>IFERROR(VLOOKUP($F1725,'Arr 2020'!$A:$N,12,0),0)</f>
        <v>0</v>
      </c>
      <c r="R1725" s="24">
        <f>IFERROR(VLOOKUP($F1725,'Arr 2020'!$A:$N,13,0),0)</f>
        <v>0</v>
      </c>
      <c r="S1725" s="24">
        <f>IFERROR(VLOOKUP($F1725,'Arr 2020'!$A:$N,14,0),0)</f>
        <v>0</v>
      </c>
    </row>
    <row r="1726" spans="2:19" ht="15" customHeight="1" x14ac:dyDescent="0.2">
      <c r="B1726" s="60"/>
      <c r="C1726" s="61"/>
      <c r="D1726" s="61"/>
      <c r="E1726" s="61"/>
      <c r="F1726" s="43" t="s">
        <v>3027</v>
      </c>
      <c r="G1726" s="53" t="s">
        <v>3026</v>
      </c>
      <c r="H1726" s="44">
        <f>IFERROR(VLOOKUP($F1726,'Arr 2020'!$A$1:$C$1331,3,0),0)</f>
        <v>0</v>
      </c>
      <c r="I1726" s="44">
        <f>IFERROR(VLOOKUP($F1726,'Arr 2020'!$A:$N,4,0),0)</f>
        <v>0</v>
      </c>
      <c r="J1726" s="44">
        <f>IFERROR(VLOOKUP($F1726,'Arr 2020'!$A:$N,5,0),0)</f>
        <v>0</v>
      </c>
      <c r="K1726" s="44">
        <f>IFERROR(VLOOKUP($F1726,'Arr 2020'!$A:$N,6,0),0)</f>
        <v>0</v>
      </c>
      <c r="L1726" s="44">
        <f>IFERROR(VLOOKUP($F1726,'Arr 2020'!$A:$N,7,0),0)</f>
        <v>0</v>
      </c>
      <c r="M1726" s="44">
        <f>IFERROR(VLOOKUP($F1726,'Arr 2020'!$A:$N,8,0),0)</f>
        <v>0</v>
      </c>
      <c r="N1726" s="44">
        <f>IFERROR(VLOOKUP($F1726,'Arr 2020'!$A:$N,9,0),0)</f>
        <v>0</v>
      </c>
      <c r="O1726" s="44">
        <f>IFERROR(VLOOKUP($F1726,'Arr 2020'!$A:$N,10,0),0)</f>
        <v>0</v>
      </c>
      <c r="P1726" s="44">
        <f>IFERROR(VLOOKUP($F1726,'Arr 2020'!$A:$N,11,0),0)</f>
        <v>0</v>
      </c>
      <c r="Q1726" s="44">
        <f>IFERROR(VLOOKUP($F1726,'Arr 2020'!$A:$N,12,0),0)</f>
        <v>0</v>
      </c>
      <c r="R1726" s="44">
        <f>IFERROR(VLOOKUP($F1726,'Arr 2020'!$A:$N,13,0),0)</f>
        <v>0</v>
      </c>
      <c r="S1726" s="44">
        <f>IFERROR(VLOOKUP($F1726,'Arr 2020'!$A:$N,14,0),0)</f>
        <v>0</v>
      </c>
    </row>
    <row r="1727" spans="2:19" ht="15" customHeight="1" x14ac:dyDescent="0.2">
      <c r="B1727" s="23"/>
      <c r="C1727" s="22"/>
      <c r="D1727" s="22"/>
      <c r="E1727" s="22" t="s">
        <v>3028</v>
      </c>
      <c r="F1727" s="22"/>
      <c r="G1727" s="55" t="s">
        <v>3029</v>
      </c>
      <c r="H1727" s="24">
        <f>IFERROR(VLOOKUP($F1727,'Arr 2020'!$A$1:$C$1331,3,0),0)</f>
        <v>0</v>
      </c>
      <c r="I1727" s="24">
        <f>IFERROR(VLOOKUP($F1727,'Arr 2020'!$A:$N,4,0),0)</f>
        <v>0</v>
      </c>
      <c r="J1727" s="24">
        <f>IFERROR(VLOOKUP($F1727,'Arr 2020'!$A:$N,5,0),0)</f>
        <v>0</v>
      </c>
      <c r="K1727" s="24">
        <f>IFERROR(VLOOKUP($F1727,'Arr 2020'!$A:$N,6,0),0)</f>
        <v>0</v>
      </c>
      <c r="L1727" s="24">
        <f>IFERROR(VLOOKUP($F1727,'Arr 2020'!$A:$N,7,0),0)</f>
        <v>0</v>
      </c>
      <c r="M1727" s="24">
        <f>IFERROR(VLOOKUP($F1727,'Arr 2020'!$A:$N,8,0),0)</f>
        <v>0</v>
      </c>
      <c r="N1727" s="24">
        <f>IFERROR(VLOOKUP($F1727,'Arr 2020'!$A:$N,9,0),0)</f>
        <v>0</v>
      </c>
      <c r="O1727" s="24">
        <f>IFERROR(VLOOKUP($F1727,'Arr 2020'!$A:$N,10,0),0)</f>
        <v>0</v>
      </c>
      <c r="P1727" s="24">
        <f>IFERROR(VLOOKUP($F1727,'Arr 2020'!$A:$N,11,0),0)</f>
        <v>0</v>
      </c>
      <c r="Q1727" s="24">
        <f>IFERROR(VLOOKUP($F1727,'Arr 2020'!$A:$N,12,0),0)</f>
        <v>0</v>
      </c>
      <c r="R1727" s="24">
        <f>IFERROR(VLOOKUP($F1727,'Arr 2020'!$A:$N,13,0),0)</f>
        <v>0</v>
      </c>
      <c r="S1727" s="24">
        <f>IFERROR(VLOOKUP($F1727,'Arr 2020'!$A:$N,14,0),0)</f>
        <v>0</v>
      </c>
    </row>
    <row r="1728" spans="2:19" ht="15" customHeight="1" x14ac:dyDescent="0.2">
      <c r="B1728" s="60"/>
      <c r="C1728" s="61"/>
      <c r="D1728" s="61"/>
      <c r="E1728" s="61"/>
      <c r="F1728" s="43" t="s">
        <v>3030</v>
      </c>
      <c r="G1728" s="53" t="s">
        <v>3029</v>
      </c>
      <c r="H1728" s="44">
        <f>IFERROR(VLOOKUP($F1728,'Arr 2020'!$A$1:$C$1331,3,0),0)</f>
        <v>1443.64</v>
      </c>
      <c r="I1728" s="44">
        <f>IFERROR(VLOOKUP($F1728,'Arr 2020'!$A:$N,4,0),0)</f>
        <v>1433.4800000000002</v>
      </c>
      <c r="J1728" s="44">
        <f>IFERROR(VLOOKUP($F1728,'Arr 2020'!$A:$N,5,0),0)</f>
        <v>358.37</v>
      </c>
      <c r="K1728" s="44">
        <f>IFERROR(VLOOKUP($F1728,'Arr 2020'!$A:$N,6,0),0)</f>
        <v>180.4</v>
      </c>
      <c r="L1728" s="44">
        <f>IFERROR(VLOOKUP($F1728,'Arr 2020'!$A:$N,7,0),0)</f>
        <v>212.67</v>
      </c>
      <c r="M1728" s="44">
        <f>IFERROR(VLOOKUP($F1728,'Arr 2020'!$A:$N,8,0),0)</f>
        <v>303.99</v>
      </c>
      <c r="N1728" s="44">
        <f>IFERROR(VLOOKUP($F1728,'Arr 2020'!$A:$N,9,0),0)</f>
        <v>218.46</v>
      </c>
      <c r="O1728" s="44">
        <f>IFERROR(VLOOKUP($F1728,'Arr 2020'!$A:$N,10,0),0)</f>
        <v>235.68000000000004</v>
      </c>
      <c r="P1728" s="44">
        <f>IFERROR(VLOOKUP($F1728,'Arr 2020'!$A:$N,11,0),0)</f>
        <v>694.37</v>
      </c>
      <c r="Q1728" s="44">
        <f>IFERROR(VLOOKUP($F1728,'Arr 2020'!$A:$N,12,0),0)</f>
        <v>1127.3499999999999</v>
      </c>
      <c r="R1728" s="44">
        <f>IFERROR(VLOOKUP($F1728,'Arr 2020'!$A:$N,13,0),0)</f>
        <v>524.52</v>
      </c>
      <c r="S1728" s="44">
        <f>IFERROR(VLOOKUP($F1728,'Arr 2020'!$A:$N,14,0),0)</f>
        <v>230.03</v>
      </c>
    </row>
    <row r="1729" spans="2:19" ht="15" customHeight="1" x14ac:dyDescent="0.2">
      <c r="B1729" s="23"/>
      <c r="C1729" s="22"/>
      <c r="D1729" s="22"/>
      <c r="E1729" s="22" t="s">
        <v>3031</v>
      </c>
      <c r="F1729" s="22"/>
      <c r="G1729" s="55" t="s">
        <v>3032</v>
      </c>
      <c r="H1729" s="24">
        <f>IFERROR(VLOOKUP($F1729,'Arr 2020'!$A$1:$C$1331,3,0),0)</f>
        <v>0</v>
      </c>
      <c r="I1729" s="24">
        <f>IFERROR(VLOOKUP($F1729,'Arr 2020'!$A:$N,4,0),0)</f>
        <v>0</v>
      </c>
      <c r="J1729" s="24">
        <f>IFERROR(VLOOKUP($F1729,'Arr 2020'!$A:$N,5,0),0)</f>
        <v>0</v>
      </c>
      <c r="K1729" s="24">
        <f>IFERROR(VLOOKUP($F1729,'Arr 2020'!$A:$N,6,0),0)</f>
        <v>0</v>
      </c>
      <c r="L1729" s="24">
        <f>IFERROR(VLOOKUP($F1729,'Arr 2020'!$A:$N,7,0),0)</f>
        <v>0</v>
      </c>
      <c r="M1729" s="24">
        <f>IFERROR(VLOOKUP($F1729,'Arr 2020'!$A:$N,8,0),0)</f>
        <v>0</v>
      </c>
      <c r="N1729" s="24">
        <f>IFERROR(VLOOKUP($F1729,'Arr 2020'!$A:$N,9,0),0)</f>
        <v>0</v>
      </c>
      <c r="O1729" s="24">
        <f>IFERROR(VLOOKUP($F1729,'Arr 2020'!$A:$N,10,0),0)</f>
        <v>0</v>
      </c>
      <c r="P1729" s="24">
        <f>IFERROR(VLOOKUP($F1729,'Arr 2020'!$A:$N,11,0),0)</f>
        <v>0</v>
      </c>
      <c r="Q1729" s="24">
        <f>IFERROR(VLOOKUP($F1729,'Arr 2020'!$A:$N,12,0),0)</f>
        <v>0</v>
      </c>
      <c r="R1729" s="24">
        <f>IFERROR(VLOOKUP($F1729,'Arr 2020'!$A:$N,13,0),0)</f>
        <v>0</v>
      </c>
      <c r="S1729" s="24">
        <f>IFERROR(VLOOKUP($F1729,'Arr 2020'!$A:$N,14,0),0)</f>
        <v>0</v>
      </c>
    </row>
    <row r="1730" spans="2:19" ht="15" customHeight="1" x14ac:dyDescent="0.2">
      <c r="B1730" s="60"/>
      <c r="C1730" s="61"/>
      <c r="D1730" s="61"/>
      <c r="E1730" s="61"/>
      <c r="F1730" s="43" t="s">
        <v>3033</v>
      </c>
      <c r="G1730" s="53" t="s">
        <v>3032</v>
      </c>
      <c r="H1730" s="44">
        <f>IFERROR(VLOOKUP($F1730,'Arr 2020'!$A$1:$C$1331,3,0),0)</f>
        <v>13540.32</v>
      </c>
      <c r="I1730" s="44">
        <f>IFERROR(VLOOKUP($F1730,'Arr 2020'!$A:$N,4,0),0)</f>
        <v>4759.5600000000004</v>
      </c>
      <c r="J1730" s="44">
        <f>IFERROR(VLOOKUP($F1730,'Arr 2020'!$A:$N,5,0),0)</f>
        <v>3620.57</v>
      </c>
      <c r="K1730" s="44">
        <f>IFERROR(VLOOKUP($F1730,'Arr 2020'!$A:$N,6,0),0)</f>
        <v>2128.1</v>
      </c>
      <c r="L1730" s="44">
        <f>IFERROR(VLOOKUP($F1730,'Arr 2020'!$A:$N,7,0),0)</f>
        <v>843.92999999999984</v>
      </c>
      <c r="M1730" s="44">
        <f>IFERROR(VLOOKUP($F1730,'Arr 2020'!$A:$N,8,0),0)</f>
        <v>1086.8499999999999</v>
      </c>
      <c r="N1730" s="44">
        <f>IFERROR(VLOOKUP($F1730,'Arr 2020'!$A:$N,9,0),0)</f>
        <v>1539.76</v>
      </c>
      <c r="O1730" s="44">
        <f>IFERROR(VLOOKUP($F1730,'Arr 2020'!$A:$N,10,0),0)</f>
        <v>2805.43</v>
      </c>
      <c r="P1730" s="44">
        <f>IFERROR(VLOOKUP($F1730,'Arr 2020'!$A:$N,11,0),0)</f>
        <v>10334.19</v>
      </c>
      <c r="Q1730" s="44">
        <f>IFERROR(VLOOKUP($F1730,'Arr 2020'!$A:$N,12,0),0)</f>
        <v>16367.37</v>
      </c>
      <c r="R1730" s="44">
        <f>IFERROR(VLOOKUP($F1730,'Arr 2020'!$A:$N,13,0),0)</f>
        <v>22819.97</v>
      </c>
      <c r="S1730" s="44">
        <f>IFERROR(VLOOKUP($F1730,'Arr 2020'!$A:$N,14,0),0)</f>
        <v>15310.67</v>
      </c>
    </row>
    <row r="1731" spans="2:19" ht="30" customHeight="1" x14ac:dyDescent="0.2">
      <c r="B1731" s="32"/>
      <c r="C1731" s="33" t="s">
        <v>3034</v>
      </c>
      <c r="D1731" s="33"/>
      <c r="E1731" s="33"/>
      <c r="F1731" s="33"/>
      <c r="G1731" s="50" t="s">
        <v>3035</v>
      </c>
      <c r="H1731" s="73">
        <f>IFERROR(VLOOKUP($F1731,'Arr 2020'!$A$1:$C$1331,3,0),0)</f>
        <v>0</v>
      </c>
      <c r="I1731" s="73">
        <f>IFERROR(VLOOKUP($F1731,'Arr 2020'!$A:$N,4,0),0)</f>
        <v>0</v>
      </c>
      <c r="J1731" s="73">
        <f>IFERROR(VLOOKUP($F1731,'Arr 2020'!$A:$N,5,0),0)</f>
        <v>0</v>
      </c>
      <c r="K1731" s="73">
        <f>IFERROR(VLOOKUP($F1731,'Arr 2020'!$A:$N,6,0),0)</f>
        <v>0</v>
      </c>
      <c r="L1731" s="73">
        <f>IFERROR(VLOOKUP($F1731,'Arr 2020'!$A:$N,7,0),0)</f>
        <v>0</v>
      </c>
      <c r="M1731" s="73">
        <f>IFERROR(VLOOKUP($F1731,'Arr 2020'!$A:$N,8,0),0)</f>
        <v>0</v>
      </c>
      <c r="N1731" s="73">
        <f>IFERROR(VLOOKUP($F1731,'Arr 2020'!$A:$N,9,0),0)</f>
        <v>0</v>
      </c>
      <c r="O1731" s="73">
        <f>IFERROR(VLOOKUP($F1731,'Arr 2020'!$A:$N,10,0),0)</f>
        <v>0</v>
      </c>
      <c r="P1731" s="73">
        <f>IFERROR(VLOOKUP($F1731,'Arr 2020'!$A:$N,11,0),0)</f>
        <v>0</v>
      </c>
      <c r="Q1731" s="73">
        <f>IFERROR(VLOOKUP($F1731,'Arr 2020'!$A:$N,12,0),0)</f>
        <v>0</v>
      </c>
      <c r="R1731" s="73">
        <f>IFERROR(VLOOKUP($F1731,'Arr 2020'!$A:$N,13,0),0)</f>
        <v>0</v>
      </c>
      <c r="S1731" s="73">
        <f>IFERROR(VLOOKUP($F1731,'Arr 2020'!$A:$N,14,0),0)</f>
        <v>0</v>
      </c>
    </row>
    <row r="1732" spans="2:19" ht="15" customHeight="1" x14ac:dyDescent="0.2">
      <c r="B1732" s="64"/>
      <c r="C1732" s="37"/>
      <c r="D1732" s="37" t="s">
        <v>3036</v>
      </c>
      <c r="E1732" s="37"/>
      <c r="F1732" s="37"/>
      <c r="G1732" s="51" t="s">
        <v>3037</v>
      </c>
      <c r="H1732" s="38">
        <f>IFERROR(VLOOKUP($F1732,'Arr 2020'!$A$1:$C$1331,3,0),0)</f>
        <v>0</v>
      </c>
      <c r="I1732" s="38">
        <f>IFERROR(VLOOKUP($F1732,'Arr 2020'!$A:$N,4,0),0)</f>
        <v>0</v>
      </c>
      <c r="J1732" s="38">
        <f>IFERROR(VLOOKUP($F1732,'Arr 2020'!$A:$N,5,0),0)</f>
        <v>0</v>
      </c>
      <c r="K1732" s="38">
        <f>IFERROR(VLOOKUP($F1732,'Arr 2020'!$A:$N,6,0),0)</f>
        <v>0</v>
      </c>
      <c r="L1732" s="38">
        <f>IFERROR(VLOOKUP($F1732,'Arr 2020'!$A:$N,7,0),0)</f>
        <v>0</v>
      </c>
      <c r="M1732" s="38">
        <f>IFERROR(VLOOKUP($F1732,'Arr 2020'!$A:$N,8,0),0)</f>
        <v>0</v>
      </c>
      <c r="N1732" s="38">
        <f>IFERROR(VLOOKUP($F1732,'Arr 2020'!$A:$N,9,0),0)</f>
        <v>0</v>
      </c>
      <c r="O1732" s="38">
        <f>IFERROR(VLOOKUP($F1732,'Arr 2020'!$A:$N,10,0),0)</f>
        <v>0</v>
      </c>
      <c r="P1732" s="38">
        <f>IFERROR(VLOOKUP($F1732,'Arr 2020'!$A:$N,11,0),0)</f>
        <v>0</v>
      </c>
      <c r="Q1732" s="38">
        <f>IFERROR(VLOOKUP($F1732,'Arr 2020'!$A:$N,12,0),0)</f>
        <v>0</v>
      </c>
      <c r="R1732" s="38">
        <f>IFERROR(VLOOKUP($F1732,'Arr 2020'!$A:$N,13,0),0)</f>
        <v>0</v>
      </c>
      <c r="S1732" s="38">
        <f>IFERROR(VLOOKUP($F1732,'Arr 2020'!$A:$N,14,0),0)</f>
        <v>0</v>
      </c>
    </row>
    <row r="1733" spans="2:19" ht="15" customHeight="1" x14ac:dyDescent="0.2">
      <c r="B1733" s="23"/>
      <c r="C1733" s="22"/>
      <c r="D1733" s="22"/>
      <c r="E1733" s="22" t="s">
        <v>3038</v>
      </c>
      <c r="F1733" s="22"/>
      <c r="G1733" s="55" t="s">
        <v>3039</v>
      </c>
      <c r="H1733" s="24">
        <f>IFERROR(VLOOKUP($F1733,'Arr 2020'!$A$1:$C$1331,3,0),0)</f>
        <v>0</v>
      </c>
      <c r="I1733" s="24">
        <f>IFERROR(VLOOKUP($F1733,'Arr 2020'!$A:$N,4,0),0)</f>
        <v>0</v>
      </c>
      <c r="J1733" s="24">
        <f>IFERROR(VLOOKUP($F1733,'Arr 2020'!$A:$N,5,0),0)</f>
        <v>0</v>
      </c>
      <c r="K1733" s="24">
        <f>IFERROR(VLOOKUP($F1733,'Arr 2020'!$A:$N,6,0),0)</f>
        <v>0</v>
      </c>
      <c r="L1733" s="24">
        <f>IFERROR(VLOOKUP($F1733,'Arr 2020'!$A:$N,7,0),0)</f>
        <v>0</v>
      </c>
      <c r="M1733" s="24">
        <f>IFERROR(VLOOKUP($F1733,'Arr 2020'!$A:$N,8,0),0)</f>
        <v>0</v>
      </c>
      <c r="N1733" s="24">
        <f>IFERROR(VLOOKUP($F1733,'Arr 2020'!$A:$N,9,0),0)</f>
        <v>0</v>
      </c>
      <c r="O1733" s="24">
        <f>IFERROR(VLOOKUP($F1733,'Arr 2020'!$A:$N,10,0),0)</f>
        <v>0</v>
      </c>
      <c r="P1733" s="24">
        <f>IFERROR(VLOOKUP($F1733,'Arr 2020'!$A:$N,11,0),0)</f>
        <v>0</v>
      </c>
      <c r="Q1733" s="24">
        <f>IFERROR(VLOOKUP($F1733,'Arr 2020'!$A:$N,12,0),0)</f>
        <v>0</v>
      </c>
      <c r="R1733" s="24">
        <f>IFERROR(VLOOKUP($F1733,'Arr 2020'!$A:$N,13,0),0)</f>
        <v>0</v>
      </c>
      <c r="S1733" s="24">
        <f>IFERROR(VLOOKUP($F1733,'Arr 2020'!$A:$N,14,0),0)</f>
        <v>0</v>
      </c>
    </row>
    <row r="1734" spans="2:19" ht="15" customHeight="1" x14ac:dyDescent="0.2">
      <c r="B1734" s="60"/>
      <c r="C1734" s="61"/>
      <c r="D1734" s="61"/>
      <c r="E1734" s="61"/>
      <c r="F1734" s="43" t="s">
        <v>3040</v>
      </c>
      <c r="G1734" s="53" t="s">
        <v>3041</v>
      </c>
      <c r="H1734" s="44">
        <f>IFERROR(VLOOKUP($F1734,'Arr 2020'!$A$1:$C$1331,3,0),0)</f>
        <v>0</v>
      </c>
      <c r="I1734" s="44">
        <f>IFERROR(VLOOKUP($F1734,'Arr 2020'!$A:$N,4,0),0)</f>
        <v>0</v>
      </c>
      <c r="J1734" s="44">
        <f>IFERROR(VLOOKUP($F1734,'Arr 2020'!$A:$N,5,0),0)</f>
        <v>0</v>
      </c>
      <c r="K1734" s="44">
        <f>IFERROR(VLOOKUP($F1734,'Arr 2020'!$A:$N,6,0),0)</f>
        <v>0</v>
      </c>
      <c r="L1734" s="44">
        <f>IFERROR(VLOOKUP($F1734,'Arr 2020'!$A:$N,7,0),0)</f>
        <v>0</v>
      </c>
      <c r="M1734" s="44">
        <f>IFERROR(VLOOKUP($F1734,'Arr 2020'!$A:$N,8,0),0)</f>
        <v>0</v>
      </c>
      <c r="N1734" s="44">
        <f>IFERROR(VLOOKUP($F1734,'Arr 2020'!$A:$N,9,0),0)</f>
        <v>0</v>
      </c>
      <c r="O1734" s="44">
        <f>IFERROR(VLOOKUP($F1734,'Arr 2020'!$A:$N,10,0),0)</f>
        <v>0</v>
      </c>
      <c r="P1734" s="44">
        <f>IFERROR(VLOOKUP($F1734,'Arr 2020'!$A:$N,11,0),0)</f>
        <v>0</v>
      </c>
      <c r="Q1734" s="44">
        <f>IFERROR(VLOOKUP($F1734,'Arr 2020'!$A:$N,12,0),0)</f>
        <v>0</v>
      </c>
      <c r="R1734" s="44">
        <f>IFERROR(VLOOKUP($F1734,'Arr 2020'!$A:$N,13,0),0)</f>
        <v>0</v>
      </c>
      <c r="S1734" s="44">
        <f>IFERROR(VLOOKUP($F1734,'Arr 2020'!$A:$N,14,0),0)</f>
        <v>0</v>
      </c>
    </row>
    <row r="1735" spans="2:19" ht="15" customHeight="1" x14ac:dyDescent="0.2">
      <c r="B1735" s="60"/>
      <c r="C1735" s="61"/>
      <c r="D1735" s="61"/>
      <c r="E1735" s="61"/>
      <c r="F1735" s="43" t="s">
        <v>3042</v>
      </c>
      <c r="G1735" s="53" t="s">
        <v>3043</v>
      </c>
      <c r="H1735" s="44">
        <f>IFERROR(VLOOKUP($F1735,'Arr 2020'!$A$1:$C$1331,3,0),0)</f>
        <v>623.04999999999984</v>
      </c>
      <c r="I1735" s="44">
        <f>IFERROR(VLOOKUP($F1735,'Arr 2020'!$A:$N,4,0),0)</f>
        <v>350.29000000000008</v>
      </c>
      <c r="J1735" s="44">
        <f>IFERROR(VLOOKUP($F1735,'Arr 2020'!$A:$N,5,0),0)</f>
        <v>364.33</v>
      </c>
      <c r="K1735" s="44">
        <f>IFERROR(VLOOKUP($F1735,'Arr 2020'!$A:$N,6,0),0)</f>
        <v>740.91</v>
      </c>
      <c r="L1735" s="44">
        <f>IFERROR(VLOOKUP($F1735,'Arr 2020'!$A:$N,7,0),0)</f>
        <v>193.17</v>
      </c>
      <c r="M1735" s="44">
        <f>IFERROR(VLOOKUP($F1735,'Arr 2020'!$A:$N,8,0),0)</f>
        <v>281.48</v>
      </c>
      <c r="N1735" s="44">
        <f>IFERROR(VLOOKUP($F1735,'Arr 2020'!$A:$N,9,0),0)</f>
        <v>220.44</v>
      </c>
      <c r="O1735" s="44">
        <f>IFERROR(VLOOKUP($F1735,'Arr 2020'!$A:$N,10,0),0)</f>
        <v>320.18</v>
      </c>
      <c r="P1735" s="44">
        <f>IFERROR(VLOOKUP($F1735,'Arr 2020'!$A:$N,11,0),0)</f>
        <v>233.5</v>
      </c>
      <c r="Q1735" s="44">
        <f>IFERROR(VLOOKUP($F1735,'Arr 2020'!$A:$N,12,0),0)</f>
        <v>525.61</v>
      </c>
      <c r="R1735" s="44">
        <f>IFERROR(VLOOKUP($F1735,'Arr 2020'!$A:$N,13,0),0)</f>
        <v>283.45</v>
      </c>
      <c r="S1735" s="44">
        <f>IFERROR(VLOOKUP($F1735,'Arr 2020'!$A:$N,14,0),0)</f>
        <v>20988.45</v>
      </c>
    </row>
    <row r="1736" spans="2:19" ht="30" customHeight="1" x14ac:dyDescent="0.2">
      <c r="B1736" s="60"/>
      <c r="C1736" s="61"/>
      <c r="D1736" s="61"/>
      <c r="E1736" s="61"/>
      <c r="F1736" s="43" t="s">
        <v>3044</v>
      </c>
      <c r="G1736" s="53" t="s">
        <v>3045</v>
      </c>
      <c r="H1736" s="44">
        <f>IFERROR(VLOOKUP($F1736,'Arr 2020'!$A$1:$C$1331,3,0),0)</f>
        <v>67.069999999999993</v>
      </c>
      <c r="I1736" s="44">
        <f>IFERROR(VLOOKUP($F1736,'Arr 2020'!$A:$N,4,0),0)</f>
        <v>153.38999999999996</v>
      </c>
      <c r="J1736" s="44">
        <f>IFERROR(VLOOKUP($F1736,'Arr 2020'!$A:$N,5,0),0)</f>
        <v>40</v>
      </c>
      <c r="K1736" s="44">
        <f>IFERROR(VLOOKUP($F1736,'Arr 2020'!$A:$N,6,0),0)</f>
        <v>456.17</v>
      </c>
      <c r="L1736" s="44">
        <f>IFERROR(VLOOKUP($F1736,'Arr 2020'!$A:$N,7,0),0)</f>
        <v>377.54</v>
      </c>
      <c r="M1736" s="44">
        <f>IFERROR(VLOOKUP($F1736,'Arr 2020'!$A:$N,8,0),0)</f>
        <v>67.15000000000002</v>
      </c>
      <c r="N1736" s="44">
        <f>IFERROR(VLOOKUP($F1736,'Arr 2020'!$A:$N,9,0),0)</f>
        <v>44.000000000000007</v>
      </c>
      <c r="O1736" s="44">
        <f>IFERROR(VLOOKUP($F1736,'Arr 2020'!$A:$N,10,0),0)</f>
        <v>41.500000000000007</v>
      </c>
      <c r="P1736" s="44">
        <f>IFERROR(VLOOKUP($F1736,'Arr 2020'!$A:$N,11,0),0)</f>
        <v>187.72</v>
      </c>
      <c r="Q1736" s="44">
        <f>IFERROR(VLOOKUP($F1736,'Arr 2020'!$A:$N,12,0),0)</f>
        <v>128.06</v>
      </c>
      <c r="R1736" s="44">
        <f>IFERROR(VLOOKUP($F1736,'Arr 2020'!$A:$N,13,0),0)</f>
        <v>130.25</v>
      </c>
      <c r="S1736" s="44">
        <f>IFERROR(VLOOKUP($F1736,'Arr 2020'!$A:$N,14,0),0)</f>
        <v>388.94</v>
      </c>
    </row>
    <row r="1737" spans="2:19" ht="15" customHeight="1" x14ac:dyDescent="0.2">
      <c r="B1737" s="23"/>
      <c r="C1737" s="22"/>
      <c r="D1737" s="22"/>
      <c r="E1737" s="22" t="s">
        <v>3046</v>
      </c>
      <c r="F1737" s="22"/>
      <c r="G1737" s="55" t="s">
        <v>4310</v>
      </c>
      <c r="H1737" s="24">
        <f>IFERROR(VLOOKUP($F1737,'Arr 2020'!$A$1:$C$1331,3,0),0)</f>
        <v>0</v>
      </c>
      <c r="I1737" s="24">
        <f>IFERROR(VLOOKUP($F1737,'Arr 2020'!$A:$N,4,0),0)</f>
        <v>0</v>
      </c>
      <c r="J1737" s="24">
        <f>IFERROR(VLOOKUP($F1737,'Arr 2020'!$A:$N,5,0),0)</f>
        <v>0</v>
      </c>
      <c r="K1737" s="24">
        <f>IFERROR(VLOOKUP($F1737,'Arr 2020'!$A:$N,6,0),0)</f>
        <v>0</v>
      </c>
      <c r="L1737" s="24">
        <f>IFERROR(VLOOKUP($F1737,'Arr 2020'!$A:$N,7,0),0)</f>
        <v>0</v>
      </c>
      <c r="M1737" s="24">
        <f>IFERROR(VLOOKUP($F1737,'Arr 2020'!$A:$N,8,0),0)</f>
        <v>0</v>
      </c>
      <c r="N1737" s="24">
        <f>IFERROR(VLOOKUP($F1737,'Arr 2020'!$A:$N,9,0),0)</f>
        <v>0</v>
      </c>
      <c r="O1737" s="24">
        <f>IFERROR(VLOOKUP($F1737,'Arr 2020'!$A:$N,10,0),0)</f>
        <v>0</v>
      </c>
      <c r="P1737" s="24">
        <f>IFERROR(VLOOKUP($F1737,'Arr 2020'!$A:$N,11,0),0)</f>
        <v>0</v>
      </c>
      <c r="Q1737" s="24">
        <f>IFERROR(VLOOKUP($F1737,'Arr 2020'!$A:$N,12,0),0)</f>
        <v>0</v>
      </c>
      <c r="R1737" s="24">
        <f>IFERROR(VLOOKUP($F1737,'Arr 2020'!$A:$N,13,0),0)</f>
        <v>0</v>
      </c>
      <c r="S1737" s="24">
        <f>IFERROR(VLOOKUP($F1737,'Arr 2020'!$A:$N,14,0),0)</f>
        <v>0</v>
      </c>
    </row>
    <row r="1738" spans="2:19" ht="15" customHeight="1" x14ac:dyDescent="0.2">
      <c r="B1738" s="60"/>
      <c r="C1738" s="61"/>
      <c r="D1738" s="61"/>
      <c r="E1738" s="61"/>
      <c r="F1738" s="43" t="s">
        <v>3047</v>
      </c>
      <c r="G1738" s="53" t="s">
        <v>3048</v>
      </c>
      <c r="H1738" s="44">
        <f>IFERROR(VLOOKUP($F1738,'Arr 2020'!$A$1:$C$1331,3,0),0)</f>
        <v>0</v>
      </c>
      <c r="I1738" s="44">
        <f>IFERROR(VLOOKUP($F1738,'Arr 2020'!$A:$N,4,0),0)</f>
        <v>0</v>
      </c>
      <c r="J1738" s="44">
        <f>IFERROR(VLOOKUP($F1738,'Arr 2020'!$A:$N,5,0),0)</f>
        <v>0</v>
      </c>
      <c r="K1738" s="44">
        <f>IFERROR(VLOOKUP($F1738,'Arr 2020'!$A:$N,6,0),0)</f>
        <v>0</v>
      </c>
      <c r="L1738" s="44">
        <f>IFERROR(VLOOKUP($F1738,'Arr 2020'!$A:$N,7,0),0)</f>
        <v>0</v>
      </c>
      <c r="M1738" s="44">
        <f>IFERROR(VLOOKUP($F1738,'Arr 2020'!$A:$N,8,0),0)</f>
        <v>0</v>
      </c>
      <c r="N1738" s="44">
        <f>IFERROR(VLOOKUP($F1738,'Arr 2020'!$A:$N,9,0),0)</f>
        <v>0</v>
      </c>
      <c r="O1738" s="44">
        <f>IFERROR(VLOOKUP($F1738,'Arr 2020'!$A:$N,10,0),0)</f>
        <v>0</v>
      </c>
      <c r="P1738" s="44">
        <f>IFERROR(VLOOKUP($F1738,'Arr 2020'!$A:$N,11,0),0)</f>
        <v>0</v>
      </c>
      <c r="Q1738" s="44">
        <f>IFERROR(VLOOKUP($F1738,'Arr 2020'!$A:$N,12,0),0)</f>
        <v>0</v>
      </c>
      <c r="R1738" s="44">
        <f>IFERROR(VLOOKUP($F1738,'Arr 2020'!$A:$N,13,0),0)</f>
        <v>0</v>
      </c>
      <c r="S1738" s="44">
        <f>IFERROR(VLOOKUP($F1738,'Arr 2020'!$A:$N,14,0),0)</f>
        <v>0</v>
      </c>
    </row>
    <row r="1739" spans="2:19" ht="15" customHeight="1" x14ac:dyDescent="0.2">
      <c r="B1739" s="60"/>
      <c r="C1739" s="61"/>
      <c r="D1739" s="61"/>
      <c r="E1739" s="61"/>
      <c r="F1739" s="43" t="s">
        <v>3049</v>
      </c>
      <c r="G1739" s="53" t="s">
        <v>3050</v>
      </c>
      <c r="H1739" s="44">
        <f>IFERROR(VLOOKUP($F1739,'Arr 2020'!$A$1:$C$1331,3,0),0)</f>
        <v>0</v>
      </c>
      <c r="I1739" s="44">
        <f>IFERROR(VLOOKUP($F1739,'Arr 2020'!$A:$N,4,0),0)</f>
        <v>0</v>
      </c>
      <c r="J1739" s="44">
        <f>IFERROR(VLOOKUP($F1739,'Arr 2020'!$A:$N,5,0),0)</f>
        <v>0</v>
      </c>
      <c r="K1739" s="44">
        <f>IFERROR(VLOOKUP($F1739,'Arr 2020'!$A:$N,6,0),0)</f>
        <v>0</v>
      </c>
      <c r="L1739" s="44">
        <f>IFERROR(VLOOKUP($F1739,'Arr 2020'!$A:$N,7,0),0)</f>
        <v>0</v>
      </c>
      <c r="M1739" s="44">
        <f>IFERROR(VLOOKUP($F1739,'Arr 2020'!$A:$N,8,0),0)</f>
        <v>0</v>
      </c>
      <c r="N1739" s="44">
        <f>IFERROR(VLOOKUP($F1739,'Arr 2020'!$A:$N,9,0),0)</f>
        <v>0</v>
      </c>
      <c r="O1739" s="44">
        <f>IFERROR(VLOOKUP($F1739,'Arr 2020'!$A:$N,10,0),0)</f>
        <v>0</v>
      </c>
      <c r="P1739" s="44">
        <f>IFERROR(VLOOKUP($F1739,'Arr 2020'!$A:$N,11,0),0)</f>
        <v>0</v>
      </c>
      <c r="Q1739" s="44">
        <f>IFERROR(VLOOKUP($F1739,'Arr 2020'!$A:$N,12,0),0)</f>
        <v>0</v>
      </c>
      <c r="R1739" s="44">
        <f>IFERROR(VLOOKUP($F1739,'Arr 2020'!$A:$N,13,0),0)</f>
        <v>0</v>
      </c>
      <c r="S1739" s="44">
        <f>IFERROR(VLOOKUP($F1739,'Arr 2020'!$A:$N,14,0),0)</f>
        <v>0</v>
      </c>
    </row>
    <row r="1740" spans="2:19" ht="30" customHeight="1" x14ac:dyDescent="0.2">
      <c r="B1740" s="60"/>
      <c r="C1740" s="61"/>
      <c r="D1740" s="61"/>
      <c r="E1740" s="61"/>
      <c r="F1740" s="43" t="s">
        <v>3051</v>
      </c>
      <c r="G1740" s="53" t="s">
        <v>4311</v>
      </c>
      <c r="H1740" s="44">
        <f>IFERROR(VLOOKUP($F1740,'Arr 2020'!$A$1:$C$1331,3,0),0)</f>
        <v>0</v>
      </c>
      <c r="I1740" s="44">
        <f>IFERROR(VLOOKUP($F1740,'Arr 2020'!$A:$N,4,0),0)</f>
        <v>0</v>
      </c>
      <c r="J1740" s="44">
        <f>IFERROR(VLOOKUP($F1740,'Arr 2020'!$A:$N,5,0),0)</f>
        <v>0</v>
      </c>
      <c r="K1740" s="44">
        <f>IFERROR(VLOOKUP($F1740,'Arr 2020'!$A:$N,6,0),0)</f>
        <v>0</v>
      </c>
      <c r="L1740" s="44">
        <f>IFERROR(VLOOKUP($F1740,'Arr 2020'!$A:$N,7,0),0)</f>
        <v>0</v>
      </c>
      <c r="M1740" s="44">
        <f>IFERROR(VLOOKUP($F1740,'Arr 2020'!$A:$N,8,0),0)</f>
        <v>0</v>
      </c>
      <c r="N1740" s="44">
        <f>IFERROR(VLOOKUP($F1740,'Arr 2020'!$A:$N,9,0),0)</f>
        <v>0</v>
      </c>
      <c r="O1740" s="44">
        <f>IFERROR(VLOOKUP($F1740,'Arr 2020'!$A:$N,10,0),0)</f>
        <v>0</v>
      </c>
      <c r="P1740" s="44">
        <f>IFERROR(VLOOKUP($F1740,'Arr 2020'!$A:$N,11,0),0)</f>
        <v>0</v>
      </c>
      <c r="Q1740" s="44">
        <f>IFERROR(VLOOKUP($F1740,'Arr 2020'!$A:$N,12,0),0)</f>
        <v>0</v>
      </c>
      <c r="R1740" s="44">
        <f>IFERROR(VLOOKUP($F1740,'Arr 2020'!$A:$N,13,0),0)</f>
        <v>0</v>
      </c>
      <c r="S1740" s="44">
        <f>IFERROR(VLOOKUP($F1740,'Arr 2020'!$A:$N,14,0),0)</f>
        <v>0</v>
      </c>
    </row>
    <row r="1741" spans="2:19" ht="15" customHeight="1" x14ac:dyDescent="0.2">
      <c r="B1741" s="23"/>
      <c r="C1741" s="22"/>
      <c r="D1741" s="22"/>
      <c r="E1741" s="22" t="s">
        <v>3053</v>
      </c>
      <c r="F1741" s="22"/>
      <c r="G1741" s="55" t="s">
        <v>3054</v>
      </c>
      <c r="H1741" s="24">
        <f>IFERROR(VLOOKUP($F1741,'Arr 2020'!$A$1:$C$1331,3,0),0)</f>
        <v>0</v>
      </c>
      <c r="I1741" s="24">
        <f>IFERROR(VLOOKUP($F1741,'Arr 2020'!$A:$N,4,0),0)</f>
        <v>0</v>
      </c>
      <c r="J1741" s="24">
        <f>IFERROR(VLOOKUP($F1741,'Arr 2020'!$A:$N,5,0),0)</f>
        <v>0</v>
      </c>
      <c r="K1741" s="24">
        <f>IFERROR(VLOOKUP($F1741,'Arr 2020'!$A:$N,6,0),0)</f>
        <v>0</v>
      </c>
      <c r="L1741" s="24">
        <f>IFERROR(VLOOKUP($F1741,'Arr 2020'!$A:$N,7,0),0)</f>
        <v>0</v>
      </c>
      <c r="M1741" s="24">
        <f>IFERROR(VLOOKUP($F1741,'Arr 2020'!$A:$N,8,0),0)</f>
        <v>0</v>
      </c>
      <c r="N1741" s="24">
        <f>IFERROR(VLOOKUP($F1741,'Arr 2020'!$A:$N,9,0),0)</f>
        <v>0</v>
      </c>
      <c r="O1741" s="24">
        <f>IFERROR(VLOOKUP($F1741,'Arr 2020'!$A:$N,10,0),0)</f>
        <v>0</v>
      </c>
      <c r="P1741" s="24">
        <f>IFERROR(VLOOKUP($F1741,'Arr 2020'!$A:$N,11,0),0)</f>
        <v>0</v>
      </c>
      <c r="Q1741" s="24">
        <f>IFERROR(VLOOKUP($F1741,'Arr 2020'!$A:$N,12,0),0)</f>
        <v>0</v>
      </c>
      <c r="R1741" s="24">
        <f>IFERROR(VLOOKUP($F1741,'Arr 2020'!$A:$N,13,0),0)</f>
        <v>0</v>
      </c>
      <c r="S1741" s="24">
        <f>IFERROR(VLOOKUP($F1741,'Arr 2020'!$A:$N,14,0),0)</f>
        <v>0</v>
      </c>
    </row>
    <row r="1742" spans="2:19" ht="15" customHeight="1" x14ac:dyDescent="0.2">
      <c r="B1742" s="60"/>
      <c r="C1742" s="61"/>
      <c r="D1742" s="61"/>
      <c r="E1742" s="61"/>
      <c r="F1742" s="43" t="s">
        <v>3055</v>
      </c>
      <c r="G1742" s="53" t="s">
        <v>3054</v>
      </c>
      <c r="H1742" s="44">
        <f>IFERROR(VLOOKUP($F1742,'Arr 2020'!$A$1:$C$1331,3,0),0)</f>
        <v>20.52</v>
      </c>
      <c r="I1742" s="44">
        <f>IFERROR(VLOOKUP($F1742,'Arr 2020'!$A:$N,4,0),0)</f>
        <v>0</v>
      </c>
      <c r="J1742" s="44">
        <f>IFERROR(VLOOKUP($F1742,'Arr 2020'!$A:$N,5,0),0)</f>
        <v>34.509999999999991</v>
      </c>
      <c r="K1742" s="44">
        <f>IFERROR(VLOOKUP($F1742,'Arr 2020'!$A:$N,6,0),0)</f>
        <v>0</v>
      </c>
      <c r="L1742" s="44">
        <f>IFERROR(VLOOKUP($F1742,'Arr 2020'!$A:$N,7,0),0)</f>
        <v>0</v>
      </c>
      <c r="M1742" s="44">
        <f>IFERROR(VLOOKUP($F1742,'Arr 2020'!$A:$N,8,0),0)</f>
        <v>0</v>
      </c>
      <c r="N1742" s="44">
        <f>IFERROR(VLOOKUP($F1742,'Arr 2020'!$A:$N,9,0),0)</f>
        <v>0</v>
      </c>
      <c r="O1742" s="44">
        <f>IFERROR(VLOOKUP($F1742,'Arr 2020'!$A:$N,10,0),0)</f>
        <v>0</v>
      </c>
      <c r="P1742" s="44">
        <f>IFERROR(VLOOKUP($F1742,'Arr 2020'!$A:$N,11,0),0)</f>
        <v>0</v>
      </c>
      <c r="Q1742" s="44">
        <f>IFERROR(VLOOKUP($F1742,'Arr 2020'!$A:$N,12,0),0)</f>
        <v>0</v>
      </c>
      <c r="R1742" s="44">
        <f>IFERROR(VLOOKUP($F1742,'Arr 2020'!$A:$N,13,0),0)</f>
        <v>0</v>
      </c>
      <c r="S1742" s="44">
        <f>IFERROR(VLOOKUP($F1742,'Arr 2020'!$A:$N,14,0),0)</f>
        <v>0</v>
      </c>
    </row>
    <row r="1743" spans="2:19" ht="15" customHeight="1" x14ac:dyDescent="0.2">
      <c r="B1743" s="23"/>
      <c r="C1743" s="22"/>
      <c r="D1743" s="22"/>
      <c r="E1743" s="22" t="s">
        <v>3056</v>
      </c>
      <c r="F1743" s="22"/>
      <c r="G1743" s="55" t="s">
        <v>3057</v>
      </c>
      <c r="H1743" s="24">
        <f>IFERROR(VLOOKUP($F1743,'Arr 2020'!$A$1:$C$1331,3,0),0)</f>
        <v>0</v>
      </c>
      <c r="I1743" s="24">
        <f>IFERROR(VLOOKUP($F1743,'Arr 2020'!$A:$N,4,0),0)</f>
        <v>0</v>
      </c>
      <c r="J1743" s="24">
        <f>IFERROR(VLOOKUP($F1743,'Arr 2020'!$A:$N,5,0),0)</f>
        <v>0</v>
      </c>
      <c r="K1743" s="24">
        <f>IFERROR(VLOOKUP($F1743,'Arr 2020'!$A:$N,6,0),0)</f>
        <v>0</v>
      </c>
      <c r="L1743" s="24">
        <f>IFERROR(VLOOKUP($F1743,'Arr 2020'!$A:$N,7,0),0)</f>
        <v>0</v>
      </c>
      <c r="M1743" s="24">
        <f>IFERROR(VLOOKUP($F1743,'Arr 2020'!$A:$N,8,0),0)</f>
        <v>0</v>
      </c>
      <c r="N1743" s="24">
        <f>IFERROR(VLOOKUP($F1743,'Arr 2020'!$A:$N,9,0),0)</f>
        <v>0</v>
      </c>
      <c r="O1743" s="24">
        <f>IFERROR(VLOOKUP($F1743,'Arr 2020'!$A:$N,10,0),0)</f>
        <v>0</v>
      </c>
      <c r="P1743" s="24">
        <f>IFERROR(VLOOKUP($F1743,'Arr 2020'!$A:$N,11,0),0)</f>
        <v>0</v>
      </c>
      <c r="Q1743" s="24">
        <f>IFERROR(VLOOKUP($F1743,'Arr 2020'!$A:$N,12,0),0)</f>
        <v>0</v>
      </c>
      <c r="R1743" s="24">
        <f>IFERROR(VLOOKUP($F1743,'Arr 2020'!$A:$N,13,0),0)</f>
        <v>0</v>
      </c>
      <c r="S1743" s="24">
        <f>IFERROR(VLOOKUP($F1743,'Arr 2020'!$A:$N,14,0),0)</f>
        <v>0</v>
      </c>
    </row>
    <row r="1744" spans="2:19" ht="15" customHeight="1" x14ac:dyDescent="0.2">
      <c r="B1744" s="60"/>
      <c r="C1744" s="61"/>
      <c r="D1744" s="61"/>
      <c r="E1744" s="61"/>
      <c r="F1744" s="43" t="s">
        <v>3058</v>
      </c>
      <c r="G1744" s="53" t="s">
        <v>3057</v>
      </c>
      <c r="H1744" s="44">
        <f>IFERROR(VLOOKUP($F1744,'Arr 2020'!$A$1:$C$1331,3,0),0)</f>
        <v>39728.78</v>
      </c>
      <c r="I1744" s="44">
        <f>IFERROR(VLOOKUP($F1744,'Arr 2020'!$A:$N,4,0),0)</f>
        <v>46787.49</v>
      </c>
      <c r="J1744" s="44">
        <f>IFERROR(VLOOKUP($F1744,'Arr 2020'!$A:$N,5,0),0)</f>
        <v>77092.839999999982</v>
      </c>
      <c r="K1744" s="44">
        <f>IFERROR(VLOOKUP($F1744,'Arr 2020'!$A:$N,6,0),0)</f>
        <v>7739.81</v>
      </c>
      <c r="L1744" s="44">
        <f>IFERROR(VLOOKUP($F1744,'Arr 2020'!$A:$N,7,0),0)</f>
        <v>1945.6</v>
      </c>
      <c r="M1744" s="44">
        <f>IFERROR(VLOOKUP($F1744,'Arr 2020'!$A:$N,8,0),0)</f>
        <v>685.69</v>
      </c>
      <c r="N1744" s="44">
        <f>IFERROR(VLOOKUP($F1744,'Arr 2020'!$A:$N,9,0),0)</f>
        <v>2337.59</v>
      </c>
      <c r="O1744" s="44">
        <f>IFERROR(VLOOKUP($F1744,'Arr 2020'!$A:$N,10,0),0)</f>
        <v>4606.829999999999</v>
      </c>
      <c r="P1744" s="44">
        <f>IFERROR(VLOOKUP($F1744,'Arr 2020'!$A:$N,11,0),0)</f>
        <v>2084.4200000000005</v>
      </c>
      <c r="Q1744" s="44">
        <f>IFERROR(VLOOKUP($F1744,'Arr 2020'!$A:$N,12,0),0)</f>
        <v>2908.93</v>
      </c>
      <c r="R1744" s="44">
        <f>IFERROR(VLOOKUP($F1744,'Arr 2020'!$A:$N,13,0),0)</f>
        <v>2132.59</v>
      </c>
      <c r="S1744" s="44">
        <f>IFERROR(VLOOKUP($F1744,'Arr 2020'!$A:$N,14,0),0)</f>
        <v>2554.8200000000002</v>
      </c>
    </row>
    <row r="1745" spans="2:19" ht="15" customHeight="1" x14ac:dyDescent="0.2">
      <c r="B1745" s="64"/>
      <c r="C1745" s="37"/>
      <c r="D1745" s="37" t="s">
        <v>3059</v>
      </c>
      <c r="E1745" s="37"/>
      <c r="F1745" s="37"/>
      <c r="G1745" s="51" t="s">
        <v>3060</v>
      </c>
      <c r="H1745" s="38">
        <f>IFERROR(VLOOKUP($F1745,'Arr 2020'!$A$1:$C$1331,3,0),0)</f>
        <v>0</v>
      </c>
      <c r="I1745" s="38">
        <f>IFERROR(VLOOKUP($F1745,'Arr 2020'!$A:$N,4,0),0)</f>
        <v>0</v>
      </c>
      <c r="J1745" s="38">
        <f>IFERROR(VLOOKUP($F1745,'Arr 2020'!$A:$N,5,0),0)</f>
        <v>0</v>
      </c>
      <c r="K1745" s="38">
        <f>IFERROR(VLOOKUP($F1745,'Arr 2020'!$A:$N,6,0),0)</f>
        <v>0</v>
      </c>
      <c r="L1745" s="38">
        <f>IFERROR(VLOOKUP($F1745,'Arr 2020'!$A:$N,7,0),0)</f>
        <v>0</v>
      </c>
      <c r="M1745" s="38">
        <f>IFERROR(VLOOKUP($F1745,'Arr 2020'!$A:$N,8,0),0)</f>
        <v>0</v>
      </c>
      <c r="N1745" s="38">
        <f>IFERROR(VLOOKUP($F1745,'Arr 2020'!$A:$N,9,0),0)</f>
        <v>0</v>
      </c>
      <c r="O1745" s="38">
        <f>IFERROR(VLOOKUP($F1745,'Arr 2020'!$A:$N,10,0),0)</f>
        <v>0</v>
      </c>
      <c r="P1745" s="38">
        <f>IFERROR(VLOOKUP($F1745,'Arr 2020'!$A:$N,11,0),0)</f>
        <v>0</v>
      </c>
      <c r="Q1745" s="38">
        <f>IFERROR(VLOOKUP($F1745,'Arr 2020'!$A:$N,12,0),0)</f>
        <v>0</v>
      </c>
      <c r="R1745" s="38">
        <f>IFERROR(VLOOKUP($F1745,'Arr 2020'!$A:$N,13,0),0)</f>
        <v>0</v>
      </c>
      <c r="S1745" s="38">
        <f>IFERROR(VLOOKUP($F1745,'Arr 2020'!$A:$N,14,0),0)</f>
        <v>0</v>
      </c>
    </row>
    <row r="1746" spans="2:19" ht="15" customHeight="1" x14ac:dyDescent="0.2">
      <c r="B1746" s="23"/>
      <c r="C1746" s="22"/>
      <c r="D1746" s="22"/>
      <c r="E1746" s="22" t="s">
        <v>3061</v>
      </c>
      <c r="F1746" s="22"/>
      <c r="G1746" s="55" t="s">
        <v>3060</v>
      </c>
      <c r="H1746" s="24">
        <f>IFERROR(VLOOKUP($F1746,'Arr 2020'!$A$1:$C$1331,3,0),0)</f>
        <v>0</v>
      </c>
      <c r="I1746" s="24">
        <f>IFERROR(VLOOKUP($F1746,'Arr 2020'!$A:$N,4,0),0)</f>
        <v>0</v>
      </c>
      <c r="J1746" s="24">
        <f>IFERROR(VLOOKUP($F1746,'Arr 2020'!$A:$N,5,0),0)</f>
        <v>0</v>
      </c>
      <c r="K1746" s="24">
        <f>IFERROR(VLOOKUP($F1746,'Arr 2020'!$A:$N,6,0),0)</f>
        <v>0</v>
      </c>
      <c r="L1746" s="24">
        <f>IFERROR(VLOOKUP($F1746,'Arr 2020'!$A:$N,7,0),0)</f>
        <v>0</v>
      </c>
      <c r="M1746" s="24">
        <f>IFERROR(VLOOKUP($F1746,'Arr 2020'!$A:$N,8,0),0)</f>
        <v>0</v>
      </c>
      <c r="N1746" s="24">
        <f>IFERROR(VLOOKUP($F1746,'Arr 2020'!$A:$N,9,0),0)</f>
        <v>0</v>
      </c>
      <c r="O1746" s="24">
        <f>IFERROR(VLOOKUP($F1746,'Arr 2020'!$A:$N,10,0),0)</f>
        <v>0</v>
      </c>
      <c r="P1746" s="24">
        <f>IFERROR(VLOOKUP($F1746,'Arr 2020'!$A:$N,11,0),0)</f>
        <v>0</v>
      </c>
      <c r="Q1746" s="24">
        <f>IFERROR(VLOOKUP($F1746,'Arr 2020'!$A:$N,12,0),0)</f>
        <v>0</v>
      </c>
      <c r="R1746" s="24">
        <f>IFERROR(VLOOKUP($F1746,'Arr 2020'!$A:$N,13,0),0)</f>
        <v>0</v>
      </c>
      <c r="S1746" s="24">
        <f>IFERROR(VLOOKUP($F1746,'Arr 2020'!$A:$N,14,0),0)</f>
        <v>0</v>
      </c>
    </row>
    <row r="1747" spans="2:19" ht="15" customHeight="1" x14ac:dyDescent="0.2">
      <c r="B1747" s="60"/>
      <c r="C1747" s="61"/>
      <c r="D1747" s="61"/>
      <c r="E1747" s="61"/>
      <c r="F1747" s="43" t="s">
        <v>3062</v>
      </c>
      <c r="G1747" s="53" t="s">
        <v>3060</v>
      </c>
      <c r="H1747" s="44">
        <f>IFERROR(VLOOKUP($F1747,'Arr 2020'!$A$1:$C$1331,3,0),0)</f>
        <v>128.84</v>
      </c>
      <c r="I1747" s="44">
        <f>IFERROR(VLOOKUP($F1747,'Arr 2020'!$A:$N,4,0),0)</f>
        <v>57.5</v>
      </c>
      <c r="J1747" s="44">
        <f>IFERROR(VLOOKUP($F1747,'Arr 2020'!$A:$N,5,0),0)</f>
        <v>0</v>
      </c>
      <c r="K1747" s="44">
        <f>IFERROR(VLOOKUP($F1747,'Arr 2020'!$A:$N,6,0),0)</f>
        <v>0</v>
      </c>
      <c r="L1747" s="44">
        <f>IFERROR(VLOOKUP($F1747,'Arr 2020'!$A:$N,7,0),0)</f>
        <v>0</v>
      </c>
      <c r="M1747" s="44">
        <f>IFERROR(VLOOKUP($F1747,'Arr 2020'!$A:$N,8,0),0)</f>
        <v>13.62</v>
      </c>
      <c r="N1747" s="44">
        <f>IFERROR(VLOOKUP($F1747,'Arr 2020'!$A:$N,9,0),0)</f>
        <v>2.78</v>
      </c>
      <c r="O1747" s="44">
        <f>IFERROR(VLOOKUP($F1747,'Arr 2020'!$A:$N,10,0),0)</f>
        <v>99.46</v>
      </c>
      <c r="P1747" s="44">
        <f>IFERROR(VLOOKUP($F1747,'Arr 2020'!$A:$N,11,0),0)</f>
        <v>187.18</v>
      </c>
      <c r="Q1747" s="44">
        <f>IFERROR(VLOOKUP($F1747,'Arr 2020'!$A:$N,12,0),0)</f>
        <v>192.52</v>
      </c>
      <c r="R1747" s="44">
        <f>IFERROR(VLOOKUP($F1747,'Arr 2020'!$A:$N,13,0),0)</f>
        <v>140.1</v>
      </c>
      <c r="S1747" s="44">
        <f>IFERROR(VLOOKUP($F1747,'Arr 2020'!$A:$N,14,0),0)</f>
        <v>35.200000000000003</v>
      </c>
    </row>
    <row r="1748" spans="2:19" ht="15" customHeight="1" x14ac:dyDescent="0.2">
      <c r="B1748" s="32"/>
      <c r="C1748" s="33" t="s">
        <v>3063</v>
      </c>
      <c r="D1748" s="33"/>
      <c r="E1748" s="33"/>
      <c r="F1748" s="33"/>
      <c r="G1748" s="50" t="s">
        <v>3064</v>
      </c>
      <c r="H1748" s="73">
        <f>IFERROR(VLOOKUP($F1748,'Arr 2020'!$A$1:$C$1331,3,0),0)</f>
        <v>0</v>
      </c>
      <c r="I1748" s="73">
        <f>IFERROR(VLOOKUP($F1748,'Arr 2020'!$A:$N,4,0),0)</f>
        <v>0</v>
      </c>
      <c r="J1748" s="73">
        <f>IFERROR(VLOOKUP($F1748,'Arr 2020'!$A:$N,5,0),0)</f>
        <v>0</v>
      </c>
      <c r="K1748" s="73">
        <f>IFERROR(VLOOKUP($F1748,'Arr 2020'!$A:$N,6,0),0)</f>
        <v>0</v>
      </c>
      <c r="L1748" s="73">
        <f>IFERROR(VLOOKUP($F1748,'Arr 2020'!$A:$N,7,0),0)</f>
        <v>0</v>
      </c>
      <c r="M1748" s="73">
        <f>IFERROR(VLOOKUP($F1748,'Arr 2020'!$A:$N,8,0),0)</f>
        <v>0</v>
      </c>
      <c r="N1748" s="73">
        <f>IFERROR(VLOOKUP($F1748,'Arr 2020'!$A:$N,9,0),0)</f>
        <v>0</v>
      </c>
      <c r="O1748" s="73">
        <f>IFERROR(VLOOKUP($F1748,'Arr 2020'!$A:$N,10,0),0)</f>
        <v>0</v>
      </c>
      <c r="P1748" s="73">
        <f>IFERROR(VLOOKUP($F1748,'Arr 2020'!$A:$N,11,0),0)</f>
        <v>0</v>
      </c>
      <c r="Q1748" s="73">
        <f>IFERROR(VLOOKUP($F1748,'Arr 2020'!$A:$N,12,0),0)</f>
        <v>0</v>
      </c>
      <c r="R1748" s="73">
        <f>IFERROR(VLOOKUP($F1748,'Arr 2020'!$A:$N,13,0),0)</f>
        <v>0</v>
      </c>
      <c r="S1748" s="73">
        <f>IFERROR(VLOOKUP($F1748,'Arr 2020'!$A:$N,14,0),0)</f>
        <v>0</v>
      </c>
    </row>
    <row r="1749" spans="2:19" ht="15" customHeight="1" x14ac:dyDescent="0.2">
      <c r="B1749" s="64"/>
      <c r="C1749" s="37"/>
      <c r="D1749" s="37" t="s">
        <v>3065</v>
      </c>
      <c r="E1749" s="37"/>
      <c r="F1749" s="37"/>
      <c r="G1749" s="51" t="s">
        <v>3066</v>
      </c>
      <c r="H1749" s="38">
        <f>IFERROR(VLOOKUP($F1749,'Arr 2020'!$A$1:$C$1331,3,0),0)</f>
        <v>0</v>
      </c>
      <c r="I1749" s="38">
        <f>IFERROR(VLOOKUP($F1749,'Arr 2020'!$A:$N,4,0),0)</f>
        <v>0</v>
      </c>
      <c r="J1749" s="38">
        <f>IFERROR(VLOOKUP($F1749,'Arr 2020'!$A:$N,5,0),0)</f>
        <v>0</v>
      </c>
      <c r="K1749" s="38">
        <f>IFERROR(VLOOKUP($F1749,'Arr 2020'!$A:$N,6,0),0)</f>
        <v>0</v>
      </c>
      <c r="L1749" s="38">
        <f>IFERROR(VLOOKUP($F1749,'Arr 2020'!$A:$N,7,0),0)</f>
        <v>0</v>
      </c>
      <c r="M1749" s="38">
        <f>IFERROR(VLOOKUP($F1749,'Arr 2020'!$A:$N,8,0),0)</f>
        <v>0</v>
      </c>
      <c r="N1749" s="38">
        <f>IFERROR(VLOOKUP($F1749,'Arr 2020'!$A:$N,9,0),0)</f>
        <v>0</v>
      </c>
      <c r="O1749" s="38">
        <f>IFERROR(VLOOKUP($F1749,'Arr 2020'!$A:$N,10,0),0)</f>
        <v>0</v>
      </c>
      <c r="P1749" s="38">
        <f>IFERROR(VLOOKUP($F1749,'Arr 2020'!$A:$N,11,0),0)</f>
        <v>0</v>
      </c>
      <c r="Q1749" s="38">
        <f>IFERROR(VLOOKUP($F1749,'Arr 2020'!$A:$N,12,0),0)</f>
        <v>0</v>
      </c>
      <c r="R1749" s="38">
        <f>IFERROR(VLOOKUP($F1749,'Arr 2020'!$A:$N,13,0),0)</f>
        <v>0</v>
      </c>
      <c r="S1749" s="38">
        <f>IFERROR(VLOOKUP($F1749,'Arr 2020'!$A:$N,14,0),0)</f>
        <v>0</v>
      </c>
    </row>
    <row r="1750" spans="2:19" ht="15" customHeight="1" x14ac:dyDescent="0.2">
      <c r="B1750" s="23"/>
      <c r="C1750" s="22"/>
      <c r="D1750" s="22"/>
      <c r="E1750" s="22" t="s">
        <v>3067</v>
      </c>
      <c r="F1750" s="22"/>
      <c r="G1750" s="55" t="s">
        <v>3066</v>
      </c>
      <c r="H1750" s="24">
        <f>IFERROR(VLOOKUP($F1750,'Arr 2020'!$A$1:$C$1331,3,0),0)</f>
        <v>0</v>
      </c>
      <c r="I1750" s="24">
        <f>IFERROR(VLOOKUP($F1750,'Arr 2020'!$A:$N,4,0),0)</f>
        <v>0</v>
      </c>
      <c r="J1750" s="24">
        <f>IFERROR(VLOOKUP($F1750,'Arr 2020'!$A:$N,5,0),0)</f>
        <v>0</v>
      </c>
      <c r="K1750" s="24">
        <f>IFERROR(VLOOKUP($F1750,'Arr 2020'!$A:$N,6,0),0)</f>
        <v>0</v>
      </c>
      <c r="L1750" s="24">
        <f>IFERROR(VLOOKUP($F1750,'Arr 2020'!$A:$N,7,0),0)</f>
        <v>0</v>
      </c>
      <c r="M1750" s="24">
        <f>IFERROR(VLOOKUP($F1750,'Arr 2020'!$A:$N,8,0),0)</f>
        <v>0</v>
      </c>
      <c r="N1750" s="24">
        <f>IFERROR(VLOOKUP($F1750,'Arr 2020'!$A:$N,9,0),0)</f>
        <v>0</v>
      </c>
      <c r="O1750" s="24">
        <f>IFERROR(VLOOKUP($F1750,'Arr 2020'!$A:$N,10,0),0)</f>
        <v>0</v>
      </c>
      <c r="P1750" s="24">
        <f>IFERROR(VLOOKUP($F1750,'Arr 2020'!$A:$N,11,0),0)</f>
        <v>0</v>
      </c>
      <c r="Q1750" s="24">
        <f>IFERROR(VLOOKUP($F1750,'Arr 2020'!$A:$N,12,0),0)</f>
        <v>0</v>
      </c>
      <c r="R1750" s="24">
        <f>IFERROR(VLOOKUP($F1750,'Arr 2020'!$A:$N,13,0),0)</f>
        <v>0</v>
      </c>
      <c r="S1750" s="24">
        <f>IFERROR(VLOOKUP($F1750,'Arr 2020'!$A:$N,14,0),0)</f>
        <v>0</v>
      </c>
    </row>
    <row r="1751" spans="2:19" ht="15" customHeight="1" x14ac:dyDescent="0.2">
      <c r="B1751" s="60"/>
      <c r="C1751" s="61"/>
      <c r="D1751" s="61"/>
      <c r="E1751" s="61"/>
      <c r="F1751" s="43" t="s">
        <v>3068</v>
      </c>
      <c r="G1751" s="53" t="s">
        <v>3066</v>
      </c>
      <c r="H1751" s="44">
        <f>IFERROR(VLOOKUP($F1751,'Arr 2020'!$A$1:$C$1331,3,0),0)</f>
        <v>4999.34</v>
      </c>
      <c r="I1751" s="44">
        <f>IFERROR(VLOOKUP($F1751,'Arr 2020'!$A:$N,4,0),0)</f>
        <v>2935.1</v>
      </c>
      <c r="J1751" s="44">
        <f>IFERROR(VLOOKUP($F1751,'Arr 2020'!$A:$N,5,0),0)</f>
        <v>2311.87</v>
      </c>
      <c r="K1751" s="44">
        <f>IFERROR(VLOOKUP($F1751,'Arr 2020'!$A:$N,6,0),0)</f>
        <v>2210.9499999999998</v>
      </c>
      <c r="L1751" s="44">
        <f>IFERROR(VLOOKUP($F1751,'Arr 2020'!$A:$N,7,0),0)</f>
        <v>216.93000000000004</v>
      </c>
      <c r="M1751" s="44">
        <f>IFERROR(VLOOKUP($F1751,'Arr 2020'!$A:$N,8,0),0)</f>
        <v>1339.92</v>
      </c>
      <c r="N1751" s="44">
        <f>IFERROR(VLOOKUP($F1751,'Arr 2020'!$A:$N,9,0),0)</f>
        <v>141.79</v>
      </c>
      <c r="O1751" s="44">
        <f>IFERROR(VLOOKUP($F1751,'Arr 2020'!$A:$N,10,0),0)</f>
        <v>1711.07</v>
      </c>
      <c r="P1751" s="44">
        <f>IFERROR(VLOOKUP($F1751,'Arr 2020'!$A:$N,11,0),0)</f>
        <v>35.29</v>
      </c>
      <c r="Q1751" s="44">
        <f>IFERROR(VLOOKUP($F1751,'Arr 2020'!$A:$N,12,0),0)</f>
        <v>1321.03</v>
      </c>
      <c r="R1751" s="44">
        <f>IFERROR(VLOOKUP($F1751,'Arr 2020'!$A:$N,13,0),0)</f>
        <v>444.68</v>
      </c>
      <c r="S1751" s="44">
        <f>IFERROR(VLOOKUP($F1751,'Arr 2020'!$A:$N,14,0),0)</f>
        <v>2071.9899999999998</v>
      </c>
    </row>
    <row r="1752" spans="2:19" ht="15" customHeight="1" x14ac:dyDescent="0.2">
      <c r="B1752" s="64"/>
      <c r="C1752" s="37"/>
      <c r="D1752" s="37" t="s">
        <v>3069</v>
      </c>
      <c r="E1752" s="37"/>
      <c r="F1752" s="37"/>
      <c r="G1752" s="51" t="s">
        <v>3070</v>
      </c>
      <c r="H1752" s="38">
        <f>IFERROR(VLOOKUP($F1752,'Arr 2020'!$A$1:$C$1331,3,0),0)</f>
        <v>0</v>
      </c>
      <c r="I1752" s="38">
        <f>IFERROR(VLOOKUP($F1752,'Arr 2020'!$A:$N,4,0),0)</f>
        <v>0</v>
      </c>
      <c r="J1752" s="38">
        <f>IFERROR(VLOOKUP($F1752,'Arr 2020'!$A:$N,5,0),0)</f>
        <v>0</v>
      </c>
      <c r="K1752" s="38">
        <f>IFERROR(VLOOKUP($F1752,'Arr 2020'!$A:$N,6,0),0)</f>
        <v>0</v>
      </c>
      <c r="L1752" s="38">
        <f>IFERROR(VLOOKUP($F1752,'Arr 2020'!$A:$N,7,0),0)</f>
        <v>0</v>
      </c>
      <c r="M1752" s="38">
        <f>IFERROR(VLOOKUP($F1752,'Arr 2020'!$A:$N,8,0),0)</f>
        <v>0</v>
      </c>
      <c r="N1752" s="38">
        <f>IFERROR(VLOOKUP($F1752,'Arr 2020'!$A:$N,9,0),0)</f>
        <v>0</v>
      </c>
      <c r="O1752" s="38">
        <f>IFERROR(VLOOKUP($F1752,'Arr 2020'!$A:$N,10,0),0)</f>
        <v>0</v>
      </c>
      <c r="P1752" s="38">
        <f>IFERROR(VLOOKUP($F1752,'Arr 2020'!$A:$N,11,0),0)</f>
        <v>0</v>
      </c>
      <c r="Q1752" s="38">
        <f>IFERROR(VLOOKUP($F1752,'Arr 2020'!$A:$N,12,0),0)</f>
        <v>0</v>
      </c>
      <c r="R1752" s="38">
        <f>IFERROR(VLOOKUP($F1752,'Arr 2020'!$A:$N,13,0),0)</f>
        <v>0</v>
      </c>
      <c r="S1752" s="38">
        <f>IFERROR(VLOOKUP($F1752,'Arr 2020'!$A:$N,14,0),0)</f>
        <v>0</v>
      </c>
    </row>
    <row r="1753" spans="2:19" ht="15" customHeight="1" x14ac:dyDescent="0.2">
      <c r="B1753" s="23"/>
      <c r="C1753" s="22"/>
      <c r="D1753" s="22"/>
      <c r="E1753" s="22" t="s">
        <v>3071</v>
      </c>
      <c r="F1753" s="22"/>
      <c r="G1753" s="55" t="s">
        <v>3072</v>
      </c>
      <c r="H1753" s="24">
        <f>IFERROR(VLOOKUP($F1753,'Arr 2020'!$A$1:$C$1331,3,0),0)</f>
        <v>0</v>
      </c>
      <c r="I1753" s="24">
        <f>IFERROR(VLOOKUP($F1753,'Arr 2020'!$A:$N,4,0),0)</f>
        <v>0</v>
      </c>
      <c r="J1753" s="24">
        <f>IFERROR(VLOOKUP($F1753,'Arr 2020'!$A:$N,5,0),0)</f>
        <v>0</v>
      </c>
      <c r="K1753" s="24">
        <f>IFERROR(VLOOKUP($F1753,'Arr 2020'!$A:$N,6,0),0)</f>
        <v>0</v>
      </c>
      <c r="L1753" s="24">
        <f>IFERROR(VLOOKUP($F1753,'Arr 2020'!$A:$N,7,0),0)</f>
        <v>0</v>
      </c>
      <c r="M1753" s="24">
        <f>IFERROR(VLOOKUP($F1753,'Arr 2020'!$A:$N,8,0),0)</f>
        <v>0</v>
      </c>
      <c r="N1753" s="24">
        <f>IFERROR(VLOOKUP($F1753,'Arr 2020'!$A:$N,9,0),0)</f>
        <v>0</v>
      </c>
      <c r="O1753" s="24">
        <f>IFERROR(VLOOKUP($F1753,'Arr 2020'!$A:$N,10,0),0)</f>
        <v>0</v>
      </c>
      <c r="P1753" s="24">
        <f>IFERROR(VLOOKUP($F1753,'Arr 2020'!$A:$N,11,0),0)</f>
        <v>0</v>
      </c>
      <c r="Q1753" s="24">
        <f>IFERROR(VLOOKUP($F1753,'Arr 2020'!$A:$N,12,0),0)</f>
        <v>0</v>
      </c>
      <c r="R1753" s="24">
        <f>IFERROR(VLOOKUP($F1753,'Arr 2020'!$A:$N,13,0),0)</f>
        <v>0</v>
      </c>
      <c r="S1753" s="24">
        <f>IFERROR(VLOOKUP($F1753,'Arr 2020'!$A:$N,14,0),0)</f>
        <v>0</v>
      </c>
    </row>
    <row r="1754" spans="2:19" ht="15" customHeight="1" x14ac:dyDescent="0.2">
      <c r="B1754" s="60"/>
      <c r="C1754" s="61"/>
      <c r="D1754" s="61"/>
      <c r="E1754" s="61"/>
      <c r="F1754" s="43" t="s">
        <v>3073</v>
      </c>
      <c r="G1754" s="53" t="s">
        <v>3072</v>
      </c>
      <c r="H1754" s="44">
        <f>IFERROR(VLOOKUP($F1754,'Arr 2020'!$A$1:$C$1331,3,0),0)</f>
        <v>336334.18</v>
      </c>
      <c r="I1754" s="44">
        <f>IFERROR(VLOOKUP($F1754,'Arr 2020'!$A:$N,4,0),0)</f>
        <v>122391.62</v>
      </c>
      <c r="J1754" s="44">
        <f>IFERROR(VLOOKUP($F1754,'Arr 2020'!$A:$N,5,0),0)</f>
        <v>148294.57999999999</v>
      </c>
      <c r="K1754" s="44">
        <f>IFERROR(VLOOKUP($F1754,'Arr 2020'!$A:$N,6,0),0)</f>
        <v>227417.82</v>
      </c>
      <c r="L1754" s="44">
        <f>IFERROR(VLOOKUP($F1754,'Arr 2020'!$A:$N,7,0),0)</f>
        <v>215515.27</v>
      </c>
      <c r="M1754" s="44">
        <f>IFERROR(VLOOKUP($F1754,'Arr 2020'!$A:$N,8,0),0)</f>
        <v>171507.84</v>
      </c>
      <c r="N1754" s="44">
        <f>IFERROR(VLOOKUP($F1754,'Arr 2020'!$A:$N,9,0),0)</f>
        <v>145087.4</v>
      </c>
      <c r="O1754" s="44">
        <f>IFERROR(VLOOKUP($F1754,'Arr 2020'!$A:$N,10,0),0)</f>
        <v>135436.04999999999</v>
      </c>
      <c r="P1754" s="44">
        <f>IFERROR(VLOOKUP($F1754,'Arr 2020'!$A:$N,11,0),0)</f>
        <v>194777.07</v>
      </c>
      <c r="Q1754" s="44">
        <f>IFERROR(VLOOKUP($F1754,'Arr 2020'!$A:$N,12,0),0)</f>
        <v>112288.64</v>
      </c>
      <c r="R1754" s="44">
        <f>IFERROR(VLOOKUP($F1754,'Arr 2020'!$A:$N,13,0),0)</f>
        <v>117367.18</v>
      </c>
      <c r="S1754" s="44">
        <f>IFERROR(VLOOKUP($F1754,'Arr 2020'!$A:$N,14,0),0)</f>
        <v>125142.04</v>
      </c>
    </row>
    <row r="1755" spans="2:19" ht="15" customHeight="1" x14ac:dyDescent="0.2">
      <c r="B1755" s="23"/>
      <c r="C1755" s="22"/>
      <c r="D1755" s="22"/>
      <c r="E1755" s="22" t="s">
        <v>3074</v>
      </c>
      <c r="F1755" s="22"/>
      <c r="G1755" s="55" t="s">
        <v>3075</v>
      </c>
      <c r="H1755" s="24">
        <f>IFERROR(VLOOKUP($F1755,'Arr 2020'!$A$1:$C$1331,3,0),0)</f>
        <v>0</v>
      </c>
      <c r="I1755" s="24">
        <f>IFERROR(VLOOKUP($F1755,'Arr 2020'!$A:$N,4,0),0)</f>
        <v>0</v>
      </c>
      <c r="J1755" s="24">
        <f>IFERROR(VLOOKUP($F1755,'Arr 2020'!$A:$N,5,0),0)</f>
        <v>0</v>
      </c>
      <c r="K1755" s="24">
        <f>IFERROR(VLOOKUP($F1755,'Arr 2020'!$A:$N,6,0),0)</f>
        <v>0</v>
      </c>
      <c r="L1755" s="24">
        <f>IFERROR(VLOOKUP($F1755,'Arr 2020'!$A:$N,7,0),0)</f>
        <v>0</v>
      </c>
      <c r="M1755" s="24">
        <f>IFERROR(VLOOKUP($F1755,'Arr 2020'!$A:$N,8,0),0)</f>
        <v>0</v>
      </c>
      <c r="N1755" s="24">
        <f>IFERROR(VLOOKUP($F1755,'Arr 2020'!$A:$N,9,0),0)</f>
        <v>0</v>
      </c>
      <c r="O1755" s="24">
        <f>IFERROR(VLOOKUP($F1755,'Arr 2020'!$A:$N,10,0),0)</f>
        <v>0</v>
      </c>
      <c r="P1755" s="24">
        <f>IFERROR(VLOOKUP($F1755,'Arr 2020'!$A:$N,11,0),0)</f>
        <v>0</v>
      </c>
      <c r="Q1755" s="24">
        <f>IFERROR(VLOOKUP($F1755,'Arr 2020'!$A:$N,12,0),0)</f>
        <v>0</v>
      </c>
      <c r="R1755" s="24">
        <f>IFERROR(VLOOKUP($F1755,'Arr 2020'!$A:$N,13,0),0)</f>
        <v>0</v>
      </c>
      <c r="S1755" s="24">
        <f>IFERROR(VLOOKUP($F1755,'Arr 2020'!$A:$N,14,0),0)</f>
        <v>0</v>
      </c>
    </row>
    <row r="1756" spans="2:19" ht="15" customHeight="1" x14ac:dyDescent="0.2">
      <c r="B1756" s="60"/>
      <c r="C1756" s="61"/>
      <c r="D1756" s="61"/>
      <c r="E1756" s="61"/>
      <c r="F1756" s="43" t="s">
        <v>3076</v>
      </c>
      <c r="G1756" s="53" t="s">
        <v>3077</v>
      </c>
      <c r="H1756" s="44">
        <f>IFERROR(VLOOKUP($F1756,'Arr 2020'!$A$1:$C$1331,3,0),0)</f>
        <v>100027.17</v>
      </c>
      <c r="I1756" s="44">
        <f>IFERROR(VLOOKUP($F1756,'Arr 2020'!$A:$N,4,0),0)</f>
        <v>43703.05</v>
      </c>
      <c r="J1756" s="44">
        <f>IFERROR(VLOOKUP($F1756,'Arr 2020'!$A:$N,5,0),0)</f>
        <v>70512.72</v>
      </c>
      <c r="K1756" s="44">
        <f>IFERROR(VLOOKUP($F1756,'Arr 2020'!$A:$N,6,0),0)</f>
        <v>65739.12</v>
      </c>
      <c r="L1756" s="44">
        <f>IFERROR(VLOOKUP($F1756,'Arr 2020'!$A:$N,7,0),0)</f>
        <v>29384.97</v>
      </c>
      <c r="M1756" s="44">
        <f>IFERROR(VLOOKUP($F1756,'Arr 2020'!$A:$N,8,0),0)</f>
        <v>9524.56</v>
      </c>
      <c r="N1756" s="44">
        <f>IFERROR(VLOOKUP($F1756,'Arr 2020'!$A:$N,9,0),0)</f>
        <v>29737.54</v>
      </c>
      <c r="O1756" s="44">
        <f>IFERROR(VLOOKUP($F1756,'Arr 2020'!$A:$N,10,0),0)</f>
        <v>2533.7299999999996</v>
      </c>
      <c r="P1756" s="44">
        <f>IFERROR(VLOOKUP($F1756,'Arr 2020'!$A:$N,11,0),0)</f>
        <v>4399.04</v>
      </c>
      <c r="Q1756" s="44">
        <f>IFERROR(VLOOKUP($F1756,'Arr 2020'!$A:$N,12,0),0)</f>
        <v>12742.73</v>
      </c>
      <c r="R1756" s="44">
        <f>IFERROR(VLOOKUP($F1756,'Arr 2020'!$A:$N,13,0),0)</f>
        <v>1724.94</v>
      </c>
      <c r="S1756" s="44">
        <f>IFERROR(VLOOKUP($F1756,'Arr 2020'!$A:$N,14,0),0)</f>
        <v>5425.84</v>
      </c>
    </row>
    <row r="1757" spans="2:19" ht="15" customHeight="1" x14ac:dyDescent="0.2">
      <c r="B1757" s="60"/>
      <c r="C1757" s="61"/>
      <c r="D1757" s="61"/>
      <c r="E1757" s="61"/>
      <c r="F1757" s="43" t="s">
        <v>3078</v>
      </c>
      <c r="G1757" s="53" t="s">
        <v>3079</v>
      </c>
      <c r="H1757" s="44">
        <f>IFERROR(VLOOKUP($F1757,'Arr 2020'!$A$1:$C$1331,3,0),0)</f>
        <v>420.46</v>
      </c>
      <c r="I1757" s="44">
        <f>IFERROR(VLOOKUP($F1757,'Arr 2020'!$A:$N,4,0),0)</f>
        <v>201.80000000000004</v>
      </c>
      <c r="J1757" s="44">
        <f>IFERROR(VLOOKUP($F1757,'Arr 2020'!$A:$N,5,0),0)</f>
        <v>119.11</v>
      </c>
      <c r="K1757" s="44">
        <f>IFERROR(VLOOKUP($F1757,'Arr 2020'!$A:$N,6,0),0)</f>
        <v>418.67</v>
      </c>
      <c r="L1757" s="44">
        <f>IFERROR(VLOOKUP($F1757,'Arr 2020'!$A:$N,7,0),0)</f>
        <v>79.78</v>
      </c>
      <c r="M1757" s="44">
        <f>IFERROR(VLOOKUP($F1757,'Arr 2020'!$A:$N,8,0),0)</f>
        <v>63</v>
      </c>
      <c r="N1757" s="44">
        <f>IFERROR(VLOOKUP($F1757,'Arr 2020'!$A:$N,9,0),0)</f>
        <v>567.27</v>
      </c>
      <c r="O1757" s="44">
        <f>IFERROR(VLOOKUP($F1757,'Arr 2020'!$A:$N,10,0),0)</f>
        <v>497.82</v>
      </c>
      <c r="P1757" s="44">
        <f>IFERROR(VLOOKUP($F1757,'Arr 2020'!$A:$N,11,0),0)</f>
        <v>99.3</v>
      </c>
      <c r="Q1757" s="44">
        <f>IFERROR(VLOOKUP($F1757,'Arr 2020'!$A:$N,12,0),0)</f>
        <v>117.3</v>
      </c>
      <c r="R1757" s="44">
        <f>IFERROR(VLOOKUP($F1757,'Arr 2020'!$A:$N,13,0),0)</f>
        <v>180.01</v>
      </c>
      <c r="S1757" s="44">
        <f>IFERROR(VLOOKUP($F1757,'Arr 2020'!$A:$N,14,0),0)</f>
        <v>169.9</v>
      </c>
    </row>
    <row r="1758" spans="2:19" ht="15" customHeight="1" x14ac:dyDescent="0.2">
      <c r="B1758" s="32"/>
      <c r="C1758" s="33" t="s">
        <v>3080</v>
      </c>
      <c r="D1758" s="33"/>
      <c r="E1758" s="33"/>
      <c r="F1758" s="33"/>
      <c r="G1758" s="50" t="s">
        <v>3081</v>
      </c>
      <c r="H1758" s="73">
        <f>IFERROR(VLOOKUP($F1758,'Arr 2020'!$A$1:$C$1331,3,0),0)</f>
        <v>0</v>
      </c>
      <c r="I1758" s="73">
        <f>IFERROR(VLOOKUP($F1758,'Arr 2020'!$A:$N,4,0),0)</f>
        <v>0</v>
      </c>
      <c r="J1758" s="73">
        <f>IFERROR(VLOOKUP($F1758,'Arr 2020'!$A:$N,5,0),0)</f>
        <v>0</v>
      </c>
      <c r="K1758" s="73">
        <f>IFERROR(VLOOKUP($F1758,'Arr 2020'!$A:$N,6,0),0)</f>
        <v>0</v>
      </c>
      <c r="L1758" s="73">
        <f>IFERROR(VLOOKUP($F1758,'Arr 2020'!$A:$N,7,0),0)</f>
        <v>0</v>
      </c>
      <c r="M1758" s="73">
        <f>IFERROR(VLOOKUP($F1758,'Arr 2020'!$A:$N,8,0),0)</f>
        <v>0</v>
      </c>
      <c r="N1758" s="73">
        <f>IFERROR(VLOOKUP($F1758,'Arr 2020'!$A:$N,9,0),0)</f>
        <v>0</v>
      </c>
      <c r="O1758" s="73">
        <f>IFERROR(VLOOKUP($F1758,'Arr 2020'!$A:$N,10,0),0)</f>
        <v>0</v>
      </c>
      <c r="P1758" s="73">
        <f>IFERROR(VLOOKUP($F1758,'Arr 2020'!$A:$N,11,0),0)</f>
        <v>0</v>
      </c>
      <c r="Q1758" s="73">
        <f>IFERROR(VLOOKUP($F1758,'Arr 2020'!$A:$N,12,0),0)</f>
        <v>0</v>
      </c>
      <c r="R1758" s="73">
        <f>IFERROR(VLOOKUP($F1758,'Arr 2020'!$A:$N,13,0),0)</f>
        <v>0</v>
      </c>
      <c r="S1758" s="73">
        <f>IFERROR(VLOOKUP($F1758,'Arr 2020'!$A:$N,14,0),0)</f>
        <v>0</v>
      </c>
    </row>
    <row r="1759" spans="2:19" ht="15" customHeight="1" x14ac:dyDescent="0.2">
      <c r="B1759" s="64"/>
      <c r="C1759" s="37"/>
      <c r="D1759" s="37" t="s">
        <v>3082</v>
      </c>
      <c r="E1759" s="37"/>
      <c r="F1759" s="37"/>
      <c r="G1759" s="51" t="s">
        <v>3083</v>
      </c>
      <c r="H1759" s="38">
        <f>IFERROR(VLOOKUP($F1759,'Arr 2020'!$A$1:$C$1331,3,0),0)</f>
        <v>0</v>
      </c>
      <c r="I1759" s="38">
        <f>IFERROR(VLOOKUP($F1759,'Arr 2020'!$A:$N,4,0),0)</f>
        <v>0</v>
      </c>
      <c r="J1759" s="38">
        <f>IFERROR(VLOOKUP($F1759,'Arr 2020'!$A:$N,5,0),0)</f>
        <v>0</v>
      </c>
      <c r="K1759" s="38">
        <f>IFERROR(VLOOKUP($F1759,'Arr 2020'!$A:$N,6,0),0)</f>
        <v>0</v>
      </c>
      <c r="L1759" s="38">
        <f>IFERROR(VLOOKUP($F1759,'Arr 2020'!$A:$N,7,0),0)</f>
        <v>0</v>
      </c>
      <c r="M1759" s="38">
        <f>IFERROR(VLOOKUP($F1759,'Arr 2020'!$A:$N,8,0),0)</f>
        <v>0</v>
      </c>
      <c r="N1759" s="38">
        <f>IFERROR(VLOOKUP($F1759,'Arr 2020'!$A:$N,9,0),0)</f>
        <v>0</v>
      </c>
      <c r="O1759" s="38">
        <f>IFERROR(VLOOKUP($F1759,'Arr 2020'!$A:$N,10,0),0)</f>
        <v>0</v>
      </c>
      <c r="P1759" s="38">
        <f>IFERROR(VLOOKUP($F1759,'Arr 2020'!$A:$N,11,0),0)</f>
        <v>0</v>
      </c>
      <c r="Q1759" s="38">
        <f>IFERROR(VLOOKUP($F1759,'Arr 2020'!$A:$N,12,0),0)</f>
        <v>0</v>
      </c>
      <c r="R1759" s="38">
        <f>IFERROR(VLOOKUP($F1759,'Arr 2020'!$A:$N,13,0),0)</f>
        <v>0</v>
      </c>
      <c r="S1759" s="38">
        <f>IFERROR(VLOOKUP($F1759,'Arr 2020'!$A:$N,14,0),0)</f>
        <v>0</v>
      </c>
    </row>
    <row r="1760" spans="2:19" ht="15" customHeight="1" x14ac:dyDescent="0.2">
      <c r="B1760" s="23"/>
      <c r="C1760" s="22"/>
      <c r="D1760" s="22"/>
      <c r="E1760" s="22" t="s">
        <v>3084</v>
      </c>
      <c r="F1760" s="22"/>
      <c r="G1760" s="55" t="s">
        <v>3083</v>
      </c>
      <c r="H1760" s="24">
        <f>IFERROR(VLOOKUP($F1760,'Arr 2020'!$A$1:$C$1331,3,0),0)</f>
        <v>0</v>
      </c>
      <c r="I1760" s="24">
        <f>IFERROR(VLOOKUP($F1760,'Arr 2020'!$A:$N,4,0),0)</f>
        <v>0</v>
      </c>
      <c r="J1760" s="24">
        <f>IFERROR(VLOOKUP($F1760,'Arr 2020'!$A:$N,5,0),0)</f>
        <v>0</v>
      </c>
      <c r="K1760" s="24">
        <f>IFERROR(VLOOKUP($F1760,'Arr 2020'!$A:$N,6,0),0)</f>
        <v>0</v>
      </c>
      <c r="L1760" s="24">
        <f>IFERROR(VLOOKUP($F1760,'Arr 2020'!$A:$N,7,0),0)</f>
        <v>0</v>
      </c>
      <c r="M1760" s="24">
        <f>IFERROR(VLOOKUP($F1760,'Arr 2020'!$A:$N,8,0),0)</f>
        <v>0</v>
      </c>
      <c r="N1760" s="24">
        <f>IFERROR(VLOOKUP($F1760,'Arr 2020'!$A:$N,9,0),0)</f>
        <v>0</v>
      </c>
      <c r="O1760" s="24">
        <f>IFERROR(VLOOKUP($F1760,'Arr 2020'!$A:$N,10,0),0)</f>
        <v>0</v>
      </c>
      <c r="P1760" s="24">
        <f>IFERROR(VLOOKUP($F1760,'Arr 2020'!$A:$N,11,0),0)</f>
        <v>0</v>
      </c>
      <c r="Q1760" s="24">
        <f>IFERROR(VLOOKUP($F1760,'Arr 2020'!$A:$N,12,0),0)</f>
        <v>0</v>
      </c>
      <c r="R1760" s="24">
        <f>IFERROR(VLOOKUP($F1760,'Arr 2020'!$A:$N,13,0),0)</f>
        <v>0</v>
      </c>
      <c r="S1760" s="24">
        <f>IFERROR(VLOOKUP($F1760,'Arr 2020'!$A:$N,14,0),0)</f>
        <v>0</v>
      </c>
    </row>
    <row r="1761" spans="2:19" ht="15" customHeight="1" x14ac:dyDescent="0.2">
      <c r="B1761" s="60"/>
      <c r="C1761" s="61"/>
      <c r="D1761" s="61"/>
      <c r="E1761" s="61"/>
      <c r="F1761" s="43" t="s">
        <v>3085</v>
      </c>
      <c r="G1761" s="53" t="s">
        <v>4312</v>
      </c>
      <c r="H1761" s="44">
        <f>IFERROR(VLOOKUP($F1761,'Arr 2020'!$A$1:$C$1331,3,0),0)</f>
        <v>7105808.2000000002</v>
      </c>
      <c r="I1761" s="44">
        <f>IFERROR(VLOOKUP($F1761,'Arr 2020'!$A:$N,4,0),0)</f>
        <v>6912909.7400000002</v>
      </c>
      <c r="J1761" s="44">
        <f>IFERROR(VLOOKUP($F1761,'Arr 2020'!$A:$N,5,0),0)</f>
        <v>6945835.29</v>
      </c>
      <c r="K1761" s="44">
        <f>IFERROR(VLOOKUP($F1761,'Arr 2020'!$A:$N,6,0),0)</f>
        <v>11067671.039999999</v>
      </c>
      <c r="L1761" s="44">
        <f>IFERROR(VLOOKUP($F1761,'Arr 2020'!$A:$N,7,0),0)</f>
        <v>8442785.8499999996</v>
      </c>
      <c r="M1761" s="44">
        <f>IFERROR(VLOOKUP($F1761,'Arr 2020'!$A:$N,8,0),0)</f>
        <v>8293539.2000000002</v>
      </c>
      <c r="N1761" s="44">
        <f>IFERROR(VLOOKUP($F1761,'Arr 2020'!$A:$N,9,0),0)</f>
        <v>8455145.3800000008</v>
      </c>
      <c r="O1761" s="44">
        <f>IFERROR(VLOOKUP($F1761,'Arr 2020'!$A:$N,10,0),0)</f>
        <v>8275655.75</v>
      </c>
      <c r="P1761" s="44">
        <f>IFERROR(VLOOKUP($F1761,'Arr 2020'!$A:$N,11,0),0)</f>
        <v>8198895.4400000013</v>
      </c>
      <c r="Q1761" s="44">
        <f>IFERROR(VLOOKUP($F1761,'Arr 2020'!$A:$N,12,0),0)</f>
        <v>8836708.1099999994</v>
      </c>
      <c r="R1761" s="44">
        <f>IFERROR(VLOOKUP($F1761,'Arr 2020'!$A:$N,13,0),0)</f>
        <v>8063701.0099999998</v>
      </c>
      <c r="S1761" s="44">
        <f>IFERROR(VLOOKUP($F1761,'Arr 2020'!$A:$N,14,0),0)</f>
        <v>8058563.5</v>
      </c>
    </row>
    <row r="1762" spans="2:19" ht="15" customHeight="1" x14ac:dyDescent="0.2">
      <c r="B1762" s="60"/>
      <c r="C1762" s="61"/>
      <c r="D1762" s="61"/>
      <c r="E1762" s="61"/>
      <c r="F1762" s="43" t="s">
        <v>3087</v>
      </c>
      <c r="G1762" s="53" t="s">
        <v>4313</v>
      </c>
      <c r="H1762" s="44">
        <f>IFERROR(VLOOKUP($F1762,'Arr 2020'!$A$1:$C$1331,3,0),0)</f>
        <v>4671.9600000000009</v>
      </c>
      <c r="I1762" s="44">
        <f>IFERROR(VLOOKUP($F1762,'Arr 2020'!$A:$N,4,0),0)</f>
        <v>4666.3599999999997</v>
      </c>
      <c r="J1762" s="44">
        <f>IFERROR(VLOOKUP($F1762,'Arr 2020'!$A:$N,5,0),0)</f>
        <v>5310.41</v>
      </c>
      <c r="K1762" s="44">
        <f>IFERROR(VLOOKUP($F1762,'Arr 2020'!$A:$N,6,0),0)</f>
        <v>5154.54</v>
      </c>
      <c r="L1762" s="44">
        <f>IFERROR(VLOOKUP($F1762,'Arr 2020'!$A:$N,7,0),0)</f>
        <v>5569.76</v>
      </c>
      <c r="M1762" s="44">
        <f>IFERROR(VLOOKUP($F1762,'Arr 2020'!$A:$N,8,0),0)</f>
        <v>5529.880000000001</v>
      </c>
      <c r="N1762" s="44">
        <f>IFERROR(VLOOKUP($F1762,'Arr 2020'!$A:$N,9,0),0)</f>
        <v>0</v>
      </c>
      <c r="O1762" s="44">
        <f>IFERROR(VLOOKUP($F1762,'Arr 2020'!$A:$N,10,0),0)</f>
        <v>14895.83</v>
      </c>
      <c r="P1762" s="44">
        <f>IFERROR(VLOOKUP($F1762,'Arr 2020'!$A:$N,11,0),0)</f>
        <v>13126.16</v>
      </c>
      <c r="Q1762" s="44">
        <f>IFERROR(VLOOKUP($F1762,'Arr 2020'!$A:$N,12,0),0)</f>
        <v>11387.26</v>
      </c>
      <c r="R1762" s="44">
        <f>IFERROR(VLOOKUP($F1762,'Arr 2020'!$A:$N,13,0),0)</f>
        <v>21475.599999999999</v>
      </c>
      <c r="S1762" s="44">
        <f>IFERROR(VLOOKUP($F1762,'Arr 2020'!$A:$N,14,0),0)</f>
        <v>22476.54</v>
      </c>
    </row>
    <row r="1763" spans="2:19" ht="15" customHeight="1" x14ac:dyDescent="0.2">
      <c r="B1763" s="60"/>
      <c r="C1763" s="61"/>
      <c r="D1763" s="61"/>
      <c r="E1763" s="61"/>
      <c r="F1763" s="43" t="s">
        <v>3089</v>
      </c>
      <c r="G1763" s="53" t="s">
        <v>4314</v>
      </c>
      <c r="H1763" s="44">
        <f>IFERROR(VLOOKUP($F1763,'Arr 2020'!$A$1:$C$1331,3,0),0)</f>
        <v>965690.53</v>
      </c>
      <c r="I1763" s="44">
        <f>IFERROR(VLOOKUP($F1763,'Arr 2020'!$A:$N,4,0),0)</f>
        <v>842336.54</v>
      </c>
      <c r="J1763" s="44">
        <f>IFERROR(VLOOKUP($F1763,'Arr 2020'!$A:$N,5,0),0)</f>
        <v>737398.98</v>
      </c>
      <c r="K1763" s="44">
        <f>IFERROR(VLOOKUP($F1763,'Arr 2020'!$A:$N,6,0),0)</f>
        <v>694965.89</v>
      </c>
      <c r="L1763" s="44">
        <f>IFERROR(VLOOKUP($F1763,'Arr 2020'!$A:$N,7,0),0)</f>
        <v>990712.64000000013</v>
      </c>
      <c r="M1763" s="44">
        <f>IFERROR(VLOOKUP($F1763,'Arr 2020'!$A:$N,8,0),0)</f>
        <v>976504.86</v>
      </c>
      <c r="N1763" s="44">
        <f>IFERROR(VLOOKUP($F1763,'Arr 2020'!$A:$N,9,0),0)</f>
        <v>1025840.18</v>
      </c>
      <c r="O1763" s="44">
        <f>IFERROR(VLOOKUP($F1763,'Arr 2020'!$A:$N,10,0),0)</f>
        <v>1297466.33</v>
      </c>
      <c r="P1763" s="44">
        <f>IFERROR(VLOOKUP($F1763,'Arr 2020'!$A:$N,11,0),0)</f>
        <v>1047681.15</v>
      </c>
      <c r="Q1763" s="44">
        <f>IFERROR(VLOOKUP($F1763,'Arr 2020'!$A:$N,12,0),0)</f>
        <v>1122304.43</v>
      </c>
      <c r="R1763" s="44">
        <f>IFERROR(VLOOKUP($F1763,'Arr 2020'!$A:$N,13,0),0)</f>
        <v>1075696.6599999999</v>
      </c>
      <c r="S1763" s="44">
        <f>IFERROR(VLOOKUP($F1763,'Arr 2020'!$A:$N,14,0),0)</f>
        <v>1068759.56</v>
      </c>
    </row>
    <row r="1764" spans="2:19" ht="15" customHeight="1" x14ac:dyDescent="0.2">
      <c r="B1764" s="60"/>
      <c r="C1764" s="61"/>
      <c r="D1764" s="61"/>
      <c r="E1764" s="61"/>
      <c r="F1764" s="43" t="s">
        <v>3091</v>
      </c>
      <c r="G1764" s="53" t="s">
        <v>3092</v>
      </c>
      <c r="H1764" s="44">
        <f>IFERROR(VLOOKUP($F1764,'Arr 2020'!$A$1:$C$1331,3,0),0)</f>
        <v>12342.91</v>
      </c>
      <c r="I1764" s="44">
        <f>IFERROR(VLOOKUP($F1764,'Arr 2020'!$A:$N,4,0),0)</f>
        <v>12447.37</v>
      </c>
      <c r="J1764" s="44">
        <f>IFERROR(VLOOKUP($F1764,'Arr 2020'!$A:$N,5,0),0)</f>
        <v>13758.67</v>
      </c>
      <c r="K1764" s="44">
        <f>IFERROR(VLOOKUP($F1764,'Arr 2020'!$A:$N,6,0),0)</f>
        <v>20456.979999999996</v>
      </c>
      <c r="L1764" s="44">
        <f>IFERROR(VLOOKUP($F1764,'Arr 2020'!$A:$N,7,0),0)</f>
        <v>20276.830000000002</v>
      </c>
      <c r="M1764" s="44">
        <f>IFERROR(VLOOKUP($F1764,'Arr 2020'!$A:$N,8,0),0)</f>
        <v>18951.790000000005</v>
      </c>
      <c r="N1764" s="44">
        <f>IFERROR(VLOOKUP($F1764,'Arr 2020'!$A:$N,9,0),0)</f>
        <v>17346.47</v>
      </c>
      <c r="O1764" s="44">
        <f>IFERROR(VLOOKUP($F1764,'Arr 2020'!$A:$N,10,0),0)</f>
        <v>18807.45</v>
      </c>
      <c r="P1764" s="44">
        <f>IFERROR(VLOOKUP($F1764,'Arr 2020'!$A:$N,11,0),0)</f>
        <v>19691.080000000002</v>
      </c>
      <c r="Q1764" s="44">
        <f>IFERROR(VLOOKUP($F1764,'Arr 2020'!$A:$N,12,0),0)</f>
        <v>17626.939999999995</v>
      </c>
      <c r="R1764" s="44">
        <f>IFERROR(VLOOKUP($F1764,'Arr 2020'!$A:$N,13,0),0)</f>
        <v>13602.68</v>
      </c>
      <c r="S1764" s="44">
        <f>IFERROR(VLOOKUP($F1764,'Arr 2020'!$A:$N,14,0),0)</f>
        <v>13810.17</v>
      </c>
    </row>
    <row r="1765" spans="2:19" ht="15" customHeight="1" x14ac:dyDescent="0.2">
      <c r="B1765" s="64"/>
      <c r="C1765" s="37"/>
      <c r="D1765" s="37" t="s">
        <v>3093</v>
      </c>
      <c r="E1765" s="37"/>
      <c r="F1765" s="37"/>
      <c r="G1765" s="51" t="s">
        <v>3094</v>
      </c>
      <c r="H1765" s="38">
        <f>IFERROR(VLOOKUP($F1765,'Arr 2020'!$A$1:$C$1331,3,0),0)</f>
        <v>0</v>
      </c>
      <c r="I1765" s="38">
        <f>IFERROR(VLOOKUP($F1765,'Arr 2020'!$A:$N,4,0),0)</f>
        <v>0</v>
      </c>
      <c r="J1765" s="38">
        <f>IFERROR(VLOOKUP($F1765,'Arr 2020'!$A:$N,5,0),0)</f>
        <v>0</v>
      </c>
      <c r="K1765" s="38">
        <f>IFERROR(VLOOKUP($F1765,'Arr 2020'!$A:$N,6,0),0)</f>
        <v>0</v>
      </c>
      <c r="L1765" s="38">
        <f>IFERROR(VLOOKUP($F1765,'Arr 2020'!$A:$N,7,0),0)</f>
        <v>0</v>
      </c>
      <c r="M1765" s="38">
        <f>IFERROR(VLOOKUP($F1765,'Arr 2020'!$A:$N,8,0),0)</f>
        <v>0</v>
      </c>
      <c r="N1765" s="38">
        <f>IFERROR(VLOOKUP($F1765,'Arr 2020'!$A:$N,9,0),0)</f>
        <v>0</v>
      </c>
      <c r="O1765" s="38">
        <f>IFERROR(VLOOKUP($F1765,'Arr 2020'!$A:$N,10,0),0)</f>
        <v>0</v>
      </c>
      <c r="P1765" s="38">
        <f>IFERROR(VLOOKUP($F1765,'Arr 2020'!$A:$N,11,0),0)</f>
        <v>0</v>
      </c>
      <c r="Q1765" s="38">
        <f>IFERROR(VLOOKUP($F1765,'Arr 2020'!$A:$N,12,0),0)</f>
        <v>0</v>
      </c>
      <c r="R1765" s="38">
        <f>IFERROR(VLOOKUP($F1765,'Arr 2020'!$A:$N,13,0),0)</f>
        <v>0</v>
      </c>
      <c r="S1765" s="38">
        <f>IFERROR(VLOOKUP($F1765,'Arr 2020'!$A:$N,14,0),0)</f>
        <v>0</v>
      </c>
    </row>
    <row r="1766" spans="2:19" ht="15" customHeight="1" x14ac:dyDescent="0.2">
      <c r="B1766" s="23"/>
      <c r="C1766" s="22"/>
      <c r="D1766" s="22"/>
      <c r="E1766" s="22" t="s">
        <v>3095</v>
      </c>
      <c r="F1766" s="22"/>
      <c r="G1766" s="55" t="s">
        <v>3094</v>
      </c>
      <c r="H1766" s="24">
        <f>IFERROR(VLOOKUP($F1766,'Arr 2020'!$A$1:$C$1331,3,0),0)</f>
        <v>0</v>
      </c>
      <c r="I1766" s="24">
        <f>IFERROR(VLOOKUP($F1766,'Arr 2020'!$A:$N,4,0),0)</f>
        <v>0</v>
      </c>
      <c r="J1766" s="24">
        <f>IFERROR(VLOOKUP($F1766,'Arr 2020'!$A:$N,5,0),0)</f>
        <v>0</v>
      </c>
      <c r="K1766" s="24">
        <f>IFERROR(VLOOKUP($F1766,'Arr 2020'!$A:$N,6,0),0)</f>
        <v>0</v>
      </c>
      <c r="L1766" s="24">
        <f>IFERROR(VLOOKUP($F1766,'Arr 2020'!$A:$N,7,0),0)</f>
        <v>0</v>
      </c>
      <c r="M1766" s="24">
        <f>IFERROR(VLOOKUP($F1766,'Arr 2020'!$A:$N,8,0),0)</f>
        <v>0</v>
      </c>
      <c r="N1766" s="24">
        <f>IFERROR(VLOOKUP($F1766,'Arr 2020'!$A:$N,9,0),0)</f>
        <v>0</v>
      </c>
      <c r="O1766" s="24">
        <f>IFERROR(VLOOKUP($F1766,'Arr 2020'!$A:$N,10,0),0)</f>
        <v>0</v>
      </c>
      <c r="P1766" s="24">
        <f>IFERROR(VLOOKUP($F1766,'Arr 2020'!$A:$N,11,0),0)</f>
        <v>0</v>
      </c>
      <c r="Q1766" s="24">
        <f>IFERROR(VLOOKUP($F1766,'Arr 2020'!$A:$N,12,0),0)</f>
        <v>0</v>
      </c>
      <c r="R1766" s="24">
        <f>IFERROR(VLOOKUP($F1766,'Arr 2020'!$A:$N,13,0),0)</f>
        <v>0</v>
      </c>
      <c r="S1766" s="24">
        <f>IFERROR(VLOOKUP($F1766,'Arr 2020'!$A:$N,14,0),0)</f>
        <v>0</v>
      </c>
    </row>
    <row r="1767" spans="2:19" ht="15" customHeight="1" x14ac:dyDescent="0.2">
      <c r="B1767" s="60"/>
      <c r="C1767" s="61"/>
      <c r="D1767" s="61"/>
      <c r="E1767" s="61"/>
      <c r="F1767" s="43" t="s">
        <v>3096</v>
      </c>
      <c r="G1767" s="53" t="s">
        <v>3097</v>
      </c>
      <c r="H1767" s="44">
        <f>IFERROR(VLOOKUP($F1767,'Arr 2020'!$A$1:$C$1331,3,0),0)</f>
        <v>7924868.5899999999</v>
      </c>
      <c r="I1767" s="44">
        <f>IFERROR(VLOOKUP($F1767,'Arr 2020'!$A:$N,4,0),0)</f>
        <v>7215314.2000000002</v>
      </c>
      <c r="J1767" s="44">
        <f>IFERROR(VLOOKUP($F1767,'Arr 2020'!$A:$N,5,0),0)</f>
        <v>7798078.4900000002</v>
      </c>
      <c r="K1767" s="44">
        <f>IFERROR(VLOOKUP($F1767,'Arr 2020'!$A:$N,6,0),0)</f>
        <v>20714753.410000004</v>
      </c>
      <c r="L1767" s="44">
        <f>IFERROR(VLOOKUP($F1767,'Arr 2020'!$A:$N,7,0),0)</f>
        <v>14291456.25</v>
      </c>
      <c r="M1767" s="44">
        <f>IFERROR(VLOOKUP($F1767,'Arr 2020'!$A:$N,8,0),0)</f>
        <v>14010626.800000001</v>
      </c>
      <c r="N1767" s="44">
        <f>IFERROR(VLOOKUP($F1767,'Arr 2020'!$A:$N,9,0),0)</f>
        <v>14648333.390000001</v>
      </c>
      <c r="O1767" s="44">
        <f>IFERROR(VLOOKUP($F1767,'Arr 2020'!$A:$N,10,0),0)</f>
        <v>14316824.960000003</v>
      </c>
      <c r="P1767" s="44">
        <f>IFERROR(VLOOKUP($F1767,'Arr 2020'!$A:$N,11,0),0)</f>
        <v>14407758.470000001</v>
      </c>
      <c r="Q1767" s="44">
        <f>IFERROR(VLOOKUP($F1767,'Arr 2020'!$A:$N,12,0),0)</f>
        <v>14550955.119999999</v>
      </c>
      <c r="R1767" s="44">
        <f>IFERROR(VLOOKUP($F1767,'Arr 2020'!$A:$N,13,0),0)</f>
        <v>14459508.91</v>
      </c>
      <c r="S1767" s="44">
        <f>IFERROR(VLOOKUP($F1767,'Arr 2020'!$A:$N,14,0),0)</f>
        <v>15528986.710000001</v>
      </c>
    </row>
    <row r="1768" spans="2:19" ht="15" customHeight="1" x14ac:dyDescent="0.2">
      <c r="B1768" s="60"/>
      <c r="C1768" s="61"/>
      <c r="D1768" s="61"/>
      <c r="E1768" s="61"/>
      <c r="F1768" s="43" t="s">
        <v>3098</v>
      </c>
      <c r="G1768" s="53" t="s">
        <v>4315</v>
      </c>
      <c r="H1768" s="44">
        <f>IFERROR(VLOOKUP($F1768,'Arr 2020'!$A$1:$C$1331,3,0),0)</f>
        <v>2029962.68</v>
      </c>
      <c r="I1768" s="44">
        <f>IFERROR(VLOOKUP($F1768,'Arr 2020'!$A:$N,4,0),0)</f>
        <v>2105130.7400000002</v>
      </c>
      <c r="J1768" s="44">
        <f>IFERROR(VLOOKUP($F1768,'Arr 2020'!$A:$N,5,0),0)</f>
        <v>1982027.2</v>
      </c>
      <c r="K1768" s="44">
        <f>IFERROR(VLOOKUP($F1768,'Arr 2020'!$A:$N,6,0),0)</f>
        <v>2814243.0800000005</v>
      </c>
      <c r="L1768" s="44">
        <f>IFERROR(VLOOKUP($F1768,'Arr 2020'!$A:$N,7,0),0)</f>
        <v>4880103.03</v>
      </c>
      <c r="M1768" s="44">
        <f>IFERROR(VLOOKUP($F1768,'Arr 2020'!$A:$N,8,0),0)</f>
        <v>3924863.95</v>
      </c>
      <c r="N1768" s="44">
        <f>IFERROR(VLOOKUP($F1768,'Arr 2020'!$A:$N,9,0),0)</f>
        <v>3823215.82</v>
      </c>
      <c r="O1768" s="44">
        <f>IFERROR(VLOOKUP($F1768,'Arr 2020'!$A:$N,10,0),0)</f>
        <v>3750638.84</v>
      </c>
      <c r="P1768" s="44">
        <f>IFERROR(VLOOKUP($F1768,'Arr 2020'!$A:$N,11,0),0)</f>
        <v>3693246.42</v>
      </c>
      <c r="Q1768" s="44">
        <f>IFERROR(VLOOKUP($F1768,'Arr 2020'!$A:$N,12,0),0)</f>
        <v>3598506.72</v>
      </c>
      <c r="R1768" s="44">
        <f>IFERROR(VLOOKUP($F1768,'Arr 2020'!$A:$N,13,0),0)</f>
        <v>3574205.01</v>
      </c>
      <c r="S1768" s="44">
        <f>IFERROR(VLOOKUP($F1768,'Arr 2020'!$A:$N,14,0),0)</f>
        <v>3464948.1</v>
      </c>
    </row>
    <row r="1769" spans="2:19" ht="15" customHeight="1" x14ac:dyDescent="0.2">
      <c r="B1769" s="60"/>
      <c r="C1769" s="61"/>
      <c r="D1769" s="61"/>
      <c r="E1769" s="61"/>
      <c r="F1769" s="43" t="s">
        <v>3100</v>
      </c>
      <c r="G1769" s="53" t="s">
        <v>3101</v>
      </c>
      <c r="H1769" s="44">
        <f>IFERROR(VLOOKUP($F1769,'Arr 2020'!$A$1:$C$1331,3,0),0)</f>
        <v>9766.31</v>
      </c>
      <c r="I1769" s="44">
        <f>IFERROR(VLOOKUP($F1769,'Arr 2020'!$A:$N,4,0),0)</f>
        <v>38887.83</v>
      </c>
      <c r="J1769" s="44">
        <f>IFERROR(VLOOKUP($F1769,'Arr 2020'!$A:$N,5,0),0)</f>
        <v>8808.4500000000007</v>
      </c>
      <c r="K1769" s="44">
        <f>IFERROR(VLOOKUP($F1769,'Arr 2020'!$A:$N,6,0),0)</f>
        <v>7425.59</v>
      </c>
      <c r="L1769" s="44">
        <f>IFERROR(VLOOKUP($F1769,'Arr 2020'!$A:$N,7,0),0)</f>
        <v>7422.9</v>
      </c>
      <c r="M1769" s="44">
        <f>IFERROR(VLOOKUP($F1769,'Arr 2020'!$A:$N,8,0),0)</f>
        <v>7713.7</v>
      </c>
      <c r="N1769" s="44">
        <f>IFERROR(VLOOKUP($F1769,'Arr 2020'!$A:$N,9,0),0)</f>
        <v>10467.86</v>
      </c>
      <c r="O1769" s="44">
        <f>IFERROR(VLOOKUP($F1769,'Arr 2020'!$A:$N,10,0),0)</f>
        <v>7489.97</v>
      </c>
      <c r="P1769" s="44">
        <f>IFERROR(VLOOKUP($F1769,'Arr 2020'!$A:$N,11,0),0)</f>
        <v>7472.04</v>
      </c>
      <c r="Q1769" s="44">
        <f>IFERROR(VLOOKUP($F1769,'Arr 2020'!$A:$N,12,0),0)</f>
        <v>6388.58</v>
      </c>
      <c r="R1769" s="44">
        <f>IFERROR(VLOOKUP($F1769,'Arr 2020'!$A:$N,13,0),0)</f>
        <v>5961.59</v>
      </c>
      <c r="S1769" s="44">
        <f>IFERROR(VLOOKUP($F1769,'Arr 2020'!$A:$N,14,0),0)</f>
        <v>3935.84</v>
      </c>
    </row>
    <row r="1770" spans="2:19" ht="15" customHeight="1" x14ac:dyDescent="0.2">
      <c r="B1770" s="64"/>
      <c r="C1770" s="37"/>
      <c r="D1770" s="37" t="s">
        <v>3102</v>
      </c>
      <c r="E1770" s="37"/>
      <c r="F1770" s="37"/>
      <c r="G1770" s="51" t="s">
        <v>3103</v>
      </c>
      <c r="H1770" s="38">
        <f>IFERROR(VLOOKUP($F1770,'Arr 2020'!$A$1:$C$1331,3,0),0)</f>
        <v>0</v>
      </c>
      <c r="I1770" s="38">
        <f>IFERROR(VLOOKUP($F1770,'Arr 2020'!$A:$N,4,0),0)</f>
        <v>0</v>
      </c>
      <c r="J1770" s="38">
        <f>IFERROR(VLOOKUP($F1770,'Arr 2020'!$A:$N,5,0),0)</f>
        <v>0</v>
      </c>
      <c r="K1770" s="38">
        <f>IFERROR(VLOOKUP($F1770,'Arr 2020'!$A:$N,6,0),0)</f>
        <v>0</v>
      </c>
      <c r="L1770" s="38">
        <f>IFERROR(VLOOKUP($F1770,'Arr 2020'!$A:$N,7,0),0)</f>
        <v>0</v>
      </c>
      <c r="M1770" s="38">
        <f>IFERROR(VLOOKUP($F1770,'Arr 2020'!$A:$N,8,0),0)</f>
        <v>0</v>
      </c>
      <c r="N1770" s="38">
        <f>IFERROR(VLOOKUP($F1770,'Arr 2020'!$A:$N,9,0),0)</f>
        <v>0</v>
      </c>
      <c r="O1770" s="38">
        <f>IFERROR(VLOOKUP($F1770,'Arr 2020'!$A:$N,10,0),0)</f>
        <v>0</v>
      </c>
      <c r="P1770" s="38">
        <f>IFERROR(VLOOKUP($F1770,'Arr 2020'!$A:$N,11,0),0)</f>
        <v>0</v>
      </c>
      <c r="Q1770" s="38">
        <f>IFERROR(VLOOKUP($F1770,'Arr 2020'!$A:$N,12,0),0)</f>
        <v>0</v>
      </c>
      <c r="R1770" s="38">
        <f>IFERROR(VLOOKUP($F1770,'Arr 2020'!$A:$N,13,0),0)</f>
        <v>0</v>
      </c>
      <c r="S1770" s="38">
        <f>IFERROR(VLOOKUP($F1770,'Arr 2020'!$A:$N,14,0),0)</f>
        <v>0</v>
      </c>
    </row>
    <row r="1771" spans="2:19" ht="15" customHeight="1" x14ac:dyDescent="0.2">
      <c r="B1771" s="23"/>
      <c r="C1771" s="22"/>
      <c r="D1771" s="22"/>
      <c r="E1771" s="22" t="s">
        <v>3104</v>
      </c>
      <c r="F1771" s="22"/>
      <c r="G1771" s="55" t="s">
        <v>3103</v>
      </c>
      <c r="H1771" s="24">
        <f>IFERROR(VLOOKUP($F1771,'Arr 2020'!$A$1:$C$1331,3,0),0)</f>
        <v>0</v>
      </c>
      <c r="I1771" s="24">
        <f>IFERROR(VLOOKUP($F1771,'Arr 2020'!$A:$N,4,0),0)</f>
        <v>0</v>
      </c>
      <c r="J1771" s="24">
        <f>IFERROR(VLOOKUP($F1771,'Arr 2020'!$A:$N,5,0),0)</f>
        <v>0</v>
      </c>
      <c r="K1771" s="24">
        <f>IFERROR(VLOOKUP($F1771,'Arr 2020'!$A:$N,6,0),0)</f>
        <v>0</v>
      </c>
      <c r="L1771" s="24">
        <f>IFERROR(VLOOKUP($F1771,'Arr 2020'!$A:$N,7,0),0)</f>
        <v>0</v>
      </c>
      <c r="M1771" s="24">
        <f>IFERROR(VLOOKUP($F1771,'Arr 2020'!$A:$N,8,0),0)</f>
        <v>0</v>
      </c>
      <c r="N1771" s="24">
        <f>IFERROR(VLOOKUP($F1771,'Arr 2020'!$A:$N,9,0),0)</f>
        <v>0</v>
      </c>
      <c r="O1771" s="24">
        <f>IFERROR(VLOOKUP($F1771,'Arr 2020'!$A:$N,10,0),0)</f>
        <v>0</v>
      </c>
      <c r="P1771" s="24">
        <f>IFERROR(VLOOKUP($F1771,'Arr 2020'!$A:$N,11,0),0)</f>
        <v>0</v>
      </c>
      <c r="Q1771" s="24">
        <f>IFERROR(VLOOKUP($F1771,'Arr 2020'!$A:$N,12,0),0)</f>
        <v>0</v>
      </c>
      <c r="R1771" s="24">
        <f>IFERROR(VLOOKUP($F1771,'Arr 2020'!$A:$N,13,0),0)</f>
        <v>0</v>
      </c>
      <c r="S1771" s="24">
        <f>IFERROR(VLOOKUP($F1771,'Arr 2020'!$A:$N,14,0),0)</f>
        <v>0</v>
      </c>
    </row>
    <row r="1772" spans="2:19" ht="15" customHeight="1" x14ac:dyDescent="0.2">
      <c r="B1772" s="60"/>
      <c r="C1772" s="61"/>
      <c r="D1772" s="61"/>
      <c r="E1772" s="61"/>
      <c r="F1772" s="43" t="s">
        <v>3105</v>
      </c>
      <c r="G1772" s="53" t="s">
        <v>3103</v>
      </c>
      <c r="H1772" s="44">
        <f>IFERROR(VLOOKUP($F1772,'Arr 2020'!$A$1:$C$1331,3,0),0)</f>
        <v>163763.85999999996</v>
      </c>
      <c r="I1772" s="44">
        <f>IFERROR(VLOOKUP($F1772,'Arr 2020'!$A:$N,4,0),0)</f>
        <v>181339.02</v>
      </c>
      <c r="J1772" s="44">
        <f>IFERROR(VLOOKUP($F1772,'Arr 2020'!$A:$N,5,0),0)</f>
        <v>149908.26</v>
      </c>
      <c r="K1772" s="44">
        <f>IFERROR(VLOOKUP($F1772,'Arr 2020'!$A:$N,6,0),0)</f>
        <v>173952.57999999996</v>
      </c>
      <c r="L1772" s="44">
        <f>IFERROR(VLOOKUP($F1772,'Arr 2020'!$A:$N,7,0),0)</f>
        <v>119261.12</v>
      </c>
      <c r="M1772" s="44">
        <f>IFERROR(VLOOKUP($F1772,'Arr 2020'!$A:$N,8,0),0)</f>
        <v>222626.62</v>
      </c>
      <c r="N1772" s="44">
        <f>IFERROR(VLOOKUP($F1772,'Arr 2020'!$A:$N,9,0),0)</f>
        <v>140305.54</v>
      </c>
      <c r="O1772" s="44">
        <f>IFERROR(VLOOKUP($F1772,'Arr 2020'!$A:$N,10,0),0)</f>
        <v>197413.61</v>
      </c>
      <c r="P1772" s="44">
        <f>IFERROR(VLOOKUP($F1772,'Arr 2020'!$A:$N,11,0),0)</f>
        <v>144572.88</v>
      </c>
      <c r="Q1772" s="44">
        <f>IFERROR(VLOOKUP($F1772,'Arr 2020'!$A:$N,12,0),0)</f>
        <v>216193.17000000004</v>
      </c>
      <c r="R1772" s="44">
        <f>IFERROR(VLOOKUP($F1772,'Arr 2020'!$A:$N,13,0),0)</f>
        <v>218387</v>
      </c>
      <c r="S1772" s="44">
        <f>IFERROR(VLOOKUP($F1772,'Arr 2020'!$A:$N,14,0),0)</f>
        <v>139086.37</v>
      </c>
    </row>
    <row r="1773" spans="2:19" ht="15" customHeight="1" x14ac:dyDescent="0.2">
      <c r="B1773" s="64"/>
      <c r="C1773" s="37"/>
      <c r="D1773" s="37" t="s">
        <v>3106</v>
      </c>
      <c r="E1773" s="37"/>
      <c r="F1773" s="37"/>
      <c r="G1773" s="51" t="s">
        <v>3107</v>
      </c>
      <c r="H1773" s="38">
        <f>IFERROR(VLOOKUP($F1773,'Arr 2020'!$A$1:$C$1331,3,0),0)</f>
        <v>0</v>
      </c>
      <c r="I1773" s="38">
        <f>IFERROR(VLOOKUP($F1773,'Arr 2020'!$A:$N,4,0),0)</f>
        <v>0</v>
      </c>
      <c r="J1773" s="38">
        <f>IFERROR(VLOOKUP($F1773,'Arr 2020'!$A:$N,5,0),0)</f>
        <v>0</v>
      </c>
      <c r="K1773" s="38">
        <f>IFERROR(VLOOKUP($F1773,'Arr 2020'!$A:$N,6,0),0)</f>
        <v>0</v>
      </c>
      <c r="L1773" s="38">
        <f>IFERROR(VLOOKUP($F1773,'Arr 2020'!$A:$N,7,0),0)</f>
        <v>0</v>
      </c>
      <c r="M1773" s="38">
        <f>IFERROR(VLOOKUP($F1773,'Arr 2020'!$A:$N,8,0),0)</f>
        <v>0</v>
      </c>
      <c r="N1773" s="38">
        <f>IFERROR(VLOOKUP($F1773,'Arr 2020'!$A:$N,9,0),0)</f>
        <v>0</v>
      </c>
      <c r="O1773" s="38">
        <f>IFERROR(VLOOKUP($F1773,'Arr 2020'!$A:$N,10,0),0)</f>
        <v>0</v>
      </c>
      <c r="P1773" s="38">
        <f>IFERROR(VLOOKUP($F1773,'Arr 2020'!$A:$N,11,0),0)</f>
        <v>0</v>
      </c>
      <c r="Q1773" s="38">
        <f>IFERROR(VLOOKUP($F1773,'Arr 2020'!$A:$N,12,0),0)</f>
        <v>0</v>
      </c>
      <c r="R1773" s="38">
        <f>IFERROR(VLOOKUP($F1773,'Arr 2020'!$A:$N,13,0),0)</f>
        <v>0</v>
      </c>
      <c r="S1773" s="38">
        <f>IFERROR(VLOOKUP($F1773,'Arr 2020'!$A:$N,14,0),0)</f>
        <v>0</v>
      </c>
    </row>
    <row r="1774" spans="2:19" ht="15" customHeight="1" x14ac:dyDescent="0.2">
      <c r="B1774" s="23"/>
      <c r="C1774" s="22"/>
      <c r="D1774" s="22"/>
      <c r="E1774" s="22" t="s">
        <v>3108</v>
      </c>
      <c r="F1774" s="22"/>
      <c r="G1774" s="55" t="s">
        <v>3109</v>
      </c>
      <c r="H1774" s="24">
        <f>IFERROR(VLOOKUP($F1774,'Arr 2020'!$A$1:$C$1331,3,0),0)</f>
        <v>0</v>
      </c>
      <c r="I1774" s="24">
        <f>IFERROR(VLOOKUP($F1774,'Arr 2020'!$A:$N,4,0),0)</f>
        <v>0</v>
      </c>
      <c r="J1774" s="24">
        <f>IFERROR(VLOOKUP($F1774,'Arr 2020'!$A:$N,5,0),0)</f>
        <v>0</v>
      </c>
      <c r="K1774" s="24">
        <f>IFERROR(VLOOKUP($F1774,'Arr 2020'!$A:$N,6,0),0)</f>
        <v>0</v>
      </c>
      <c r="L1774" s="24">
        <f>IFERROR(VLOOKUP($F1774,'Arr 2020'!$A:$N,7,0),0)</f>
        <v>0</v>
      </c>
      <c r="M1774" s="24">
        <f>IFERROR(VLOOKUP($F1774,'Arr 2020'!$A:$N,8,0),0)</f>
        <v>0</v>
      </c>
      <c r="N1774" s="24">
        <f>IFERROR(VLOOKUP($F1774,'Arr 2020'!$A:$N,9,0),0)</f>
        <v>0</v>
      </c>
      <c r="O1774" s="24">
        <f>IFERROR(VLOOKUP($F1774,'Arr 2020'!$A:$N,10,0),0)</f>
        <v>0</v>
      </c>
      <c r="P1774" s="24">
        <f>IFERROR(VLOOKUP($F1774,'Arr 2020'!$A:$N,11,0),0)</f>
        <v>0</v>
      </c>
      <c r="Q1774" s="24">
        <f>IFERROR(VLOOKUP($F1774,'Arr 2020'!$A:$N,12,0),0)</f>
        <v>0</v>
      </c>
      <c r="R1774" s="24">
        <f>IFERROR(VLOOKUP($F1774,'Arr 2020'!$A:$N,13,0),0)</f>
        <v>0</v>
      </c>
      <c r="S1774" s="24">
        <f>IFERROR(VLOOKUP($F1774,'Arr 2020'!$A:$N,14,0),0)</f>
        <v>0</v>
      </c>
    </row>
    <row r="1775" spans="2:19" ht="15" customHeight="1" x14ac:dyDescent="0.2">
      <c r="B1775" s="60"/>
      <c r="C1775" s="61"/>
      <c r="D1775" s="61"/>
      <c r="E1775" s="61"/>
      <c r="F1775" s="43" t="s">
        <v>3110</v>
      </c>
      <c r="G1775" s="53" t="s">
        <v>3109</v>
      </c>
      <c r="H1775" s="44">
        <f>IFERROR(VLOOKUP($F1775,'Arr 2020'!$A$1:$C$1331,3,0),0)</f>
        <v>43446.62000000001</v>
      </c>
      <c r="I1775" s="44">
        <f>IFERROR(VLOOKUP($F1775,'Arr 2020'!$A:$N,4,0),0)</f>
        <v>32184.58</v>
      </c>
      <c r="J1775" s="44">
        <f>IFERROR(VLOOKUP($F1775,'Arr 2020'!$A:$N,5,0),0)</f>
        <v>28297.48</v>
      </c>
      <c r="K1775" s="44">
        <f>IFERROR(VLOOKUP($F1775,'Arr 2020'!$A:$N,6,0),0)</f>
        <v>28803.62</v>
      </c>
      <c r="L1775" s="44">
        <f>IFERROR(VLOOKUP($F1775,'Arr 2020'!$A:$N,7,0),0)</f>
        <v>22882.6</v>
      </c>
      <c r="M1775" s="44">
        <f>IFERROR(VLOOKUP($F1775,'Arr 2020'!$A:$N,8,0),0)</f>
        <v>22996.52</v>
      </c>
      <c r="N1775" s="44">
        <f>IFERROR(VLOOKUP($F1775,'Arr 2020'!$A:$N,9,0),0)</f>
        <v>26902.6</v>
      </c>
      <c r="O1775" s="44">
        <f>IFERROR(VLOOKUP($F1775,'Arr 2020'!$A:$N,10,0),0)</f>
        <v>21454.529999999995</v>
      </c>
      <c r="P1775" s="44">
        <f>IFERROR(VLOOKUP($F1775,'Arr 2020'!$A:$N,11,0),0)</f>
        <v>20914.73</v>
      </c>
      <c r="Q1775" s="44">
        <f>IFERROR(VLOOKUP($F1775,'Arr 2020'!$A:$N,12,0),0)</f>
        <v>27745.71</v>
      </c>
      <c r="R1775" s="44">
        <f>IFERROR(VLOOKUP($F1775,'Arr 2020'!$A:$N,13,0),0)</f>
        <v>30825.84</v>
      </c>
      <c r="S1775" s="44">
        <f>IFERROR(VLOOKUP($F1775,'Arr 2020'!$A:$N,14,0),0)</f>
        <v>23942.7</v>
      </c>
    </row>
    <row r="1776" spans="2:19" ht="15" customHeight="1" x14ac:dyDescent="0.2">
      <c r="B1776" s="23"/>
      <c r="C1776" s="22"/>
      <c r="D1776" s="22"/>
      <c r="E1776" s="22" t="s">
        <v>3111</v>
      </c>
      <c r="F1776" s="22"/>
      <c r="G1776" s="55" t="s">
        <v>3112</v>
      </c>
      <c r="H1776" s="24">
        <f>IFERROR(VLOOKUP($F1776,'Arr 2020'!$A$1:$C$1331,3,0),0)</f>
        <v>0</v>
      </c>
      <c r="I1776" s="24">
        <f>IFERROR(VLOOKUP($F1776,'Arr 2020'!$A:$N,4,0),0)</f>
        <v>0</v>
      </c>
      <c r="J1776" s="24">
        <f>IFERROR(VLOOKUP($F1776,'Arr 2020'!$A:$N,5,0),0)</f>
        <v>0</v>
      </c>
      <c r="K1776" s="24">
        <f>IFERROR(VLOOKUP($F1776,'Arr 2020'!$A:$N,6,0),0)</f>
        <v>0</v>
      </c>
      <c r="L1776" s="24">
        <f>IFERROR(VLOOKUP($F1776,'Arr 2020'!$A:$N,7,0),0)</f>
        <v>0</v>
      </c>
      <c r="M1776" s="24">
        <f>IFERROR(VLOOKUP($F1776,'Arr 2020'!$A:$N,8,0),0)</f>
        <v>0</v>
      </c>
      <c r="N1776" s="24">
        <f>IFERROR(VLOOKUP($F1776,'Arr 2020'!$A:$N,9,0),0)</f>
        <v>0</v>
      </c>
      <c r="O1776" s="24">
        <f>IFERROR(VLOOKUP($F1776,'Arr 2020'!$A:$N,10,0),0)</f>
        <v>0</v>
      </c>
      <c r="P1776" s="24">
        <f>IFERROR(VLOOKUP($F1776,'Arr 2020'!$A:$N,11,0),0)</f>
        <v>0</v>
      </c>
      <c r="Q1776" s="24">
        <f>IFERROR(VLOOKUP($F1776,'Arr 2020'!$A:$N,12,0),0)</f>
        <v>0</v>
      </c>
      <c r="R1776" s="24">
        <f>IFERROR(VLOOKUP($F1776,'Arr 2020'!$A:$N,13,0),0)</f>
        <v>0</v>
      </c>
      <c r="S1776" s="24">
        <f>IFERROR(VLOOKUP($F1776,'Arr 2020'!$A:$N,14,0),0)</f>
        <v>0</v>
      </c>
    </row>
    <row r="1777" spans="2:19" ht="15" customHeight="1" x14ac:dyDescent="0.2">
      <c r="B1777" s="60"/>
      <c r="C1777" s="61"/>
      <c r="D1777" s="61"/>
      <c r="E1777" s="61"/>
      <c r="F1777" s="43" t="s">
        <v>3113</v>
      </c>
      <c r="G1777" s="53" t="s">
        <v>3112</v>
      </c>
      <c r="H1777" s="44">
        <f>IFERROR(VLOOKUP($F1777,'Arr 2020'!$A$1:$C$1331,3,0),0)</f>
        <v>0</v>
      </c>
      <c r="I1777" s="44">
        <f>IFERROR(VLOOKUP($F1777,'Arr 2020'!$A:$N,4,0),0)</f>
        <v>0</v>
      </c>
      <c r="J1777" s="44">
        <f>IFERROR(VLOOKUP($F1777,'Arr 2020'!$A:$N,5,0),0)</f>
        <v>0</v>
      </c>
      <c r="K1777" s="44">
        <f>IFERROR(VLOOKUP($F1777,'Arr 2020'!$A:$N,6,0),0)</f>
        <v>0</v>
      </c>
      <c r="L1777" s="44">
        <f>IFERROR(VLOOKUP($F1777,'Arr 2020'!$A:$N,7,0),0)</f>
        <v>0</v>
      </c>
      <c r="M1777" s="44">
        <f>IFERROR(VLOOKUP($F1777,'Arr 2020'!$A:$N,8,0),0)</f>
        <v>0</v>
      </c>
      <c r="N1777" s="44">
        <f>IFERROR(VLOOKUP($F1777,'Arr 2020'!$A:$N,9,0),0)</f>
        <v>0</v>
      </c>
      <c r="O1777" s="44">
        <f>IFERROR(VLOOKUP($F1777,'Arr 2020'!$A:$N,10,0),0)</f>
        <v>0</v>
      </c>
      <c r="P1777" s="44">
        <f>IFERROR(VLOOKUP($F1777,'Arr 2020'!$A:$N,11,0),0)</f>
        <v>0</v>
      </c>
      <c r="Q1777" s="44">
        <f>IFERROR(VLOOKUP($F1777,'Arr 2020'!$A:$N,12,0),0)</f>
        <v>0</v>
      </c>
      <c r="R1777" s="44">
        <f>IFERROR(VLOOKUP($F1777,'Arr 2020'!$A:$N,13,0),0)</f>
        <v>0</v>
      </c>
      <c r="S1777" s="44">
        <f>IFERROR(VLOOKUP($F1777,'Arr 2020'!$A:$N,14,0),0)</f>
        <v>0</v>
      </c>
    </row>
    <row r="1778" spans="2:19" ht="15" customHeight="1" x14ac:dyDescent="0.2">
      <c r="B1778" s="23"/>
      <c r="C1778" s="22"/>
      <c r="D1778" s="22"/>
      <c r="E1778" s="22" t="s">
        <v>3114</v>
      </c>
      <c r="F1778" s="22"/>
      <c r="G1778" s="55" t="s">
        <v>3115</v>
      </c>
      <c r="H1778" s="24">
        <f>IFERROR(VLOOKUP($F1778,'Arr 2020'!$A$1:$C$1331,3,0),0)</f>
        <v>0</v>
      </c>
      <c r="I1778" s="24">
        <f>IFERROR(VLOOKUP($F1778,'Arr 2020'!$A:$N,4,0),0)</f>
        <v>0</v>
      </c>
      <c r="J1778" s="24">
        <f>IFERROR(VLOOKUP($F1778,'Arr 2020'!$A:$N,5,0),0)</f>
        <v>0</v>
      </c>
      <c r="K1778" s="24">
        <f>IFERROR(VLOOKUP($F1778,'Arr 2020'!$A:$N,6,0),0)</f>
        <v>0</v>
      </c>
      <c r="L1778" s="24">
        <f>IFERROR(VLOOKUP($F1778,'Arr 2020'!$A:$N,7,0),0)</f>
        <v>0</v>
      </c>
      <c r="M1778" s="24">
        <f>IFERROR(VLOOKUP($F1778,'Arr 2020'!$A:$N,8,0),0)</f>
        <v>0</v>
      </c>
      <c r="N1778" s="24">
        <f>IFERROR(VLOOKUP($F1778,'Arr 2020'!$A:$N,9,0),0)</f>
        <v>0</v>
      </c>
      <c r="O1778" s="24">
        <f>IFERROR(VLOOKUP($F1778,'Arr 2020'!$A:$N,10,0),0)</f>
        <v>0</v>
      </c>
      <c r="P1778" s="24">
        <f>IFERROR(VLOOKUP($F1778,'Arr 2020'!$A:$N,11,0),0)</f>
        <v>0</v>
      </c>
      <c r="Q1778" s="24">
        <f>IFERROR(VLOOKUP($F1778,'Arr 2020'!$A:$N,12,0),0)</f>
        <v>0</v>
      </c>
      <c r="R1778" s="24">
        <f>IFERROR(VLOOKUP($F1778,'Arr 2020'!$A:$N,13,0),0)</f>
        <v>0</v>
      </c>
      <c r="S1778" s="24">
        <f>IFERROR(VLOOKUP($F1778,'Arr 2020'!$A:$N,14,0),0)</f>
        <v>0</v>
      </c>
    </row>
    <row r="1779" spans="2:19" ht="15" customHeight="1" x14ac:dyDescent="0.2">
      <c r="B1779" s="60"/>
      <c r="C1779" s="61"/>
      <c r="D1779" s="61"/>
      <c r="E1779" s="61"/>
      <c r="F1779" s="43" t="s">
        <v>3116</v>
      </c>
      <c r="G1779" s="53" t="s">
        <v>3115</v>
      </c>
      <c r="H1779" s="44">
        <f>IFERROR(VLOOKUP($F1779,'Arr 2020'!$A$1:$C$1331,3,0),0)</f>
        <v>87494.00999999998</v>
      </c>
      <c r="I1779" s="44">
        <f>IFERROR(VLOOKUP($F1779,'Arr 2020'!$A:$N,4,0),0)</f>
        <v>81077.169999999984</v>
      </c>
      <c r="J1779" s="44">
        <f>IFERROR(VLOOKUP($F1779,'Arr 2020'!$A:$N,5,0),0)</f>
        <v>78038.630000000019</v>
      </c>
      <c r="K1779" s="44">
        <f>IFERROR(VLOOKUP($F1779,'Arr 2020'!$A:$N,6,0),0)</f>
        <v>54705.62999999999</v>
      </c>
      <c r="L1779" s="44">
        <f>IFERROR(VLOOKUP($F1779,'Arr 2020'!$A:$N,7,0),0)</f>
        <v>103958.8</v>
      </c>
      <c r="M1779" s="44">
        <f>IFERROR(VLOOKUP($F1779,'Arr 2020'!$A:$N,8,0),0)</f>
        <v>136828.85999999999</v>
      </c>
      <c r="N1779" s="44">
        <f>IFERROR(VLOOKUP($F1779,'Arr 2020'!$A:$N,9,0),0)</f>
        <v>111189.31</v>
      </c>
      <c r="O1779" s="44">
        <f>IFERROR(VLOOKUP($F1779,'Arr 2020'!$A:$N,10,0),0)</f>
        <v>128408.29</v>
      </c>
      <c r="P1779" s="44">
        <f>IFERROR(VLOOKUP($F1779,'Arr 2020'!$A:$N,11,0),0)</f>
        <v>108673.4</v>
      </c>
      <c r="Q1779" s="44">
        <f>IFERROR(VLOOKUP($F1779,'Arr 2020'!$A:$N,12,0),0)</f>
        <v>100477.55</v>
      </c>
      <c r="R1779" s="44">
        <f>IFERROR(VLOOKUP($F1779,'Arr 2020'!$A:$N,13,0),0)</f>
        <v>101844.4</v>
      </c>
      <c r="S1779" s="44">
        <f>IFERROR(VLOOKUP($F1779,'Arr 2020'!$A:$N,14,0),0)</f>
        <v>94223.27</v>
      </c>
    </row>
    <row r="1780" spans="2:19" ht="15" customHeight="1" x14ac:dyDescent="0.2">
      <c r="B1780" s="64"/>
      <c r="C1780" s="37"/>
      <c r="D1780" s="37" t="s">
        <v>3117</v>
      </c>
      <c r="E1780" s="37"/>
      <c r="F1780" s="37"/>
      <c r="G1780" s="51" t="s">
        <v>3118</v>
      </c>
      <c r="H1780" s="38">
        <f>IFERROR(VLOOKUP($F1780,'Arr 2020'!$A$1:$C$1331,3,0),0)</f>
        <v>0</v>
      </c>
      <c r="I1780" s="38">
        <f>IFERROR(VLOOKUP($F1780,'Arr 2020'!$A:$N,4,0),0)</f>
        <v>0</v>
      </c>
      <c r="J1780" s="38">
        <f>IFERROR(VLOOKUP($F1780,'Arr 2020'!$A:$N,5,0),0)</f>
        <v>0</v>
      </c>
      <c r="K1780" s="38">
        <f>IFERROR(VLOOKUP($F1780,'Arr 2020'!$A:$N,6,0),0)</f>
        <v>0</v>
      </c>
      <c r="L1780" s="38">
        <f>IFERROR(VLOOKUP($F1780,'Arr 2020'!$A:$N,7,0),0)</f>
        <v>0</v>
      </c>
      <c r="M1780" s="38">
        <f>IFERROR(VLOOKUP($F1780,'Arr 2020'!$A:$N,8,0),0)</f>
        <v>0</v>
      </c>
      <c r="N1780" s="38">
        <f>IFERROR(VLOOKUP($F1780,'Arr 2020'!$A:$N,9,0),0)</f>
        <v>0</v>
      </c>
      <c r="O1780" s="38">
        <f>IFERROR(VLOOKUP($F1780,'Arr 2020'!$A:$N,10,0),0)</f>
        <v>0</v>
      </c>
      <c r="P1780" s="38">
        <f>IFERROR(VLOOKUP($F1780,'Arr 2020'!$A:$N,11,0),0)</f>
        <v>0</v>
      </c>
      <c r="Q1780" s="38">
        <f>IFERROR(VLOOKUP($F1780,'Arr 2020'!$A:$N,12,0),0)</f>
        <v>0</v>
      </c>
      <c r="R1780" s="38">
        <f>IFERROR(VLOOKUP($F1780,'Arr 2020'!$A:$N,13,0),0)</f>
        <v>0</v>
      </c>
      <c r="S1780" s="38">
        <f>IFERROR(VLOOKUP($F1780,'Arr 2020'!$A:$N,14,0),0)</f>
        <v>0</v>
      </c>
    </row>
    <row r="1781" spans="2:19" ht="15" customHeight="1" x14ac:dyDescent="0.2">
      <c r="B1781" s="23"/>
      <c r="C1781" s="22"/>
      <c r="D1781" s="22"/>
      <c r="E1781" s="22" t="s">
        <v>3119</v>
      </c>
      <c r="F1781" s="22"/>
      <c r="G1781" s="55" t="s">
        <v>3118</v>
      </c>
      <c r="H1781" s="24">
        <f>IFERROR(VLOOKUP($F1781,'Arr 2020'!$A$1:$C$1331,3,0),0)</f>
        <v>0</v>
      </c>
      <c r="I1781" s="24">
        <f>IFERROR(VLOOKUP($F1781,'Arr 2020'!$A:$N,4,0),0)</f>
        <v>0</v>
      </c>
      <c r="J1781" s="24">
        <f>IFERROR(VLOOKUP($F1781,'Arr 2020'!$A:$N,5,0),0)</f>
        <v>0</v>
      </c>
      <c r="K1781" s="24">
        <f>IFERROR(VLOOKUP($F1781,'Arr 2020'!$A:$N,6,0),0)</f>
        <v>0</v>
      </c>
      <c r="L1781" s="24">
        <f>IFERROR(VLOOKUP($F1781,'Arr 2020'!$A:$N,7,0),0)</f>
        <v>0</v>
      </c>
      <c r="M1781" s="24">
        <f>IFERROR(VLOOKUP($F1781,'Arr 2020'!$A:$N,8,0),0)</f>
        <v>0</v>
      </c>
      <c r="N1781" s="24">
        <f>IFERROR(VLOOKUP($F1781,'Arr 2020'!$A:$N,9,0),0)</f>
        <v>0</v>
      </c>
      <c r="O1781" s="24">
        <f>IFERROR(VLOOKUP($F1781,'Arr 2020'!$A:$N,10,0),0)</f>
        <v>0</v>
      </c>
      <c r="P1781" s="24">
        <f>IFERROR(VLOOKUP($F1781,'Arr 2020'!$A:$N,11,0),0)</f>
        <v>0</v>
      </c>
      <c r="Q1781" s="24">
        <f>IFERROR(VLOOKUP($F1781,'Arr 2020'!$A:$N,12,0),0)</f>
        <v>0</v>
      </c>
      <c r="R1781" s="24">
        <f>IFERROR(VLOOKUP($F1781,'Arr 2020'!$A:$N,13,0),0)</f>
        <v>0</v>
      </c>
      <c r="S1781" s="24">
        <f>IFERROR(VLOOKUP($F1781,'Arr 2020'!$A:$N,14,0),0)</f>
        <v>0</v>
      </c>
    </row>
    <row r="1782" spans="2:19" ht="15" customHeight="1" x14ac:dyDescent="0.2">
      <c r="B1782" s="60"/>
      <c r="C1782" s="61"/>
      <c r="D1782" s="61"/>
      <c r="E1782" s="61"/>
      <c r="F1782" s="43" t="s">
        <v>3120</v>
      </c>
      <c r="G1782" s="53" t="s">
        <v>3121</v>
      </c>
      <c r="H1782" s="44">
        <f>IFERROR(VLOOKUP($F1782,'Arr 2020'!$A$1:$C$1331,3,0),0)</f>
        <v>176217.83</v>
      </c>
      <c r="I1782" s="44">
        <f>IFERROR(VLOOKUP($F1782,'Arr 2020'!$A:$N,4,0),0)</f>
        <v>566895.93000000005</v>
      </c>
      <c r="J1782" s="44">
        <f>IFERROR(VLOOKUP($F1782,'Arr 2020'!$A:$N,5,0),0)</f>
        <v>234246.84</v>
      </c>
      <c r="K1782" s="44">
        <f>IFERROR(VLOOKUP($F1782,'Arr 2020'!$A:$N,6,0),0)</f>
        <v>317328.74</v>
      </c>
      <c r="L1782" s="44">
        <f>IFERROR(VLOOKUP($F1782,'Arr 2020'!$A:$N,7,0),0)</f>
        <v>330156.31</v>
      </c>
      <c r="M1782" s="44">
        <f>IFERROR(VLOOKUP($F1782,'Arr 2020'!$A:$N,8,0),0)</f>
        <v>388060.2</v>
      </c>
      <c r="N1782" s="44">
        <f>IFERROR(VLOOKUP($F1782,'Arr 2020'!$A:$N,9,0),0)</f>
        <v>386698.09999999992</v>
      </c>
      <c r="O1782" s="44">
        <f>IFERROR(VLOOKUP($F1782,'Arr 2020'!$A:$N,10,0),0)</f>
        <v>504717.49</v>
      </c>
      <c r="P1782" s="44">
        <f>IFERROR(VLOOKUP($F1782,'Arr 2020'!$A:$N,11,0),0)</f>
        <v>592923.96</v>
      </c>
      <c r="Q1782" s="44">
        <f>IFERROR(VLOOKUP($F1782,'Arr 2020'!$A:$N,12,0),0)</f>
        <v>585075.83999999985</v>
      </c>
      <c r="R1782" s="44">
        <f>IFERROR(VLOOKUP($F1782,'Arr 2020'!$A:$N,13,0),0)</f>
        <v>654993.26</v>
      </c>
      <c r="S1782" s="44">
        <f>IFERROR(VLOOKUP($F1782,'Arr 2020'!$A:$N,14,0),0)</f>
        <v>612083.14</v>
      </c>
    </row>
    <row r="1783" spans="2:19" ht="15" customHeight="1" x14ac:dyDescent="0.2">
      <c r="B1783" s="60"/>
      <c r="C1783" s="61"/>
      <c r="D1783" s="61"/>
      <c r="E1783" s="61"/>
      <c r="F1783" s="43" t="s">
        <v>3122</v>
      </c>
      <c r="G1783" s="53" t="s">
        <v>4316</v>
      </c>
      <c r="H1783" s="44">
        <f>IFERROR(VLOOKUP($F1783,'Arr 2020'!$A$1:$C$1331,3,0),0)</f>
        <v>0</v>
      </c>
      <c r="I1783" s="44">
        <f>IFERROR(VLOOKUP($F1783,'Arr 2020'!$A:$N,4,0),0)</f>
        <v>0</v>
      </c>
      <c r="J1783" s="44">
        <f>IFERROR(VLOOKUP($F1783,'Arr 2020'!$A:$N,5,0),0)</f>
        <v>0</v>
      </c>
      <c r="K1783" s="44">
        <f>IFERROR(VLOOKUP($F1783,'Arr 2020'!$A:$N,6,0),0)</f>
        <v>0</v>
      </c>
      <c r="L1783" s="44">
        <f>IFERROR(VLOOKUP($F1783,'Arr 2020'!$A:$N,7,0),0)</f>
        <v>0</v>
      </c>
      <c r="M1783" s="44">
        <f>IFERROR(VLOOKUP($F1783,'Arr 2020'!$A:$N,8,0),0)</f>
        <v>0</v>
      </c>
      <c r="N1783" s="44">
        <f>IFERROR(VLOOKUP($F1783,'Arr 2020'!$A:$N,9,0),0)</f>
        <v>0</v>
      </c>
      <c r="O1783" s="44">
        <f>IFERROR(VLOOKUP($F1783,'Arr 2020'!$A:$N,10,0),0)</f>
        <v>0</v>
      </c>
      <c r="P1783" s="44">
        <f>IFERROR(VLOOKUP($F1783,'Arr 2020'!$A:$N,11,0),0)</f>
        <v>152.29</v>
      </c>
      <c r="Q1783" s="44">
        <f>IFERROR(VLOOKUP($F1783,'Arr 2020'!$A:$N,12,0),0)</f>
        <v>92.73</v>
      </c>
      <c r="R1783" s="44">
        <f>IFERROR(VLOOKUP($F1783,'Arr 2020'!$A:$N,13,0),0)</f>
        <v>389.8</v>
      </c>
      <c r="S1783" s="44">
        <f>IFERROR(VLOOKUP($F1783,'Arr 2020'!$A:$N,14,0),0)</f>
        <v>500.37</v>
      </c>
    </row>
    <row r="1784" spans="2:19" ht="15" customHeight="1" x14ac:dyDescent="0.2">
      <c r="B1784" s="60"/>
      <c r="C1784" s="61"/>
      <c r="D1784" s="61"/>
      <c r="E1784" s="61"/>
      <c r="F1784" s="43" t="s">
        <v>3124</v>
      </c>
      <c r="G1784" s="53" t="s">
        <v>3125</v>
      </c>
      <c r="H1784" s="44">
        <f>IFERROR(VLOOKUP($F1784,'Arr 2020'!$A$1:$C$1331,3,0),0)</f>
        <v>6621772.0099999998</v>
      </c>
      <c r="I1784" s="44">
        <f>IFERROR(VLOOKUP($F1784,'Arr 2020'!$A:$N,4,0),0)</f>
        <v>5827571.0300000003</v>
      </c>
      <c r="J1784" s="44">
        <f>IFERROR(VLOOKUP($F1784,'Arr 2020'!$A:$N,5,0),0)</f>
        <v>5751513.370000001</v>
      </c>
      <c r="K1784" s="44">
        <f>IFERROR(VLOOKUP($F1784,'Arr 2020'!$A:$N,6,0),0)</f>
        <v>10483345.439999999</v>
      </c>
      <c r="L1784" s="44">
        <f>IFERROR(VLOOKUP($F1784,'Arr 2020'!$A:$N,7,0),0)</f>
        <v>9835755.2899999991</v>
      </c>
      <c r="M1784" s="44">
        <f>IFERROR(VLOOKUP($F1784,'Arr 2020'!$A:$N,8,0),0)</f>
        <v>9795513.9700000007</v>
      </c>
      <c r="N1784" s="44">
        <f>IFERROR(VLOOKUP($F1784,'Arr 2020'!$A:$N,9,0),0)</f>
        <v>10145426.470000001</v>
      </c>
      <c r="O1784" s="44">
        <f>IFERROR(VLOOKUP($F1784,'Arr 2020'!$A:$N,10,0),0)</f>
        <v>10889925.249999998</v>
      </c>
      <c r="P1784" s="44">
        <f>IFERROR(VLOOKUP($F1784,'Arr 2020'!$A:$N,11,0),0)</f>
        <v>10481393.990000002</v>
      </c>
      <c r="Q1784" s="44">
        <f>IFERROR(VLOOKUP($F1784,'Arr 2020'!$A:$N,12,0),0)</f>
        <v>10901155.99</v>
      </c>
      <c r="R1784" s="44">
        <f>IFERROR(VLOOKUP($F1784,'Arr 2020'!$A:$N,13,0),0)</f>
        <v>11229779.310000001</v>
      </c>
      <c r="S1784" s="44">
        <f>IFERROR(VLOOKUP($F1784,'Arr 2020'!$A:$N,14,0),0)</f>
        <v>11907919.640000001</v>
      </c>
    </row>
    <row r="1785" spans="2:19" ht="15" customHeight="1" x14ac:dyDescent="0.2">
      <c r="B1785" s="32"/>
      <c r="C1785" s="33" t="s">
        <v>3126</v>
      </c>
      <c r="D1785" s="33"/>
      <c r="E1785" s="33"/>
      <c r="F1785" s="33"/>
      <c r="G1785" s="50" t="s">
        <v>3127</v>
      </c>
      <c r="H1785" s="73">
        <f>IFERROR(VLOOKUP($F1785,'Arr 2020'!$A$1:$C$1331,3,0),0)</f>
        <v>0</v>
      </c>
      <c r="I1785" s="73">
        <f>IFERROR(VLOOKUP($F1785,'Arr 2020'!$A:$N,4,0),0)</f>
        <v>0</v>
      </c>
      <c r="J1785" s="73">
        <f>IFERROR(VLOOKUP($F1785,'Arr 2020'!$A:$N,5,0),0)</f>
        <v>0</v>
      </c>
      <c r="K1785" s="73">
        <f>IFERROR(VLOOKUP($F1785,'Arr 2020'!$A:$N,6,0),0)</f>
        <v>0</v>
      </c>
      <c r="L1785" s="73">
        <f>IFERROR(VLOOKUP($F1785,'Arr 2020'!$A:$N,7,0),0)</f>
        <v>0</v>
      </c>
      <c r="M1785" s="73">
        <f>IFERROR(VLOOKUP($F1785,'Arr 2020'!$A:$N,8,0),0)</f>
        <v>0</v>
      </c>
      <c r="N1785" s="73">
        <f>IFERROR(VLOOKUP($F1785,'Arr 2020'!$A:$N,9,0),0)</f>
        <v>0</v>
      </c>
      <c r="O1785" s="73">
        <f>IFERROR(VLOOKUP($F1785,'Arr 2020'!$A:$N,10,0),0)</f>
        <v>0</v>
      </c>
      <c r="P1785" s="73">
        <f>IFERROR(VLOOKUP($F1785,'Arr 2020'!$A:$N,11,0),0)</f>
        <v>0</v>
      </c>
      <c r="Q1785" s="73">
        <f>IFERROR(VLOOKUP($F1785,'Arr 2020'!$A:$N,12,0),0)</f>
        <v>0</v>
      </c>
      <c r="R1785" s="73">
        <f>IFERROR(VLOOKUP($F1785,'Arr 2020'!$A:$N,13,0),0)</f>
        <v>0</v>
      </c>
      <c r="S1785" s="73">
        <f>IFERROR(VLOOKUP($F1785,'Arr 2020'!$A:$N,14,0),0)</f>
        <v>0</v>
      </c>
    </row>
    <row r="1786" spans="2:19" ht="15" customHeight="1" x14ac:dyDescent="0.2">
      <c r="B1786" s="64"/>
      <c r="C1786" s="37"/>
      <c r="D1786" s="37" t="s">
        <v>3128</v>
      </c>
      <c r="E1786" s="37"/>
      <c r="F1786" s="37"/>
      <c r="G1786" s="51" t="s">
        <v>3129</v>
      </c>
      <c r="H1786" s="38">
        <f>IFERROR(VLOOKUP($F1786,'Arr 2020'!$A$1:$C$1331,3,0),0)</f>
        <v>0</v>
      </c>
      <c r="I1786" s="38">
        <f>IFERROR(VLOOKUP($F1786,'Arr 2020'!$A:$N,4,0),0)</f>
        <v>0</v>
      </c>
      <c r="J1786" s="38">
        <f>IFERROR(VLOOKUP($F1786,'Arr 2020'!$A:$N,5,0),0)</f>
        <v>0</v>
      </c>
      <c r="K1786" s="38">
        <f>IFERROR(VLOOKUP($F1786,'Arr 2020'!$A:$N,6,0),0)</f>
        <v>0</v>
      </c>
      <c r="L1786" s="38">
        <f>IFERROR(VLOOKUP($F1786,'Arr 2020'!$A:$N,7,0),0)</f>
        <v>0</v>
      </c>
      <c r="M1786" s="38">
        <f>IFERROR(VLOOKUP($F1786,'Arr 2020'!$A:$N,8,0),0)</f>
        <v>0</v>
      </c>
      <c r="N1786" s="38">
        <f>IFERROR(VLOOKUP($F1786,'Arr 2020'!$A:$N,9,0),0)</f>
        <v>0</v>
      </c>
      <c r="O1786" s="38">
        <f>IFERROR(VLOOKUP($F1786,'Arr 2020'!$A:$N,10,0),0)</f>
        <v>0</v>
      </c>
      <c r="P1786" s="38">
        <f>IFERROR(VLOOKUP($F1786,'Arr 2020'!$A:$N,11,0),0)</f>
        <v>0</v>
      </c>
      <c r="Q1786" s="38">
        <f>IFERROR(VLOOKUP($F1786,'Arr 2020'!$A:$N,12,0),0)</f>
        <v>0</v>
      </c>
      <c r="R1786" s="38">
        <f>IFERROR(VLOOKUP($F1786,'Arr 2020'!$A:$N,13,0),0)</f>
        <v>0</v>
      </c>
      <c r="S1786" s="38">
        <f>IFERROR(VLOOKUP($F1786,'Arr 2020'!$A:$N,14,0),0)</f>
        <v>0</v>
      </c>
    </row>
    <row r="1787" spans="2:19" ht="15" customHeight="1" x14ac:dyDescent="0.2">
      <c r="B1787" s="23"/>
      <c r="C1787" s="22"/>
      <c r="D1787" s="22"/>
      <c r="E1787" s="22" t="s">
        <v>3130</v>
      </c>
      <c r="F1787" s="22"/>
      <c r="G1787" s="55" t="s">
        <v>3131</v>
      </c>
      <c r="H1787" s="24">
        <f>IFERROR(VLOOKUP($F1787,'Arr 2020'!$A$1:$C$1331,3,0),0)</f>
        <v>0</v>
      </c>
      <c r="I1787" s="24">
        <f>IFERROR(VLOOKUP($F1787,'Arr 2020'!$A:$N,4,0),0)</f>
        <v>0</v>
      </c>
      <c r="J1787" s="24">
        <f>IFERROR(VLOOKUP($F1787,'Arr 2020'!$A:$N,5,0),0)</f>
        <v>0</v>
      </c>
      <c r="K1787" s="24">
        <f>IFERROR(VLOOKUP($F1787,'Arr 2020'!$A:$N,6,0),0)</f>
        <v>0</v>
      </c>
      <c r="L1787" s="24">
        <f>IFERROR(VLOOKUP($F1787,'Arr 2020'!$A:$N,7,0),0)</f>
        <v>0</v>
      </c>
      <c r="M1787" s="24">
        <f>IFERROR(VLOOKUP($F1787,'Arr 2020'!$A:$N,8,0),0)</f>
        <v>0</v>
      </c>
      <c r="N1787" s="24">
        <f>IFERROR(VLOOKUP($F1787,'Arr 2020'!$A:$N,9,0),0)</f>
        <v>0</v>
      </c>
      <c r="O1787" s="24">
        <f>IFERROR(VLOOKUP($F1787,'Arr 2020'!$A:$N,10,0),0)</f>
        <v>0</v>
      </c>
      <c r="P1787" s="24">
        <f>IFERROR(VLOOKUP($F1787,'Arr 2020'!$A:$N,11,0),0)</f>
        <v>0</v>
      </c>
      <c r="Q1787" s="24">
        <f>IFERROR(VLOOKUP($F1787,'Arr 2020'!$A:$N,12,0),0)</f>
        <v>0</v>
      </c>
      <c r="R1787" s="24">
        <f>IFERROR(VLOOKUP($F1787,'Arr 2020'!$A:$N,13,0),0)</f>
        <v>0</v>
      </c>
      <c r="S1787" s="24">
        <f>IFERROR(VLOOKUP($F1787,'Arr 2020'!$A:$N,14,0),0)</f>
        <v>0</v>
      </c>
    </row>
    <row r="1788" spans="2:19" ht="15" customHeight="1" x14ac:dyDescent="0.2">
      <c r="B1788" s="60"/>
      <c r="C1788" s="61"/>
      <c r="D1788" s="61"/>
      <c r="E1788" s="61"/>
      <c r="F1788" s="43" t="s">
        <v>3132</v>
      </c>
      <c r="G1788" s="53" t="s">
        <v>3131</v>
      </c>
      <c r="H1788" s="44">
        <f>IFERROR(VLOOKUP($F1788,'Arr 2020'!$A$1:$C$1331,3,0),0)</f>
        <v>0</v>
      </c>
      <c r="I1788" s="44">
        <f>IFERROR(VLOOKUP($F1788,'Arr 2020'!$A:$N,4,0),0)</f>
        <v>0</v>
      </c>
      <c r="J1788" s="44">
        <f>IFERROR(VLOOKUP($F1788,'Arr 2020'!$A:$N,5,0),0)</f>
        <v>0</v>
      </c>
      <c r="K1788" s="44">
        <f>IFERROR(VLOOKUP($F1788,'Arr 2020'!$A:$N,6,0),0)</f>
        <v>0</v>
      </c>
      <c r="L1788" s="44">
        <f>IFERROR(VLOOKUP($F1788,'Arr 2020'!$A:$N,7,0),0)</f>
        <v>0</v>
      </c>
      <c r="M1788" s="44">
        <f>IFERROR(VLOOKUP($F1788,'Arr 2020'!$A:$N,8,0),0)</f>
        <v>0</v>
      </c>
      <c r="N1788" s="44">
        <f>IFERROR(VLOOKUP($F1788,'Arr 2020'!$A:$N,9,0),0)</f>
        <v>0</v>
      </c>
      <c r="O1788" s="44">
        <f>IFERROR(VLOOKUP($F1788,'Arr 2020'!$A:$N,10,0),0)</f>
        <v>0</v>
      </c>
      <c r="P1788" s="44">
        <f>IFERROR(VLOOKUP($F1788,'Arr 2020'!$A:$N,11,0),0)</f>
        <v>0</v>
      </c>
      <c r="Q1788" s="44">
        <f>IFERROR(VLOOKUP($F1788,'Arr 2020'!$A:$N,12,0),0)</f>
        <v>0</v>
      </c>
      <c r="R1788" s="44">
        <f>IFERROR(VLOOKUP($F1788,'Arr 2020'!$A:$N,13,0),0)</f>
        <v>0</v>
      </c>
      <c r="S1788" s="44">
        <f>IFERROR(VLOOKUP($F1788,'Arr 2020'!$A:$N,14,0),0)</f>
        <v>0</v>
      </c>
    </row>
    <row r="1789" spans="2:19" ht="15" customHeight="1" x14ac:dyDescent="0.2">
      <c r="B1789" s="23"/>
      <c r="C1789" s="22"/>
      <c r="D1789" s="22"/>
      <c r="E1789" s="22" t="s">
        <v>3133</v>
      </c>
      <c r="F1789" s="22"/>
      <c r="G1789" s="55" t="s">
        <v>3134</v>
      </c>
      <c r="H1789" s="24">
        <f>IFERROR(VLOOKUP($F1789,'Arr 2020'!$A$1:$C$1331,3,0),0)</f>
        <v>0</v>
      </c>
      <c r="I1789" s="24">
        <f>IFERROR(VLOOKUP($F1789,'Arr 2020'!$A:$N,4,0),0)</f>
        <v>0</v>
      </c>
      <c r="J1789" s="24">
        <f>IFERROR(VLOOKUP($F1789,'Arr 2020'!$A:$N,5,0),0)</f>
        <v>0</v>
      </c>
      <c r="K1789" s="24">
        <f>IFERROR(VLOOKUP($F1789,'Arr 2020'!$A:$N,6,0),0)</f>
        <v>0</v>
      </c>
      <c r="L1789" s="24">
        <f>IFERROR(VLOOKUP($F1789,'Arr 2020'!$A:$N,7,0),0)</f>
        <v>0</v>
      </c>
      <c r="M1789" s="24">
        <f>IFERROR(VLOOKUP($F1789,'Arr 2020'!$A:$N,8,0),0)</f>
        <v>0</v>
      </c>
      <c r="N1789" s="24">
        <f>IFERROR(VLOOKUP($F1789,'Arr 2020'!$A:$N,9,0),0)</f>
        <v>0</v>
      </c>
      <c r="O1789" s="24">
        <f>IFERROR(VLOOKUP($F1789,'Arr 2020'!$A:$N,10,0),0)</f>
        <v>0</v>
      </c>
      <c r="P1789" s="24">
        <f>IFERROR(VLOOKUP($F1789,'Arr 2020'!$A:$N,11,0),0)</f>
        <v>0</v>
      </c>
      <c r="Q1789" s="24">
        <f>IFERROR(VLOOKUP($F1789,'Arr 2020'!$A:$N,12,0),0)</f>
        <v>0</v>
      </c>
      <c r="R1789" s="24">
        <f>IFERROR(VLOOKUP($F1789,'Arr 2020'!$A:$N,13,0),0)</f>
        <v>0</v>
      </c>
      <c r="S1789" s="24">
        <f>IFERROR(VLOOKUP($F1789,'Arr 2020'!$A:$N,14,0),0)</f>
        <v>0</v>
      </c>
    </row>
    <row r="1790" spans="2:19" ht="15" customHeight="1" x14ac:dyDescent="0.2">
      <c r="B1790" s="60"/>
      <c r="C1790" s="61"/>
      <c r="D1790" s="61"/>
      <c r="E1790" s="61"/>
      <c r="F1790" s="43" t="s">
        <v>3135</v>
      </c>
      <c r="G1790" s="53" t="s">
        <v>3134</v>
      </c>
      <c r="H1790" s="44">
        <f>IFERROR(VLOOKUP($F1790,'Arr 2020'!$A$1:$C$1331,3,0),0)</f>
        <v>3119.7199999999993</v>
      </c>
      <c r="I1790" s="44">
        <f>IFERROR(VLOOKUP($F1790,'Arr 2020'!$A:$N,4,0),0)</f>
        <v>26076.76</v>
      </c>
      <c r="J1790" s="44">
        <f>IFERROR(VLOOKUP($F1790,'Arr 2020'!$A:$N,5,0),0)</f>
        <v>45880.45</v>
      </c>
      <c r="K1790" s="44">
        <f>IFERROR(VLOOKUP($F1790,'Arr 2020'!$A:$N,6,0),0)</f>
        <v>4770.46</v>
      </c>
      <c r="L1790" s="44">
        <f>IFERROR(VLOOKUP($F1790,'Arr 2020'!$A:$N,7,0),0)</f>
        <v>1686.91</v>
      </c>
      <c r="M1790" s="44">
        <f>IFERROR(VLOOKUP($F1790,'Arr 2020'!$A:$N,8,0),0)</f>
        <v>3927.61</v>
      </c>
      <c r="N1790" s="44">
        <f>IFERROR(VLOOKUP($F1790,'Arr 2020'!$A:$N,9,0),0)</f>
        <v>2834.93</v>
      </c>
      <c r="O1790" s="44">
        <f>IFERROR(VLOOKUP($F1790,'Arr 2020'!$A:$N,10,0),0)</f>
        <v>2213.31</v>
      </c>
      <c r="P1790" s="44">
        <f>IFERROR(VLOOKUP($F1790,'Arr 2020'!$A:$N,11,0),0)</f>
        <v>2640.7</v>
      </c>
      <c r="Q1790" s="44">
        <f>IFERROR(VLOOKUP($F1790,'Arr 2020'!$A:$N,12,0),0)</f>
        <v>1194.51</v>
      </c>
      <c r="R1790" s="44">
        <f>IFERROR(VLOOKUP($F1790,'Arr 2020'!$A:$N,13,0),0)</f>
        <v>1290.24</v>
      </c>
      <c r="S1790" s="44">
        <f>IFERROR(VLOOKUP($F1790,'Arr 2020'!$A:$N,14,0),0)</f>
        <v>27604.76</v>
      </c>
    </row>
    <row r="1791" spans="2:19" ht="15" customHeight="1" x14ac:dyDescent="0.2">
      <c r="B1791" s="23"/>
      <c r="C1791" s="22"/>
      <c r="D1791" s="22"/>
      <c r="E1791" s="22" t="s">
        <v>3136</v>
      </c>
      <c r="F1791" s="22"/>
      <c r="G1791" s="55" t="s">
        <v>4317</v>
      </c>
      <c r="H1791" s="24">
        <f>IFERROR(VLOOKUP($F1791,'Arr 2020'!$A$1:$C$1331,3,0),0)</f>
        <v>0</v>
      </c>
      <c r="I1791" s="24">
        <f>IFERROR(VLOOKUP($F1791,'Arr 2020'!$A:$N,4,0),0)</f>
        <v>0</v>
      </c>
      <c r="J1791" s="24">
        <f>IFERROR(VLOOKUP($F1791,'Arr 2020'!$A:$N,5,0),0)</f>
        <v>0</v>
      </c>
      <c r="K1791" s="24">
        <f>IFERROR(VLOOKUP($F1791,'Arr 2020'!$A:$N,6,0),0)</f>
        <v>0</v>
      </c>
      <c r="L1791" s="24">
        <f>IFERROR(VLOOKUP($F1791,'Arr 2020'!$A:$N,7,0),0)</f>
        <v>0</v>
      </c>
      <c r="M1791" s="24">
        <f>IFERROR(VLOOKUP($F1791,'Arr 2020'!$A:$N,8,0),0)</f>
        <v>0</v>
      </c>
      <c r="N1791" s="24">
        <f>IFERROR(VLOOKUP($F1791,'Arr 2020'!$A:$N,9,0),0)</f>
        <v>0</v>
      </c>
      <c r="O1791" s="24">
        <f>IFERROR(VLOOKUP($F1791,'Arr 2020'!$A:$N,10,0),0)</f>
        <v>0</v>
      </c>
      <c r="P1791" s="24">
        <f>IFERROR(VLOOKUP($F1791,'Arr 2020'!$A:$N,11,0),0)</f>
        <v>0</v>
      </c>
      <c r="Q1791" s="24">
        <f>IFERROR(VLOOKUP($F1791,'Arr 2020'!$A:$N,12,0),0)</f>
        <v>0</v>
      </c>
      <c r="R1791" s="24">
        <f>IFERROR(VLOOKUP($F1791,'Arr 2020'!$A:$N,13,0),0)</f>
        <v>0</v>
      </c>
      <c r="S1791" s="24">
        <f>IFERROR(VLOOKUP($F1791,'Arr 2020'!$A:$N,14,0),0)</f>
        <v>0</v>
      </c>
    </row>
    <row r="1792" spans="2:19" ht="15" customHeight="1" x14ac:dyDescent="0.2">
      <c r="B1792" s="60"/>
      <c r="C1792" s="61"/>
      <c r="D1792" s="61"/>
      <c r="E1792" s="61"/>
      <c r="F1792" s="43" t="s">
        <v>3138</v>
      </c>
      <c r="G1792" s="53" t="s">
        <v>4317</v>
      </c>
      <c r="H1792" s="44">
        <f>IFERROR(VLOOKUP($F1792,'Arr 2020'!$A$1:$C$1331,3,0),0)</f>
        <v>951.39</v>
      </c>
      <c r="I1792" s="44">
        <f>IFERROR(VLOOKUP($F1792,'Arr 2020'!$A:$N,4,0),0)</f>
        <v>1215.26</v>
      </c>
      <c r="J1792" s="44">
        <f>IFERROR(VLOOKUP($F1792,'Arr 2020'!$A:$N,5,0),0)</f>
        <v>776.19000000000017</v>
      </c>
      <c r="K1792" s="44">
        <f>IFERROR(VLOOKUP($F1792,'Arr 2020'!$A:$N,6,0),0)</f>
        <v>453.77</v>
      </c>
      <c r="L1792" s="44">
        <f>IFERROR(VLOOKUP($F1792,'Arr 2020'!$A:$N,7,0),0)</f>
        <v>530.58000000000004</v>
      </c>
      <c r="M1792" s="44">
        <f>IFERROR(VLOOKUP($F1792,'Arr 2020'!$A:$N,8,0),0)</f>
        <v>342.22</v>
      </c>
      <c r="N1792" s="44">
        <f>IFERROR(VLOOKUP($F1792,'Arr 2020'!$A:$N,9,0),0)</f>
        <v>7134.59</v>
      </c>
      <c r="O1792" s="44">
        <f>IFERROR(VLOOKUP($F1792,'Arr 2020'!$A:$N,10,0),0)</f>
        <v>968.65</v>
      </c>
      <c r="P1792" s="44">
        <f>IFERROR(VLOOKUP($F1792,'Arr 2020'!$A:$N,11,0),0)</f>
        <v>617.9</v>
      </c>
      <c r="Q1792" s="44">
        <f>IFERROR(VLOOKUP($F1792,'Arr 2020'!$A:$N,12,0),0)</f>
        <v>732.18</v>
      </c>
      <c r="R1792" s="44">
        <f>IFERROR(VLOOKUP($F1792,'Arr 2020'!$A:$N,13,0),0)</f>
        <v>23662.86</v>
      </c>
      <c r="S1792" s="44">
        <f>IFERROR(VLOOKUP($F1792,'Arr 2020'!$A:$N,14,0),0)</f>
        <v>1429.4</v>
      </c>
    </row>
    <row r="1793" spans="2:19" ht="15" customHeight="1" x14ac:dyDescent="0.2">
      <c r="B1793" s="23"/>
      <c r="C1793" s="22"/>
      <c r="D1793" s="22"/>
      <c r="E1793" s="22" t="s">
        <v>3139</v>
      </c>
      <c r="F1793" s="22"/>
      <c r="G1793" s="55" t="s">
        <v>3140</v>
      </c>
      <c r="H1793" s="24">
        <f>IFERROR(VLOOKUP($F1793,'Arr 2020'!$A$1:$C$1331,3,0),0)</f>
        <v>0</v>
      </c>
      <c r="I1793" s="24">
        <f>IFERROR(VLOOKUP($F1793,'Arr 2020'!$A:$N,4,0),0)</f>
        <v>0</v>
      </c>
      <c r="J1793" s="24">
        <f>IFERROR(VLOOKUP($F1793,'Arr 2020'!$A:$N,5,0),0)</f>
        <v>0</v>
      </c>
      <c r="K1793" s="24">
        <f>IFERROR(VLOOKUP($F1793,'Arr 2020'!$A:$N,6,0),0)</f>
        <v>0</v>
      </c>
      <c r="L1793" s="24">
        <f>IFERROR(VLOOKUP($F1793,'Arr 2020'!$A:$N,7,0),0)</f>
        <v>0</v>
      </c>
      <c r="M1793" s="24">
        <f>IFERROR(VLOOKUP($F1793,'Arr 2020'!$A:$N,8,0),0)</f>
        <v>0</v>
      </c>
      <c r="N1793" s="24">
        <f>IFERROR(VLOOKUP($F1793,'Arr 2020'!$A:$N,9,0),0)</f>
        <v>0</v>
      </c>
      <c r="O1793" s="24">
        <f>IFERROR(VLOOKUP($F1793,'Arr 2020'!$A:$N,10,0),0)</f>
        <v>0</v>
      </c>
      <c r="P1793" s="24">
        <f>IFERROR(VLOOKUP($F1793,'Arr 2020'!$A:$N,11,0),0)</f>
        <v>0</v>
      </c>
      <c r="Q1793" s="24">
        <f>IFERROR(VLOOKUP($F1793,'Arr 2020'!$A:$N,12,0),0)</f>
        <v>0</v>
      </c>
      <c r="R1793" s="24">
        <f>IFERROR(VLOOKUP($F1793,'Arr 2020'!$A:$N,13,0),0)</f>
        <v>0</v>
      </c>
      <c r="S1793" s="24">
        <f>IFERROR(VLOOKUP($F1793,'Arr 2020'!$A:$N,14,0),0)</f>
        <v>0</v>
      </c>
    </row>
    <row r="1794" spans="2:19" ht="15" customHeight="1" x14ac:dyDescent="0.2">
      <c r="B1794" s="60"/>
      <c r="C1794" s="61"/>
      <c r="D1794" s="61"/>
      <c r="E1794" s="61"/>
      <c r="F1794" s="43" t="s">
        <v>3141</v>
      </c>
      <c r="G1794" s="53" t="s">
        <v>3140</v>
      </c>
      <c r="H1794" s="44">
        <f>IFERROR(VLOOKUP($F1794,'Arr 2020'!$A$1:$C$1331,3,0),0)</f>
        <v>2763.5</v>
      </c>
      <c r="I1794" s="44">
        <f>IFERROR(VLOOKUP($F1794,'Arr 2020'!$A:$N,4,0),0)</f>
        <v>1760.4000000000003</v>
      </c>
      <c r="J1794" s="44">
        <f>IFERROR(VLOOKUP($F1794,'Arr 2020'!$A:$N,5,0),0)</f>
        <v>18452.400000000001</v>
      </c>
      <c r="K1794" s="44">
        <f>IFERROR(VLOOKUP($F1794,'Arr 2020'!$A:$N,6,0),0)</f>
        <v>7978.5600000000013</v>
      </c>
      <c r="L1794" s="44">
        <f>IFERROR(VLOOKUP($F1794,'Arr 2020'!$A:$N,7,0),0)</f>
        <v>3894.02</v>
      </c>
      <c r="M1794" s="44">
        <f>IFERROR(VLOOKUP($F1794,'Arr 2020'!$A:$N,8,0),0)</f>
        <v>12632.47</v>
      </c>
      <c r="N1794" s="44">
        <f>IFERROR(VLOOKUP($F1794,'Arr 2020'!$A:$N,9,0),0)</f>
        <v>17768.52</v>
      </c>
      <c r="O1794" s="44">
        <f>IFERROR(VLOOKUP($F1794,'Arr 2020'!$A:$N,10,0),0)</f>
        <v>2797.11</v>
      </c>
      <c r="P1794" s="44">
        <f>IFERROR(VLOOKUP($F1794,'Arr 2020'!$A:$N,11,0),0)</f>
        <v>34656.89</v>
      </c>
      <c r="Q1794" s="44">
        <f>IFERROR(VLOOKUP($F1794,'Arr 2020'!$A:$N,12,0),0)</f>
        <v>20293.830000000002</v>
      </c>
      <c r="R1794" s="44">
        <f>IFERROR(VLOOKUP($F1794,'Arr 2020'!$A:$N,13,0),0)</f>
        <v>37118.36</v>
      </c>
      <c r="S1794" s="44">
        <f>IFERROR(VLOOKUP($F1794,'Arr 2020'!$A:$N,14,0),0)</f>
        <v>19427.37</v>
      </c>
    </row>
    <row r="1795" spans="2:19" ht="15" customHeight="1" x14ac:dyDescent="0.2">
      <c r="B1795" s="23"/>
      <c r="C1795" s="22"/>
      <c r="D1795" s="22"/>
      <c r="E1795" s="22" t="s">
        <v>3142</v>
      </c>
      <c r="F1795" s="22"/>
      <c r="G1795" s="55" t="s">
        <v>3143</v>
      </c>
      <c r="H1795" s="24">
        <f>IFERROR(VLOOKUP($F1795,'Arr 2020'!$A$1:$C$1331,3,0),0)</f>
        <v>0</v>
      </c>
      <c r="I1795" s="24">
        <f>IFERROR(VLOOKUP($F1795,'Arr 2020'!$A:$N,4,0),0)</f>
        <v>0</v>
      </c>
      <c r="J1795" s="24">
        <f>IFERROR(VLOOKUP($F1795,'Arr 2020'!$A:$N,5,0),0)</f>
        <v>0</v>
      </c>
      <c r="K1795" s="24">
        <f>IFERROR(VLOOKUP($F1795,'Arr 2020'!$A:$N,6,0),0)</f>
        <v>0</v>
      </c>
      <c r="L1795" s="24">
        <f>IFERROR(VLOOKUP($F1795,'Arr 2020'!$A:$N,7,0),0)</f>
        <v>0</v>
      </c>
      <c r="M1795" s="24">
        <f>IFERROR(VLOOKUP($F1795,'Arr 2020'!$A:$N,8,0),0)</f>
        <v>0</v>
      </c>
      <c r="N1795" s="24">
        <f>IFERROR(VLOOKUP($F1795,'Arr 2020'!$A:$N,9,0),0)</f>
        <v>0</v>
      </c>
      <c r="O1795" s="24">
        <f>IFERROR(VLOOKUP($F1795,'Arr 2020'!$A:$N,10,0),0)</f>
        <v>0</v>
      </c>
      <c r="P1795" s="24">
        <f>IFERROR(VLOOKUP($F1795,'Arr 2020'!$A:$N,11,0),0)</f>
        <v>0</v>
      </c>
      <c r="Q1795" s="24">
        <f>IFERROR(VLOOKUP($F1795,'Arr 2020'!$A:$N,12,0),0)</f>
        <v>0</v>
      </c>
      <c r="R1795" s="24">
        <f>IFERROR(VLOOKUP($F1795,'Arr 2020'!$A:$N,13,0),0)</f>
        <v>0</v>
      </c>
      <c r="S1795" s="24">
        <f>IFERROR(VLOOKUP($F1795,'Arr 2020'!$A:$N,14,0),0)</f>
        <v>0</v>
      </c>
    </row>
    <row r="1796" spans="2:19" ht="15" customHeight="1" x14ac:dyDescent="0.2">
      <c r="B1796" s="60"/>
      <c r="C1796" s="61"/>
      <c r="D1796" s="61"/>
      <c r="E1796" s="61"/>
      <c r="F1796" s="43" t="s">
        <v>3144</v>
      </c>
      <c r="G1796" s="53" t="s">
        <v>3143</v>
      </c>
      <c r="H1796" s="44">
        <f>IFERROR(VLOOKUP($F1796,'Arr 2020'!$A$1:$C$1331,3,0),0)</f>
        <v>46208.09</v>
      </c>
      <c r="I1796" s="44">
        <f>IFERROR(VLOOKUP($F1796,'Arr 2020'!$A:$N,4,0),0)</f>
        <v>56631.64</v>
      </c>
      <c r="J1796" s="44">
        <f>IFERROR(VLOOKUP($F1796,'Arr 2020'!$A:$N,5,0),0)</f>
        <v>35369.30999999999</v>
      </c>
      <c r="K1796" s="44">
        <f>IFERROR(VLOOKUP($F1796,'Arr 2020'!$A:$N,6,0),0)</f>
        <v>40102.800000000003</v>
      </c>
      <c r="L1796" s="44">
        <f>IFERROR(VLOOKUP($F1796,'Arr 2020'!$A:$N,7,0),0)</f>
        <v>63764.800000000003</v>
      </c>
      <c r="M1796" s="44">
        <f>IFERROR(VLOOKUP($F1796,'Arr 2020'!$A:$N,8,0),0)</f>
        <v>56821.84</v>
      </c>
      <c r="N1796" s="44">
        <f>IFERROR(VLOOKUP($F1796,'Arr 2020'!$A:$N,9,0),0)</f>
        <v>30415.599999999999</v>
      </c>
      <c r="O1796" s="44">
        <f>IFERROR(VLOOKUP($F1796,'Arr 2020'!$A:$N,10,0),0)</f>
        <v>30396.65</v>
      </c>
      <c r="P1796" s="44">
        <f>IFERROR(VLOOKUP($F1796,'Arr 2020'!$A:$N,11,0),0)</f>
        <v>30801.59</v>
      </c>
      <c r="Q1796" s="44">
        <f>IFERROR(VLOOKUP($F1796,'Arr 2020'!$A:$N,12,0),0)</f>
        <v>43638.76</v>
      </c>
      <c r="R1796" s="44">
        <f>IFERROR(VLOOKUP($F1796,'Arr 2020'!$A:$N,13,0),0)</f>
        <v>49356.55</v>
      </c>
      <c r="S1796" s="44">
        <f>IFERROR(VLOOKUP($F1796,'Arr 2020'!$A:$N,14,0),0)</f>
        <v>75378.42</v>
      </c>
    </row>
    <row r="1797" spans="2:19" ht="15" customHeight="1" x14ac:dyDescent="0.2">
      <c r="B1797" s="32"/>
      <c r="C1797" s="33">
        <v>63</v>
      </c>
      <c r="D1797" s="33"/>
      <c r="E1797" s="33"/>
      <c r="F1797" s="33"/>
      <c r="G1797" s="50" t="s">
        <v>3145</v>
      </c>
      <c r="H1797" s="72">
        <f>IFERROR(VLOOKUP($F1797,'Arr 2020'!$A$1:$C$1331,3,0),0)</f>
        <v>0</v>
      </c>
      <c r="I1797" s="72">
        <f>IFERROR(VLOOKUP($F1797,'Arr 2020'!$A:$N,4,0),0)</f>
        <v>0</v>
      </c>
      <c r="J1797" s="72">
        <f>IFERROR(VLOOKUP($F1797,'Arr 2020'!$A:$N,5,0),0)</f>
        <v>0</v>
      </c>
      <c r="K1797" s="72">
        <f>IFERROR(VLOOKUP($F1797,'Arr 2020'!$A:$N,6,0),0)</f>
        <v>0</v>
      </c>
      <c r="L1797" s="72">
        <f>IFERROR(VLOOKUP($F1797,'Arr 2020'!$A:$N,7,0),0)</f>
        <v>0</v>
      </c>
      <c r="M1797" s="72">
        <f>IFERROR(VLOOKUP($F1797,'Arr 2020'!$A:$N,8,0),0)</f>
        <v>0</v>
      </c>
      <c r="N1797" s="72">
        <f>IFERROR(VLOOKUP($F1797,'Arr 2020'!$A:$N,9,0),0)</f>
        <v>0</v>
      </c>
      <c r="O1797" s="72">
        <f>IFERROR(VLOOKUP($F1797,'Arr 2020'!$A:$N,10,0),0)</f>
        <v>0</v>
      </c>
      <c r="P1797" s="72">
        <f>IFERROR(VLOOKUP($F1797,'Arr 2020'!$A:$N,11,0),0)</f>
        <v>0</v>
      </c>
      <c r="Q1797" s="72">
        <f>IFERROR(VLOOKUP($F1797,'Arr 2020'!$A:$N,12,0),0)</f>
        <v>0</v>
      </c>
      <c r="R1797" s="72">
        <f>IFERROR(VLOOKUP($F1797,'Arr 2020'!$A:$N,13,0),0)</f>
        <v>0</v>
      </c>
      <c r="S1797" s="72">
        <f>IFERROR(VLOOKUP($F1797,'Arr 2020'!$A:$N,14,0),0)</f>
        <v>0</v>
      </c>
    </row>
    <row r="1798" spans="2:19" ht="15" customHeight="1" x14ac:dyDescent="0.2">
      <c r="B1798" s="64"/>
      <c r="C1798" s="37"/>
      <c r="D1798" s="37" t="s">
        <v>3146</v>
      </c>
      <c r="E1798" s="37"/>
      <c r="F1798" s="37"/>
      <c r="G1798" s="51" t="s">
        <v>3147</v>
      </c>
      <c r="H1798" s="38">
        <f>IFERROR(VLOOKUP($F1798,'Arr 2020'!$A$1:$C$1331,3,0),0)</f>
        <v>0</v>
      </c>
      <c r="I1798" s="38">
        <f>IFERROR(VLOOKUP($F1798,'Arr 2020'!$A:$N,4,0),0)</f>
        <v>0</v>
      </c>
      <c r="J1798" s="38">
        <f>IFERROR(VLOOKUP($F1798,'Arr 2020'!$A:$N,5,0),0)</f>
        <v>0</v>
      </c>
      <c r="K1798" s="38">
        <f>IFERROR(VLOOKUP($F1798,'Arr 2020'!$A:$N,6,0),0)</f>
        <v>0</v>
      </c>
      <c r="L1798" s="38">
        <f>IFERROR(VLOOKUP($F1798,'Arr 2020'!$A:$N,7,0),0)</f>
        <v>0</v>
      </c>
      <c r="M1798" s="38">
        <f>IFERROR(VLOOKUP($F1798,'Arr 2020'!$A:$N,8,0),0)</f>
        <v>0</v>
      </c>
      <c r="N1798" s="38">
        <f>IFERROR(VLOOKUP($F1798,'Arr 2020'!$A:$N,9,0),0)</f>
        <v>0</v>
      </c>
      <c r="O1798" s="38">
        <f>IFERROR(VLOOKUP($F1798,'Arr 2020'!$A:$N,10,0),0)</f>
        <v>0</v>
      </c>
      <c r="P1798" s="38">
        <f>IFERROR(VLOOKUP($F1798,'Arr 2020'!$A:$N,11,0),0)</f>
        <v>0</v>
      </c>
      <c r="Q1798" s="38">
        <f>IFERROR(VLOOKUP($F1798,'Arr 2020'!$A:$N,12,0),0)</f>
        <v>0</v>
      </c>
      <c r="R1798" s="38">
        <f>IFERROR(VLOOKUP($F1798,'Arr 2020'!$A:$N,13,0),0)</f>
        <v>0</v>
      </c>
      <c r="S1798" s="38">
        <f>IFERROR(VLOOKUP($F1798,'Arr 2020'!$A:$N,14,0),0)</f>
        <v>0</v>
      </c>
    </row>
    <row r="1799" spans="2:19" ht="15" customHeight="1" x14ac:dyDescent="0.2">
      <c r="B1799" s="23"/>
      <c r="C1799" s="22"/>
      <c r="D1799" s="22"/>
      <c r="E1799" s="22" t="s">
        <v>3148</v>
      </c>
      <c r="F1799" s="22"/>
      <c r="G1799" s="55" t="s">
        <v>3149</v>
      </c>
      <c r="H1799" s="24">
        <f>IFERROR(VLOOKUP($F1799,'Arr 2020'!$A$1:$C$1331,3,0),0)</f>
        <v>0</v>
      </c>
      <c r="I1799" s="24">
        <f>IFERROR(VLOOKUP($F1799,'Arr 2020'!$A:$N,4,0),0)</f>
        <v>0</v>
      </c>
      <c r="J1799" s="24">
        <f>IFERROR(VLOOKUP($F1799,'Arr 2020'!$A:$N,5,0),0)</f>
        <v>0</v>
      </c>
      <c r="K1799" s="24">
        <f>IFERROR(VLOOKUP($F1799,'Arr 2020'!$A:$N,6,0),0)</f>
        <v>0</v>
      </c>
      <c r="L1799" s="24">
        <f>IFERROR(VLOOKUP($F1799,'Arr 2020'!$A:$N,7,0),0)</f>
        <v>0</v>
      </c>
      <c r="M1799" s="24">
        <f>IFERROR(VLOOKUP($F1799,'Arr 2020'!$A:$N,8,0),0)</f>
        <v>0</v>
      </c>
      <c r="N1799" s="24">
        <f>IFERROR(VLOOKUP($F1799,'Arr 2020'!$A:$N,9,0),0)</f>
        <v>0</v>
      </c>
      <c r="O1799" s="24">
        <f>IFERROR(VLOOKUP($F1799,'Arr 2020'!$A:$N,10,0),0)</f>
        <v>0</v>
      </c>
      <c r="P1799" s="24">
        <f>IFERROR(VLOOKUP($F1799,'Arr 2020'!$A:$N,11,0),0)</f>
        <v>0</v>
      </c>
      <c r="Q1799" s="24">
        <f>IFERROR(VLOOKUP($F1799,'Arr 2020'!$A:$N,12,0),0)</f>
        <v>0</v>
      </c>
      <c r="R1799" s="24">
        <f>IFERROR(VLOOKUP($F1799,'Arr 2020'!$A:$N,13,0),0)</f>
        <v>0</v>
      </c>
      <c r="S1799" s="24">
        <f>IFERROR(VLOOKUP($F1799,'Arr 2020'!$A:$N,14,0),0)</f>
        <v>0</v>
      </c>
    </row>
    <row r="1800" spans="2:19" ht="15" customHeight="1" x14ac:dyDescent="0.2">
      <c r="B1800" s="60"/>
      <c r="C1800" s="61"/>
      <c r="D1800" s="61"/>
      <c r="E1800" s="61"/>
      <c r="F1800" s="43" t="s">
        <v>3150</v>
      </c>
      <c r="G1800" s="53" t="s">
        <v>3149</v>
      </c>
      <c r="H1800" s="44">
        <f>IFERROR(VLOOKUP($F1800,'Arr 2020'!$A$1:$C$1331,3,0),0)</f>
        <v>1897.98</v>
      </c>
      <c r="I1800" s="44">
        <f>IFERROR(VLOOKUP($F1800,'Arr 2020'!$A:$N,4,0),0)</f>
        <v>318.88</v>
      </c>
      <c r="J1800" s="44">
        <f>IFERROR(VLOOKUP($F1800,'Arr 2020'!$A:$N,5,0),0)</f>
        <v>2424.44</v>
      </c>
      <c r="K1800" s="44">
        <f>IFERROR(VLOOKUP($F1800,'Arr 2020'!$A:$N,6,0),0)</f>
        <v>2024.26</v>
      </c>
      <c r="L1800" s="44">
        <f>IFERROR(VLOOKUP($F1800,'Arr 2020'!$A:$N,7,0),0)</f>
        <v>1553.72</v>
      </c>
      <c r="M1800" s="44">
        <f>IFERROR(VLOOKUP($F1800,'Arr 2020'!$A:$N,8,0),0)</f>
        <v>1284.8499999999999</v>
      </c>
      <c r="N1800" s="44">
        <f>IFERROR(VLOOKUP($F1800,'Arr 2020'!$A:$N,9,0),0)</f>
        <v>2678.27</v>
      </c>
      <c r="O1800" s="44">
        <f>IFERROR(VLOOKUP($F1800,'Arr 2020'!$A:$N,10,0),0)</f>
        <v>2218.96</v>
      </c>
      <c r="P1800" s="44">
        <f>IFERROR(VLOOKUP($F1800,'Arr 2020'!$A:$N,11,0),0)</f>
        <v>694.6</v>
      </c>
      <c r="Q1800" s="44">
        <f>IFERROR(VLOOKUP($F1800,'Arr 2020'!$A:$N,12,0),0)</f>
        <v>517.78</v>
      </c>
      <c r="R1800" s="44">
        <f>IFERROR(VLOOKUP($F1800,'Arr 2020'!$A:$N,13,0),0)</f>
        <v>591.49</v>
      </c>
      <c r="S1800" s="44">
        <f>IFERROR(VLOOKUP($F1800,'Arr 2020'!$A:$N,14,0),0)</f>
        <v>2058.1</v>
      </c>
    </row>
    <row r="1801" spans="2:19" ht="15" customHeight="1" x14ac:dyDescent="0.2">
      <c r="B1801" s="23"/>
      <c r="C1801" s="22"/>
      <c r="D1801" s="22"/>
      <c r="E1801" s="22" t="s">
        <v>3151</v>
      </c>
      <c r="F1801" s="22"/>
      <c r="G1801" s="55" t="s">
        <v>3152</v>
      </c>
      <c r="H1801" s="24">
        <f>IFERROR(VLOOKUP($F1801,'Arr 2020'!$A$1:$C$1331,3,0),0)</f>
        <v>0</v>
      </c>
      <c r="I1801" s="24">
        <f>IFERROR(VLOOKUP($F1801,'Arr 2020'!$A:$N,4,0),0)</f>
        <v>0</v>
      </c>
      <c r="J1801" s="24">
        <f>IFERROR(VLOOKUP($F1801,'Arr 2020'!$A:$N,5,0),0)</f>
        <v>0</v>
      </c>
      <c r="K1801" s="24">
        <f>IFERROR(VLOOKUP($F1801,'Arr 2020'!$A:$N,6,0),0)</f>
        <v>0</v>
      </c>
      <c r="L1801" s="24">
        <f>IFERROR(VLOOKUP($F1801,'Arr 2020'!$A:$N,7,0),0)</f>
        <v>0</v>
      </c>
      <c r="M1801" s="24">
        <f>IFERROR(VLOOKUP($F1801,'Arr 2020'!$A:$N,8,0),0)</f>
        <v>0</v>
      </c>
      <c r="N1801" s="24">
        <f>IFERROR(VLOOKUP($F1801,'Arr 2020'!$A:$N,9,0),0)</f>
        <v>0</v>
      </c>
      <c r="O1801" s="24">
        <f>IFERROR(VLOOKUP($F1801,'Arr 2020'!$A:$N,10,0),0)</f>
        <v>0</v>
      </c>
      <c r="P1801" s="24">
        <f>IFERROR(VLOOKUP($F1801,'Arr 2020'!$A:$N,11,0),0)</f>
        <v>0</v>
      </c>
      <c r="Q1801" s="24">
        <f>IFERROR(VLOOKUP($F1801,'Arr 2020'!$A:$N,12,0),0)</f>
        <v>0</v>
      </c>
      <c r="R1801" s="24">
        <f>IFERROR(VLOOKUP($F1801,'Arr 2020'!$A:$N,13,0),0)</f>
        <v>0</v>
      </c>
      <c r="S1801" s="24">
        <f>IFERROR(VLOOKUP($F1801,'Arr 2020'!$A:$N,14,0),0)</f>
        <v>0</v>
      </c>
    </row>
    <row r="1802" spans="2:19" ht="15" customHeight="1" x14ac:dyDescent="0.2">
      <c r="B1802" s="60"/>
      <c r="C1802" s="61"/>
      <c r="D1802" s="61"/>
      <c r="E1802" s="61"/>
      <c r="F1802" s="43" t="s">
        <v>3153</v>
      </c>
      <c r="G1802" s="53" t="s">
        <v>3152</v>
      </c>
      <c r="H1802" s="44">
        <f>IFERROR(VLOOKUP($F1802,'Arr 2020'!$A$1:$C$1331,3,0),0)</f>
        <v>1801.9</v>
      </c>
      <c r="I1802" s="44">
        <f>IFERROR(VLOOKUP($F1802,'Arr 2020'!$A:$N,4,0),0)</f>
        <v>7180.78</v>
      </c>
      <c r="J1802" s="44">
        <f>IFERROR(VLOOKUP($F1802,'Arr 2020'!$A:$N,5,0),0)</f>
        <v>2483.3000000000002</v>
      </c>
      <c r="K1802" s="44">
        <f>IFERROR(VLOOKUP($F1802,'Arr 2020'!$A:$N,6,0),0)</f>
        <v>4800.07</v>
      </c>
      <c r="L1802" s="44">
        <f>IFERROR(VLOOKUP($F1802,'Arr 2020'!$A:$N,7,0),0)</f>
        <v>771.32</v>
      </c>
      <c r="M1802" s="44">
        <f>IFERROR(VLOOKUP($F1802,'Arr 2020'!$A:$N,8,0),0)</f>
        <v>8200.7999999999993</v>
      </c>
      <c r="N1802" s="44">
        <f>IFERROR(VLOOKUP($F1802,'Arr 2020'!$A:$N,9,0),0)</f>
        <v>1594.89</v>
      </c>
      <c r="O1802" s="44">
        <f>IFERROR(VLOOKUP($F1802,'Arr 2020'!$A:$N,10,0),0)</f>
        <v>4547.8100000000004</v>
      </c>
      <c r="P1802" s="44">
        <f>IFERROR(VLOOKUP($F1802,'Arr 2020'!$A:$N,11,0),0)</f>
        <v>2420.12</v>
      </c>
      <c r="Q1802" s="44">
        <f>IFERROR(VLOOKUP($F1802,'Arr 2020'!$A:$N,12,0),0)</f>
        <v>2674.57</v>
      </c>
      <c r="R1802" s="44">
        <f>IFERROR(VLOOKUP($F1802,'Arr 2020'!$A:$N,13,0),0)</f>
        <v>13754.88</v>
      </c>
      <c r="S1802" s="44">
        <f>IFERROR(VLOOKUP($F1802,'Arr 2020'!$A:$N,14,0),0)</f>
        <v>2508.63</v>
      </c>
    </row>
    <row r="1803" spans="2:19" ht="15" customHeight="1" x14ac:dyDescent="0.2">
      <c r="B1803" s="64"/>
      <c r="C1803" s="37"/>
      <c r="D1803" s="37" t="s">
        <v>3154</v>
      </c>
      <c r="E1803" s="37"/>
      <c r="F1803" s="37"/>
      <c r="G1803" s="51" t="s">
        <v>3155</v>
      </c>
      <c r="H1803" s="38">
        <f>IFERROR(VLOOKUP($F1803,'Arr 2020'!$A$1:$C$1331,3,0),0)</f>
        <v>0</v>
      </c>
      <c r="I1803" s="38">
        <f>IFERROR(VLOOKUP($F1803,'Arr 2020'!$A:$N,4,0),0)</f>
        <v>0</v>
      </c>
      <c r="J1803" s="38">
        <f>IFERROR(VLOOKUP($F1803,'Arr 2020'!$A:$N,5,0),0)</f>
        <v>0</v>
      </c>
      <c r="K1803" s="38">
        <f>IFERROR(VLOOKUP($F1803,'Arr 2020'!$A:$N,6,0),0)</f>
        <v>0</v>
      </c>
      <c r="L1803" s="38">
        <f>IFERROR(VLOOKUP($F1803,'Arr 2020'!$A:$N,7,0),0)</f>
        <v>0</v>
      </c>
      <c r="M1803" s="38">
        <f>IFERROR(VLOOKUP($F1803,'Arr 2020'!$A:$N,8,0),0)</f>
        <v>0</v>
      </c>
      <c r="N1803" s="38">
        <f>IFERROR(VLOOKUP($F1803,'Arr 2020'!$A:$N,9,0),0)</f>
        <v>0</v>
      </c>
      <c r="O1803" s="38">
        <f>IFERROR(VLOOKUP($F1803,'Arr 2020'!$A:$N,10,0),0)</f>
        <v>0</v>
      </c>
      <c r="P1803" s="38">
        <f>IFERROR(VLOOKUP($F1803,'Arr 2020'!$A:$N,11,0),0)</f>
        <v>0</v>
      </c>
      <c r="Q1803" s="38">
        <f>IFERROR(VLOOKUP($F1803,'Arr 2020'!$A:$N,12,0),0)</f>
        <v>0</v>
      </c>
      <c r="R1803" s="38">
        <f>IFERROR(VLOOKUP($F1803,'Arr 2020'!$A:$N,13,0),0)</f>
        <v>0</v>
      </c>
      <c r="S1803" s="38">
        <f>IFERROR(VLOOKUP($F1803,'Arr 2020'!$A:$N,14,0),0)</f>
        <v>0</v>
      </c>
    </row>
    <row r="1804" spans="2:19" ht="15" customHeight="1" x14ac:dyDescent="0.2">
      <c r="B1804" s="23"/>
      <c r="C1804" s="22"/>
      <c r="D1804" s="22"/>
      <c r="E1804" s="22" t="s">
        <v>3156</v>
      </c>
      <c r="F1804" s="22"/>
      <c r="G1804" s="55" t="s">
        <v>3157</v>
      </c>
      <c r="H1804" s="24">
        <f>IFERROR(VLOOKUP($F1804,'Arr 2020'!$A$1:$C$1331,3,0),0)</f>
        <v>0</v>
      </c>
      <c r="I1804" s="24">
        <f>IFERROR(VLOOKUP($F1804,'Arr 2020'!$A:$N,4,0),0)</f>
        <v>0</v>
      </c>
      <c r="J1804" s="24">
        <f>IFERROR(VLOOKUP($F1804,'Arr 2020'!$A:$N,5,0),0)</f>
        <v>0</v>
      </c>
      <c r="K1804" s="24">
        <f>IFERROR(VLOOKUP($F1804,'Arr 2020'!$A:$N,6,0),0)</f>
        <v>0</v>
      </c>
      <c r="L1804" s="24">
        <f>IFERROR(VLOOKUP($F1804,'Arr 2020'!$A:$N,7,0),0)</f>
        <v>0</v>
      </c>
      <c r="M1804" s="24">
        <f>IFERROR(VLOOKUP($F1804,'Arr 2020'!$A:$N,8,0),0)</f>
        <v>0</v>
      </c>
      <c r="N1804" s="24">
        <f>IFERROR(VLOOKUP($F1804,'Arr 2020'!$A:$N,9,0),0)</f>
        <v>0</v>
      </c>
      <c r="O1804" s="24">
        <f>IFERROR(VLOOKUP($F1804,'Arr 2020'!$A:$N,10,0),0)</f>
        <v>0</v>
      </c>
      <c r="P1804" s="24">
        <f>IFERROR(VLOOKUP($F1804,'Arr 2020'!$A:$N,11,0),0)</f>
        <v>0</v>
      </c>
      <c r="Q1804" s="24">
        <f>IFERROR(VLOOKUP($F1804,'Arr 2020'!$A:$N,12,0),0)</f>
        <v>0</v>
      </c>
      <c r="R1804" s="24">
        <f>IFERROR(VLOOKUP($F1804,'Arr 2020'!$A:$N,13,0),0)</f>
        <v>0</v>
      </c>
      <c r="S1804" s="24">
        <f>IFERROR(VLOOKUP($F1804,'Arr 2020'!$A:$N,14,0),0)</f>
        <v>0</v>
      </c>
    </row>
    <row r="1805" spans="2:19" ht="15" customHeight="1" x14ac:dyDescent="0.2">
      <c r="B1805" s="60"/>
      <c r="C1805" s="61"/>
      <c r="D1805" s="61"/>
      <c r="E1805" s="61"/>
      <c r="F1805" s="43" t="s">
        <v>3158</v>
      </c>
      <c r="G1805" s="53" t="s">
        <v>3157</v>
      </c>
      <c r="H1805" s="44">
        <f>IFERROR(VLOOKUP($F1805,'Arr 2020'!$A$1:$C$1331,3,0),0)</f>
        <v>38.729999999999997</v>
      </c>
      <c r="I1805" s="44">
        <f>IFERROR(VLOOKUP($F1805,'Arr 2020'!$A:$N,4,0),0)</f>
        <v>0</v>
      </c>
      <c r="J1805" s="44">
        <f>IFERROR(VLOOKUP($F1805,'Arr 2020'!$A:$N,5,0),0)</f>
        <v>0</v>
      </c>
      <c r="K1805" s="44">
        <f>IFERROR(VLOOKUP($F1805,'Arr 2020'!$A:$N,6,0),0)</f>
        <v>252.44999999999996</v>
      </c>
      <c r="L1805" s="44">
        <f>IFERROR(VLOOKUP($F1805,'Arr 2020'!$A:$N,7,0),0)</f>
        <v>158.47999999999999</v>
      </c>
      <c r="M1805" s="44">
        <f>IFERROR(VLOOKUP($F1805,'Arr 2020'!$A:$N,8,0),0)</f>
        <v>0</v>
      </c>
      <c r="N1805" s="44">
        <f>IFERROR(VLOOKUP($F1805,'Arr 2020'!$A:$N,9,0),0)</f>
        <v>0</v>
      </c>
      <c r="O1805" s="44">
        <f>IFERROR(VLOOKUP($F1805,'Arr 2020'!$A:$N,10,0),0)</f>
        <v>0</v>
      </c>
      <c r="P1805" s="44">
        <f>IFERROR(VLOOKUP($F1805,'Arr 2020'!$A:$N,11,0),0)</f>
        <v>0</v>
      </c>
      <c r="Q1805" s="44">
        <f>IFERROR(VLOOKUP($F1805,'Arr 2020'!$A:$N,12,0),0)</f>
        <v>0</v>
      </c>
      <c r="R1805" s="44">
        <f>IFERROR(VLOOKUP($F1805,'Arr 2020'!$A:$N,13,0),0)</f>
        <v>0</v>
      </c>
      <c r="S1805" s="44">
        <f>IFERROR(VLOOKUP($F1805,'Arr 2020'!$A:$N,14,0),0)</f>
        <v>0</v>
      </c>
    </row>
    <row r="1806" spans="2:19" ht="15" customHeight="1" x14ac:dyDescent="0.2">
      <c r="B1806" s="23"/>
      <c r="C1806" s="22"/>
      <c r="D1806" s="22"/>
      <c r="E1806" s="22" t="s">
        <v>3159</v>
      </c>
      <c r="F1806" s="22"/>
      <c r="G1806" s="55" t="s">
        <v>3160</v>
      </c>
      <c r="H1806" s="24">
        <f>IFERROR(VLOOKUP($F1806,'Arr 2020'!$A$1:$C$1331,3,0),0)</f>
        <v>0</v>
      </c>
      <c r="I1806" s="24">
        <f>IFERROR(VLOOKUP($F1806,'Arr 2020'!$A:$N,4,0),0)</f>
        <v>0</v>
      </c>
      <c r="J1806" s="24">
        <f>IFERROR(VLOOKUP($F1806,'Arr 2020'!$A:$N,5,0),0)</f>
        <v>0</v>
      </c>
      <c r="K1806" s="24">
        <f>IFERROR(VLOOKUP($F1806,'Arr 2020'!$A:$N,6,0),0)</f>
        <v>0</v>
      </c>
      <c r="L1806" s="24">
        <f>IFERROR(VLOOKUP($F1806,'Arr 2020'!$A:$N,7,0),0)</f>
        <v>0</v>
      </c>
      <c r="M1806" s="24">
        <f>IFERROR(VLOOKUP($F1806,'Arr 2020'!$A:$N,8,0),0)</f>
        <v>0</v>
      </c>
      <c r="N1806" s="24">
        <f>IFERROR(VLOOKUP($F1806,'Arr 2020'!$A:$N,9,0),0)</f>
        <v>0</v>
      </c>
      <c r="O1806" s="24">
        <f>IFERROR(VLOOKUP($F1806,'Arr 2020'!$A:$N,10,0),0)</f>
        <v>0</v>
      </c>
      <c r="P1806" s="24">
        <f>IFERROR(VLOOKUP($F1806,'Arr 2020'!$A:$N,11,0),0)</f>
        <v>0</v>
      </c>
      <c r="Q1806" s="24">
        <f>IFERROR(VLOOKUP($F1806,'Arr 2020'!$A:$N,12,0),0)</f>
        <v>0</v>
      </c>
      <c r="R1806" s="24">
        <f>IFERROR(VLOOKUP($F1806,'Arr 2020'!$A:$N,13,0),0)</f>
        <v>0</v>
      </c>
      <c r="S1806" s="24">
        <f>IFERROR(VLOOKUP($F1806,'Arr 2020'!$A:$N,14,0),0)</f>
        <v>0</v>
      </c>
    </row>
    <row r="1807" spans="2:19" ht="15" customHeight="1" x14ac:dyDescent="0.2">
      <c r="B1807" s="60"/>
      <c r="C1807" s="61"/>
      <c r="D1807" s="61"/>
      <c r="E1807" s="61"/>
      <c r="F1807" s="43" t="s">
        <v>3161</v>
      </c>
      <c r="G1807" s="53" t="s">
        <v>3160</v>
      </c>
      <c r="H1807" s="44">
        <f>IFERROR(VLOOKUP($F1807,'Arr 2020'!$A$1:$C$1331,3,0),0)</f>
        <v>0</v>
      </c>
      <c r="I1807" s="44">
        <f>IFERROR(VLOOKUP($F1807,'Arr 2020'!$A:$N,4,0),0)</f>
        <v>0</v>
      </c>
      <c r="J1807" s="44">
        <f>IFERROR(VLOOKUP($F1807,'Arr 2020'!$A:$N,5,0),0)</f>
        <v>0</v>
      </c>
      <c r="K1807" s="44">
        <f>IFERROR(VLOOKUP($F1807,'Arr 2020'!$A:$N,6,0),0)</f>
        <v>0</v>
      </c>
      <c r="L1807" s="44">
        <f>IFERROR(VLOOKUP($F1807,'Arr 2020'!$A:$N,7,0),0)</f>
        <v>0</v>
      </c>
      <c r="M1807" s="44">
        <f>IFERROR(VLOOKUP($F1807,'Arr 2020'!$A:$N,8,0),0)</f>
        <v>0</v>
      </c>
      <c r="N1807" s="44">
        <f>IFERROR(VLOOKUP($F1807,'Arr 2020'!$A:$N,9,0),0)</f>
        <v>0</v>
      </c>
      <c r="O1807" s="44">
        <f>IFERROR(VLOOKUP($F1807,'Arr 2020'!$A:$N,10,0),0)</f>
        <v>0</v>
      </c>
      <c r="P1807" s="44">
        <f>IFERROR(VLOOKUP($F1807,'Arr 2020'!$A:$N,11,0),0)</f>
        <v>0</v>
      </c>
      <c r="Q1807" s="44">
        <f>IFERROR(VLOOKUP($F1807,'Arr 2020'!$A:$N,12,0),0)</f>
        <v>0</v>
      </c>
      <c r="R1807" s="44">
        <f>IFERROR(VLOOKUP($F1807,'Arr 2020'!$A:$N,13,0),0)</f>
        <v>0</v>
      </c>
      <c r="S1807" s="44">
        <f>IFERROR(VLOOKUP($F1807,'Arr 2020'!$A:$N,14,0),0)</f>
        <v>0</v>
      </c>
    </row>
    <row r="1808" spans="2:19" ht="15" customHeight="1" thickBot="1" x14ac:dyDescent="0.25">
      <c r="B1808" s="66"/>
      <c r="C1808" s="67"/>
      <c r="D1808" s="67"/>
      <c r="E1808" s="67"/>
      <c r="F1808" s="67"/>
      <c r="G1808" s="68"/>
      <c r="H1808" s="21">
        <f>IFERROR(VLOOKUP($F1808,'Arr 2020'!$A$1:$C$1331,3,0),0)</f>
        <v>0</v>
      </c>
      <c r="I1808" s="21">
        <f>IFERROR(VLOOKUP($F1808,'Arr 2020'!$A:$N,4,0),0)</f>
        <v>0</v>
      </c>
      <c r="J1808" s="21">
        <f>IFERROR(VLOOKUP($F1808,'Arr 2020'!$A:$N,5,0),0)</f>
        <v>0</v>
      </c>
      <c r="K1808" s="21">
        <f>IFERROR(VLOOKUP($F1808,'Arr 2020'!$A:$N,6,0),0)</f>
        <v>0</v>
      </c>
      <c r="L1808" s="21">
        <f>IFERROR(VLOOKUP($F1808,'Arr 2020'!$A:$N,7,0),0)</f>
        <v>0</v>
      </c>
      <c r="M1808" s="21">
        <f>IFERROR(VLOOKUP($F1808,'Arr 2020'!$A:$N,8,0),0)</f>
        <v>0</v>
      </c>
      <c r="N1808" s="21">
        <f>IFERROR(VLOOKUP($F1808,'Arr 2020'!$A:$N,9,0),0)</f>
        <v>0</v>
      </c>
      <c r="O1808" s="21">
        <f>IFERROR(VLOOKUP($F1808,'Arr 2020'!$A:$N,10,0),0)</f>
        <v>0</v>
      </c>
      <c r="P1808" s="21">
        <f>IFERROR(VLOOKUP($F1808,'Arr 2020'!$A:$N,11,0),0)</f>
        <v>0</v>
      </c>
      <c r="Q1808" s="21">
        <f>IFERROR(VLOOKUP($F1808,'Arr 2020'!$A:$N,12,0),0)</f>
        <v>0</v>
      </c>
      <c r="R1808" s="21">
        <f>IFERROR(VLOOKUP($F1808,'Arr 2020'!$A:$N,13,0),0)</f>
        <v>0</v>
      </c>
      <c r="S1808" s="21">
        <f>IFERROR(VLOOKUP($F1808,'Arr 2020'!$A:$N,14,0),0)</f>
        <v>0</v>
      </c>
    </row>
    <row r="1809" spans="2:19" ht="30" customHeight="1" thickBot="1" x14ac:dyDescent="0.25">
      <c r="B1809" s="48" t="s">
        <v>16</v>
      </c>
      <c r="C1809" s="25"/>
      <c r="D1809" s="26"/>
      <c r="E1809" s="25"/>
      <c r="F1809" s="27"/>
      <c r="G1809" s="49" t="s">
        <v>3162</v>
      </c>
      <c r="H1809" s="93">
        <f>IFERROR(VLOOKUP($F1809,'Arr 2020'!$A$1:$C$1331,3,0),0)</f>
        <v>0</v>
      </c>
      <c r="I1809" s="93">
        <f>IFERROR(VLOOKUP($F1809,'Arr 2020'!$A:$N,4,0),0)</f>
        <v>0</v>
      </c>
      <c r="J1809" s="93">
        <f>IFERROR(VLOOKUP($F1809,'Arr 2020'!$A:$N,5,0),0)</f>
        <v>0</v>
      </c>
      <c r="K1809" s="93">
        <f>IFERROR(VLOOKUP($F1809,'Arr 2020'!$A:$N,6,0),0)</f>
        <v>0</v>
      </c>
      <c r="L1809" s="93">
        <f>IFERROR(VLOOKUP($F1809,'Arr 2020'!$A:$N,7,0),0)</f>
        <v>0</v>
      </c>
      <c r="M1809" s="93">
        <f>IFERROR(VLOOKUP($F1809,'Arr 2020'!$A:$N,8,0),0)</f>
        <v>0</v>
      </c>
      <c r="N1809" s="93">
        <f>IFERROR(VLOOKUP($F1809,'Arr 2020'!$A:$N,9,0),0)</f>
        <v>0</v>
      </c>
      <c r="O1809" s="93">
        <f>IFERROR(VLOOKUP($F1809,'Arr 2020'!$A:$N,10,0),0)</f>
        <v>0</v>
      </c>
      <c r="P1809" s="93">
        <f>IFERROR(VLOOKUP($F1809,'Arr 2020'!$A:$N,11,0),0)</f>
        <v>0</v>
      </c>
      <c r="Q1809" s="93">
        <f>IFERROR(VLOOKUP($F1809,'Arr 2020'!$A:$N,12,0),0)</f>
        <v>0</v>
      </c>
      <c r="R1809" s="93">
        <f>IFERROR(VLOOKUP($F1809,'Arr 2020'!$A:$N,13,0),0)</f>
        <v>0</v>
      </c>
      <c r="S1809" s="93">
        <f>IFERROR(VLOOKUP($F1809,'Arr 2020'!$A:$N,14,0),0)</f>
        <v>0</v>
      </c>
    </row>
    <row r="1810" spans="2:19" ht="15" customHeight="1" x14ac:dyDescent="0.2">
      <c r="B1810" s="32"/>
      <c r="C1810" s="33" t="s">
        <v>3163</v>
      </c>
      <c r="D1810" s="33"/>
      <c r="E1810" s="33"/>
      <c r="F1810" s="33"/>
      <c r="G1810" s="50" t="s">
        <v>3164</v>
      </c>
      <c r="H1810" s="73">
        <f>IFERROR(VLOOKUP($F1810,'Arr 2020'!$A$1:$C$1331,3,0),0)</f>
        <v>0</v>
      </c>
      <c r="I1810" s="73">
        <f>IFERROR(VLOOKUP($F1810,'Arr 2020'!$A:$N,4,0),0)</f>
        <v>0</v>
      </c>
      <c r="J1810" s="73">
        <f>IFERROR(VLOOKUP($F1810,'Arr 2020'!$A:$N,5,0),0)</f>
        <v>0</v>
      </c>
      <c r="K1810" s="73">
        <f>IFERROR(VLOOKUP($F1810,'Arr 2020'!$A:$N,6,0),0)</f>
        <v>0</v>
      </c>
      <c r="L1810" s="73">
        <f>IFERROR(VLOOKUP($F1810,'Arr 2020'!$A:$N,7,0),0)</f>
        <v>0</v>
      </c>
      <c r="M1810" s="73">
        <f>IFERROR(VLOOKUP($F1810,'Arr 2020'!$A:$N,8,0),0)</f>
        <v>0</v>
      </c>
      <c r="N1810" s="73">
        <f>IFERROR(VLOOKUP($F1810,'Arr 2020'!$A:$N,9,0),0)</f>
        <v>0</v>
      </c>
      <c r="O1810" s="73">
        <f>IFERROR(VLOOKUP($F1810,'Arr 2020'!$A:$N,10,0),0)</f>
        <v>0</v>
      </c>
      <c r="P1810" s="73">
        <f>IFERROR(VLOOKUP($F1810,'Arr 2020'!$A:$N,11,0),0)</f>
        <v>0</v>
      </c>
      <c r="Q1810" s="73">
        <f>IFERROR(VLOOKUP($F1810,'Arr 2020'!$A:$N,12,0),0)</f>
        <v>0</v>
      </c>
      <c r="R1810" s="73">
        <f>IFERROR(VLOOKUP($F1810,'Arr 2020'!$A:$N,13,0),0)</f>
        <v>0</v>
      </c>
      <c r="S1810" s="73">
        <f>IFERROR(VLOOKUP($F1810,'Arr 2020'!$A:$N,14,0),0)</f>
        <v>0</v>
      </c>
    </row>
    <row r="1811" spans="2:19" ht="15" customHeight="1" x14ac:dyDescent="0.2">
      <c r="B1811" s="64"/>
      <c r="C1811" s="37"/>
      <c r="D1811" s="37" t="s">
        <v>3165</v>
      </c>
      <c r="E1811" s="37"/>
      <c r="F1811" s="37"/>
      <c r="G1811" s="51" t="s">
        <v>3166</v>
      </c>
      <c r="H1811" s="38">
        <f>IFERROR(VLOOKUP($F1811,'Arr 2020'!$A$1:$C$1331,3,0),0)</f>
        <v>0</v>
      </c>
      <c r="I1811" s="38">
        <f>IFERROR(VLOOKUP($F1811,'Arr 2020'!$A:$N,4,0),0)</f>
        <v>0</v>
      </c>
      <c r="J1811" s="38">
        <f>IFERROR(VLOOKUP($F1811,'Arr 2020'!$A:$N,5,0),0)</f>
        <v>0</v>
      </c>
      <c r="K1811" s="38">
        <f>IFERROR(VLOOKUP($F1811,'Arr 2020'!$A:$N,6,0),0)</f>
        <v>0</v>
      </c>
      <c r="L1811" s="38">
        <f>IFERROR(VLOOKUP($F1811,'Arr 2020'!$A:$N,7,0),0)</f>
        <v>0</v>
      </c>
      <c r="M1811" s="38">
        <f>IFERROR(VLOOKUP($F1811,'Arr 2020'!$A:$N,8,0),0)</f>
        <v>0</v>
      </c>
      <c r="N1811" s="38">
        <f>IFERROR(VLOOKUP($F1811,'Arr 2020'!$A:$N,9,0),0)</f>
        <v>0</v>
      </c>
      <c r="O1811" s="38">
        <f>IFERROR(VLOOKUP($F1811,'Arr 2020'!$A:$N,10,0),0)</f>
        <v>0</v>
      </c>
      <c r="P1811" s="38">
        <f>IFERROR(VLOOKUP($F1811,'Arr 2020'!$A:$N,11,0),0)</f>
        <v>0</v>
      </c>
      <c r="Q1811" s="38">
        <f>IFERROR(VLOOKUP($F1811,'Arr 2020'!$A:$N,12,0),0)</f>
        <v>0</v>
      </c>
      <c r="R1811" s="38">
        <f>IFERROR(VLOOKUP($F1811,'Arr 2020'!$A:$N,13,0),0)</f>
        <v>0</v>
      </c>
      <c r="S1811" s="38">
        <f>IFERROR(VLOOKUP($F1811,'Arr 2020'!$A:$N,14,0),0)</f>
        <v>0</v>
      </c>
    </row>
    <row r="1812" spans="2:19" ht="15" customHeight="1" x14ac:dyDescent="0.2">
      <c r="B1812" s="23"/>
      <c r="C1812" s="22"/>
      <c r="D1812" s="22"/>
      <c r="E1812" s="22" t="s">
        <v>3167</v>
      </c>
      <c r="F1812" s="22"/>
      <c r="G1812" s="55" t="s">
        <v>3166</v>
      </c>
      <c r="H1812" s="24">
        <f>IFERROR(VLOOKUP($F1812,'Arr 2020'!$A$1:$C$1331,3,0),0)</f>
        <v>0</v>
      </c>
      <c r="I1812" s="24">
        <f>IFERROR(VLOOKUP($F1812,'Arr 2020'!$A:$N,4,0),0)</f>
        <v>0</v>
      </c>
      <c r="J1812" s="24">
        <f>IFERROR(VLOOKUP($F1812,'Arr 2020'!$A:$N,5,0),0)</f>
        <v>0</v>
      </c>
      <c r="K1812" s="24">
        <f>IFERROR(VLOOKUP($F1812,'Arr 2020'!$A:$N,6,0),0)</f>
        <v>0</v>
      </c>
      <c r="L1812" s="24">
        <f>IFERROR(VLOOKUP($F1812,'Arr 2020'!$A:$N,7,0),0)</f>
        <v>0</v>
      </c>
      <c r="M1812" s="24">
        <f>IFERROR(VLOOKUP($F1812,'Arr 2020'!$A:$N,8,0),0)</f>
        <v>0</v>
      </c>
      <c r="N1812" s="24">
        <f>IFERROR(VLOOKUP($F1812,'Arr 2020'!$A:$N,9,0),0)</f>
        <v>0</v>
      </c>
      <c r="O1812" s="24">
        <f>IFERROR(VLOOKUP($F1812,'Arr 2020'!$A:$N,10,0),0)</f>
        <v>0</v>
      </c>
      <c r="P1812" s="24">
        <f>IFERROR(VLOOKUP($F1812,'Arr 2020'!$A:$N,11,0),0)</f>
        <v>0</v>
      </c>
      <c r="Q1812" s="24">
        <f>IFERROR(VLOOKUP($F1812,'Arr 2020'!$A:$N,12,0),0)</f>
        <v>0</v>
      </c>
      <c r="R1812" s="24">
        <f>IFERROR(VLOOKUP($F1812,'Arr 2020'!$A:$N,13,0),0)</f>
        <v>0</v>
      </c>
      <c r="S1812" s="24">
        <f>IFERROR(VLOOKUP($F1812,'Arr 2020'!$A:$N,14,0),0)</f>
        <v>0</v>
      </c>
    </row>
    <row r="1813" spans="2:19" ht="15" customHeight="1" x14ac:dyDescent="0.2">
      <c r="B1813" s="60"/>
      <c r="C1813" s="61"/>
      <c r="D1813" s="61"/>
      <c r="E1813" s="61"/>
      <c r="F1813" s="43" t="s">
        <v>3168</v>
      </c>
      <c r="G1813" s="53" t="s">
        <v>3166</v>
      </c>
      <c r="H1813" s="44">
        <f>IFERROR(VLOOKUP($F1813,'Arr 2020'!$A$1:$C$1331,3,0),0)</f>
        <v>0</v>
      </c>
      <c r="I1813" s="44">
        <f>IFERROR(VLOOKUP($F1813,'Arr 2020'!$A:$N,4,0),0)</f>
        <v>0</v>
      </c>
      <c r="J1813" s="44">
        <f>IFERROR(VLOOKUP($F1813,'Arr 2020'!$A:$N,5,0),0)</f>
        <v>0</v>
      </c>
      <c r="K1813" s="44">
        <f>IFERROR(VLOOKUP($F1813,'Arr 2020'!$A:$N,6,0),0)</f>
        <v>0</v>
      </c>
      <c r="L1813" s="44">
        <f>IFERROR(VLOOKUP($F1813,'Arr 2020'!$A:$N,7,0),0)</f>
        <v>0</v>
      </c>
      <c r="M1813" s="44">
        <f>IFERROR(VLOOKUP($F1813,'Arr 2020'!$A:$N,8,0),0)</f>
        <v>0</v>
      </c>
      <c r="N1813" s="44">
        <f>IFERROR(VLOOKUP($F1813,'Arr 2020'!$A:$N,9,0),0)</f>
        <v>0</v>
      </c>
      <c r="O1813" s="44">
        <f>IFERROR(VLOOKUP($F1813,'Arr 2020'!$A:$N,10,0),0)</f>
        <v>0</v>
      </c>
      <c r="P1813" s="44">
        <f>IFERROR(VLOOKUP($F1813,'Arr 2020'!$A:$N,11,0),0)</f>
        <v>0</v>
      </c>
      <c r="Q1813" s="44">
        <f>IFERROR(VLOOKUP($F1813,'Arr 2020'!$A:$N,12,0),0)</f>
        <v>0</v>
      </c>
      <c r="R1813" s="44">
        <f>IFERROR(VLOOKUP($F1813,'Arr 2020'!$A:$N,13,0),0)</f>
        <v>0</v>
      </c>
      <c r="S1813" s="44">
        <f>IFERROR(VLOOKUP($F1813,'Arr 2020'!$A:$N,14,0),0)</f>
        <v>0</v>
      </c>
    </row>
    <row r="1814" spans="2:19" ht="15" customHeight="1" x14ac:dyDescent="0.2">
      <c r="B1814" s="64"/>
      <c r="C1814" s="37"/>
      <c r="D1814" s="37" t="s">
        <v>3169</v>
      </c>
      <c r="E1814" s="37"/>
      <c r="F1814" s="37"/>
      <c r="G1814" s="51" t="s">
        <v>4318</v>
      </c>
      <c r="H1814" s="38">
        <f>IFERROR(VLOOKUP($F1814,'Arr 2020'!$A$1:$C$1331,3,0),0)</f>
        <v>0</v>
      </c>
      <c r="I1814" s="38">
        <f>IFERROR(VLOOKUP($F1814,'Arr 2020'!$A:$N,4,0),0)</f>
        <v>0</v>
      </c>
      <c r="J1814" s="38">
        <f>IFERROR(VLOOKUP($F1814,'Arr 2020'!$A:$N,5,0),0)</f>
        <v>0</v>
      </c>
      <c r="K1814" s="38">
        <f>IFERROR(VLOOKUP($F1814,'Arr 2020'!$A:$N,6,0),0)</f>
        <v>0</v>
      </c>
      <c r="L1814" s="38">
        <f>IFERROR(VLOOKUP($F1814,'Arr 2020'!$A:$N,7,0),0)</f>
        <v>0</v>
      </c>
      <c r="M1814" s="38">
        <f>IFERROR(VLOOKUP($F1814,'Arr 2020'!$A:$N,8,0),0)</f>
        <v>0</v>
      </c>
      <c r="N1814" s="38">
        <f>IFERROR(VLOOKUP($F1814,'Arr 2020'!$A:$N,9,0),0)</f>
        <v>0</v>
      </c>
      <c r="O1814" s="38">
        <f>IFERROR(VLOOKUP($F1814,'Arr 2020'!$A:$N,10,0),0)</f>
        <v>0</v>
      </c>
      <c r="P1814" s="38">
        <f>IFERROR(VLOOKUP($F1814,'Arr 2020'!$A:$N,11,0),0)</f>
        <v>0</v>
      </c>
      <c r="Q1814" s="38">
        <f>IFERROR(VLOOKUP($F1814,'Arr 2020'!$A:$N,12,0),0)</f>
        <v>0</v>
      </c>
      <c r="R1814" s="38">
        <f>IFERROR(VLOOKUP($F1814,'Arr 2020'!$A:$N,13,0),0)</f>
        <v>0</v>
      </c>
      <c r="S1814" s="38">
        <f>IFERROR(VLOOKUP($F1814,'Arr 2020'!$A:$N,14,0),0)</f>
        <v>0</v>
      </c>
    </row>
    <row r="1815" spans="2:19" ht="15" customHeight="1" x14ac:dyDescent="0.2">
      <c r="B1815" s="23"/>
      <c r="C1815" s="22"/>
      <c r="D1815" s="22"/>
      <c r="E1815" s="22" t="s">
        <v>3170</v>
      </c>
      <c r="F1815" s="22"/>
      <c r="G1815" s="55" t="s">
        <v>3171</v>
      </c>
      <c r="H1815" s="24">
        <f>IFERROR(VLOOKUP($F1815,'Arr 2020'!$A$1:$C$1331,3,0),0)</f>
        <v>0</v>
      </c>
      <c r="I1815" s="24">
        <f>IFERROR(VLOOKUP($F1815,'Arr 2020'!$A:$N,4,0),0)</f>
        <v>0</v>
      </c>
      <c r="J1815" s="24">
        <f>IFERROR(VLOOKUP($F1815,'Arr 2020'!$A:$N,5,0),0)</f>
        <v>0</v>
      </c>
      <c r="K1815" s="24">
        <f>IFERROR(VLOOKUP($F1815,'Arr 2020'!$A:$N,6,0),0)</f>
        <v>0</v>
      </c>
      <c r="L1815" s="24">
        <f>IFERROR(VLOOKUP($F1815,'Arr 2020'!$A:$N,7,0),0)</f>
        <v>0</v>
      </c>
      <c r="M1815" s="24">
        <f>IFERROR(VLOOKUP($F1815,'Arr 2020'!$A:$N,8,0),0)</f>
        <v>0</v>
      </c>
      <c r="N1815" s="24">
        <f>IFERROR(VLOOKUP($F1815,'Arr 2020'!$A:$N,9,0),0)</f>
        <v>0</v>
      </c>
      <c r="O1815" s="24">
        <f>IFERROR(VLOOKUP($F1815,'Arr 2020'!$A:$N,10,0),0)</f>
        <v>0</v>
      </c>
      <c r="P1815" s="24">
        <f>IFERROR(VLOOKUP($F1815,'Arr 2020'!$A:$N,11,0),0)</f>
        <v>0</v>
      </c>
      <c r="Q1815" s="24">
        <f>IFERROR(VLOOKUP($F1815,'Arr 2020'!$A:$N,12,0),0)</f>
        <v>0</v>
      </c>
      <c r="R1815" s="24">
        <f>IFERROR(VLOOKUP($F1815,'Arr 2020'!$A:$N,13,0),0)</f>
        <v>0</v>
      </c>
      <c r="S1815" s="24">
        <f>IFERROR(VLOOKUP($F1815,'Arr 2020'!$A:$N,14,0),0)</f>
        <v>0</v>
      </c>
    </row>
    <row r="1816" spans="2:19" ht="15" customHeight="1" x14ac:dyDescent="0.2">
      <c r="B1816" s="60"/>
      <c r="C1816" s="61"/>
      <c r="D1816" s="61"/>
      <c r="E1816" s="61"/>
      <c r="F1816" s="43" t="s">
        <v>3172</v>
      </c>
      <c r="G1816" s="53" t="s">
        <v>3171</v>
      </c>
      <c r="H1816" s="44">
        <f>IFERROR(VLOOKUP($F1816,'Arr 2020'!$A$1:$C$1331,3,0),0)</f>
        <v>12.26</v>
      </c>
      <c r="I1816" s="44">
        <f>IFERROR(VLOOKUP($F1816,'Arr 2020'!$A:$N,4,0),0)</f>
        <v>0</v>
      </c>
      <c r="J1816" s="44">
        <f>IFERROR(VLOOKUP($F1816,'Arr 2020'!$A:$N,5,0),0)</f>
        <v>120.29</v>
      </c>
      <c r="K1816" s="44">
        <f>IFERROR(VLOOKUP($F1816,'Arr 2020'!$A:$N,6,0),0)</f>
        <v>0</v>
      </c>
      <c r="L1816" s="44">
        <f>IFERROR(VLOOKUP($F1816,'Arr 2020'!$A:$N,7,0),0)</f>
        <v>85.719999999999985</v>
      </c>
      <c r="M1816" s="44">
        <f>IFERROR(VLOOKUP($F1816,'Arr 2020'!$A:$N,8,0),0)</f>
        <v>0</v>
      </c>
      <c r="N1816" s="44">
        <f>IFERROR(VLOOKUP($F1816,'Arr 2020'!$A:$N,9,0),0)</f>
        <v>0</v>
      </c>
      <c r="O1816" s="44">
        <f>IFERROR(VLOOKUP($F1816,'Arr 2020'!$A:$N,10,0),0)</f>
        <v>0</v>
      </c>
      <c r="P1816" s="44">
        <f>IFERROR(VLOOKUP($F1816,'Arr 2020'!$A:$N,11,0),0)</f>
        <v>134.49</v>
      </c>
      <c r="Q1816" s="44">
        <f>IFERROR(VLOOKUP($F1816,'Arr 2020'!$A:$N,12,0),0)</f>
        <v>40.869999999999997</v>
      </c>
      <c r="R1816" s="44">
        <f>IFERROR(VLOOKUP($F1816,'Arr 2020'!$A:$N,13,0),0)</f>
        <v>8</v>
      </c>
      <c r="S1816" s="44">
        <f>IFERROR(VLOOKUP($F1816,'Arr 2020'!$A:$N,14,0),0)</f>
        <v>17.350000000000001</v>
      </c>
    </row>
    <row r="1817" spans="2:19" ht="15" customHeight="1" x14ac:dyDescent="0.2">
      <c r="B1817" s="23"/>
      <c r="C1817" s="22"/>
      <c r="D1817" s="22"/>
      <c r="E1817" s="22" t="s">
        <v>3173</v>
      </c>
      <c r="F1817" s="22"/>
      <c r="G1817" s="55" t="s">
        <v>3174</v>
      </c>
      <c r="H1817" s="24">
        <f>IFERROR(VLOOKUP($F1817,'Arr 2020'!$A$1:$C$1331,3,0),0)</f>
        <v>0</v>
      </c>
      <c r="I1817" s="24">
        <f>IFERROR(VLOOKUP($F1817,'Arr 2020'!$A:$N,4,0),0)</f>
        <v>0</v>
      </c>
      <c r="J1817" s="24">
        <f>IFERROR(VLOOKUP($F1817,'Arr 2020'!$A:$N,5,0),0)</f>
        <v>0</v>
      </c>
      <c r="K1817" s="24">
        <f>IFERROR(VLOOKUP($F1817,'Arr 2020'!$A:$N,6,0),0)</f>
        <v>0</v>
      </c>
      <c r="L1817" s="24">
        <f>IFERROR(VLOOKUP($F1817,'Arr 2020'!$A:$N,7,0),0)</f>
        <v>0</v>
      </c>
      <c r="M1817" s="24">
        <f>IFERROR(VLOOKUP($F1817,'Arr 2020'!$A:$N,8,0),0)</f>
        <v>0</v>
      </c>
      <c r="N1817" s="24">
        <f>IFERROR(VLOOKUP($F1817,'Arr 2020'!$A:$N,9,0),0)</f>
        <v>0</v>
      </c>
      <c r="O1817" s="24">
        <f>IFERROR(VLOOKUP($F1817,'Arr 2020'!$A:$N,10,0),0)</f>
        <v>0</v>
      </c>
      <c r="P1817" s="24">
        <f>IFERROR(VLOOKUP($F1817,'Arr 2020'!$A:$N,11,0),0)</f>
        <v>0</v>
      </c>
      <c r="Q1817" s="24">
        <f>IFERROR(VLOOKUP($F1817,'Arr 2020'!$A:$N,12,0),0)</f>
        <v>0</v>
      </c>
      <c r="R1817" s="24">
        <f>IFERROR(VLOOKUP($F1817,'Arr 2020'!$A:$N,13,0),0)</f>
        <v>0</v>
      </c>
      <c r="S1817" s="24">
        <f>IFERROR(VLOOKUP($F1817,'Arr 2020'!$A:$N,14,0),0)</f>
        <v>0</v>
      </c>
    </row>
    <row r="1818" spans="2:19" ht="15" customHeight="1" x14ac:dyDescent="0.2">
      <c r="B1818" s="60"/>
      <c r="C1818" s="61"/>
      <c r="D1818" s="61"/>
      <c r="E1818" s="61"/>
      <c r="F1818" s="43" t="s">
        <v>3175</v>
      </c>
      <c r="G1818" s="53" t="s">
        <v>3174</v>
      </c>
      <c r="H1818" s="44">
        <f>IFERROR(VLOOKUP($F1818,'Arr 2020'!$A$1:$C$1331,3,0),0)</f>
        <v>0</v>
      </c>
      <c r="I1818" s="44">
        <f>IFERROR(VLOOKUP($F1818,'Arr 2020'!$A:$N,4,0),0)</f>
        <v>0</v>
      </c>
      <c r="J1818" s="44">
        <f>IFERROR(VLOOKUP($F1818,'Arr 2020'!$A:$N,5,0),0)</f>
        <v>0</v>
      </c>
      <c r="K1818" s="44">
        <f>IFERROR(VLOOKUP($F1818,'Arr 2020'!$A:$N,6,0),0)</f>
        <v>594.82000000000016</v>
      </c>
      <c r="L1818" s="44">
        <f>IFERROR(VLOOKUP($F1818,'Arr 2020'!$A:$N,7,0),0)</f>
        <v>0</v>
      </c>
      <c r="M1818" s="44">
        <f>IFERROR(VLOOKUP($F1818,'Arr 2020'!$A:$N,8,0),0)</f>
        <v>0</v>
      </c>
      <c r="N1818" s="44">
        <f>IFERROR(VLOOKUP($F1818,'Arr 2020'!$A:$N,9,0),0)</f>
        <v>0</v>
      </c>
      <c r="O1818" s="44">
        <f>IFERROR(VLOOKUP($F1818,'Arr 2020'!$A:$N,10,0),0)</f>
        <v>433.92</v>
      </c>
      <c r="P1818" s="44">
        <f>IFERROR(VLOOKUP($F1818,'Arr 2020'!$A:$N,11,0),0)</f>
        <v>0</v>
      </c>
      <c r="Q1818" s="44">
        <f>IFERROR(VLOOKUP($F1818,'Arr 2020'!$A:$N,12,0),0)</f>
        <v>0</v>
      </c>
      <c r="R1818" s="44">
        <f>IFERROR(VLOOKUP($F1818,'Arr 2020'!$A:$N,13,0),0)</f>
        <v>0</v>
      </c>
      <c r="S1818" s="44">
        <f>IFERROR(VLOOKUP($F1818,'Arr 2020'!$A:$N,14,0),0)</f>
        <v>0</v>
      </c>
    </row>
    <row r="1819" spans="2:19" ht="15" customHeight="1" x14ac:dyDescent="0.2">
      <c r="B1819" s="23"/>
      <c r="C1819" s="22"/>
      <c r="D1819" s="22"/>
      <c r="E1819" s="22" t="s">
        <v>3176</v>
      </c>
      <c r="F1819" s="22"/>
      <c r="G1819" s="55" t="s">
        <v>3177</v>
      </c>
      <c r="H1819" s="24">
        <f>IFERROR(VLOOKUP($F1819,'Arr 2020'!$A$1:$C$1331,3,0),0)</f>
        <v>0</v>
      </c>
      <c r="I1819" s="24">
        <f>IFERROR(VLOOKUP($F1819,'Arr 2020'!$A:$N,4,0),0)</f>
        <v>0</v>
      </c>
      <c r="J1819" s="24">
        <f>IFERROR(VLOOKUP($F1819,'Arr 2020'!$A:$N,5,0),0)</f>
        <v>0</v>
      </c>
      <c r="K1819" s="24">
        <f>IFERROR(VLOOKUP($F1819,'Arr 2020'!$A:$N,6,0),0)</f>
        <v>0</v>
      </c>
      <c r="L1819" s="24">
        <f>IFERROR(VLOOKUP($F1819,'Arr 2020'!$A:$N,7,0),0)</f>
        <v>0</v>
      </c>
      <c r="M1819" s="24">
        <f>IFERROR(VLOOKUP($F1819,'Arr 2020'!$A:$N,8,0),0)</f>
        <v>0</v>
      </c>
      <c r="N1819" s="24">
        <f>IFERROR(VLOOKUP($F1819,'Arr 2020'!$A:$N,9,0),0)</f>
        <v>0</v>
      </c>
      <c r="O1819" s="24">
        <f>IFERROR(VLOOKUP($F1819,'Arr 2020'!$A:$N,10,0),0)</f>
        <v>0</v>
      </c>
      <c r="P1819" s="24">
        <f>IFERROR(VLOOKUP($F1819,'Arr 2020'!$A:$N,11,0),0)</f>
        <v>0</v>
      </c>
      <c r="Q1819" s="24">
        <f>IFERROR(VLOOKUP($F1819,'Arr 2020'!$A:$N,12,0),0)</f>
        <v>0</v>
      </c>
      <c r="R1819" s="24">
        <f>IFERROR(VLOOKUP($F1819,'Arr 2020'!$A:$N,13,0),0)</f>
        <v>0</v>
      </c>
      <c r="S1819" s="24">
        <f>IFERROR(VLOOKUP($F1819,'Arr 2020'!$A:$N,14,0),0)</f>
        <v>0</v>
      </c>
    </row>
    <row r="1820" spans="2:19" ht="15" customHeight="1" x14ac:dyDescent="0.2">
      <c r="B1820" s="60"/>
      <c r="C1820" s="61"/>
      <c r="D1820" s="61"/>
      <c r="E1820" s="61"/>
      <c r="F1820" s="43" t="s">
        <v>3178</v>
      </c>
      <c r="G1820" s="53" t="s">
        <v>3177</v>
      </c>
      <c r="H1820" s="44">
        <f>IFERROR(VLOOKUP($F1820,'Arr 2020'!$A$1:$C$1331,3,0),0)</f>
        <v>0</v>
      </c>
      <c r="I1820" s="44">
        <f>IFERROR(VLOOKUP($F1820,'Arr 2020'!$A:$N,4,0),0)</f>
        <v>0</v>
      </c>
      <c r="J1820" s="44">
        <f>IFERROR(VLOOKUP($F1820,'Arr 2020'!$A:$N,5,0),0)</f>
        <v>0</v>
      </c>
      <c r="K1820" s="44">
        <f>IFERROR(VLOOKUP($F1820,'Arr 2020'!$A:$N,6,0),0)</f>
        <v>0</v>
      </c>
      <c r="L1820" s="44">
        <f>IFERROR(VLOOKUP($F1820,'Arr 2020'!$A:$N,7,0),0)</f>
        <v>0</v>
      </c>
      <c r="M1820" s="44">
        <f>IFERROR(VLOOKUP($F1820,'Arr 2020'!$A:$N,8,0),0)</f>
        <v>0</v>
      </c>
      <c r="N1820" s="44">
        <f>IFERROR(VLOOKUP($F1820,'Arr 2020'!$A:$N,9,0),0)</f>
        <v>0</v>
      </c>
      <c r="O1820" s="44">
        <f>IFERROR(VLOOKUP($F1820,'Arr 2020'!$A:$N,10,0),0)</f>
        <v>0</v>
      </c>
      <c r="P1820" s="44">
        <f>IFERROR(VLOOKUP($F1820,'Arr 2020'!$A:$N,11,0),0)</f>
        <v>0</v>
      </c>
      <c r="Q1820" s="44">
        <f>IFERROR(VLOOKUP($F1820,'Arr 2020'!$A:$N,12,0),0)</f>
        <v>0</v>
      </c>
      <c r="R1820" s="44">
        <f>IFERROR(VLOOKUP($F1820,'Arr 2020'!$A:$N,13,0),0)</f>
        <v>0</v>
      </c>
      <c r="S1820" s="44">
        <f>IFERROR(VLOOKUP($F1820,'Arr 2020'!$A:$N,14,0),0)</f>
        <v>0</v>
      </c>
    </row>
    <row r="1821" spans="2:19" ht="15" customHeight="1" x14ac:dyDescent="0.2">
      <c r="B1821" s="23"/>
      <c r="C1821" s="22"/>
      <c r="D1821" s="22"/>
      <c r="E1821" s="22" t="s">
        <v>3179</v>
      </c>
      <c r="F1821" s="22"/>
      <c r="G1821" s="55" t="s">
        <v>3180</v>
      </c>
      <c r="H1821" s="24">
        <f>IFERROR(VLOOKUP($F1821,'Arr 2020'!$A$1:$C$1331,3,0),0)</f>
        <v>0</v>
      </c>
      <c r="I1821" s="24">
        <f>IFERROR(VLOOKUP($F1821,'Arr 2020'!$A:$N,4,0),0)</f>
        <v>0</v>
      </c>
      <c r="J1821" s="24">
        <f>IFERROR(VLOOKUP($F1821,'Arr 2020'!$A:$N,5,0),0)</f>
        <v>0</v>
      </c>
      <c r="K1821" s="24">
        <f>IFERROR(VLOOKUP($F1821,'Arr 2020'!$A:$N,6,0),0)</f>
        <v>0</v>
      </c>
      <c r="L1821" s="24">
        <f>IFERROR(VLOOKUP($F1821,'Arr 2020'!$A:$N,7,0),0)</f>
        <v>0</v>
      </c>
      <c r="M1821" s="24">
        <f>IFERROR(VLOOKUP($F1821,'Arr 2020'!$A:$N,8,0),0)</f>
        <v>0</v>
      </c>
      <c r="N1821" s="24">
        <f>IFERROR(VLOOKUP($F1821,'Arr 2020'!$A:$N,9,0),0)</f>
        <v>0</v>
      </c>
      <c r="O1821" s="24">
        <f>IFERROR(VLOOKUP($F1821,'Arr 2020'!$A:$N,10,0),0)</f>
        <v>0</v>
      </c>
      <c r="P1821" s="24">
        <f>IFERROR(VLOOKUP($F1821,'Arr 2020'!$A:$N,11,0),0)</f>
        <v>0</v>
      </c>
      <c r="Q1821" s="24">
        <f>IFERROR(VLOOKUP($F1821,'Arr 2020'!$A:$N,12,0),0)</f>
        <v>0</v>
      </c>
      <c r="R1821" s="24">
        <f>IFERROR(VLOOKUP($F1821,'Arr 2020'!$A:$N,13,0),0)</f>
        <v>0</v>
      </c>
      <c r="S1821" s="24">
        <f>IFERROR(VLOOKUP($F1821,'Arr 2020'!$A:$N,14,0),0)</f>
        <v>0</v>
      </c>
    </row>
    <row r="1822" spans="2:19" ht="15" customHeight="1" x14ac:dyDescent="0.2">
      <c r="B1822" s="60"/>
      <c r="C1822" s="61"/>
      <c r="D1822" s="61"/>
      <c r="E1822" s="61"/>
      <c r="F1822" s="43" t="s">
        <v>3181</v>
      </c>
      <c r="G1822" s="53" t="s">
        <v>3182</v>
      </c>
      <c r="H1822" s="44">
        <f>IFERROR(VLOOKUP($F1822,'Arr 2020'!$A$1:$C$1331,3,0),0)</f>
        <v>0</v>
      </c>
      <c r="I1822" s="44">
        <f>IFERROR(VLOOKUP($F1822,'Arr 2020'!$A:$N,4,0),0)</f>
        <v>0</v>
      </c>
      <c r="J1822" s="44">
        <f>IFERROR(VLOOKUP($F1822,'Arr 2020'!$A:$N,5,0),0)</f>
        <v>0</v>
      </c>
      <c r="K1822" s="44">
        <f>IFERROR(VLOOKUP($F1822,'Arr 2020'!$A:$N,6,0),0)</f>
        <v>0</v>
      </c>
      <c r="L1822" s="44">
        <f>IFERROR(VLOOKUP($F1822,'Arr 2020'!$A:$N,7,0),0)</f>
        <v>0</v>
      </c>
      <c r="M1822" s="44">
        <f>IFERROR(VLOOKUP($F1822,'Arr 2020'!$A:$N,8,0),0)</f>
        <v>0</v>
      </c>
      <c r="N1822" s="44">
        <f>IFERROR(VLOOKUP($F1822,'Arr 2020'!$A:$N,9,0),0)</f>
        <v>0</v>
      </c>
      <c r="O1822" s="44">
        <f>IFERROR(VLOOKUP($F1822,'Arr 2020'!$A:$N,10,0),0)</f>
        <v>0</v>
      </c>
      <c r="P1822" s="44">
        <f>IFERROR(VLOOKUP($F1822,'Arr 2020'!$A:$N,11,0),0)</f>
        <v>0</v>
      </c>
      <c r="Q1822" s="44">
        <f>IFERROR(VLOOKUP($F1822,'Arr 2020'!$A:$N,12,0),0)</f>
        <v>0</v>
      </c>
      <c r="R1822" s="44">
        <f>IFERROR(VLOOKUP($F1822,'Arr 2020'!$A:$N,13,0),0)</f>
        <v>0</v>
      </c>
      <c r="S1822" s="44">
        <f>IFERROR(VLOOKUP($F1822,'Arr 2020'!$A:$N,14,0),0)</f>
        <v>0</v>
      </c>
    </row>
    <row r="1823" spans="2:19" ht="15" customHeight="1" x14ac:dyDescent="0.2">
      <c r="B1823" s="60"/>
      <c r="C1823" s="61"/>
      <c r="D1823" s="61"/>
      <c r="E1823" s="61"/>
      <c r="F1823" s="43" t="s">
        <v>3183</v>
      </c>
      <c r="G1823" s="53" t="s">
        <v>3184</v>
      </c>
      <c r="H1823" s="44">
        <f>IFERROR(VLOOKUP($F1823,'Arr 2020'!$A$1:$C$1331,3,0),0)</f>
        <v>0</v>
      </c>
      <c r="I1823" s="44">
        <f>IFERROR(VLOOKUP($F1823,'Arr 2020'!$A:$N,4,0),0)</f>
        <v>0</v>
      </c>
      <c r="J1823" s="44">
        <f>IFERROR(VLOOKUP($F1823,'Arr 2020'!$A:$N,5,0),0)</f>
        <v>0</v>
      </c>
      <c r="K1823" s="44">
        <f>IFERROR(VLOOKUP($F1823,'Arr 2020'!$A:$N,6,0),0)</f>
        <v>0</v>
      </c>
      <c r="L1823" s="44">
        <f>IFERROR(VLOOKUP($F1823,'Arr 2020'!$A:$N,7,0),0)</f>
        <v>0</v>
      </c>
      <c r="M1823" s="44">
        <f>IFERROR(VLOOKUP($F1823,'Arr 2020'!$A:$N,8,0),0)</f>
        <v>0</v>
      </c>
      <c r="N1823" s="44">
        <f>IFERROR(VLOOKUP($F1823,'Arr 2020'!$A:$N,9,0),0)</f>
        <v>0</v>
      </c>
      <c r="O1823" s="44">
        <f>IFERROR(VLOOKUP($F1823,'Arr 2020'!$A:$N,10,0),0)</f>
        <v>0</v>
      </c>
      <c r="P1823" s="44">
        <f>IFERROR(VLOOKUP($F1823,'Arr 2020'!$A:$N,11,0),0)</f>
        <v>0</v>
      </c>
      <c r="Q1823" s="44">
        <f>IFERROR(VLOOKUP($F1823,'Arr 2020'!$A:$N,12,0),0)</f>
        <v>0</v>
      </c>
      <c r="R1823" s="44">
        <f>IFERROR(VLOOKUP($F1823,'Arr 2020'!$A:$N,13,0),0)</f>
        <v>0</v>
      </c>
      <c r="S1823" s="44">
        <f>IFERROR(VLOOKUP($F1823,'Arr 2020'!$A:$N,14,0),0)</f>
        <v>0</v>
      </c>
    </row>
    <row r="1824" spans="2:19" ht="15" customHeight="1" x14ac:dyDescent="0.2">
      <c r="B1824" s="60"/>
      <c r="C1824" s="61"/>
      <c r="D1824" s="61"/>
      <c r="E1824" s="61"/>
      <c r="F1824" s="43" t="s">
        <v>3185</v>
      </c>
      <c r="G1824" s="53" t="s">
        <v>3186</v>
      </c>
      <c r="H1824" s="44">
        <f>IFERROR(VLOOKUP($F1824,'Arr 2020'!$A$1:$C$1331,3,0),0)</f>
        <v>0</v>
      </c>
      <c r="I1824" s="44">
        <f>IFERROR(VLOOKUP($F1824,'Arr 2020'!$A:$N,4,0),0)</f>
        <v>0</v>
      </c>
      <c r="J1824" s="44">
        <f>IFERROR(VLOOKUP($F1824,'Arr 2020'!$A:$N,5,0),0)</f>
        <v>0</v>
      </c>
      <c r="K1824" s="44">
        <f>IFERROR(VLOOKUP($F1824,'Arr 2020'!$A:$N,6,0),0)</f>
        <v>0</v>
      </c>
      <c r="L1824" s="44">
        <f>IFERROR(VLOOKUP($F1824,'Arr 2020'!$A:$N,7,0),0)</f>
        <v>0</v>
      </c>
      <c r="M1824" s="44">
        <f>IFERROR(VLOOKUP($F1824,'Arr 2020'!$A:$N,8,0),0)</f>
        <v>0</v>
      </c>
      <c r="N1824" s="44">
        <f>IFERROR(VLOOKUP($F1824,'Arr 2020'!$A:$N,9,0),0)</f>
        <v>0</v>
      </c>
      <c r="O1824" s="44">
        <f>IFERROR(VLOOKUP($F1824,'Arr 2020'!$A:$N,10,0),0)</f>
        <v>0</v>
      </c>
      <c r="P1824" s="44">
        <f>IFERROR(VLOOKUP($F1824,'Arr 2020'!$A:$N,11,0),0)</f>
        <v>0</v>
      </c>
      <c r="Q1824" s="44">
        <f>IFERROR(VLOOKUP($F1824,'Arr 2020'!$A:$N,12,0),0)</f>
        <v>0</v>
      </c>
      <c r="R1824" s="44">
        <f>IFERROR(VLOOKUP($F1824,'Arr 2020'!$A:$N,13,0),0)</f>
        <v>0</v>
      </c>
      <c r="S1824" s="44">
        <f>IFERROR(VLOOKUP($F1824,'Arr 2020'!$A:$N,14,0),0)</f>
        <v>0</v>
      </c>
    </row>
    <row r="1825" spans="2:19" ht="15" customHeight="1" x14ac:dyDescent="0.2">
      <c r="B1825" s="60"/>
      <c r="C1825" s="61"/>
      <c r="D1825" s="61"/>
      <c r="E1825" s="61"/>
      <c r="F1825" s="43" t="s">
        <v>3187</v>
      </c>
      <c r="G1825" s="53" t="s">
        <v>3188</v>
      </c>
      <c r="H1825" s="44">
        <f>IFERROR(VLOOKUP($F1825,'Arr 2020'!$A$1:$C$1331,3,0),0)</f>
        <v>0</v>
      </c>
      <c r="I1825" s="44">
        <f>IFERROR(VLOOKUP($F1825,'Arr 2020'!$A:$N,4,0),0)</f>
        <v>0</v>
      </c>
      <c r="J1825" s="44">
        <f>IFERROR(VLOOKUP($F1825,'Arr 2020'!$A:$N,5,0),0)</f>
        <v>0</v>
      </c>
      <c r="K1825" s="44">
        <f>IFERROR(VLOOKUP($F1825,'Arr 2020'!$A:$N,6,0),0)</f>
        <v>0</v>
      </c>
      <c r="L1825" s="44">
        <f>IFERROR(VLOOKUP($F1825,'Arr 2020'!$A:$N,7,0),0)</f>
        <v>0</v>
      </c>
      <c r="M1825" s="44">
        <f>IFERROR(VLOOKUP($F1825,'Arr 2020'!$A:$N,8,0),0)</f>
        <v>0</v>
      </c>
      <c r="N1825" s="44">
        <f>IFERROR(VLOOKUP($F1825,'Arr 2020'!$A:$N,9,0),0)</f>
        <v>0</v>
      </c>
      <c r="O1825" s="44">
        <f>IFERROR(VLOOKUP($F1825,'Arr 2020'!$A:$N,10,0),0)</f>
        <v>0</v>
      </c>
      <c r="P1825" s="44">
        <f>IFERROR(VLOOKUP($F1825,'Arr 2020'!$A:$N,11,0),0)</f>
        <v>0</v>
      </c>
      <c r="Q1825" s="44">
        <f>IFERROR(VLOOKUP($F1825,'Arr 2020'!$A:$N,12,0),0)</f>
        <v>0</v>
      </c>
      <c r="R1825" s="44">
        <f>IFERROR(VLOOKUP($F1825,'Arr 2020'!$A:$N,13,0),0)</f>
        <v>0</v>
      </c>
      <c r="S1825" s="44">
        <f>IFERROR(VLOOKUP($F1825,'Arr 2020'!$A:$N,14,0),0)</f>
        <v>0</v>
      </c>
    </row>
    <row r="1826" spans="2:19" ht="15" customHeight="1" x14ac:dyDescent="0.2">
      <c r="B1826" s="64"/>
      <c r="C1826" s="37"/>
      <c r="D1826" s="37" t="s">
        <v>3189</v>
      </c>
      <c r="E1826" s="37"/>
      <c r="F1826" s="37"/>
      <c r="G1826" s="51" t="s">
        <v>4319</v>
      </c>
      <c r="H1826" s="38">
        <f>IFERROR(VLOOKUP($F1826,'Arr 2020'!$A$1:$C$1331,3,0),0)</f>
        <v>0</v>
      </c>
      <c r="I1826" s="38">
        <f>IFERROR(VLOOKUP($F1826,'Arr 2020'!$A:$N,4,0),0)</f>
        <v>0</v>
      </c>
      <c r="J1826" s="38">
        <f>IFERROR(VLOOKUP($F1826,'Arr 2020'!$A:$N,5,0),0)</f>
        <v>0</v>
      </c>
      <c r="K1826" s="38">
        <f>IFERROR(VLOOKUP($F1826,'Arr 2020'!$A:$N,6,0),0)</f>
        <v>0</v>
      </c>
      <c r="L1826" s="38">
        <f>IFERROR(VLOOKUP($F1826,'Arr 2020'!$A:$N,7,0),0)</f>
        <v>0</v>
      </c>
      <c r="M1826" s="38">
        <f>IFERROR(VLOOKUP($F1826,'Arr 2020'!$A:$N,8,0),0)</f>
        <v>0</v>
      </c>
      <c r="N1826" s="38">
        <f>IFERROR(VLOOKUP($F1826,'Arr 2020'!$A:$N,9,0),0)</f>
        <v>0</v>
      </c>
      <c r="O1826" s="38">
        <f>IFERROR(VLOOKUP($F1826,'Arr 2020'!$A:$N,10,0),0)</f>
        <v>0</v>
      </c>
      <c r="P1826" s="38">
        <f>IFERROR(VLOOKUP($F1826,'Arr 2020'!$A:$N,11,0),0)</f>
        <v>0</v>
      </c>
      <c r="Q1826" s="38">
        <f>IFERROR(VLOOKUP($F1826,'Arr 2020'!$A:$N,12,0),0)</f>
        <v>0</v>
      </c>
      <c r="R1826" s="38">
        <f>IFERROR(VLOOKUP($F1826,'Arr 2020'!$A:$N,13,0),0)</f>
        <v>0</v>
      </c>
      <c r="S1826" s="38">
        <f>IFERROR(VLOOKUP($F1826,'Arr 2020'!$A:$N,14,0),0)</f>
        <v>0</v>
      </c>
    </row>
    <row r="1827" spans="2:19" ht="15" customHeight="1" x14ac:dyDescent="0.2">
      <c r="B1827" s="23"/>
      <c r="C1827" s="22"/>
      <c r="D1827" s="22"/>
      <c r="E1827" s="22" t="s">
        <v>3190</v>
      </c>
      <c r="F1827" s="22"/>
      <c r="G1827" s="55" t="s">
        <v>3191</v>
      </c>
      <c r="H1827" s="24">
        <f>IFERROR(VLOOKUP($F1827,'Arr 2020'!$A$1:$C$1331,3,0),0)</f>
        <v>0</v>
      </c>
      <c r="I1827" s="24">
        <f>IFERROR(VLOOKUP($F1827,'Arr 2020'!$A:$N,4,0),0)</f>
        <v>0</v>
      </c>
      <c r="J1827" s="24">
        <f>IFERROR(VLOOKUP($F1827,'Arr 2020'!$A:$N,5,0),0)</f>
        <v>0</v>
      </c>
      <c r="K1827" s="24">
        <f>IFERROR(VLOOKUP($F1827,'Arr 2020'!$A:$N,6,0),0)</f>
        <v>0</v>
      </c>
      <c r="L1827" s="24">
        <f>IFERROR(VLOOKUP($F1827,'Arr 2020'!$A:$N,7,0),0)</f>
        <v>0</v>
      </c>
      <c r="M1827" s="24">
        <f>IFERROR(VLOOKUP($F1827,'Arr 2020'!$A:$N,8,0),0)</f>
        <v>0</v>
      </c>
      <c r="N1827" s="24">
        <f>IFERROR(VLOOKUP($F1827,'Arr 2020'!$A:$N,9,0),0)</f>
        <v>0</v>
      </c>
      <c r="O1827" s="24">
        <f>IFERROR(VLOOKUP($F1827,'Arr 2020'!$A:$N,10,0),0)</f>
        <v>0</v>
      </c>
      <c r="P1827" s="24">
        <f>IFERROR(VLOOKUP($F1827,'Arr 2020'!$A:$N,11,0),0)</f>
        <v>0</v>
      </c>
      <c r="Q1827" s="24">
        <f>IFERROR(VLOOKUP($F1827,'Arr 2020'!$A:$N,12,0),0)</f>
        <v>0</v>
      </c>
      <c r="R1827" s="24">
        <f>IFERROR(VLOOKUP($F1827,'Arr 2020'!$A:$N,13,0),0)</f>
        <v>0</v>
      </c>
      <c r="S1827" s="24">
        <f>IFERROR(VLOOKUP($F1827,'Arr 2020'!$A:$N,14,0),0)</f>
        <v>0</v>
      </c>
    </row>
    <row r="1828" spans="2:19" ht="15" customHeight="1" x14ac:dyDescent="0.2">
      <c r="B1828" s="60"/>
      <c r="C1828" s="61"/>
      <c r="D1828" s="61"/>
      <c r="E1828" s="61"/>
      <c r="F1828" s="43" t="s">
        <v>3192</v>
      </c>
      <c r="G1828" s="53" t="s">
        <v>3191</v>
      </c>
      <c r="H1828" s="44">
        <f>IFERROR(VLOOKUP($F1828,'Arr 2020'!$A$1:$C$1331,3,0),0)</f>
        <v>0</v>
      </c>
      <c r="I1828" s="44">
        <f>IFERROR(VLOOKUP($F1828,'Arr 2020'!$A:$N,4,0),0)</f>
        <v>0</v>
      </c>
      <c r="J1828" s="44">
        <f>IFERROR(VLOOKUP($F1828,'Arr 2020'!$A:$N,5,0),0)</f>
        <v>0</v>
      </c>
      <c r="K1828" s="44">
        <f>IFERROR(VLOOKUP($F1828,'Arr 2020'!$A:$N,6,0),0)</f>
        <v>0</v>
      </c>
      <c r="L1828" s="44">
        <f>IFERROR(VLOOKUP($F1828,'Arr 2020'!$A:$N,7,0),0)</f>
        <v>0</v>
      </c>
      <c r="M1828" s="44">
        <f>IFERROR(VLOOKUP($F1828,'Arr 2020'!$A:$N,8,0),0)</f>
        <v>0</v>
      </c>
      <c r="N1828" s="44">
        <f>IFERROR(VLOOKUP($F1828,'Arr 2020'!$A:$N,9,0),0)</f>
        <v>0</v>
      </c>
      <c r="O1828" s="44">
        <f>IFERROR(VLOOKUP($F1828,'Arr 2020'!$A:$N,10,0),0)</f>
        <v>0</v>
      </c>
      <c r="P1828" s="44">
        <f>IFERROR(VLOOKUP($F1828,'Arr 2020'!$A:$N,11,0),0)</f>
        <v>0</v>
      </c>
      <c r="Q1828" s="44">
        <f>IFERROR(VLOOKUP($F1828,'Arr 2020'!$A:$N,12,0),0)</f>
        <v>0</v>
      </c>
      <c r="R1828" s="44">
        <f>IFERROR(VLOOKUP($F1828,'Arr 2020'!$A:$N,13,0),0)</f>
        <v>0</v>
      </c>
      <c r="S1828" s="44">
        <f>IFERROR(VLOOKUP($F1828,'Arr 2020'!$A:$N,14,0),0)</f>
        <v>0</v>
      </c>
    </row>
    <row r="1829" spans="2:19" ht="15" customHeight="1" x14ac:dyDescent="0.2">
      <c r="B1829" s="23"/>
      <c r="C1829" s="22"/>
      <c r="D1829" s="22"/>
      <c r="E1829" s="22" t="s">
        <v>3193</v>
      </c>
      <c r="F1829" s="22"/>
      <c r="G1829" s="55" t="s">
        <v>3194</v>
      </c>
      <c r="H1829" s="24">
        <f>IFERROR(VLOOKUP($F1829,'Arr 2020'!$A$1:$C$1331,3,0),0)</f>
        <v>0</v>
      </c>
      <c r="I1829" s="24">
        <f>IFERROR(VLOOKUP($F1829,'Arr 2020'!$A:$N,4,0),0)</f>
        <v>0</v>
      </c>
      <c r="J1829" s="24">
        <f>IFERROR(VLOOKUP($F1829,'Arr 2020'!$A:$N,5,0),0)</f>
        <v>0</v>
      </c>
      <c r="K1829" s="24">
        <f>IFERROR(VLOOKUP($F1829,'Arr 2020'!$A:$N,6,0),0)</f>
        <v>0</v>
      </c>
      <c r="L1829" s="24">
        <f>IFERROR(VLOOKUP($F1829,'Arr 2020'!$A:$N,7,0),0)</f>
        <v>0</v>
      </c>
      <c r="M1829" s="24">
        <f>IFERROR(VLOOKUP($F1829,'Arr 2020'!$A:$N,8,0),0)</f>
        <v>0</v>
      </c>
      <c r="N1829" s="24">
        <f>IFERROR(VLOOKUP($F1829,'Arr 2020'!$A:$N,9,0),0)</f>
        <v>0</v>
      </c>
      <c r="O1829" s="24">
        <f>IFERROR(VLOOKUP($F1829,'Arr 2020'!$A:$N,10,0),0)</f>
        <v>0</v>
      </c>
      <c r="P1829" s="24">
        <f>IFERROR(VLOOKUP($F1829,'Arr 2020'!$A:$N,11,0),0)</f>
        <v>0</v>
      </c>
      <c r="Q1829" s="24">
        <f>IFERROR(VLOOKUP($F1829,'Arr 2020'!$A:$N,12,0),0)</f>
        <v>0</v>
      </c>
      <c r="R1829" s="24">
        <f>IFERROR(VLOOKUP($F1829,'Arr 2020'!$A:$N,13,0),0)</f>
        <v>0</v>
      </c>
      <c r="S1829" s="24">
        <f>IFERROR(VLOOKUP($F1829,'Arr 2020'!$A:$N,14,0),0)</f>
        <v>0</v>
      </c>
    </row>
    <row r="1830" spans="2:19" ht="15" customHeight="1" x14ac:dyDescent="0.2">
      <c r="B1830" s="60"/>
      <c r="C1830" s="61"/>
      <c r="D1830" s="61"/>
      <c r="E1830" s="61"/>
      <c r="F1830" s="43" t="s">
        <v>3195</v>
      </c>
      <c r="G1830" s="53" t="s">
        <v>3194</v>
      </c>
      <c r="H1830" s="44">
        <f>IFERROR(VLOOKUP($F1830,'Arr 2020'!$A$1:$C$1331,3,0),0)</f>
        <v>0</v>
      </c>
      <c r="I1830" s="44">
        <f>IFERROR(VLOOKUP($F1830,'Arr 2020'!$A:$N,4,0),0)</f>
        <v>0</v>
      </c>
      <c r="J1830" s="44">
        <f>IFERROR(VLOOKUP($F1830,'Arr 2020'!$A:$N,5,0),0)</f>
        <v>0</v>
      </c>
      <c r="K1830" s="44">
        <f>IFERROR(VLOOKUP($F1830,'Arr 2020'!$A:$N,6,0),0)</f>
        <v>0</v>
      </c>
      <c r="L1830" s="44">
        <f>IFERROR(VLOOKUP($F1830,'Arr 2020'!$A:$N,7,0),0)</f>
        <v>0</v>
      </c>
      <c r="M1830" s="44">
        <f>IFERROR(VLOOKUP($F1830,'Arr 2020'!$A:$N,8,0),0)</f>
        <v>0</v>
      </c>
      <c r="N1830" s="44">
        <f>IFERROR(VLOOKUP($F1830,'Arr 2020'!$A:$N,9,0),0)</f>
        <v>0</v>
      </c>
      <c r="O1830" s="44">
        <f>IFERROR(VLOOKUP($F1830,'Arr 2020'!$A:$N,10,0),0)</f>
        <v>0</v>
      </c>
      <c r="P1830" s="44">
        <f>IFERROR(VLOOKUP($F1830,'Arr 2020'!$A:$N,11,0),0)</f>
        <v>0</v>
      </c>
      <c r="Q1830" s="44">
        <f>IFERROR(VLOOKUP($F1830,'Arr 2020'!$A:$N,12,0),0)</f>
        <v>0</v>
      </c>
      <c r="R1830" s="44">
        <f>IFERROR(VLOOKUP($F1830,'Arr 2020'!$A:$N,13,0),0)</f>
        <v>0</v>
      </c>
      <c r="S1830" s="44">
        <f>IFERROR(VLOOKUP($F1830,'Arr 2020'!$A:$N,14,0),0)</f>
        <v>0</v>
      </c>
    </row>
    <row r="1831" spans="2:19" ht="15" customHeight="1" x14ac:dyDescent="0.2">
      <c r="B1831" s="23"/>
      <c r="C1831" s="22"/>
      <c r="D1831" s="22"/>
      <c r="E1831" s="22" t="s">
        <v>3196</v>
      </c>
      <c r="F1831" s="22"/>
      <c r="G1831" s="55" t="s">
        <v>3197</v>
      </c>
      <c r="H1831" s="24">
        <f>IFERROR(VLOOKUP($F1831,'Arr 2020'!$A$1:$C$1331,3,0),0)</f>
        <v>0</v>
      </c>
      <c r="I1831" s="24">
        <f>IFERROR(VLOOKUP($F1831,'Arr 2020'!$A:$N,4,0),0)</f>
        <v>0</v>
      </c>
      <c r="J1831" s="24">
        <f>IFERROR(VLOOKUP($F1831,'Arr 2020'!$A:$N,5,0),0)</f>
        <v>0</v>
      </c>
      <c r="K1831" s="24">
        <f>IFERROR(VLOOKUP($F1831,'Arr 2020'!$A:$N,6,0),0)</f>
        <v>0</v>
      </c>
      <c r="L1831" s="24">
        <f>IFERROR(VLOOKUP($F1831,'Arr 2020'!$A:$N,7,0),0)</f>
        <v>0</v>
      </c>
      <c r="M1831" s="24">
        <f>IFERROR(VLOOKUP($F1831,'Arr 2020'!$A:$N,8,0),0)</f>
        <v>0</v>
      </c>
      <c r="N1831" s="24">
        <f>IFERROR(VLOOKUP($F1831,'Arr 2020'!$A:$N,9,0),0)</f>
        <v>0</v>
      </c>
      <c r="O1831" s="24">
        <f>IFERROR(VLOOKUP($F1831,'Arr 2020'!$A:$N,10,0),0)</f>
        <v>0</v>
      </c>
      <c r="P1831" s="24">
        <f>IFERROR(VLOOKUP($F1831,'Arr 2020'!$A:$N,11,0),0)</f>
        <v>0</v>
      </c>
      <c r="Q1831" s="24">
        <f>IFERROR(VLOOKUP($F1831,'Arr 2020'!$A:$N,12,0),0)</f>
        <v>0</v>
      </c>
      <c r="R1831" s="24">
        <f>IFERROR(VLOOKUP($F1831,'Arr 2020'!$A:$N,13,0),0)</f>
        <v>0</v>
      </c>
      <c r="S1831" s="24">
        <f>IFERROR(VLOOKUP($F1831,'Arr 2020'!$A:$N,14,0),0)</f>
        <v>0</v>
      </c>
    </row>
    <row r="1832" spans="2:19" ht="15" customHeight="1" x14ac:dyDescent="0.2">
      <c r="B1832" s="60"/>
      <c r="C1832" s="61"/>
      <c r="D1832" s="61"/>
      <c r="E1832" s="61"/>
      <c r="F1832" s="43" t="s">
        <v>3198</v>
      </c>
      <c r="G1832" s="53" t="s">
        <v>3197</v>
      </c>
      <c r="H1832" s="44">
        <f>IFERROR(VLOOKUP($F1832,'Arr 2020'!$A$1:$C$1331,3,0),0)</f>
        <v>0</v>
      </c>
      <c r="I1832" s="44">
        <f>IFERROR(VLOOKUP($F1832,'Arr 2020'!$A:$N,4,0),0)</f>
        <v>0</v>
      </c>
      <c r="J1832" s="44">
        <f>IFERROR(VLOOKUP($F1832,'Arr 2020'!$A:$N,5,0),0)</f>
        <v>0</v>
      </c>
      <c r="K1832" s="44">
        <f>IFERROR(VLOOKUP($F1832,'Arr 2020'!$A:$N,6,0),0)</f>
        <v>0</v>
      </c>
      <c r="L1832" s="44">
        <f>IFERROR(VLOOKUP($F1832,'Arr 2020'!$A:$N,7,0),0)</f>
        <v>0</v>
      </c>
      <c r="M1832" s="44">
        <f>IFERROR(VLOOKUP($F1832,'Arr 2020'!$A:$N,8,0),0)</f>
        <v>0</v>
      </c>
      <c r="N1832" s="44">
        <f>IFERROR(VLOOKUP($F1832,'Arr 2020'!$A:$N,9,0),0)</f>
        <v>0</v>
      </c>
      <c r="O1832" s="44">
        <f>IFERROR(VLOOKUP($F1832,'Arr 2020'!$A:$N,10,0),0)</f>
        <v>0</v>
      </c>
      <c r="P1832" s="44">
        <f>IFERROR(VLOOKUP($F1832,'Arr 2020'!$A:$N,11,0),0)</f>
        <v>0</v>
      </c>
      <c r="Q1832" s="44">
        <f>IFERROR(VLOOKUP($F1832,'Arr 2020'!$A:$N,12,0),0)</f>
        <v>0</v>
      </c>
      <c r="R1832" s="44">
        <f>IFERROR(VLOOKUP($F1832,'Arr 2020'!$A:$N,13,0),0)</f>
        <v>0</v>
      </c>
      <c r="S1832" s="44">
        <f>IFERROR(VLOOKUP($F1832,'Arr 2020'!$A:$N,14,0),0)</f>
        <v>0</v>
      </c>
    </row>
    <row r="1833" spans="2:19" ht="15" customHeight="1" x14ac:dyDescent="0.2">
      <c r="B1833" s="23"/>
      <c r="C1833" s="22"/>
      <c r="D1833" s="22"/>
      <c r="E1833" s="22" t="s">
        <v>3199</v>
      </c>
      <c r="F1833" s="22"/>
      <c r="G1833" s="55" t="s">
        <v>3200</v>
      </c>
      <c r="H1833" s="24">
        <f>IFERROR(VLOOKUP($F1833,'Arr 2020'!$A$1:$C$1331,3,0),0)</f>
        <v>0</v>
      </c>
      <c r="I1833" s="24">
        <f>IFERROR(VLOOKUP($F1833,'Arr 2020'!$A:$N,4,0),0)</f>
        <v>0</v>
      </c>
      <c r="J1833" s="24">
        <f>IFERROR(VLOOKUP($F1833,'Arr 2020'!$A:$N,5,0),0)</f>
        <v>0</v>
      </c>
      <c r="K1833" s="24">
        <f>IFERROR(VLOOKUP($F1833,'Arr 2020'!$A:$N,6,0),0)</f>
        <v>0</v>
      </c>
      <c r="L1833" s="24">
        <f>IFERROR(VLOOKUP($F1833,'Arr 2020'!$A:$N,7,0),0)</f>
        <v>0</v>
      </c>
      <c r="M1833" s="24">
        <f>IFERROR(VLOOKUP($F1833,'Arr 2020'!$A:$N,8,0),0)</f>
        <v>0</v>
      </c>
      <c r="N1833" s="24">
        <f>IFERROR(VLOOKUP($F1833,'Arr 2020'!$A:$N,9,0),0)</f>
        <v>0</v>
      </c>
      <c r="O1833" s="24">
        <f>IFERROR(VLOOKUP($F1833,'Arr 2020'!$A:$N,10,0),0)</f>
        <v>0</v>
      </c>
      <c r="P1833" s="24">
        <f>IFERROR(VLOOKUP($F1833,'Arr 2020'!$A:$N,11,0),0)</f>
        <v>0</v>
      </c>
      <c r="Q1833" s="24">
        <f>IFERROR(VLOOKUP($F1833,'Arr 2020'!$A:$N,12,0),0)</f>
        <v>0</v>
      </c>
      <c r="R1833" s="24">
        <f>IFERROR(VLOOKUP($F1833,'Arr 2020'!$A:$N,13,0),0)</f>
        <v>0</v>
      </c>
      <c r="S1833" s="24">
        <f>IFERROR(VLOOKUP($F1833,'Arr 2020'!$A:$N,14,0),0)</f>
        <v>0</v>
      </c>
    </row>
    <row r="1834" spans="2:19" ht="15" customHeight="1" x14ac:dyDescent="0.2">
      <c r="B1834" s="60"/>
      <c r="C1834" s="61"/>
      <c r="D1834" s="61"/>
      <c r="E1834" s="61"/>
      <c r="F1834" s="43" t="s">
        <v>3201</v>
      </c>
      <c r="G1834" s="53" t="s">
        <v>3200</v>
      </c>
      <c r="H1834" s="44">
        <f>IFERROR(VLOOKUP($F1834,'Arr 2020'!$A$1:$C$1331,3,0),0)</f>
        <v>0</v>
      </c>
      <c r="I1834" s="44">
        <f>IFERROR(VLOOKUP($F1834,'Arr 2020'!$A:$N,4,0),0)</f>
        <v>0</v>
      </c>
      <c r="J1834" s="44">
        <f>IFERROR(VLOOKUP($F1834,'Arr 2020'!$A:$N,5,0),0)</f>
        <v>0</v>
      </c>
      <c r="K1834" s="44">
        <f>IFERROR(VLOOKUP($F1834,'Arr 2020'!$A:$N,6,0),0)</f>
        <v>0</v>
      </c>
      <c r="L1834" s="44">
        <f>IFERROR(VLOOKUP($F1834,'Arr 2020'!$A:$N,7,0),0)</f>
        <v>0</v>
      </c>
      <c r="M1834" s="44">
        <f>IFERROR(VLOOKUP($F1834,'Arr 2020'!$A:$N,8,0),0)</f>
        <v>0</v>
      </c>
      <c r="N1834" s="44">
        <f>IFERROR(VLOOKUP($F1834,'Arr 2020'!$A:$N,9,0),0)</f>
        <v>0</v>
      </c>
      <c r="O1834" s="44">
        <f>IFERROR(VLOOKUP($F1834,'Arr 2020'!$A:$N,10,0),0)</f>
        <v>0</v>
      </c>
      <c r="P1834" s="44">
        <f>IFERROR(VLOOKUP($F1834,'Arr 2020'!$A:$N,11,0),0)</f>
        <v>0</v>
      </c>
      <c r="Q1834" s="44">
        <f>IFERROR(VLOOKUP($F1834,'Arr 2020'!$A:$N,12,0),0)</f>
        <v>0</v>
      </c>
      <c r="R1834" s="44">
        <f>IFERROR(VLOOKUP($F1834,'Arr 2020'!$A:$N,13,0),0)</f>
        <v>0</v>
      </c>
      <c r="S1834" s="44">
        <f>IFERROR(VLOOKUP($F1834,'Arr 2020'!$A:$N,14,0),0)</f>
        <v>0</v>
      </c>
    </row>
    <row r="1835" spans="2:19" ht="15" customHeight="1" x14ac:dyDescent="0.2">
      <c r="B1835" s="23"/>
      <c r="C1835" s="22"/>
      <c r="D1835" s="22"/>
      <c r="E1835" s="22" t="s">
        <v>3202</v>
      </c>
      <c r="F1835" s="22"/>
      <c r="G1835" s="55" t="s">
        <v>3203</v>
      </c>
      <c r="H1835" s="24">
        <f>IFERROR(VLOOKUP($F1835,'Arr 2020'!$A$1:$C$1331,3,0),0)</f>
        <v>0</v>
      </c>
      <c r="I1835" s="24">
        <f>IFERROR(VLOOKUP($F1835,'Arr 2020'!$A:$N,4,0),0)</f>
        <v>0</v>
      </c>
      <c r="J1835" s="24">
        <f>IFERROR(VLOOKUP($F1835,'Arr 2020'!$A:$N,5,0),0)</f>
        <v>0</v>
      </c>
      <c r="K1835" s="24">
        <f>IFERROR(VLOOKUP($F1835,'Arr 2020'!$A:$N,6,0),0)</f>
        <v>0</v>
      </c>
      <c r="L1835" s="24">
        <f>IFERROR(VLOOKUP($F1835,'Arr 2020'!$A:$N,7,0),0)</f>
        <v>0</v>
      </c>
      <c r="M1835" s="24">
        <f>IFERROR(VLOOKUP($F1835,'Arr 2020'!$A:$N,8,0),0)</f>
        <v>0</v>
      </c>
      <c r="N1835" s="24">
        <f>IFERROR(VLOOKUP($F1835,'Arr 2020'!$A:$N,9,0),0)</f>
        <v>0</v>
      </c>
      <c r="O1835" s="24">
        <f>IFERROR(VLOOKUP($F1835,'Arr 2020'!$A:$N,10,0),0)</f>
        <v>0</v>
      </c>
      <c r="P1835" s="24">
        <f>IFERROR(VLOOKUP($F1835,'Arr 2020'!$A:$N,11,0),0)</f>
        <v>0</v>
      </c>
      <c r="Q1835" s="24">
        <f>IFERROR(VLOOKUP($F1835,'Arr 2020'!$A:$N,12,0),0)</f>
        <v>0</v>
      </c>
      <c r="R1835" s="24">
        <f>IFERROR(VLOOKUP($F1835,'Arr 2020'!$A:$N,13,0),0)</f>
        <v>0</v>
      </c>
      <c r="S1835" s="24">
        <f>IFERROR(VLOOKUP($F1835,'Arr 2020'!$A:$N,14,0),0)</f>
        <v>0</v>
      </c>
    </row>
    <row r="1836" spans="2:19" ht="15" customHeight="1" x14ac:dyDescent="0.2">
      <c r="B1836" s="60"/>
      <c r="C1836" s="61"/>
      <c r="D1836" s="61"/>
      <c r="E1836" s="61"/>
      <c r="F1836" s="43" t="s">
        <v>3204</v>
      </c>
      <c r="G1836" s="53" t="s">
        <v>3205</v>
      </c>
      <c r="H1836" s="44">
        <f>IFERROR(VLOOKUP($F1836,'Arr 2020'!$A$1:$C$1331,3,0),0)</f>
        <v>0</v>
      </c>
      <c r="I1836" s="44">
        <f>IFERROR(VLOOKUP($F1836,'Arr 2020'!$A:$N,4,0),0)</f>
        <v>0</v>
      </c>
      <c r="J1836" s="44">
        <f>IFERROR(VLOOKUP($F1836,'Arr 2020'!$A:$N,5,0),0)</f>
        <v>0</v>
      </c>
      <c r="K1836" s="44">
        <f>IFERROR(VLOOKUP($F1836,'Arr 2020'!$A:$N,6,0),0)</f>
        <v>0</v>
      </c>
      <c r="L1836" s="44">
        <f>IFERROR(VLOOKUP($F1836,'Arr 2020'!$A:$N,7,0),0)</f>
        <v>0</v>
      </c>
      <c r="M1836" s="44">
        <f>IFERROR(VLOOKUP($F1836,'Arr 2020'!$A:$N,8,0),0)</f>
        <v>0</v>
      </c>
      <c r="N1836" s="44">
        <f>IFERROR(VLOOKUP($F1836,'Arr 2020'!$A:$N,9,0),0)</f>
        <v>0</v>
      </c>
      <c r="O1836" s="44">
        <f>IFERROR(VLOOKUP($F1836,'Arr 2020'!$A:$N,10,0),0)</f>
        <v>0</v>
      </c>
      <c r="P1836" s="44">
        <f>IFERROR(VLOOKUP($F1836,'Arr 2020'!$A:$N,11,0),0)</f>
        <v>0</v>
      </c>
      <c r="Q1836" s="44">
        <f>IFERROR(VLOOKUP($F1836,'Arr 2020'!$A:$N,12,0),0)</f>
        <v>0</v>
      </c>
      <c r="R1836" s="44">
        <f>IFERROR(VLOOKUP($F1836,'Arr 2020'!$A:$N,13,0),0)</f>
        <v>0</v>
      </c>
      <c r="S1836" s="44">
        <f>IFERROR(VLOOKUP($F1836,'Arr 2020'!$A:$N,14,0),0)</f>
        <v>0</v>
      </c>
    </row>
    <row r="1837" spans="2:19" ht="15" customHeight="1" x14ac:dyDescent="0.2">
      <c r="B1837" s="60"/>
      <c r="C1837" s="61"/>
      <c r="D1837" s="61"/>
      <c r="E1837" s="61"/>
      <c r="F1837" s="43" t="s">
        <v>3206</v>
      </c>
      <c r="G1837" s="53" t="s">
        <v>3207</v>
      </c>
      <c r="H1837" s="44">
        <f>IFERROR(VLOOKUP($F1837,'Arr 2020'!$A$1:$C$1331,3,0),0)</f>
        <v>0</v>
      </c>
      <c r="I1837" s="44">
        <f>IFERROR(VLOOKUP($F1837,'Arr 2020'!$A:$N,4,0),0)</f>
        <v>0</v>
      </c>
      <c r="J1837" s="44">
        <f>IFERROR(VLOOKUP($F1837,'Arr 2020'!$A:$N,5,0),0)</f>
        <v>0</v>
      </c>
      <c r="K1837" s="44">
        <f>IFERROR(VLOOKUP($F1837,'Arr 2020'!$A:$N,6,0),0)</f>
        <v>0</v>
      </c>
      <c r="L1837" s="44">
        <f>IFERROR(VLOOKUP($F1837,'Arr 2020'!$A:$N,7,0),0)</f>
        <v>0</v>
      </c>
      <c r="M1837" s="44">
        <f>IFERROR(VLOOKUP($F1837,'Arr 2020'!$A:$N,8,0),0)</f>
        <v>0</v>
      </c>
      <c r="N1837" s="44">
        <f>IFERROR(VLOOKUP($F1837,'Arr 2020'!$A:$N,9,0),0)</f>
        <v>0</v>
      </c>
      <c r="O1837" s="44">
        <f>IFERROR(VLOOKUP($F1837,'Arr 2020'!$A:$N,10,0),0)</f>
        <v>0</v>
      </c>
      <c r="P1837" s="44">
        <f>IFERROR(VLOOKUP($F1837,'Arr 2020'!$A:$N,11,0),0)</f>
        <v>0</v>
      </c>
      <c r="Q1837" s="44">
        <f>IFERROR(VLOOKUP($F1837,'Arr 2020'!$A:$N,12,0),0)</f>
        <v>0</v>
      </c>
      <c r="R1837" s="44">
        <f>IFERROR(VLOOKUP($F1837,'Arr 2020'!$A:$N,13,0),0)</f>
        <v>0</v>
      </c>
      <c r="S1837" s="44">
        <f>IFERROR(VLOOKUP($F1837,'Arr 2020'!$A:$N,14,0),0)</f>
        <v>0</v>
      </c>
    </row>
    <row r="1838" spans="2:19" ht="15" customHeight="1" x14ac:dyDescent="0.2">
      <c r="B1838" s="60"/>
      <c r="C1838" s="61"/>
      <c r="D1838" s="61"/>
      <c r="E1838" s="61"/>
      <c r="F1838" s="43" t="s">
        <v>3208</v>
      </c>
      <c r="G1838" s="53" t="s">
        <v>3209</v>
      </c>
      <c r="H1838" s="44">
        <f>IFERROR(VLOOKUP($F1838,'Arr 2020'!$A$1:$C$1331,3,0),0)</f>
        <v>0</v>
      </c>
      <c r="I1838" s="44">
        <f>IFERROR(VLOOKUP($F1838,'Arr 2020'!$A:$N,4,0),0)</f>
        <v>0</v>
      </c>
      <c r="J1838" s="44">
        <f>IFERROR(VLOOKUP($F1838,'Arr 2020'!$A:$N,5,0),0)</f>
        <v>0</v>
      </c>
      <c r="K1838" s="44">
        <f>IFERROR(VLOOKUP($F1838,'Arr 2020'!$A:$N,6,0),0)</f>
        <v>0</v>
      </c>
      <c r="L1838" s="44">
        <f>IFERROR(VLOOKUP($F1838,'Arr 2020'!$A:$N,7,0),0)</f>
        <v>0</v>
      </c>
      <c r="M1838" s="44">
        <f>IFERROR(VLOOKUP($F1838,'Arr 2020'!$A:$N,8,0),0)</f>
        <v>0</v>
      </c>
      <c r="N1838" s="44">
        <f>IFERROR(VLOOKUP($F1838,'Arr 2020'!$A:$N,9,0),0)</f>
        <v>0</v>
      </c>
      <c r="O1838" s="44">
        <f>IFERROR(VLOOKUP($F1838,'Arr 2020'!$A:$N,10,0),0)</f>
        <v>0</v>
      </c>
      <c r="P1838" s="44">
        <f>IFERROR(VLOOKUP($F1838,'Arr 2020'!$A:$N,11,0),0)</f>
        <v>0</v>
      </c>
      <c r="Q1838" s="44">
        <f>IFERROR(VLOOKUP($F1838,'Arr 2020'!$A:$N,12,0),0)</f>
        <v>0</v>
      </c>
      <c r="R1838" s="44">
        <f>IFERROR(VLOOKUP($F1838,'Arr 2020'!$A:$N,13,0),0)</f>
        <v>0</v>
      </c>
      <c r="S1838" s="44">
        <f>IFERROR(VLOOKUP($F1838,'Arr 2020'!$A:$N,14,0),0)</f>
        <v>0</v>
      </c>
    </row>
    <row r="1839" spans="2:19" ht="15" customHeight="1" x14ac:dyDescent="0.2">
      <c r="B1839" s="23"/>
      <c r="C1839" s="22"/>
      <c r="D1839" s="22"/>
      <c r="E1839" s="22" t="s">
        <v>3210</v>
      </c>
      <c r="F1839" s="22"/>
      <c r="G1839" s="55" t="s">
        <v>4320</v>
      </c>
      <c r="H1839" s="24">
        <f>IFERROR(VLOOKUP($F1839,'Arr 2020'!$A$1:$C$1331,3,0),0)</f>
        <v>0</v>
      </c>
      <c r="I1839" s="24">
        <f>IFERROR(VLOOKUP($F1839,'Arr 2020'!$A:$N,4,0),0)</f>
        <v>0</v>
      </c>
      <c r="J1839" s="24">
        <f>IFERROR(VLOOKUP($F1839,'Arr 2020'!$A:$N,5,0),0)</f>
        <v>0</v>
      </c>
      <c r="K1839" s="24">
        <f>IFERROR(VLOOKUP($F1839,'Arr 2020'!$A:$N,6,0),0)</f>
        <v>0</v>
      </c>
      <c r="L1839" s="24">
        <f>IFERROR(VLOOKUP($F1839,'Arr 2020'!$A:$N,7,0),0)</f>
        <v>0</v>
      </c>
      <c r="M1839" s="24">
        <f>IFERROR(VLOOKUP($F1839,'Arr 2020'!$A:$N,8,0),0)</f>
        <v>0</v>
      </c>
      <c r="N1839" s="24">
        <f>IFERROR(VLOOKUP($F1839,'Arr 2020'!$A:$N,9,0),0)</f>
        <v>0</v>
      </c>
      <c r="O1839" s="24">
        <f>IFERROR(VLOOKUP($F1839,'Arr 2020'!$A:$N,10,0),0)</f>
        <v>0</v>
      </c>
      <c r="P1839" s="24">
        <f>IFERROR(VLOOKUP($F1839,'Arr 2020'!$A:$N,11,0),0)</f>
        <v>0</v>
      </c>
      <c r="Q1839" s="24">
        <f>IFERROR(VLOOKUP($F1839,'Arr 2020'!$A:$N,12,0),0)</f>
        <v>0</v>
      </c>
      <c r="R1839" s="24">
        <f>IFERROR(VLOOKUP($F1839,'Arr 2020'!$A:$N,13,0),0)</f>
        <v>0</v>
      </c>
      <c r="S1839" s="24">
        <f>IFERROR(VLOOKUP($F1839,'Arr 2020'!$A:$N,14,0),0)</f>
        <v>0</v>
      </c>
    </row>
    <row r="1840" spans="2:19" ht="15" customHeight="1" x14ac:dyDescent="0.2">
      <c r="B1840" s="60"/>
      <c r="C1840" s="61"/>
      <c r="D1840" s="61"/>
      <c r="E1840" s="61"/>
      <c r="F1840" s="43" t="s">
        <v>3212</v>
      </c>
      <c r="G1840" s="53" t="s">
        <v>4320</v>
      </c>
      <c r="H1840" s="44">
        <f>IFERROR(VLOOKUP($F1840,'Arr 2020'!$A$1:$C$1331,3,0),0)</f>
        <v>0</v>
      </c>
      <c r="I1840" s="44">
        <f>IFERROR(VLOOKUP($F1840,'Arr 2020'!$A:$N,4,0),0)</f>
        <v>0</v>
      </c>
      <c r="J1840" s="44">
        <f>IFERROR(VLOOKUP($F1840,'Arr 2020'!$A:$N,5,0),0)</f>
        <v>0</v>
      </c>
      <c r="K1840" s="44">
        <f>IFERROR(VLOOKUP($F1840,'Arr 2020'!$A:$N,6,0),0)</f>
        <v>0</v>
      </c>
      <c r="L1840" s="44">
        <f>IFERROR(VLOOKUP($F1840,'Arr 2020'!$A:$N,7,0),0)</f>
        <v>0</v>
      </c>
      <c r="M1840" s="44">
        <f>IFERROR(VLOOKUP($F1840,'Arr 2020'!$A:$N,8,0),0)</f>
        <v>0</v>
      </c>
      <c r="N1840" s="44">
        <f>IFERROR(VLOOKUP($F1840,'Arr 2020'!$A:$N,9,0),0)</f>
        <v>0</v>
      </c>
      <c r="O1840" s="44">
        <f>IFERROR(VLOOKUP($F1840,'Arr 2020'!$A:$N,10,0),0)</f>
        <v>0</v>
      </c>
      <c r="P1840" s="44">
        <f>IFERROR(VLOOKUP($F1840,'Arr 2020'!$A:$N,11,0),0)</f>
        <v>0</v>
      </c>
      <c r="Q1840" s="44">
        <f>IFERROR(VLOOKUP($F1840,'Arr 2020'!$A:$N,12,0),0)</f>
        <v>0</v>
      </c>
      <c r="R1840" s="44">
        <f>IFERROR(VLOOKUP($F1840,'Arr 2020'!$A:$N,13,0),0)</f>
        <v>0</v>
      </c>
      <c r="S1840" s="44">
        <f>IFERROR(VLOOKUP($F1840,'Arr 2020'!$A:$N,14,0),0)</f>
        <v>0</v>
      </c>
    </row>
    <row r="1841" spans="2:19" ht="15" customHeight="1" x14ac:dyDescent="0.2">
      <c r="B1841" s="23"/>
      <c r="C1841" s="22"/>
      <c r="D1841" s="22"/>
      <c r="E1841" s="22" t="s">
        <v>3213</v>
      </c>
      <c r="F1841" s="22"/>
      <c r="G1841" s="55" t="s">
        <v>3214</v>
      </c>
      <c r="H1841" s="24">
        <f>IFERROR(VLOOKUP($F1841,'Arr 2020'!$A$1:$C$1331,3,0),0)</f>
        <v>0</v>
      </c>
      <c r="I1841" s="24">
        <f>IFERROR(VLOOKUP($F1841,'Arr 2020'!$A:$N,4,0),0)</f>
        <v>0</v>
      </c>
      <c r="J1841" s="24">
        <f>IFERROR(VLOOKUP($F1841,'Arr 2020'!$A:$N,5,0),0)</f>
        <v>0</v>
      </c>
      <c r="K1841" s="24">
        <f>IFERROR(VLOOKUP($F1841,'Arr 2020'!$A:$N,6,0),0)</f>
        <v>0</v>
      </c>
      <c r="L1841" s="24">
        <f>IFERROR(VLOOKUP($F1841,'Arr 2020'!$A:$N,7,0),0)</f>
        <v>0</v>
      </c>
      <c r="M1841" s="24">
        <f>IFERROR(VLOOKUP($F1841,'Arr 2020'!$A:$N,8,0),0)</f>
        <v>0</v>
      </c>
      <c r="N1841" s="24">
        <f>IFERROR(VLOOKUP($F1841,'Arr 2020'!$A:$N,9,0),0)</f>
        <v>0</v>
      </c>
      <c r="O1841" s="24">
        <f>IFERROR(VLOOKUP($F1841,'Arr 2020'!$A:$N,10,0),0)</f>
        <v>0</v>
      </c>
      <c r="P1841" s="24">
        <f>IFERROR(VLOOKUP($F1841,'Arr 2020'!$A:$N,11,0),0)</f>
        <v>0</v>
      </c>
      <c r="Q1841" s="24">
        <f>IFERROR(VLOOKUP($F1841,'Arr 2020'!$A:$N,12,0),0)</f>
        <v>0</v>
      </c>
      <c r="R1841" s="24">
        <f>IFERROR(VLOOKUP($F1841,'Arr 2020'!$A:$N,13,0),0)</f>
        <v>0</v>
      </c>
      <c r="S1841" s="24">
        <f>IFERROR(VLOOKUP($F1841,'Arr 2020'!$A:$N,14,0),0)</f>
        <v>0</v>
      </c>
    </row>
    <row r="1842" spans="2:19" ht="15" customHeight="1" x14ac:dyDescent="0.2">
      <c r="B1842" s="60"/>
      <c r="C1842" s="61"/>
      <c r="D1842" s="61"/>
      <c r="E1842" s="61"/>
      <c r="F1842" s="43" t="s">
        <v>3215</v>
      </c>
      <c r="G1842" s="53" t="s">
        <v>3214</v>
      </c>
      <c r="H1842" s="44">
        <f>IFERROR(VLOOKUP($F1842,'Arr 2020'!$A$1:$C$1331,3,0),0)</f>
        <v>0</v>
      </c>
      <c r="I1842" s="44">
        <f>IFERROR(VLOOKUP($F1842,'Arr 2020'!$A:$N,4,0),0)</f>
        <v>0</v>
      </c>
      <c r="J1842" s="44">
        <f>IFERROR(VLOOKUP($F1842,'Arr 2020'!$A:$N,5,0),0)</f>
        <v>0</v>
      </c>
      <c r="K1842" s="44">
        <f>IFERROR(VLOOKUP($F1842,'Arr 2020'!$A:$N,6,0),0)</f>
        <v>0</v>
      </c>
      <c r="L1842" s="44">
        <f>IFERROR(VLOOKUP($F1842,'Arr 2020'!$A:$N,7,0),0)</f>
        <v>0</v>
      </c>
      <c r="M1842" s="44">
        <f>IFERROR(VLOOKUP($F1842,'Arr 2020'!$A:$N,8,0),0)</f>
        <v>0</v>
      </c>
      <c r="N1842" s="44">
        <f>IFERROR(VLOOKUP($F1842,'Arr 2020'!$A:$N,9,0),0)</f>
        <v>0</v>
      </c>
      <c r="O1842" s="44">
        <f>IFERROR(VLOOKUP($F1842,'Arr 2020'!$A:$N,10,0),0)</f>
        <v>0</v>
      </c>
      <c r="P1842" s="44">
        <f>IFERROR(VLOOKUP($F1842,'Arr 2020'!$A:$N,11,0),0)</f>
        <v>0</v>
      </c>
      <c r="Q1842" s="44">
        <f>IFERROR(VLOOKUP($F1842,'Arr 2020'!$A:$N,12,0),0)</f>
        <v>0</v>
      </c>
      <c r="R1842" s="44">
        <f>IFERROR(VLOOKUP($F1842,'Arr 2020'!$A:$N,13,0),0)</f>
        <v>0</v>
      </c>
      <c r="S1842" s="44">
        <f>IFERROR(VLOOKUP($F1842,'Arr 2020'!$A:$N,14,0),0)</f>
        <v>0</v>
      </c>
    </row>
    <row r="1843" spans="2:19" ht="15" customHeight="1" x14ac:dyDescent="0.2">
      <c r="B1843" s="23"/>
      <c r="C1843" s="22"/>
      <c r="D1843" s="22"/>
      <c r="E1843" s="22" t="s">
        <v>3216</v>
      </c>
      <c r="F1843" s="22"/>
      <c r="G1843" s="55" t="s">
        <v>4321</v>
      </c>
      <c r="H1843" s="24">
        <f>IFERROR(VLOOKUP($F1843,'Arr 2020'!$A$1:$C$1331,3,0),0)</f>
        <v>0</v>
      </c>
      <c r="I1843" s="24">
        <f>IFERROR(VLOOKUP($F1843,'Arr 2020'!$A:$N,4,0),0)</f>
        <v>0</v>
      </c>
      <c r="J1843" s="24">
        <f>IFERROR(VLOOKUP($F1843,'Arr 2020'!$A:$N,5,0),0)</f>
        <v>0</v>
      </c>
      <c r="K1843" s="24">
        <f>IFERROR(VLOOKUP($F1843,'Arr 2020'!$A:$N,6,0),0)</f>
        <v>0</v>
      </c>
      <c r="L1843" s="24">
        <f>IFERROR(VLOOKUP($F1843,'Arr 2020'!$A:$N,7,0),0)</f>
        <v>0</v>
      </c>
      <c r="M1843" s="24">
        <f>IFERROR(VLOOKUP($F1843,'Arr 2020'!$A:$N,8,0),0)</f>
        <v>0</v>
      </c>
      <c r="N1843" s="24">
        <f>IFERROR(VLOOKUP($F1843,'Arr 2020'!$A:$N,9,0),0)</f>
        <v>0</v>
      </c>
      <c r="O1843" s="24">
        <f>IFERROR(VLOOKUP($F1843,'Arr 2020'!$A:$N,10,0),0)</f>
        <v>0</v>
      </c>
      <c r="P1843" s="24">
        <f>IFERROR(VLOOKUP($F1843,'Arr 2020'!$A:$N,11,0),0)</f>
        <v>0</v>
      </c>
      <c r="Q1843" s="24">
        <f>IFERROR(VLOOKUP($F1843,'Arr 2020'!$A:$N,12,0),0)</f>
        <v>0</v>
      </c>
      <c r="R1843" s="24">
        <f>IFERROR(VLOOKUP($F1843,'Arr 2020'!$A:$N,13,0),0)</f>
        <v>0</v>
      </c>
      <c r="S1843" s="24">
        <f>IFERROR(VLOOKUP($F1843,'Arr 2020'!$A:$N,14,0),0)</f>
        <v>0</v>
      </c>
    </row>
    <row r="1844" spans="2:19" ht="15" customHeight="1" x14ac:dyDescent="0.2">
      <c r="B1844" s="60"/>
      <c r="C1844" s="61"/>
      <c r="D1844" s="61"/>
      <c r="E1844" s="61"/>
      <c r="F1844" s="43" t="s">
        <v>3217</v>
      </c>
      <c r="G1844" s="53" t="s">
        <v>3218</v>
      </c>
      <c r="H1844" s="44">
        <f>IFERROR(VLOOKUP($F1844,'Arr 2020'!$A$1:$C$1331,3,0),0)</f>
        <v>0</v>
      </c>
      <c r="I1844" s="44">
        <f>IFERROR(VLOOKUP($F1844,'Arr 2020'!$A:$N,4,0),0)</f>
        <v>0</v>
      </c>
      <c r="J1844" s="44">
        <f>IFERROR(VLOOKUP($F1844,'Arr 2020'!$A:$N,5,0),0)</f>
        <v>0</v>
      </c>
      <c r="K1844" s="44">
        <f>IFERROR(VLOOKUP($F1844,'Arr 2020'!$A:$N,6,0),0)</f>
        <v>0</v>
      </c>
      <c r="L1844" s="44">
        <f>IFERROR(VLOOKUP($F1844,'Arr 2020'!$A:$N,7,0),0)</f>
        <v>0</v>
      </c>
      <c r="M1844" s="44">
        <f>IFERROR(VLOOKUP($F1844,'Arr 2020'!$A:$N,8,0),0)</f>
        <v>0</v>
      </c>
      <c r="N1844" s="44">
        <f>IFERROR(VLOOKUP($F1844,'Arr 2020'!$A:$N,9,0),0)</f>
        <v>0</v>
      </c>
      <c r="O1844" s="44">
        <f>IFERROR(VLOOKUP($F1844,'Arr 2020'!$A:$N,10,0),0)</f>
        <v>0</v>
      </c>
      <c r="P1844" s="44">
        <f>IFERROR(VLOOKUP($F1844,'Arr 2020'!$A:$N,11,0),0)</f>
        <v>0</v>
      </c>
      <c r="Q1844" s="44">
        <f>IFERROR(VLOOKUP($F1844,'Arr 2020'!$A:$N,12,0),0)</f>
        <v>0</v>
      </c>
      <c r="R1844" s="44">
        <f>IFERROR(VLOOKUP($F1844,'Arr 2020'!$A:$N,13,0),0)</f>
        <v>0</v>
      </c>
      <c r="S1844" s="44">
        <f>IFERROR(VLOOKUP($F1844,'Arr 2020'!$A:$N,14,0),0)</f>
        <v>0</v>
      </c>
    </row>
    <row r="1845" spans="2:19" ht="15" customHeight="1" x14ac:dyDescent="0.2">
      <c r="B1845" s="60"/>
      <c r="C1845" s="61"/>
      <c r="D1845" s="61"/>
      <c r="E1845" s="61"/>
      <c r="F1845" s="43" t="s">
        <v>3219</v>
      </c>
      <c r="G1845" s="53" t="s">
        <v>4322</v>
      </c>
      <c r="H1845" s="44">
        <f>IFERROR(VLOOKUP($F1845,'Arr 2020'!$A$1:$C$1331,3,0),0)</f>
        <v>0</v>
      </c>
      <c r="I1845" s="44">
        <f>IFERROR(VLOOKUP($F1845,'Arr 2020'!$A:$N,4,0),0)</f>
        <v>0</v>
      </c>
      <c r="J1845" s="44">
        <f>IFERROR(VLOOKUP($F1845,'Arr 2020'!$A:$N,5,0),0)</f>
        <v>0</v>
      </c>
      <c r="K1845" s="44">
        <f>IFERROR(VLOOKUP($F1845,'Arr 2020'!$A:$N,6,0),0)</f>
        <v>0</v>
      </c>
      <c r="L1845" s="44">
        <f>IFERROR(VLOOKUP($F1845,'Arr 2020'!$A:$N,7,0),0)</f>
        <v>0</v>
      </c>
      <c r="M1845" s="44">
        <f>IFERROR(VLOOKUP($F1845,'Arr 2020'!$A:$N,8,0),0)</f>
        <v>0</v>
      </c>
      <c r="N1845" s="44">
        <f>IFERROR(VLOOKUP($F1845,'Arr 2020'!$A:$N,9,0),0)</f>
        <v>0</v>
      </c>
      <c r="O1845" s="44">
        <f>IFERROR(VLOOKUP($F1845,'Arr 2020'!$A:$N,10,0),0)</f>
        <v>0</v>
      </c>
      <c r="P1845" s="44">
        <f>IFERROR(VLOOKUP($F1845,'Arr 2020'!$A:$N,11,0),0)</f>
        <v>0</v>
      </c>
      <c r="Q1845" s="44">
        <f>IFERROR(VLOOKUP($F1845,'Arr 2020'!$A:$N,12,0),0)</f>
        <v>0</v>
      </c>
      <c r="R1845" s="44">
        <f>IFERROR(VLOOKUP($F1845,'Arr 2020'!$A:$N,13,0),0)</f>
        <v>0</v>
      </c>
      <c r="S1845" s="44">
        <f>IFERROR(VLOOKUP($F1845,'Arr 2020'!$A:$N,14,0),0)</f>
        <v>0</v>
      </c>
    </row>
    <row r="1846" spans="2:19" ht="15" customHeight="1" x14ac:dyDescent="0.2">
      <c r="B1846" s="64"/>
      <c r="C1846" s="37"/>
      <c r="D1846" s="37" t="s">
        <v>3221</v>
      </c>
      <c r="E1846" s="37"/>
      <c r="F1846" s="37"/>
      <c r="G1846" s="51" t="s">
        <v>3222</v>
      </c>
      <c r="H1846" s="38">
        <f>IFERROR(VLOOKUP($F1846,'Arr 2020'!$A$1:$C$1331,3,0),0)</f>
        <v>0</v>
      </c>
      <c r="I1846" s="38">
        <f>IFERROR(VLOOKUP($F1846,'Arr 2020'!$A:$N,4,0),0)</f>
        <v>0</v>
      </c>
      <c r="J1846" s="38">
        <f>IFERROR(VLOOKUP($F1846,'Arr 2020'!$A:$N,5,0),0)</f>
        <v>0</v>
      </c>
      <c r="K1846" s="38">
        <f>IFERROR(VLOOKUP($F1846,'Arr 2020'!$A:$N,6,0),0)</f>
        <v>0</v>
      </c>
      <c r="L1846" s="38">
        <f>IFERROR(VLOOKUP($F1846,'Arr 2020'!$A:$N,7,0),0)</f>
        <v>0</v>
      </c>
      <c r="M1846" s="38">
        <f>IFERROR(VLOOKUP($F1846,'Arr 2020'!$A:$N,8,0),0)</f>
        <v>0</v>
      </c>
      <c r="N1846" s="38">
        <f>IFERROR(VLOOKUP($F1846,'Arr 2020'!$A:$N,9,0),0)</f>
        <v>0</v>
      </c>
      <c r="O1846" s="38">
        <f>IFERROR(VLOOKUP($F1846,'Arr 2020'!$A:$N,10,0),0)</f>
        <v>0</v>
      </c>
      <c r="P1846" s="38">
        <f>IFERROR(VLOOKUP($F1846,'Arr 2020'!$A:$N,11,0),0)</f>
        <v>0</v>
      </c>
      <c r="Q1846" s="38">
        <f>IFERROR(VLOOKUP($F1846,'Arr 2020'!$A:$N,12,0),0)</f>
        <v>0</v>
      </c>
      <c r="R1846" s="38">
        <f>IFERROR(VLOOKUP($F1846,'Arr 2020'!$A:$N,13,0),0)</f>
        <v>0</v>
      </c>
      <c r="S1846" s="38">
        <f>IFERROR(VLOOKUP($F1846,'Arr 2020'!$A:$N,14,0),0)</f>
        <v>0</v>
      </c>
    </row>
    <row r="1847" spans="2:19" ht="15" customHeight="1" x14ac:dyDescent="0.2">
      <c r="B1847" s="23"/>
      <c r="C1847" s="22"/>
      <c r="D1847" s="22"/>
      <c r="E1847" s="22" t="s">
        <v>3223</v>
      </c>
      <c r="F1847" s="22"/>
      <c r="G1847" s="55" t="s">
        <v>3222</v>
      </c>
      <c r="H1847" s="24">
        <f>IFERROR(VLOOKUP($F1847,'Arr 2020'!$A$1:$C$1331,3,0),0)</f>
        <v>0</v>
      </c>
      <c r="I1847" s="24">
        <f>IFERROR(VLOOKUP($F1847,'Arr 2020'!$A:$N,4,0),0)</f>
        <v>0</v>
      </c>
      <c r="J1847" s="24">
        <f>IFERROR(VLOOKUP($F1847,'Arr 2020'!$A:$N,5,0),0)</f>
        <v>0</v>
      </c>
      <c r="K1847" s="24">
        <f>IFERROR(VLOOKUP($F1847,'Arr 2020'!$A:$N,6,0),0)</f>
        <v>0</v>
      </c>
      <c r="L1847" s="24">
        <f>IFERROR(VLOOKUP($F1847,'Arr 2020'!$A:$N,7,0),0)</f>
        <v>0</v>
      </c>
      <c r="M1847" s="24">
        <f>IFERROR(VLOOKUP($F1847,'Arr 2020'!$A:$N,8,0),0)</f>
        <v>0</v>
      </c>
      <c r="N1847" s="24">
        <f>IFERROR(VLOOKUP($F1847,'Arr 2020'!$A:$N,9,0),0)</f>
        <v>0</v>
      </c>
      <c r="O1847" s="24">
        <f>IFERROR(VLOOKUP($F1847,'Arr 2020'!$A:$N,10,0),0)</f>
        <v>0</v>
      </c>
      <c r="P1847" s="24">
        <f>IFERROR(VLOOKUP($F1847,'Arr 2020'!$A:$N,11,0),0)</f>
        <v>0</v>
      </c>
      <c r="Q1847" s="24">
        <f>IFERROR(VLOOKUP($F1847,'Arr 2020'!$A:$N,12,0),0)</f>
        <v>0</v>
      </c>
      <c r="R1847" s="24">
        <f>IFERROR(VLOOKUP($F1847,'Arr 2020'!$A:$N,13,0),0)</f>
        <v>0</v>
      </c>
      <c r="S1847" s="24">
        <f>IFERROR(VLOOKUP($F1847,'Arr 2020'!$A:$N,14,0),0)</f>
        <v>0</v>
      </c>
    </row>
    <row r="1848" spans="2:19" ht="15" customHeight="1" x14ac:dyDescent="0.2">
      <c r="B1848" s="60"/>
      <c r="C1848" s="61"/>
      <c r="D1848" s="61"/>
      <c r="E1848" s="61"/>
      <c r="F1848" s="43" t="s">
        <v>3224</v>
      </c>
      <c r="G1848" s="53" t="s">
        <v>3222</v>
      </c>
      <c r="H1848" s="44">
        <f>IFERROR(VLOOKUP($F1848,'Arr 2020'!$A$1:$C$1331,3,0),0)</f>
        <v>6.36</v>
      </c>
      <c r="I1848" s="44">
        <f>IFERROR(VLOOKUP($F1848,'Arr 2020'!$A:$N,4,0),0)</f>
        <v>0</v>
      </c>
      <c r="J1848" s="44">
        <f>IFERROR(VLOOKUP($F1848,'Arr 2020'!$A:$N,5,0),0)</f>
        <v>0</v>
      </c>
      <c r="K1848" s="44">
        <f>IFERROR(VLOOKUP($F1848,'Arr 2020'!$A:$N,6,0),0)</f>
        <v>0</v>
      </c>
      <c r="L1848" s="44">
        <f>IFERROR(VLOOKUP($F1848,'Arr 2020'!$A:$N,7,0),0)</f>
        <v>73.78</v>
      </c>
      <c r="M1848" s="44">
        <f>IFERROR(VLOOKUP($F1848,'Arr 2020'!$A:$N,8,0),0)</f>
        <v>0</v>
      </c>
      <c r="N1848" s="44">
        <f>IFERROR(VLOOKUP($F1848,'Arr 2020'!$A:$N,9,0),0)</f>
        <v>0</v>
      </c>
      <c r="O1848" s="44">
        <f>IFERROR(VLOOKUP($F1848,'Arr 2020'!$A:$N,10,0),0)</f>
        <v>0</v>
      </c>
      <c r="P1848" s="44">
        <f>IFERROR(VLOOKUP($F1848,'Arr 2020'!$A:$N,11,0),0)</f>
        <v>3.45</v>
      </c>
      <c r="Q1848" s="44">
        <f>IFERROR(VLOOKUP($F1848,'Arr 2020'!$A:$N,12,0),0)</f>
        <v>0</v>
      </c>
      <c r="R1848" s="44">
        <f>IFERROR(VLOOKUP($F1848,'Arr 2020'!$A:$N,13,0),0)</f>
        <v>0</v>
      </c>
      <c r="S1848" s="44">
        <f>IFERROR(VLOOKUP($F1848,'Arr 2020'!$A:$N,14,0),0)</f>
        <v>0</v>
      </c>
    </row>
    <row r="1849" spans="2:19" ht="15" customHeight="1" x14ac:dyDescent="0.2">
      <c r="B1849" s="64"/>
      <c r="C1849" s="37"/>
      <c r="D1849" s="37" t="s">
        <v>3225</v>
      </c>
      <c r="E1849" s="37"/>
      <c r="F1849" s="37"/>
      <c r="G1849" s="51" t="s">
        <v>3226</v>
      </c>
      <c r="H1849" s="38">
        <f>IFERROR(VLOOKUP($F1849,'Arr 2020'!$A$1:$C$1331,3,0),0)</f>
        <v>0</v>
      </c>
      <c r="I1849" s="38">
        <f>IFERROR(VLOOKUP($F1849,'Arr 2020'!$A:$N,4,0),0)</f>
        <v>0</v>
      </c>
      <c r="J1849" s="38">
        <f>IFERROR(VLOOKUP($F1849,'Arr 2020'!$A:$N,5,0),0)</f>
        <v>0</v>
      </c>
      <c r="K1849" s="38">
        <f>IFERROR(VLOOKUP($F1849,'Arr 2020'!$A:$N,6,0),0)</f>
        <v>0</v>
      </c>
      <c r="L1849" s="38">
        <f>IFERROR(VLOOKUP($F1849,'Arr 2020'!$A:$N,7,0),0)</f>
        <v>0</v>
      </c>
      <c r="M1849" s="38">
        <f>IFERROR(VLOOKUP($F1849,'Arr 2020'!$A:$N,8,0),0)</f>
        <v>0</v>
      </c>
      <c r="N1849" s="38">
        <f>IFERROR(VLOOKUP($F1849,'Arr 2020'!$A:$N,9,0),0)</f>
        <v>0</v>
      </c>
      <c r="O1849" s="38">
        <f>IFERROR(VLOOKUP($F1849,'Arr 2020'!$A:$N,10,0),0)</f>
        <v>0</v>
      </c>
      <c r="P1849" s="38">
        <f>IFERROR(VLOOKUP($F1849,'Arr 2020'!$A:$N,11,0),0)</f>
        <v>0</v>
      </c>
      <c r="Q1849" s="38">
        <f>IFERROR(VLOOKUP($F1849,'Arr 2020'!$A:$N,12,0),0)</f>
        <v>0</v>
      </c>
      <c r="R1849" s="38">
        <f>IFERROR(VLOOKUP($F1849,'Arr 2020'!$A:$N,13,0),0)</f>
        <v>0</v>
      </c>
      <c r="S1849" s="38">
        <f>IFERROR(VLOOKUP($F1849,'Arr 2020'!$A:$N,14,0),0)</f>
        <v>0</v>
      </c>
    </row>
    <row r="1850" spans="2:19" ht="15" customHeight="1" x14ac:dyDescent="0.2">
      <c r="B1850" s="23"/>
      <c r="C1850" s="22"/>
      <c r="D1850" s="22"/>
      <c r="E1850" s="22" t="s">
        <v>3227</v>
      </c>
      <c r="F1850" s="22"/>
      <c r="G1850" s="55" t="s">
        <v>3226</v>
      </c>
      <c r="H1850" s="24">
        <f>IFERROR(VLOOKUP($F1850,'Arr 2020'!$A$1:$C$1331,3,0),0)</f>
        <v>0</v>
      </c>
      <c r="I1850" s="24">
        <f>IFERROR(VLOOKUP($F1850,'Arr 2020'!$A:$N,4,0),0)</f>
        <v>0</v>
      </c>
      <c r="J1850" s="24">
        <f>IFERROR(VLOOKUP($F1850,'Arr 2020'!$A:$N,5,0),0)</f>
        <v>0</v>
      </c>
      <c r="K1850" s="24">
        <f>IFERROR(VLOOKUP($F1850,'Arr 2020'!$A:$N,6,0),0)</f>
        <v>0</v>
      </c>
      <c r="L1850" s="24">
        <f>IFERROR(VLOOKUP($F1850,'Arr 2020'!$A:$N,7,0),0)</f>
        <v>0</v>
      </c>
      <c r="M1850" s="24">
        <f>IFERROR(VLOOKUP($F1850,'Arr 2020'!$A:$N,8,0),0)</f>
        <v>0</v>
      </c>
      <c r="N1850" s="24">
        <f>IFERROR(VLOOKUP($F1850,'Arr 2020'!$A:$N,9,0),0)</f>
        <v>0</v>
      </c>
      <c r="O1850" s="24">
        <f>IFERROR(VLOOKUP($F1850,'Arr 2020'!$A:$N,10,0),0)</f>
        <v>0</v>
      </c>
      <c r="P1850" s="24">
        <f>IFERROR(VLOOKUP($F1850,'Arr 2020'!$A:$N,11,0),0)</f>
        <v>0</v>
      </c>
      <c r="Q1850" s="24">
        <f>IFERROR(VLOOKUP($F1850,'Arr 2020'!$A:$N,12,0),0)</f>
        <v>0</v>
      </c>
      <c r="R1850" s="24">
        <f>IFERROR(VLOOKUP($F1850,'Arr 2020'!$A:$N,13,0),0)</f>
        <v>0</v>
      </c>
      <c r="S1850" s="24">
        <f>IFERROR(VLOOKUP($F1850,'Arr 2020'!$A:$N,14,0),0)</f>
        <v>0</v>
      </c>
    </row>
    <row r="1851" spans="2:19" ht="15" customHeight="1" x14ac:dyDescent="0.2">
      <c r="B1851" s="60"/>
      <c r="C1851" s="61"/>
      <c r="D1851" s="61"/>
      <c r="E1851" s="61"/>
      <c r="F1851" s="43" t="s">
        <v>3228</v>
      </c>
      <c r="G1851" s="53" t="s">
        <v>3226</v>
      </c>
      <c r="H1851" s="44">
        <f>IFERROR(VLOOKUP($F1851,'Arr 2020'!$A$1:$C$1331,3,0),0)</f>
        <v>0</v>
      </c>
      <c r="I1851" s="44">
        <f>IFERROR(VLOOKUP($F1851,'Arr 2020'!$A:$N,4,0),0)</f>
        <v>0</v>
      </c>
      <c r="J1851" s="44">
        <f>IFERROR(VLOOKUP($F1851,'Arr 2020'!$A:$N,5,0),0)</f>
        <v>0</v>
      </c>
      <c r="K1851" s="44">
        <f>IFERROR(VLOOKUP($F1851,'Arr 2020'!$A:$N,6,0),0)</f>
        <v>0</v>
      </c>
      <c r="L1851" s="44">
        <f>IFERROR(VLOOKUP($F1851,'Arr 2020'!$A:$N,7,0),0)</f>
        <v>0</v>
      </c>
      <c r="M1851" s="44">
        <f>IFERROR(VLOOKUP($F1851,'Arr 2020'!$A:$N,8,0),0)</f>
        <v>0</v>
      </c>
      <c r="N1851" s="44">
        <f>IFERROR(VLOOKUP($F1851,'Arr 2020'!$A:$N,9,0),0)</f>
        <v>0</v>
      </c>
      <c r="O1851" s="44">
        <f>IFERROR(VLOOKUP($F1851,'Arr 2020'!$A:$N,10,0),0)</f>
        <v>0</v>
      </c>
      <c r="P1851" s="44">
        <f>IFERROR(VLOOKUP($F1851,'Arr 2020'!$A:$N,11,0),0)</f>
        <v>0</v>
      </c>
      <c r="Q1851" s="44">
        <f>IFERROR(VLOOKUP($F1851,'Arr 2020'!$A:$N,12,0),0)</f>
        <v>0</v>
      </c>
      <c r="R1851" s="44">
        <f>IFERROR(VLOOKUP($F1851,'Arr 2020'!$A:$N,13,0),0)</f>
        <v>0</v>
      </c>
      <c r="S1851" s="44">
        <f>IFERROR(VLOOKUP($F1851,'Arr 2020'!$A:$N,14,0),0)</f>
        <v>0</v>
      </c>
    </row>
    <row r="1852" spans="2:19" ht="15" customHeight="1" x14ac:dyDescent="0.2">
      <c r="B1852" s="64"/>
      <c r="C1852" s="37"/>
      <c r="D1852" s="37" t="s">
        <v>3229</v>
      </c>
      <c r="E1852" s="37"/>
      <c r="F1852" s="37"/>
      <c r="G1852" s="51" t="s">
        <v>3230</v>
      </c>
      <c r="H1852" s="38">
        <f>IFERROR(VLOOKUP($F1852,'Arr 2020'!$A$1:$C$1331,3,0),0)</f>
        <v>0</v>
      </c>
      <c r="I1852" s="38">
        <f>IFERROR(VLOOKUP($F1852,'Arr 2020'!$A:$N,4,0),0)</f>
        <v>0</v>
      </c>
      <c r="J1852" s="38">
        <f>IFERROR(VLOOKUP($F1852,'Arr 2020'!$A:$N,5,0),0)</f>
        <v>0</v>
      </c>
      <c r="K1852" s="38">
        <f>IFERROR(VLOOKUP($F1852,'Arr 2020'!$A:$N,6,0),0)</f>
        <v>0</v>
      </c>
      <c r="L1852" s="38">
        <f>IFERROR(VLOOKUP($F1852,'Arr 2020'!$A:$N,7,0),0)</f>
        <v>0</v>
      </c>
      <c r="M1852" s="38">
        <f>IFERROR(VLOOKUP($F1852,'Arr 2020'!$A:$N,8,0),0)</f>
        <v>0</v>
      </c>
      <c r="N1852" s="38">
        <f>IFERROR(VLOOKUP($F1852,'Arr 2020'!$A:$N,9,0),0)</f>
        <v>0</v>
      </c>
      <c r="O1852" s="38">
        <f>IFERROR(VLOOKUP($F1852,'Arr 2020'!$A:$N,10,0),0)</f>
        <v>0</v>
      </c>
      <c r="P1852" s="38">
        <f>IFERROR(VLOOKUP($F1852,'Arr 2020'!$A:$N,11,0),0)</f>
        <v>0</v>
      </c>
      <c r="Q1852" s="38">
        <f>IFERROR(VLOOKUP($F1852,'Arr 2020'!$A:$N,12,0),0)</f>
        <v>0</v>
      </c>
      <c r="R1852" s="38">
        <f>IFERROR(VLOOKUP($F1852,'Arr 2020'!$A:$N,13,0),0)</f>
        <v>0</v>
      </c>
      <c r="S1852" s="38">
        <f>IFERROR(VLOOKUP($F1852,'Arr 2020'!$A:$N,14,0),0)</f>
        <v>0</v>
      </c>
    </row>
    <row r="1853" spans="2:19" ht="15" customHeight="1" x14ac:dyDescent="0.2">
      <c r="B1853" s="23"/>
      <c r="C1853" s="22"/>
      <c r="D1853" s="22"/>
      <c r="E1853" s="22" t="s">
        <v>3231</v>
      </c>
      <c r="F1853" s="22"/>
      <c r="G1853" s="55" t="s">
        <v>4397</v>
      </c>
      <c r="H1853" s="24">
        <f>IFERROR(VLOOKUP($F1853,'Arr 2020'!$A$1:$C$1331,3,0),0)</f>
        <v>0</v>
      </c>
      <c r="I1853" s="24">
        <f>IFERROR(VLOOKUP($F1853,'Arr 2020'!$A:$N,4,0),0)</f>
        <v>0</v>
      </c>
      <c r="J1853" s="24">
        <f>IFERROR(VLOOKUP($F1853,'Arr 2020'!$A:$N,5,0),0)</f>
        <v>0</v>
      </c>
      <c r="K1853" s="24">
        <f>IFERROR(VLOOKUP($F1853,'Arr 2020'!$A:$N,6,0),0)</f>
        <v>0</v>
      </c>
      <c r="L1853" s="24">
        <f>IFERROR(VLOOKUP($F1853,'Arr 2020'!$A:$N,7,0),0)</f>
        <v>0</v>
      </c>
      <c r="M1853" s="24">
        <f>IFERROR(VLOOKUP($F1853,'Arr 2020'!$A:$N,8,0),0)</f>
        <v>0</v>
      </c>
      <c r="N1853" s="24">
        <f>IFERROR(VLOOKUP($F1853,'Arr 2020'!$A:$N,9,0),0)</f>
        <v>0</v>
      </c>
      <c r="O1853" s="24">
        <f>IFERROR(VLOOKUP($F1853,'Arr 2020'!$A:$N,10,0),0)</f>
        <v>0</v>
      </c>
      <c r="P1853" s="24">
        <f>IFERROR(VLOOKUP($F1853,'Arr 2020'!$A:$N,11,0),0)</f>
        <v>0</v>
      </c>
      <c r="Q1853" s="24">
        <f>IFERROR(VLOOKUP($F1853,'Arr 2020'!$A:$N,12,0),0)</f>
        <v>0</v>
      </c>
      <c r="R1853" s="24">
        <f>IFERROR(VLOOKUP($F1853,'Arr 2020'!$A:$N,13,0),0)</f>
        <v>0</v>
      </c>
      <c r="S1853" s="24">
        <f>IFERROR(VLOOKUP($F1853,'Arr 2020'!$A:$N,14,0),0)</f>
        <v>0</v>
      </c>
    </row>
    <row r="1854" spans="2:19" ht="15" customHeight="1" x14ac:dyDescent="0.2">
      <c r="B1854" s="60"/>
      <c r="C1854" s="61"/>
      <c r="D1854" s="61"/>
      <c r="E1854" s="61"/>
      <c r="F1854" s="43" t="s">
        <v>3232</v>
      </c>
      <c r="G1854" s="53" t="s">
        <v>4398</v>
      </c>
      <c r="H1854" s="44">
        <f>IFERROR(VLOOKUP($F1854,'Arr 2020'!$A$1:$C$1331,3,0),0)</f>
        <v>0</v>
      </c>
      <c r="I1854" s="44">
        <f>IFERROR(VLOOKUP($F1854,'Arr 2020'!$A:$N,4,0),0)</f>
        <v>0</v>
      </c>
      <c r="J1854" s="44">
        <f>IFERROR(VLOOKUP($F1854,'Arr 2020'!$A:$N,5,0),0)</f>
        <v>0</v>
      </c>
      <c r="K1854" s="44">
        <f>IFERROR(VLOOKUP($F1854,'Arr 2020'!$A:$N,6,0),0)</f>
        <v>0</v>
      </c>
      <c r="L1854" s="44">
        <f>IFERROR(VLOOKUP($F1854,'Arr 2020'!$A:$N,7,0),0)</f>
        <v>0</v>
      </c>
      <c r="M1854" s="44">
        <f>IFERROR(VLOOKUP($F1854,'Arr 2020'!$A:$N,8,0),0)</f>
        <v>0</v>
      </c>
      <c r="N1854" s="44">
        <f>IFERROR(VLOOKUP($F1854,'Arr 2020'!$A:$N,9,0),0)</f>
        <v>0</v>
      </c>
      <c r="O1854" s="44">
        <f>IFERROR(VLOOKUP($F1854,'Arr 2020'!$A:$N,10,0),0)</f>
        <v>0</v>
      </c>
      <c r="P1854" s="44">
        <f>IFERROR(VLOOKUP($F1854,'Arr 2020'!$A:$N,11,0),0)</f>
        <v>0</v>
      </c>
      <c r="Q1854" s="44">
        <f>IFERROR(VLOOKUP($F1854,'Arr 2020'!$A:$N,12,0),0)</f>
        <v>0</v>
      </c>
      <c r="R1854" s="44">
        <f>IFERROR(VLOOKUP($F1854,'Arr 2020'!$A:$N,13,0),0)</f>
        <v>0</v>
      </c>
      <c r="S1854" s="44">
        <f>IFERROR(VLOOKUP($F1854,'Arr 2020'!$A:$N,14,0),0)</f>
        <v>0</v>
      </c>
    </row>
    <row r="1855" spans="2:19" ht="15" customHeight="1" x14ac:dyDescent="0.2">
      <c r="B1855" s="23"/>
      <c r="C1855" s="22"/>
      <c r="D1855" s="22"/>
      <c r="E1855" s="22" t="s">
        <v>3233</v>
      </c>
      <c r="F1855" s="22"/>
      <c r="G1855" s="55" t="s">
        <v>4323</v>
      </c>
      <c r="H1855" s="24">
        <f>IFERROR(VLOOKUP($F1855,'Arr 2020'!$A$1:$C$1331,3,0),0)</f>
        <v>0</v>
      </c>
      <c r="I1855" s="24">
        <f>IFERROR(VLOOKUP($F1855,'Arr 2020'!$A:$N,4,0),0)</f>
        <v>0</v>
      </c>
      <c r="J1855" s="24">
        <f>IFERROR(VLOOKUP($F1855,'Arr 2020'!$A:$N,5,0),0)</f>
        <v>0</v>
      </c>
      <c r="K1855" s="24">
        <f>IFERROR(VLOOKUP($F1855,'Arr 2020'!$A:$N,6,0),0)</f>
        <v>0</v>
      </c>
      <c r="L1855" s="24">
        <f>IFERROR(VLOOKUP($F1855,'Arr 2020'!$A:$N,7,0),0)</f>
        <v>0</v>
      </c>
      <c r="M1855" s="24">
        <f>IFERROR(VLOOKUP($F1855,'Arr 2020'!$A:$N,8,0),0)</f>
        <v>0</v>
      </c>
      <c r="N1855" s="24">
        <f>IFERROR(VLOOKUP($F1855,'Arr 2020'!$A:$N,9,0),0)</f>
        <v>0</v>
      </c>
      <c r="O1855" s="24">
        <f>IFERROR(VLOOKUP($F1855,'Arr 2020'!$A:$N,10,0),0)</f>
        <v>0</v>
      </c>
      <c r="P1855" s="24">
        <f>IFERROR(VLOOKUP($F1855,'Arr 2020'!$A:$N,11,0),0)</f>
        <v>0</v>
      </c>
      <c r="Q1855" s="24">
        <f>IFERROR(VLOOKUP($F1855,'Arr 2020'!$A:$N,12,0),0)</f>
        <v>0</v>
      </c>
      <c r="R1855" s="24">
        <f>IFERROR(VLOOKUP($F1855,'Arr 2020'!$A:$N,13,0),0)</f>
        <v>0</v>
      </c>
      <c r="S1855" s="24">
        <f>IFERROR(VLOOKUP($F1855,'Arr 2020'!$A:$N,14,0),0)</f>
        <v>0</v>
      </c>
    </row>
    <row r="1856" spans="2:19" ht="15" customHeight="1" x14ac:dyDescent="0.2">
      <c r="B1856" s="60"/>
      <c r="C1856" s="61"/>
      <c r="D1856" s="61"/>
      <c r="E1856" s="61"/>
      <c r="F1856" s="43" t="s">
        <v>3234</v>
      </c>
      <c r="G1856" s="53" t="s">
        <v>4323</v>
      </c>
      <c r="H1856" s="44">
        <f>IFERROR(VLOOKUP($F1856,'Arr 2020'!$A$1:$C$1331,3,0),0)</f>
        <v>17291.900000000001</v>
      </c>
      <c r="I1856" s="44">
        <f>IFERROR(VLOOKUP($F1856,'Arr 2020'!$A:$N,4,0),0)</f>
        <v>9816.8799999999992</v>
      </c>
      <c r="J1856" s="44">
        <f>IFERROR(VLOOKUP($F1856,'Arr 2020'!$A:$N,5,0),0)</f>
        <v>6588.61</v>
      </c>
      <c r="K1856" s="44">
        <f>IFERROR(VLOOKUP($F1856,'Arr 2020'!$A:$N,6,0),0)</f>
        <v>7109.4399999999987</v>
      </c>
      <c r="L1856" s="44">
        <f>IFERROR(VLOOKUP($F1856,'Arr 2020'!$A:$N,7,0),0)</f>
        <v>12530.02</v>
      </c>
      <c r="M1856" s="44">
        <f>IFERROR(VLOOKUP($F1856,'Arr 2020'!$A:$N,8,0),0)</f>
        <v>8569.4</v>
      </c>
      <c r="N1856" s="44">
        <f>IFERROR(VLOOKUP($F1856,'Arr 2020'!$A:$N,9,0),0)</f>
        <v>21706.400000000001</v>
      </c>
      <c r="O1856" s="44">
        <f>IFERROR(VLOOKUP($F1856,'Arr 2020'!$A:$N,10,0),0)</f>
        <v>10679.72</v>
      </c>
      <c r="P1856" s="44">
        <f>IFERROR(VLOOKUP($F1856,'Arr 2020'!$A:$N,11,0),0)</f>
        <v>19708.599999999999</v>
      </c>
      <c r="Q1856" s="44">
        <f>IFERROR(VLOOKUP($F1856,'Arr 2020'!$A:$N,12,0),0)</f>
        <v>24203.13</v>
      </c>
      <c r="R1856" s="44">
        <f>IFERROR(VLOOKUP($F1856,'Arr 2020'!$A:$N,13,0),0)</f>
        <v>15029.05</v>
      </c>
      <c r="S1856" s="44">
        <f>IFERROR(VLOOKUP($F1856,'Arr 2020'!$A:$N,14,0),0)</f>
        <v>48563.02</v>
      </c>
    </row>
    <row r="1857" spans="2:19" ht="15" customHeight="1" x14ac:dyDescent="0.2">
      <c r="B1857" s="23"/>
      <c r="C1857" s="22"/>
      <c r="D1857" s="22"/>
      <c r="E1857" s="22" t="s">
        <v>3235</v>
      </c>
      <c r="F1857" s="22"/>
      <c r="G1857" s="55" t="s">
        <v>4399</v>
      </c>
      <c r="H1857" s="24">
        <f>IFERROR(VLOOKUP($F1857,'Arr 2020'!$A$1:$C$1331,3,0),0)</f>
        <v>0</v>
      </c>
      <c r="I1857" s="24">
        <f>IFERROR(VLOOKUP($F1857,'Arr 2020'!$A:$N,4,0),0)</f>
        <v>0</v>
      </c>
      <c r="J1857" s="24">
        <f>IFERROR(VLOOKUP($F1857,'Arr 2020'!$A:$N,5,0),0)</f>
        <v>0</v>
      </c>
      <c r="K1857" s="24">
        <f>IFERROR(VLOOKUP($F1857,'Arr 2020'!$A:$N,6,0),0)</f>
        <v>0</v>
      </c>
      <c r="L1857" s="24">
        <f>IFERROR(VLOOKUP($F1857,'Arr 2020'!$A:$N,7,0),0)</f>
        <v>0</v>
      </c>
      <c r="M1857" s="24">
        <f>IFERROR(VLOOKUP($F1857,'Arr 2020'!$A:$N,8,0),0)</f>
        <v>0</v>
      </c>
      <c r="N1857" s="24">
        <f>IFERROR(VLOOKUP($F1857,'Arr 2020'!$A:$N,9,0),0)</f>
        <v>0</v>
      </c>
      <c r="O1857" s="24">
        <f>IFERROR(VLOOKUP($F1857,'Arr 2020'!$A:$N,10,0),0)</f>
        <v>0</v>
      </c>
      <c r="P1857" s="24">
        <f>IFERROR(VLOOKUP($F1857,'Arr 2020'!$A:$N,11,0),0)</f>
        <v>0</v>
      </c>
      <c r="Q1857" s="24">
        <f>IFERROR(VLOOKUP($F1857,'Arr 2020'!$A:$N,12,0),0)</f>
        <v>0</v>
      </c>
      <c r="R1857" s="24">
        <f>IFERROR(VLOOKUP($F1857,'Arr 2020'!$A:$N,13,0),0)</f>
        <v>0</v>
      </c>
      <c r="S1857" s="24">
        <f>IFERROR(VLOOKUP($F1857,'Arr 2020'!$A:$N,14,0),0)</f>
        <v>0</v>
      </c>
    </row>
    <row r="1858" spans="2:19" ht="15" customHeight="1" x14ac:dyDescent="0.2">
      <c r="B1858" s="60"/>
      <c r="C1858" s="61"/>
      <c r="D1858" s="61"/>
      <c r="E1858" s="61"/>
      <c r="F1858" s="43" t="s">
        <v>3236</v>
      </c>
      <c r="G1858" s="53" t="s">
        <v>4400</v>
      </c>
      <c r="H1858" s="44">
        <f>IFERROR(VLOOKUP($F1858,'Arr 2020'!$A$1:$C$1331,3,0),0)</f>
        <v>998.07</v>
      </c>
      <c r="I1858" s="44">
        <f>IFERROR(VLOOKUP($F1858,'Arr 2020'!$A:$N,4,0),0)</f>
        <v>1558.89</v>
      </c>
      <c r="J1858" s="44">
        <f>IFERROR(VLOOKUP($F1858,'Arr 2020'!$A:$N,5,0),0)</f>
        <v>4655.1899999999996</v>
      </c>
      <c r="K1858" s="44">
        <f>IFERROR(VLOOKUP($F1858,'Arr 2020'!$A:$N,6,0),0)</f>
        <v>1138.8699999999999</v>
      </c>
      <c r="L1858" s="44">
        <f>IFERROR(VLOOKUP($F1858,'Arr 2020'!$A:$N,7,0),0)</f>
        <v>8502.2199999999993</v>
      </c>
      <c r="M1858" s="44">
        <f>IFERROR(VLOOKUP($F1858,'Arr 2020'!$A:$N,8,0),0)</f>
        <v>707.22</v>
      </c>
      <c r="N1858" s="44">
        <f>IFERROR(VLOOKUP($F1858,'Arr 2020'!$A:$N,9,0),0)</f>
        <v>670.14999999999986</v>
      </c>
      <c r="O1858" s="44">
        <f>IFERROR(VLOOKUP($F1858,'Arr 2020'!$A:$N,10,0),0)</f>
        <v>1095.44</v>
      </c>
      <c r="P1858" s="44">
        <f>IFERROR(VLOOKUP($F1858,'Arr 2020'!$A:$N,11,0),0)</f>
        <v>506.75999999999993</v>
      </c>
      <c r="Q1858" s="44">
        <f>IFERROR(VLOOKUP($F1858,'Arr 2020'!$A:$N,12,0),0)</f>
        <v>918.33000000000015</v>
      </c>
      <c r="R1858" s="44">
        <f>IFERROR(VLOOKUP($F1858,'Arr 2020'!$A:$N,13,0),0)</f>
        <v>1195.3399999999999</v>
      </c>
      <c r="S1858" s="44">
        <f>IFERROR(VLOOKUP($F1858,'Arr 2020'!$A:$N,14,0),0)</f>
        <v>974.7</v>
      </c>
    </row>
    <row r="1859" spans="2:19" ht="15" customHeight="1" x14ac:dyDescent="0.2">
      <c r="B1859" s="64"/>
      <c r="C1859" s="37"/>
      <c r="D1859" s="37" t="s">
        <v>3237</v>
      </c>
      <c r="E1859" s="37"/>
      <c r="F1859" s="37"/>
      <c r="G1859" s="51" t="s">
        <v>3238</v>
      </c>
      <c r="H1859" s="38">
        <f>IFERROR(VLOOKUP($F1859,'Arr 2020'!$A$1:$C$1331,3,0),0)</f>
        <v>0</v>
      </c>
      <c r="I1859" s="38">
        <f>IFERROR(VLOOKUP($F1859,'Arr 2020'!$A:$N,4,0),0)</f>
        <v>0</v>
      </c>
      <c r="J1859" s="38">
        <f>IFERROR(VLOOKUP($F1859,'Arr 2020'!$A:$N,5,0),0)</f>
        <v>0</v>
      </c>
      <c r="K1859" s="38">
        <f>IFERROR(VLOOKUP($F1859,'Arr 2020'!$A:$N,6,0),0)</f>
        <v>0</v>
      </c>
      <c r="L1859" s="38">
        <f>IFERROR(VLOOKUP($F1859,'Arr 2020'!$A:$N,7,0),0)</f>
        <v>0</v>
      </c>
      <c r="M1859" s="38">
        <f>IFERROR(VLOOKUP($F1859,'Arr 2020'!$A:$N,8,0),0)</f>
        <v>0</v>
      </c>
      <c r="N1859" s="38">
        <f>IFERROR(VLOOKUP($F1859,'Arr 2020'!$A:$N,9,0),0)</f>
        <v>0</v>
      </c>
      <c r="O1859" s="38">
        <f>IFERROR(VLOOKUP($F1859,'Arr 2020'!$A:$N,10,0),0)</f>
        <v>0</v>
      </c>
      <c r="P1859" s="38">
        <f>IFERROR(VLOOKUP($F1859,'Arr 2020'!$A:$N,11,0),0)</f>
        <v>0</v>
      </c>
      <c r="Q1859" s="38">
        <f>IFERROR(VLOOKUP($F1859,'Arr 2020'!$A:$N,12,0),0)</f>
        <v>0</v>
      </c>
      <c r="R1859" s="38">
        <f>IFERROR(VLOOKUP($F1859,'Arr 2020'!$A:$N,13,0),0)</f>
        <v>0</v>
      </c>
      <c r="S1859" s="38">
        <f>IFERROR(VLOOKUP($F1859,'Arr 2020'!$A:$N,14,0),0)</f>
        <v>0</v>
      </c>
    </row>
    <row r="1860" spans="2:19" ht="15" customHeight="1" x14ac:dyDescent="0.2">
      <c r="B1860" s="23"/>
      <c r="C1860" s="22"/>
      <c r="D1860" s="22"/>
      <c r="E1860" s="22" t="s">
        <v>3239</v>
      </c>
      <c r="F1860" s="22"/>
      <c r="G1860" s="55" t="s">
        <v>3238</v>
      </c>
      <c r="H1860" s="24">
        <f>IFERROR(VLOOKUP($F1860,'Arr 2020'!$A$1:$C$1331,3,0),0)</f>
        <v>0</v>
      </c>
      <c r="I1860" s="24">
        <f>IFERROR(VLOOKUP($F1860,'Arr 2020'!$A:$N,4,0),0)</f>
        <v>0</v>
      </c>
      <c r="J1860" s="24">
        <f>IFERROR(VLOOKUP($F1860,'Arr 2020'!$A:$N,5,0),0)</f>
        <v>0</v>
      </c>
      <c r="K1860" s="24">
        <f>IFERROR(VLOOKUP($F1860,'Arr 2020'!$A:$N,6,0),0)</f>
        <v>0</v>
      </c>
      <c r="L1860" s="24">
        <f>IFERROR(VLOOKUP($F1860,'Arr 2020'!$A:$N,7,0),0)</f>
        <v>0</v>
      </c>
      <c r="M1860" s="24">
        <f>IFERROR(VLOOKUP($F1860,'Arr 2020'!$A:$N,8,0),0)</f>
        <v>0</v>
      </c>
      <c r="N1860" s="24">
        <f>IFERROR(VLOOKUP($F1860,'Arr 2020'!$A:$N,9,0),0)</f>
        <v>0</v>
      </c>
      <c r="O1860" s="24">
        <f>IFERROR(VLOOKUP($F1860,'Arr 2020'!$A:$N,10,0),0)</f>
        <v>0</v>
      </c>
      <c r="P1860" s="24">
        <f>IFERROR(VLOOKUP($F1860,'Arr 2020'!$A:$N,11,0),0)</f>
        <v>0</v>
      </c>
      <c r="Q1860" s="24">
        <f>IFERROR(VLOOKUP($F1860,'Arr 2020'!$A:$N,12,0),0)</f>
        <v>0</v>
      </c>
      <c r="R1860" s="24">
        <f>IFERROR(VLOOKUP($F1860,'Arr 2020'!$A:$N,13,0),0)</f>
        <v>0</v>
      </c>
      <c r="S1860" s="24">
        <f>IFERROR(VLOOKUP($F1860,'Arr 2020'!$A:$N,14,0),0)</f>
        <v>0</v>
      </c>
    </row>
    <row r="1861" spans="2:19" ht="15" customHeight="1" x14ac:dyDescent="0.2">
      <c r="B1861" s="60"/>
      <c r="C1861" s="61"/>
      <c r="D1861" s="61"/>
      <c r="E1861" s="61"/>
      <c r="F1861" s="43" t="s">
        <v>3240</v>
      </c>
      <c r="G1861" s="53" t="s">
        <v>3241</v>
      </c>
      <c r="H1861" s="44">
        <f>IFERROR(VLOOKUP($F1861,'Arr 2020'!$A$1:$C$1331,3,0),0)</f>
        <v>0</v>
      </c>
      <c r="I1861" s="44">
        <f>IFERROR(VLOOKUP($F1861,'Arr 2020'!$A:$N,4,0),0)</f>
        <v>0</v>
      </c>
      <c r="J1861" s="44">
        <f>IFERROR(VLOOKUP($F1861,'Arr 2020'!$A:$N,5,0),0)</f>
        <v>0</v>
      </c>
      <c r="K1861" s="44">
        <f>IFERROR(VLOOKUP($F1861,'Arr 2020'!$A:$N,6,0),0)</f>
        <v>0</v>
      </c>
      <c r="L1861" s="44">
        <f>IFERROR(VLOOKUP($F1861,'Arr 2020'!$A:$N,7,0),0)</f>
        <v>0</v>
      </c>
      <c r="M1861" s="44">
        <f>IFERROR(VLOOKUP($F1861,'Arr 2020'!$A:$N,8,0),0)</f>
        <v>0</v>
      </c>
      <c r="N1861" s="44">
        <f>IFERROR(VLOOKUP($F1861,'Arr 2020'!$A:$N,9,0),0)</f>
        <v>0</v>
      </c>
      <c r="O1861" s="44">
        <f>IFERROR(VLOOKUP($F1861,'Arr 2020'!$A:$N,10,0),0)</f>
        <v>0</v>
      </c>
      <c r="P1861" s="44">
        <f>IFERROR(VLOOKUP($F1861,'Arr 2020'!$A:$N,11,0),0)</f>
        <v>0</v>
      </c>
      <c r="Q1861" s="44">
        <f>IFERROR(VLOOKUP($F1861,'Arr 2020'!$A:$N,12,0),0)</f>
        <v>0</v>
      </c>
      <c r="R1861" s="44">
        <f>IFERROR(VLOOKUP($F1861,'Arr 2020'!$A:$N,13,0),0)</f>
        <v>0</v>
      </c>
      <c r="S1861" s="44">
        <f>IFERROR(VLOOKUP($F1861,'Arr 2020'!$A:$N,14,0),0)</f>
        <v>0</v>
      </c>
    </row>
    <row r="1862" spans="2:19" ht="15" customHeight="1" x14ac:dyDescent="0.2">
      <c r="B1862" s="60"/>
      <c r="C1862" s="61"/>
      <c r="D1862" s="61"/>
      <c r="E1862" s="61"/>
      <c r="F1862" s="43" t="s">
        <v>3242</v>
      </c>
      <c r="G1862" s="53" t="s">
        <v>3243</v>
      </c>
      <c r="H1862" s="44">
        <f>IFERROR(VLOOKUP($F1862,'Arr 2020'!$A$1:$C$1331,3,0),0)</f>
        <v>0</v>
      </c>
      <c r="I1862" s="44">
        <f>IFERROR(VLOOKUP($F1862,'Arr 2020'!$A:$N,4,0),0)</f>
        <v>0</v>
      </c>
      <c r="J1862" s="44">
        <f>IFERROR(VLOOKUP($F1862,'Arr 2020'!$A:$N,5,0),0)</f>
        <v>0</v>
      </c>
      <c r="K1862" s="44">
        <f>IFERROR(VLOOKUP($F1862,'Arr 2020'!$A:$N,6,0),0)</f>
        <v>0</v>
      </c>
      <c r="L1862" s="44">
        <f>IFERROR(VLOOKUP($F1862,'Arr 2020'!$A:$N,7,0),0)</f>
        <v>0</v>
      </c>
      <c r="M1862" s="44">
        <f>IFERROR(VLOOKUP($F1862,'Arr 2020'!$A:$N,8,0),0)</f>
        <v>0</v>
      </c>
      <c r="N1862" s="44">
        <f>IFERROR(VLOOKUP($F1862,'Arr 2020'!$A:$N,9,0),0)</f>
        <v>0</v>
      </c>
      <c r="O1862" s="44">
        <f>IFERROR(VLOOKUP($F1862,'Arr 2020'!$A:$N,10,0),0)</f>
        <v>0</v>
      </c>
      <c r="P1862" s="44">
        <f>IFERROR(VLOOKUP($F1862,'Arr 2020'!$A:$N,11,0),0)</f>
        <v>0</v>
      </c>
      <c r="Q1862" s="44">
        <f>IFERROR(VLOOKUP($F1862,'Arr 2020'!$A:$N,12,0),0)</f>
        <v>0</v>
      </c>
      <c r="R1862" s="44">
        <f>IFERROR(VLOOKUP($F1862,'Arr 2020'!$A:$N,13,0),0)</f>
        <v>0</v>
      </c>
      <c r="S1862" s="44">
        <f>IFERROR(VLOOKUP($F1862,'Arr 2020'!$A:$N,14,0),0)</f>
        <v>0</v>
      </c>
    </row>
    <row r="1863" spans="2:19" ht="15" customHeight="1" x14ac:dyDescent="0.2">
      <c r="B1863" s="60"/>
      <c r="C1863" s="61"/>
      <c r="D1863" s="61"/>
      <c r="E1863" s="61"/>
      <c r="F1863" s="43" t="s">
        <v>3244</v>
      </c>
      <c r="G1863" s="53" t="s">
        <v>3245</v>
      </c>
      <c r="H1863" s="44">
        <f>IFERROR(VLOOKUP($F1863,'Arr 2020'!$A$1:$C$1331,3,0),0)</f>
        <v>0</v>
      </c>
      <c r="I1863" s="44">
        <f>IFERROR(VLOOKUP($F1863,'Arr 2020'!$A:$N,4,0),0)</f>
        <v>0</v>
      </c>
      <c r="J1863" s="44">
        <f>IFERROR(VLOOKUP($F1863,'Arr 2020'!$A:$N,5,0),0)</f>
        <v>0</v>
      </c>
      <c r="K1863" s="44">
        <f>IFERROR(VLOOKUP($F1863,'Arr 2020'!$A:$N,6,0),0)</f>
        <v>0</v>
      </c>
      <c r="L1863" s="44">
        <f>IFERROR(VLOOKUP($F1863,'Arr 2020'!$A:$N,7,0),0)</f>
        <v>0</v>
      </c>
      <c r="M1863" s="44">
        <f>IFERROR(VLOOKUP($F1863,'Arr 2020'!$A:$N,8,0),0)</f>
        <v>0</v>
      </c>
      <c r="N1863" s="44">
        <f>IFERROR(VLOOKUP($F1863,'Arr 2020'!$A:$N,9,0),0)</f>
        <v>0</v>
      </c>
      <c r="O1863" s="44">
        <f>IFERROR(VLOOKUP($F1863,'Arr 2020'!$A:$N,10,0),0)</f>
        <v>0</v>
      </c>
      <c r="P1863" s="44">
        <f>IFERROR(VLOOKUP($F1863,'Arr 2020'!$A:$N,11,0),0)</f>
        <v>0</v>
      </c>
      <c r="Q1863" s="44">
        <f>IFERROR(VLOOKUP($F1863,'Arr 2020'!$A:$N,12,0),0)</f>
        <v>0</v>
      </c>
      <c r="R1863" s="44">
        <f>IFERROR(VLOOKUP($F1863,'Arr 2020'!$A:$N,13,0),0)</f>
        <v>0</v>
      </c>
      <c r="S1863" s="44">
        <f>IFERROR(VLOOKUP($F1863,'Arr 2020'!$A:$N,14,0),0)</f>
        <v>0</v>
      </c>
    </row>
    <row r="1864" spans="2:19" ht="15" customHeight="1" x14ac:dyDescent="0.2">
      <c r="B1864" s="64"/>
      <c r="C1864" s="37"/>
      <c r="D1864" s="37" t="s">
        <v>3246</v>
      </c>
      <c r="E1864" s="37"/>
      <c r="F1864" s="37"/>
      <c r="G1864" s="51" t="s">
        <v>3247</v>
      </c>
      <c r="H1864" s="38">
        <f>IFERROR(VLOOKUP($F1864,'Arr 2020'!$A$1:$C$1331,3,0),0)</f>
        <v>0</v>
      </c>
      <c r="I1864" s="38">
        <f>IFERROR(VLOOKUP($F1864,'Arr 2020'!$A:$N,4,0),0)</f>
        <v>0</v>
      </c>
      <c r="J1864" s="38">
        <f>IFERROR(VLOOKUP($F1864,'Arr 2020'!$A:$N,5,0),0)</f>
        <v>0</v>
      </c>
      <c r="K1864" s="38">
        <f>IFERROR(VLOOKUP($F1864,'Arr 2020'!$A:$N,6,0),0)</f>
        <v>0</v>
      </c>
      <c r="L1864" s="38">
        <f>IFERROR(VLOOKUP($F1864,'Arr 2020'!$A:$N,7,0),0)</f>
        <v>0</v>
      </c>
      <c r="M1864" s="38">
        <f>IFERROR(VLOOKUP($F1864,'Arr 2020'!$A:$N,8,0),0)</f>
        <v>0</v>
      </c>
      <c r="N1864" s="38">
        <f>IFERROR(VLOOKUP($F1864,'Arr 2020'!$A:$N,9,0),0)</f>
        <v>0</v>
      </c>
      <c r="O1864" s="38">
        <f>IFERROR(VLOOKUP($F1864,'Arr 2020'!$A:$N,10,0),0)</f>
        <v>0</v>
      </c>
      <c r="P1864" s="38">
        <f>IFERROR(VLOOKUP($F1864,'Arr 2020'!$A:$N,11,0),0)</f>
        <v>0</v>
      </c>
      <c r="Q1864" s="38">
        <f>IFERROR(VLOOKUP($F1864,'Arr 2020'!$A:$N,12,0),0)</f>
        <v>0</v>
      </c>
      <c r="R1864" s="38">
        <f>IFERROR(VLOOKUP($F1864,'Arr 2020'!$A:$N,13,0),0)</f>
        <v>0</v>
      </c>
      <c r="S1864" s="38">
        <f>IFERROR(VLOOKUP($F1864,'Arr 2020'!$A:$N,14,0),0)</f>
        <v>0</v>
      </c>
    </row>
    <row r="1865" spans="2:19" ht="15" customHeight="1" x14ac:dyDescent="0.2">
      <c r="B1865" s="23"/>
      <c r="C1865" s="22"/>
      <c r="D1865" s="22"/>
      <c r="E1865" s="22" t="s">
        <v>3248</v>
      </c>
      <c r="F1865" s="22"/>
      <c r="G1865" s="55" t="s">
        <v>4324</v>
      </c>
      <c r="H1865" s="24">
        <f>IFERROR(VLOOKUP($F1865,'Arr 2020'!$A$1:$C$1331,3,0),0)</f>
        <v>0</v>
      </c>
      <c r="I1865" s="24">
        <f>IFERROR(VLOOKUP($F1865,'Arr 2020'!$A:$N,4,0),0)</f>
        <v>0</v>
      </c>
      <c r="J1865" s="24">
        <f>IFERROR(VLOOKUP($F1865,'Arr 2020'!$A:$N,5,0),0)</f>
        <v>0</v>
      </c>
      <c r="K1865" s="24">
        <f>IFERROR(VLOOKUP($F1865,'Arr 2020'!$A:$N,6,0),0)</f>
        <v>0</v>
      </c>
      <c r="L1865" s="24">
        <f>IFERROR(VLOOKUP($F1865,'Arr 2020'!$A:$N,7,0),0)</f>
        <v>0</v>
      </c>
      <c r="M1865" s="24">
        <f>IFERROR(VLOOKUP($F1865,'Arr 2020'!$A:$N,8,0),0)</f>
        <v>0</v>
      </c>
      <c r="N1865" s="24">
        <f>IFERROR(VLOOKUP($F1865,'Arr 2020'!$A:$N,9,0),0)</f>
        <v>0</v>
      </c>
      <c r="O1865" s="24">
        <f>IFERROR(VLOOKUP($F1865,'Arr 2020'!$A:$N,10,0),0)</f>
        <v>0</v>
      </c>
      <c r="P1865" s="24">
        <f>IFERROR(VLOOKUP($F1865,'Arr 2020'!$A:$N,11,0),0)</f>
        <v>0</v>
      </c>
      <c r="Q1865" s="24">
        <f>IFERROR(VLOOKUP($F1865,'Arr 2020'!$A:$N,12,0),0)</f>
        <v>0</v>
      </c>
      <c r="R1865" s="24">
        <f>IFERROR(VLOOKUP($F1865,'Arr 2020'!$A:$N,13,0),0)</f>
        <v>0</v>
      </c>
      <c r="S1865" s="24">
        <f>IFERROR(VLOOKUP($F1865,'Arr 2020'!$A:$N,14,0),0)</f>
        <v>0</v>
      </c>
    </row>
    <row r="1866" spans="2:19" ht="15" customHeight="1" x14ac:dyDescent="0.2">
      <c r="B1866" s="60"/>
      <c r="C1866" s="61"/>
      <c r="D1866" s="61"/>
      <c r="E1866" s="61"/>
      <c r="F1866" s="43" t="s">
        <v>3249</v>
      </c>
      <c r="G1866" s="53" t="s">
        <v>4324</v>
      </c>
      <c r="H1866" s="44">
        <f>IFERROR(VLOOKUP($F1866,'Arr 2020'!$A$1:$C$1331,3,0),0)</f>
        <v>0</v>
      </c>
      <c r="I1866" s="44">
        <f>IFERROR(VLOOKUP($F1866,'Arr 2020'!$A:$N,4,0),0)</f>
        <v>0</v>
      </c>
      <c r="J1866" s="44">
        <f>IFERROR(VLOOKUP($F1866,'Arr 2020'!$A:$N,5,0),0)</f>
        <v>0</v>
      </c>
      <c r="K1866" s="44">
        <f>IFERROR(VLOOKUP($F1866,'Arr 2020'!$A:$N,6,0),0)</f>
        <v>0</v>
      </c>
      <c r="L1866" s="44">
        <f>IFERROR(VLOOKUP($F1866,'Arr 2020'!$A:$N,7,0),0)</f>
        <v>0</v>
      </c>
      <c r="M1866" s="44">
        <f>IFERROR(VLOOKUP($F1866,'Arr 2020'!$A:$N,8,0),0)</f>
        <v>0</v>
      </c>
      <c r="N1866" s="44">
        <f>IFERROR(VLOOKUP($F1866,'Arr 2020'!$A:$N,9,0),0)</f>
        <v>0</v>
      </c>
      <c r="O1866" s="44">
        <f>IFERROR(VLOOKUP($F1866,'Arr 2020'!$A:$N,10,0),0)</f>
        <v>0</v>
      </c>
      <c r="P1866" s="44">
        <f>IFERROR(VLOOKUP($F1866,'Arr 2020'!$A:$N,11,0),0)</f>
        <v>0</v>
      </c>
      <c r="Q1866" s="44">
        <f>IFERROR(VLOOKUP($F1866,'Arr 2020'!$A:$N,12,0),0)</f>
        <v>0</v>
      </c>
      <c r="R1866" s="44">
        <f>IFERROR(VLOOKUP($F1866,'Arr 2020'!$A:$N,13,0),0)</f>
        <v>0</v>
      </c>
      <c r="S1866" s="44">
        <f>IFERROR(VLOOKUP($F1866,'Arr 2020'!$A:$N,14,0),0)</f>
        <v>0</v>
      </c>
    </row>
    <row r="1867" spans="2:19" ht="15" customHeight="1" x14ac:dyDescent="0.2">
      <c r="B1867" s="23"/>
      <c r="C1867" s="22"/>
      <c r="D1867" s="22"/>
      <c r="E1867" s="22" t="s">
        <v>3250</v>
      </c>
      <c r="F1867" s="22"/>
      <c r="G1867" s="55" t="s">
        <v>3251</v>
      </c>
      <c r="H1867" s="24">
        <f>IFERROR(VLOOKUP($F1867,'Arr 2020'!$A$1:$C$1331,3,0),0)</f>
        <v>0</v>
      </c>
      <c r="I1867" s="24">
        <f>IFERROR(VLOOKUP($F1867,'Arr 2020'!$A:$N,4,0),0)</f>
        <v>0</v>
      </c>
      <c r="J1867" s="24">
        <f>IFERROR(VLOOKUP($F1867,'Arr 2020'!$A:$N,5,0),0)</f>
        <v>0</v>
      </c>
      <c r="K1867" s="24">
        <f>IFERROR(VLOOKUP($F1867,'Arr 2020'!$A:$N,6,0),0)</f>
        <v>0</v>
      </c>
      <c r="L1867" s="24">
        <f>IFERROR(VLOOKUP($F1867,'Arr 2020'!$A:$N,7,0),0)</f>
        <v>0</v>
      </c>
      <c r="M1867" s="24">
        <f>IFERROR(VLOOKUP($F1867,'Arr 2020'!$A:$N,8,0),0)</f>
        <v>0</v>
      </c>
      <c r="N1867" s="24">
        <f>IFERROR(VLOOKUP($F1867,'Arr 2020'!$A:$N,9,0),0)</f>
        <v>0</v>
      </c>
      <c r="O1867" s="24">
        <f>IFERROR(VLOOKUP($F1867,'Arr 2020'!$A:$N,10,0),0)</f>
        <v>0</v>
      </c>
      <c r="P1867" s="24">
        <f>IFERROR(VLOOKUP($F1867,'Arr 2020'!$A:$N,11,0),0)</f>
        <v>0</v>
      </c>
      <c r="Q1867" s="24">
        <f>IFERROR(VLOOKUP($F1867,'Arr 2020'!$A:$N,12,0),0)</f>
        <v>0</v>
      </c>
      <c r="R1867" s="24">
        <f>IFERROR(VLOOKUP($F1867,'Arr 2020'!$A:$N,13,0),0)</f>
        <v>0</v>
      </c>
      <c r="S1867" s="24">
        <f>IFERROR(VLOOKUP($F1867,'Arr 2020'!$A:$N,14,0),0)</f>
        <v>0</v>
      </c>
    </row>
    <row r="1868" spans="2:19" ht="15" customHeight="1" x14ac:dyDescent="0.2">
      <c r="B1868" s="60"/>
      <c r="C1868" s="61"/>
      <c r="D1868" s="61"/>
      <c r="E1868" s="61"/>
      <c r="F1868" s="43" t="s">
        <v>3252</v>
      </c>
      <c r="G1868" s="53" t="s">
        <v>3251</v>
      </c>
      <c r="H1868" s="44">
        <f>IFERROR(VLOOKUP($F1868,'Arr 2020'!$A$1:$C$1331,3,0),0)</f>
        <v>0</v>
      </c>
      <c r="I1868" s="44">
        <f>IFERROR(VLOOKUP($F1868,'Arr 2020'!$A:$N,4,0),0)</f>
        <v>0</v>
      </c>
      <c r="J1868" s="44">
        <f>IFERROR(VLOOKUP($F1868,'Arr 2020'!$A:$N,5,0),0)</f>
        <v>0</v>
      </c>
      <c r="K1868" s="44">
        <f>IFERROR(VLOOKUP($F1868,'Arr 2020'!$A:$N,6,0),0)</f>
        <v>0</v>
      </c>
      <c r="L1868" s="44">
        <f>IFERROR(VLOOKUP($F1868,'Arr 2020'!$A:$N,7,0),0)</f>
        <v>0</v>
      </c>
      <c r="M1868" s="44">
        <f>IFERROR(VLOOKUP($F1868,'Arr 2020'!$A:$N,8,0),0)</f>
        <v>0</v>
      </c>
      <c r="N1868" s="44">
        <f>IFERROR(VLOOKUP($F1868,'Arr 2020'!$A:$N,9,0),0)</f>
        <v>0</v>
      </c>
      <c r="O1868" s="44">
        <f>IFERROR(VLOOKUP($F1868,'Arr 2020'!$A:$N,10,0),0)</f>
        <v>0</v>
      </c>
      <c r="P1868" s="44">
        <f>IFERROR(VLOOKUP($F1868,'Arr 2020'!$A:$N,11,0),0)</f>
        <v>0</v>
      </c>
      <c r="Q1868" s="44">
        <f>IFERROR(VLOOKUP($F1868,'Arr 2020'!$A:$N,12,0),0)</f>
        <v>0</v>
      </c>
      <c r="R1868" s="44">
        <f>IFERROR(VLOOKUP($F1868,'Arr 2020'!$A:$N,13,0),0)</f>
        <v>0</v>
      </c>
      <c r="S1868" s="44">
        <f>IFERROR(VLOOKUP($F1868,'Arr 2020'!$A:$N,14,0),0)</f>
        <v>0</v>
      </c>
    </row>
    <row r="1869" spans="2:19" ht="15" customHeight="1" x14ac:dyDescent="0.2">
      <c r="B1869" s="23"/>
      <c r="C1869" s="22"/>
      <c r="D1869" s="22"/>
      <c r="E1869" s="22" t="s">
        <v>3253</v>
      </c>
      <c r="F1869" s="22"/>
      <c r="G1869" s="55" t="s">
        <v>3254</v>
      </c>
      <c r="H1869" s="24">
        <f>IFERROR(VLOOKUP($F1869,'Arr 2020'!$A$1:$C$1331,3,0),0)</f>
        <v>0</v>
      </c>
      <c r="I1869" s="24">
        <f>IFERROR(VLOOKUP($F1869,'Arr 2020'!$A:$N,4,0),0)</f>
        <v>0</v>
      </c>
      <c r="J1869" s="24">
        <f>IFERROR(VLOOKUP($F1869,'Arr 2020'!$A:$N,5,0),0)</f>
        <v>0</v>
      </c>
      <c r="K1869" s="24">
        <f>IFERROR(VLOOKUP($F1869,'Arr 2020'!$A:$N,6,0),0)</f>
        <v>0</v>
      </c>
      <c r="L1869" s="24">
        <f>IFERROR(VLOOKUP($F1869,'Arr 2020'!$A:$N,7,0),0)</f>
        <v>0</v>
      </c>
      <c r="M1869" s="24">
        <f>IFERROR(VLOOKUP($F1869,'Arr 2020'!$A:$N,8,0),0)</f>
        <v>0</v>
      </c>
      <c r="N1869" s="24">
        <f>IFERROR(VLOOKUP($F1869,'Arr 2020'!$A:$N,9,0),0)</f>
        <v>0</v>
      </c>
      <c r="O1869" s="24">
        <f>IFERROR(VLOOKUP($F1869,'Arr 2020'!$A:$N,10,0),0)</f>
        <v>0</v>
      </c>
      <c r="P1869" s="24">
        <f>IFERROR(VLOOKUP($F1869,'Arr 2020'!$A:$N,11,0),0)</f>
        <v>0</v>
      </c>
      <c r="Q1869" s="24">
        <f>IFERROR(VLOOKUP($F1869,'Arr 2020'!$A:$N,12,0),0)</f>
        <v>0</v>
      </c>
      <c r="R1869" s="24">
        <f>IFERROR(VLOOKUP($F1869,'Arr 2020'!$A:$N,13,0),0)</f>
        <v>0</v>
      </c>
      <c r="S1869" s="24">
        <f>IFERROR(VLOOKUP($F1869,'Arr 2020'!$A:$N,14,0),0)</f>
        <v>0</v>
      </c>
    </row>
    <row r="1870" spans="2:19" ht="15" customHeight="1" x14ac:dyDescent="0.2">
      <c r="B1870" s="60"/>
      <c r="C1870" s="61"/>
      <c r="D1870" s="61"/>
      <c r="E1870" s="61"/>
      <c r="F1870" s="43" t="s">
        <v>3255</v>
      </c>
      <c r="G1870" s="53" t="s">
        <v>3254</v>
      </c>
      <c r="H1870" s="44">
        <f>IFERROR(VLOOKUP($F1870,'Arr 2020'!$A$1:$C$1331,3,0),0)</f>
        <v>0</v>
      </c>
      <c r="I1870" s="44">
        <f>IFERROR(VLOOKUP($F1870,'Arr 2020'!$A:$N,4,0),0)</f>
        <v>123.05</v>
      </c>
      <c r="J1870" s="44">
        <f>IFERROR(VLOOKUP($F1870,'Arr 2020'!$A:$N,5,0),0)</f>
        <v>0</v>
      </c>
      <c r="K1870" s="44">
        <f>IFERROR(VLOOKUP($F1870,'Arr 2020'!$A:$N,6,0),0)</f>
        <v>571.39</v>
      </c>
      <c r="L1870" s="44">
        <f>IFERROR(VLOOKUP($F1870,'Arr 2020'!$A:$N,7,0),0)</f>
        <v>87.260000000000019</v>
      </c>
      <c r="M1870" s="44">
        <f>IFERROR(VLOOKUP($F1870,'Arr 2020'!$A:$N,8,0),0)</f>
        <v>0</v>
      </c>
      <c r="N1870" s="44">
        <f>IFERROR(VLOOKUP($F1870,'Arr 2020'!$A:$N,9,0),0)</f>
        <v>0</v>
      </c>
      <c r="O1870" s="44">
        <f>IFERROR(VLOOKUP($F1870,'Arr 2020'!$A:$N,10,0),0)</f>
        <v>0</v>
      </c>
      <c r="P1870" s="44">
        <f>IFERROR(VLOOKUP($F1870,'Arr 2020'!$A:$N,11,0),0)</f>
        <v>0</v>
      </c>
      <c r="Q1870" s="44">
        <f>IFERROR(VLOOKUP($F1870,'Arr 2020'!$A:$N,12,0),0)</f>
        <v>0</v>
      </c>
      <c r="R1870" s="44">
        <f>IFERROR(VLOOKUP($F1870,'Arr 2020'!$A:$N,13,0),0)</f>
        <v>0</v>
      </c>
      <c r="S1870" s="44">
        <f>IFERROR(VLOOKUP($F1870,'Arr 2020'!$A:$N,14,0),0)</f>
        <v>0</v>
      </c>
    </row>
    <row r="1871" spans="2:19" ht="15" customHeight="1" x14ac:dyDescent="0.2">
      <c r="B1871" s="23"/>
      <c r="C1871" s="22"/>
      <c r="D1871" s="22"/>
      <c r="E1871" s="22" t="s">
        <v>3256</v>
      </c>
      <c r="F1871" s="22"/>
      <c r="G1871" s="55" t="s">
        <v>3257</v>
      </c>
      <c r="H1871" s="24">
        <f>IFERROR(VLOOKUP($F1871,'Arr 2020'!$A$1:$C$1331,3,0),0)</f>
        <v>0</v>
      </c>
      <c r="I1871" s="24">
        <f>IFERROR(VLOOKUP($F1871,'Arr 2020'!$A:$N,4,0),0)</f>
        <v>0</v>
      </c>
      <c r="J1871" s="24">
        <f>IFERROR(VLOOKUP($F1871,'Arr 2020'!$A:$N,5,0),0)</f>
        <v>0</v>
      </c>
      <c r="K1871" s="24">
        <f>IFERROR(VLOOKUP($F1871,'Arr 2020'!$A:$N,6,0),0)</f>
        <v>0</v>
      </c>
      <c r="L1871" s="24">
        <f>IFERROR(VLOOKUP($F1871,'Arr 2020'!$A:$N,7,0),0)</f>
        <v>0</v>
      </c>
      <c r="M1871" s="24">
        <f>IFERROR(VLOOKUP($F1871,'Arr 2020'!$A:$N,8,0),0)</f>
        <v>0</v>
      </c>
      <c r="N1871" s="24">
        <f>IFERROR(VLOOKUP($F1871,'Arr 2020'!$A:$N,9,0),0)</f>
        <v>0</v>
      </c>
      <c r="O1871" s="24">
        <f>IFERROR(VLOOKUP($F1871,'Arr 2020'!$A:$N,10,0),0)</f>
        <v>0</v>
      </c>
      <c r="P1871" s="24">
        <f>IFERROR(VLOOKUP($F1871,'Arr 2020'!$A:$N,11,0),0)</f>
        <v>0</v>
      </c>
      <c r="Q1871" s="24">
        <f>IFERROR(VLOOKUP($F1871,'Arr 2020'!$A:$N,12,0),0)</f>
        <v>0</v>
      </c>
      <c r="R1871" s="24">
        <f>IFERROR(VLOOKUP($F1871,'Arr 2020'!$A:$N,13,0),0)</f>
        <v>0</v>
      </c>
      <c r="S1871" s="24">
        <f>IFERROR(VLOOKUP($F1871,'Arr 2020'!$A:$N,14,0),0)</f>
        <v>0</v>
      </c>
    </row>
    <row r="1872" spans="2:19" ht="15" customHeight="1" x14ac:dyDescent="0.2">
      <c r="B1872" s="60"/>
      <c r="C1872" s="61"/>
      <c r="D1872" s="61"/>
      <c r="E1872" s="61"/>
      <c r="F1872" s="43" t="s">
        <v>3258</v>
      </c>
      <c r="G1872" s="53" t="s">
        <v>3259</v>
      </c>
      <c r="H1872" s="44">
        <f>IFERROR(VLOOKUP($F1872,'Arr 2020'!$A$1:$C$1331,3,0),0)</f>
        <v>0</v>
      </c>
      <c r="I1872" s="44">
        <f>IFERROR(VLOOKUP($F1872,'Arr 2020'!$A:$N,4,0),0)</f>
        <v>0</v>
      </c>
      <c r="J1872" s="44">
        <f>IFERROR(VLOOKUP($F1872,'Arr 2020'!$A:$N,5,0),0)</f>
        <v>0</v>
      </c>
      <c r="K1872" s="44">
        <f>IFERROR(VLOOKUP($F1872,'Arr 2020'!$A:$N,6,0),0)</f>
        <v>0</v>
      </c>
      <c r="L1872" s="44">
        <f>IFERROR(VLOOKUP($F1872,'Arr 2020'!$A:$N,7,0),0)</f>
        <v>0</v>
      </c>
      <c r="M1872" s="44">
        <f>IFERROR(VLOOKUP($F1872,'Arr 2020'!$A:$N,8,0),0)</f>
        <v>0</v>
      </c>
      <c r="N1872" s="44">
        <f>IFERROR(VLOOKUP($F1872,'Arr 2020'!$A:$N,9,0),0)</f>
        <v>0</v>
      </c>
      <c r="O1872" s="44">
        <f>IFERROR(VLOOKUP($F1872,'Arr 2020'!$A:$N,10,0),0)</f>
        <v>0</v>
      </c>
      <c r="P1872" s="44">
        <f>IFERROR(VLOOKUP($F1872,'Arr 2020'!$A:$N,11,0),0)</f>
        <v>0</v>
      </c>
      <c r="Q1872" s="44">
        <f>IFERROR(VLOOKUP($F1872,'Arr 2020'!$A:$N,12,0),0)</f>
        <v>0</v>
      </c>
      <c r="R1872" s="44">
        <f>IFERROR(VLOOKUP($F1872,'Arr 2020'!$A:$N,13,0),0)</f>
        <v>0</v>
      </c>
      <c r="S1872" s="44">
        <f>IFERROR(VLOOKUP($F1872,'Arr 2020'!$A:$N,14,0),0)</f>
        <v>0</v>
      </c>
    </row>
    <row r="1873" spans="2:19" ht="15" customHeight="1" x14ac:dyDescent="0.2">
      <c r="B1873" s="60"/>
      <c r="C1873" s="61"/>
      <c r="D1873" s="61"/>
      <c r="E1873" s="61"/>
      <c r="F1873" s="43" t="s">
        <v>3260</v>
      </c>
      <c r="G1873" s="53" t="s">
        <v>3261</v>
      </c>
      <c r="H1873" s="44">
        <f>IFERROR(VLOOKUP($F1873,'Arr 2020'!$A$1:$C$1331,3,0),0)</f>
        <v>0</v>
      </c>
      <c r="I1873" s="44">
        <f>IFERROR(VLOOKUP($F1873,'Arr 2020'!$A:$N,4,0),0)</f>
        <v>0</v>
      </c>
      <c r="J1873" s="44">
        <f>IFERROR(VLOOKUP($F1873,'Arr 2020'!$A:$N,5,0),0)</f>
        <v>0</v>
      </c>
      <c r="K1873" s="44">
        <f>IFERROR(VLOOKUP($F1873,'Arr 2020'!$A:$N,6,0),0)</f>
        <v>0</v>
      </c>
      <c r="L1873" s="44">
        <f>IFERROR(VLOOKUP($F1873,'Arr 2020'!$A:$N,7,0),0)</f>
        <v>0</v>
      </c>
      <c r="M1873" s="44">
        <f>IFERROR(VLOOKUP($F1873,'Arr 2020'!$A:$N,8,0),0)</f>
        <v>0</v>
      </c>
      <c r="N1873" s="44">
        <f>IFERROR(VLOOKUP($F1873,'Arr 2020'!$A:$N,9,0),0)</f>
        <v>0</v>
      </c>
      <c r="O1873" s="44">
        <f>IFERROR(VLOOKUP($F1873,'Arr 2020'!$A:$N,10,0),0)</f>
        <v>0</v>
      </c>
      <c r="P1873" s="44">
        <f>IFERROR(VLOOKUP($F1873,'Arr 2020'!$A:$N,11,0),0)</f>
        <v>0</v>
      </c>
      <c r="Q1873" s="44">
        <f>IFERROR(VLOOKUP($F1873,'Arr 2020'!$A:$N,12,0),0)</f>
        <v>0</v>
      </c>
      <c r="R1873" s="44">
        <f>IFERROR(VLOOKUP($F1873,'Arr 2020'!$A:$N,13,0),0)</f>
        <v>0</v>
      </c>
      <c r="S1873" s="44">
        <f>IFERROR(VLOOKUP($F1873,'Arr 2020'!$A:$N,14,0),0)</f>
        <v>0</v>
      </c>
    </row>
    <row r="1874" spans="2:19" ht="15" customHeight="1" x14ac:dyDescent="0.2">
      <c r="B1874" s="60"/>
      <c r="C1874" s="61"/>
      <c r="D1874" s="61"/>
      <c r="E1874" s="61"/>
      <c r="F1874" s="43" t="s">
        <v>3262</v>
      </c>
      <c r="G1874" s="53" t="s">
        <v>3263</v>
      </c>
      <c r="H1874" s="44">
        <f>IFERROR(VLOOKUP($F1874,'Arr 2020'!$A$1:$C$1331,3,0),0)</f>
        <v>0</v>
      </c>
      <c r="I1874" s="44">
        <f>IFERROR(VLOOKUP($F1874,'Arr 2020'!$A:$N,4,0),0)</f>
        <v>0</v>
      </c>
      <c r="J1874" s="44">
        <f>IFERROR(VLOOKUP($F1874,'Arr 2020'!$A:$N,5,0),0)</f>
        <v>0</v>
      </c>
      <c r="K1874" s="44">
        <f>IFERROR(VLOOKUP($F1874,'Arr 2020'!$A:$N,6,0),0)</f>
        <v>0</v>
      </c>
      <c r="L1874" s="44">
        <f>IFERROR(VLOOKUP($F1874,'Arr 2020'!$A:$N,7,0),0)</f>
        <v>0</v>
      </c>
      <c r="M1874" s="44">
        <f>IFERROR(VLOOKUP($F1874,'Arr 2020'!$A:$N,8,0),0)</f>
        <v>0</v>
      </c>
      <c r="N1874" s="44">
        <f>IFERROR(VLOOKUP($F1874,'Arr 2020'!$A:$N,9,0),0)</f>
        <v>0</v>
      </c>
      <c r="O1874" s="44">
        <f>IFERROR(VLOOKUP($F1874,'Arr 2020'!$A:$N,10,0),0)</f>
        <v>0</v>
      </c>
      <c r="P1874" s="44">
        <f>IFERROR(VLOOKUP($F1874,'Arr 2020'!$A:$N,11,0),0)</f>
        <v>0</v>
      </c>
      <c r="Q1874" s="44">
        <f>IFERROR(VLOOKUP($F1874,'Arr 2020'!$A:$N,12,0),0)</f>
        <v>0</v>
      </c>
      <c r="R1874" s="44">
        <f>IFERROR(VLOOKUP($F1874,'Arr 2020'!$A:$N,13,0),0)</f>
        <v>0</v>
      </c>
      <c r="S1874" s="44">
        <f>IFERROR(VLOOKUP($F1874,'Arr 2020'!$A:$N,14,0),0)</f>
        <v>0</v>
      </c>
    </row>
    <row r="1875" spans="2:19" ht="15" customHeight="1" x14ac:dyDescent="0.2">
      <c r="B1875" s="60"/>
      <c r="C1875" s="61"/>
      <c r="D1875" s="61"/>
      <c r="E1875" s="61"/>
      <c r="F1875" s="43" t="s">
        <v>3264</v>
      </c>
      <c r="G1875" s="53" t="s">
        <v>3265</v>
      </c>
      <c r="H1875" s="44">
        <f>IFERROR(VLOOKUP($F1875,'Arr 2020'!$A$1:$C$1331,3,0),0)</f>
        <v>0</v>
      </c>
      <c r="I1875" s="44">
        <f>IFERROR(VLOOKUP($F1875,'Arr 2020'!$A:$N,4,0),0)</f>
        <v>0</v>
      </c>
      <c r="J1875" s="44">
        <f>IFERROR(VLOOKUP($F1875,'Arr 2020'!$A:$N,5,0),0)</f>
        <v>0</v>
      </c>
      <c r="K1875" s="44">
        <f>IFERROR(VLOOKUP($F1875,'Arr 2020'!$A:$N,6,0),0)</f>
        <v>0</v>
      </c>
      <c r="L1875" s="44">
        <f>IFERROR(VLOOKUP($F1875,'Arr 2020'!$A:$N,7,0),0)</f>
        <v>0</v>
      </c>
      <c r="M1875" s="44">
        <f>IFERROR(VLOOKUP($F1875,'Arr 2020'!$A:$N,8,0),0)</f>
        <v>0</v>
      </c>
      <c r="N1875" s="44">
        <f>IFERROR(VLOOKUP($F1875,'Arr 2020'!$A:$N,9,0),0)</f>
        <v>0</v>
      </c>
      <c r="O1875" s="44">
        <f>IFERROR(VLOOKUP($F1875,'Arr 2020'!$A:$N,10,0),0)</f>
        <v>0</v>
      </c>
      <c r="P1875" s="44">
        <f>IFERROR(VLOOKUP($F1875,'Arr 2020'!$A:$N,11,0),0)</f>
        <v>0</v>
      </c>
      <c r="Q1875" s="44">
        <f>IFERROR(VLOOKUP($F1875,'Arr 2020'!$A:$N,12,0),0)</f>
        <v>0</v>
      </c>
      <c r="R1875" s="44">
        <f>IFERROR(VLOOKUP($F1875,'Arr 2020'!$A:$N,13,0),0)</f>
        <v>0</v>
      </c>
      <c r="S1875" s="44">
        <f>IFERROR(VLOOKUP($F1875,'Arr 2020'!$A:$N,14,0),0)</f>
        <v>0</v>
      </c>
    </row>
    <row r="1876" spans="2:19" ht="15" customHeight="1" x14ac:dyDescent="0.2">
      <c r="B1876" s="60"/>
      <c r="C1876" s="61"/>
      <c r="D1876" s="61"/>
      <c r="E1876" s="61"/>
      <c r="F1876" s="43" t="s">
        <v>3266</v>
      </c>
      <c r="G1876" s="53" t="s">
        <v>3267</v>
      </c>
      <c r="H1876" s="44">
        <f>IFERROR(VLOOKUP($F1876,'Arr 2020'!$A$1:$C$1331,3,0),0)</f>
        <v>0</v>
      </c>
      <c r="I1876" s="44">
        <f>IFERROR(VLOOKUP($F1876,'Arr 2020'!$A:$N,4,0),0)</f>
        <v>0</v>
      </c>
      <c r="J1876" s="44">
        <f>IFERROR(VLOOKUP($F1876,'Arr 2020'!$A:$N,5,0),0)</f>
        <v>0</v>
      </c>
      <c r="K1876" s="44">
        <f>IFERROR(VLOOKUP($F1876,'Arr 2020'!$A:$N,6,0),0)</f>
        <v>0</v>
      </c>
      <c r="L1876" s="44">
        <f>IFERROR(VLOOKUP($F1876,'Arr 2020'!$A:$N,7,0),0)</f>
        <v>0</v>
      </c>
      <c r="M1876" s="44">
        <f>IFERROR(VLOOKUP($F1876,'Arr 2020'!$A:$N,8,0),0)</f>
        <v>0</v>
      </c>
      <c r="N1876" s="44">
        <f>IFERROR(VLOOKUP($F1876,'Arr 2020'!$A:$N,9,0),0)</f>
        <v>0</v>
      </c>
      <c r="O1876" s="44">
        <f>IFERROR(VLOOKUP($F1876,'Arr 2020'!$A:$N,10,0),0)</f>
        <v>0</v>
      </c>
      <c r="P1876" s="44">
        <f>IFERROR(VLOOKUP($F1876,'Arr 2020'!$A:$N,11,0),0)</f>
        <v>0</v>
      </c>
      <c r="Q1876" s="44">
        <f>IFERROR(VLOOKUP($F1876,'Arr 2020'!$A:$N,12,0),0)</f>
        <v>0</v>
      </c>
      <c r="R1876" s="44">
        <f>IFERROR(VLOOKUP($F1876,'Arr 2020'!$A:$N,13,0),0)</f>
        <v>0</v>
      </c>
      <c r="S1876" s="44">
        <f>IFERROR(VLOOKUP($F1876,'Arr 2020'!$A:$N,14,0),0)</f>
        <v>0</v>
      </c>
    </row>
    <row r="1877" spans="2:19" ht="15" customHeight="1" x14ac:dyDescent="0.2">
      <c r="B1877" s="60"/>
      <c r="C1877" s="61"/>
      <c r="D1877" s="61"/>
      <c r="E1877" s="61"/>
      <c r="F1877" s="43" t="s">
        <v>3268</v>
      </c>
      <c r="G1877" s="53" t="s">
        <v>3257</v>
      </c>
      <c r="H1877" s="44">
        <f>IFERROR(VLOOKUP($F1877,'Arr 2020'!$A$1:$C$1331,3,0),0)</f>
        <v>87.96</v>
      </c>
      <c r="I1877" s="44">
        <f>IFERROR(VLOOKUP($F1877,'Arr 2020'!$A:$N,4,0),0)</f>
        <v>0</v>
      </c>
      <c r="J1877" s="44">
        <f>IFERROR(VLOOKUP($F1877,'Arr 2020'!$A:$N,5,0),0)</f>
        <v>0</v>
      </c>
      <c r="K1877" s="44">
        <f>IFERROR(VLOOKUP($F1877,'Arr 2020'!$A:$N,6,0),0)</f>
        <v>0</v>
      </c>
      <c r="L1877" s="44">
        <f>IFERROR(VLOOKUP($F1877,'Arr 2020'!$A:$N,7,0),0)</f>
        <v>0</v>
      </c>
      <c r="M1877" s="44">
        <f>IFERROR(VLOOKUP($F1877,'Arr 2020'!$A:$N,8,0),0)</f>
        <v>58.74</v>
      </c>
      <c r="N1877" s="44">
        <f>IFERROR(VLOOKUP($F1877,'Arr 2020'!$A:$N,9,0),0)</f>
        <v>119.14</v>
      </c>
      <c r="O1877" s="44">
        <f>IFERROR(VLOOKUP($F1877,'Arr 2020'!$A:$N,10,0),0)</f>
        <v>0</v>
      </c>
      <c r="P1877" s="44">
        <f>IFERROR(VLOOKUP($F1877,'Arr 2020'!$A:$N,11,0),0)</f>
        <v>0</v>
      </c>
      <c r="Q1877" s="44">
        <f>IFERROR(VLOOKUP($F1877,'Arr 2020'!$A:$N,12,0),0)</f>
        <v>0</v>
      </c>
      <c r="R1877" s="44">
        <f>IFERROR(VLOOKUP($F1877,'Arr 2020'!$A:$N,13,0),0)</f>
        <v>0</v>
      </c>
      <c r="S1877" s="44">
        <f>IFERROR(VLOOKUP($F1877,'Arr 2020'!$A:$N,14,0),0)</f>
        <v>0</v>
      </c>
    </row>
    <row r="1878" spans="2:19" ht="15" customHeight="1" x14ac:dyDescent="0.2">
      <c r="B1878" s="32"/>
      <c r="C1878" s="33" t="s">
        <v>3269</v>
      </c>
      <c r="D1878" s="33"/>
      <c r="E1878" s="33"/>
      <c r="F1878" s="33"/>
      <c r="G1878" s="50" t="s">
        <v>3270</v>
      </c>
      <c r="H1878" s="73">
        <f>IFERROR(VLOOKUP($F1878,'Arr 2020'!$A$1:$C$1331,3,0),0)</f>
        <v>0</v>
      </c>
      <c r="I1878" s="73">
        <f>IFERROR(VLOOKUP($F1878,'Arr 2020'!$A:$N,4,0),0)</f>
        <v>0</v>
      </c>
      <c r="J1878" s="73">
        <f>IFERROR(VLOOKUP($F1878,'Arr 2020'!$A:$N,5,0),0)</f>
        <v>0</v>
      </c>
      <c r="K1878" s="73">
        <f>IFERROR(VLOOKUP($F1878,'Arr 2020'!$A:$N,6,0),0)</f>
        <v>0</v>
      </c>
      <c r="L1878" s="73">
        <f>IFERROR(VLOOKUP($F1878,'Arr 2020'!$A:$N,7,0),0)</f>
        <v>0</v>
      </c>
      <c r="M1878" s="73">
        <f>IFERROR(VLOOKUP($F1878,'Arr 2020'!$A:$N,8,0),0)</f>
        <v>0</v>
      </c>
      <c r="N1878" s="73">
        <f>IFERROR(VLOOKUP($F1878,'Arr 2020'!$A:$N,9,0),0)</f>
        <v>0</v>
      </c>
      <c r="O1878" s="73">
        <f>IFERROR(VLOOKUP($F1878,'Arr 2020'!$A:$N,10,0),0)</f>
        <v>0</v>
      </c>
      <c r="P1878" s="73">
        <f>IFERROR(VLOOKUP($F1878,'Arr 2020'!$A:$N,11,0),0)</f>
        <v>0</v>
      </c>
      <c r="Q1878" s="73">
        <f>IFERROR(VLOOKUP($F1878,'Arr 2020'!$A:$N,12,0),0)</f>
        <v>0</v>
      </c>
      <c r="R1878" s="73">
        <f>IFERROR(VLOOKUP($F1878,'Arr 2020'!$A:$N,13,0),0)</f>
        <v>0</v>
      </c>
      <c r="S1878" s="73">
        <f>IFERROR(VLOOKUP($F1878,'Arr 2020'!$A:$N,14,0),0)</f>
        <v>0</v>
      </c>
    </row>
    <row r="1879" spans="2:19" ht="15" customHeight="1" x14ac:dyDescent="0.2">
      <c r="B1879" s="64"/>
      <c r="C1879" s="37"/>
      <c r="D1879" s="37" t="s">
        <v>3271</v>
      </c>
      <c r="E1879" s="37"/>
      <c r="F1879" s="37"/>
      <c r="G1879" s="51" t="s">
        <v>4325</v>
      </c>
      <c r="H1879" s="38">
        <f>IFERROR(VLOOKUP($F1879,'Arr 2020'!$A$1:$C$1331,3,0),0)</f>
        <v>0</v>
      </c>
      <c r="I1879" s="38">
        <f>IFERROR(VLOOKUP($F1879,'Arr 2020'!$A:$N,4,0),0)</f>
        <v>0</v>
      </c>
      <c r="J1879" s="38">
        <f>IFERROR(VLOOKUP($F1879,'Arr 2020'!$A:$N,5,0),0)</f>
        <v>0</v>
      </c>
      <c r="K1879" s="38">
        <f>IFERROR(VLOOKUP($F1879,'Arr 2020'!$A:$N,6,0),0)</f>
        <v>0</v>
      </c>
      <c r="L1879" s="38">
        <f>IFERROR(VLOOKUP($F1879,'Arr 2020'!$A:$N,7,0),0)</f>
        <v>0</v>
      </c>
      <c r="M1879" s="38">
        <f>IFERROR(VLOOKUP($F1879,'Arr 2020'!$A:$N,8,0),0)</f>
        <v>0</v>
      </c>
      <c r="N1879" s="38">
        <f>IFERROR(VLOOKUP($F1879,'Arr 2020'!$A:$N,9,0),0)</f>
        <v>0</v>
      </c>
      <c r="O1879" s="38">
        <f>IFERROR(VLOOKUP($F1879,'Arr 2020'!$A:$N,10,0),0)</f>
        <v>0</v>
      </c>
      <c r="P1879" s="38">
        <f>IFERROR(VLOOKUP($F1879,'Arr 2020'!$A:$N,11,0),0)</f>
        <v>0</v>
      </c>
      <c r="Q1879" s="38">
        <f>IFERROR(VLOOKUP($F1879,'Arr 2020'!$A:$N,12,0),0)</f>
        <v>0</v>
      </c>
      <c r="R1879" s="38">
        <f>IFERROR(VLOOKUP($F1879,'Arr 2020'!$A:$N,13,0),0)</f>
        <v>0</v>
      </c>
      <c r="S1879" s="38">
        <f>IFERROR(VLOOKUP($F1879,'Arr 2020'!$A:$N,14,0),0)</f>
        <v>0</v>
      </c>
    </row>
    <row r="1880" spans="2:19" ht="15" customHeight="1" x14ac:dyDescent="0.2">
      <c r="B1880" s="23"/>
      <c r="C1880" s="22"/>
      <c r="D1880" s="22"/>
      <c r="E1880" s="22" t="s">
        <v>3272</v>
      </c>
      <c r="F1880" s="22"/>
      <c r="G1880" s="55" t="s">
        <v>3273</v>
      </c>
      <c r="H1880" s="24">
        <f>IFERROR(VLOOKUP($F1880,'Arr 2020'!$A$1:$C$1331,3,0),0)</f>
        <v>0</v>
      </c>
      <c r="I1880" s="24">
        <f>IFERROR(VLOOKUP($F1880,'Arr 2020'!$A:$N,4,0),0)</f>
        <v>0</v>
      </c>
      <c r="J1880" s="24">
        <f>IFERROR(VLOOKUP($F1880,'Arr 2020'!$A:$N,5,0),0)</f>
        <v>0</v>
      </c>
      <c r="K1880" s="24">
        <f>IFERROR(VLOOKUP($F1880,'Arr 2020'!$A:$N,6,0),0)</f>
        <v>0</v>
      </c>
      <c r="L1880" s="24">
        <f>IFERROR(VLOOKUP($F1880,'Arr 2020'!$A:$N,7,0),0)</f>
        <v>0</v>
      </c>
      <c r="M1880" s="24">
        <f>IFERROR(VLOOKUP($F1880,'Arr 2020'!$A:$N,8,0),0)</f>
        <v>0</v>
      </c>
      <c r="N1880" s="24">
        <f>IFERROR(VLOOKUP($F1880,'Arr 2020'!$A:$N,9,0),0)</f>
        <v>0</v>
      </c>
      <c r="O1880" s="24">
        <f>IFERROR(VLOOKUP($F1880,'Arr 2020'!$A:$N,10,0),0)</f>
        <v>0</v>
      </c>
      <c r="P1880" s="24">
        <f>IFERROR(VLOOKUP($F1880,'Arr 2020'!$A:$N,11,0),0)</f>
        <v>0</v>
      </c>
      <c r="Q1880" s="24">
        <f>IFERROR(VLOOKUP($F1880,'Arr 2020'!$A:$N,12,0),0)</f>
        <v>0</v>
      </c>
      <c r="R1880" s="24">
        <f>IFERROR(VLOOKUP($F1880,'Arr 2020'!$A:$N,13,0),0)</f>
        <v>0</v>
      </c>
      <c r="S1880" s="24">
        <f>IFERROR(VLOOKUP($F1880,'Arr 2020'!$A:$N,14,0),0)</f>
        <v>0</v>
      </c>
    </row>
    <row r="1881" spans="2:19" ht="15" customHeight="1" x14ac:dyDescent="0.2">
      <c r="B1881" s="60"/>
      <c r="C1881" s="61"/>
      <c r="D1881" s="61"/>
      <c r="E1881" s="61"/>
      <c r="F1881" s="43" t="s">
        <v>3274</v>
      </c>
      <c r="G1881" s="53" t="s">
        <v>3273</v>
      </c>
      <c r="H1881" s="44">
        <f>IFERROR(VLOOKUP($F1881,'Arr 2020'!$A$1:$C$1331,3,0),0)</f>
        <v>4124.88</v>
      </c>
      <c r="I1881" s="44">
        <f>IFERROR(VLOOKUP($F1881,'Arr 2020'!$A:$N,4,0),0)</f>
        <v>90.33</v>
      </c>
      <c r="J1881" s="44">
        <f>IFERROR(VLOOKUP($F1881,'Arr 2020'!$A:$N,5,0),0)</f>
        <v>3831.1</v>
      </c>
      <c r="K1881" s="44">
        <f>IFERROR(VLOOKUP($F1881,'Arr 2020'!$A:$N,6,0),0)</f>
        <v>1023.17</v>
      </c>
      <c r="L1881" s="44">
        <f>IFERROR(VLOOKUP($F1881,'Arr 2020'!$A:$N,7,0),0)</f>
        <v>1112.58</v>
      </c>
      <c r="M1881" s="44">
        <f>IFERROR(VLOOKUP($F1881,'Arr 2020'!$A:$N,8,0),0)</f>
        <v>16.829999999999998</v>
      </c>
      <c r="N1881" s="44">
        <f>IFERROR(VLOOKUP($F1881,'Arr 2020'!$A:$N,9,0),0)</f>
        <v>1220.54</v>
      </c>
      <c r="O1881" s="44">
        <f>IFERROR(VLOOKUP($F1881,'Arr 2020'!$A:$N,10,0),0)</f>
        <v>2151.7199999999998</v>
      </c>
      <c r="P1881" s="44">
        <f>IFERROR(VLOOKUP($F1881,'Arr 2020'!$A:$N,11,0),0)</f>
        <v>3125.97</v>
      </c>
      <c r="Q1881" s="44">
        <f>IFERROR(VLOOKUP($F1881,'Arr 2020'!$A:$N,12,0),0)</f>
        <v>164.84</v>
      </c>
      <c r="R1881" s="44">
        <f>IFERROR(VLOOKUP($F1881,'Arr 2020'!$A:$N,13,0),0)</f>
        <v>819.4</v>
      </c>
      <c r="S1881" s="44">
        <f>IFERROR(VLOOKUP($F1881,'Arr 2020'!$A:$N,14,0),0)</f>
        <v>76.989999999999995</v>
      </c>
    </row>
    <row r="1882" spans="2:19" ht="15" customHeight="1" x14ac:dyDescent="0.2">
      <c r="B1882" s="60"/>
      <c r="C1882" s="61"/>
      <c r="D1882" s="61"/>
      <c r="E1882" s="61"/>
      <c r="F1882" s="43" t="s">
        <v>3275</v>
      </c>
      <c r="G1882" s="53" t="s">
        <v>4326</v>
      </c>
      <c r="H1882" s="44">
        <f>IFERROR(VLOOKUP($F1882,'Arr 2020'!$A$1:$C$1331,3,0),0)</f>
        <v>0</v>
      </c>
      <c r="I1882" s="44">
        <f>IFERROR(VLOOKUP($F1882,'Arr 2020'!$A:$N,4,0),0)</f>
        <v>0</v>
      </c>
      <c r="J1882" s="44">
        <f>IFERROR(VLOOKUP($F1882,'Arr 2020'!$A:$N,5,0),0)</f>
        <v>0</v>
      </c>
      <c r="K1882" s="44">
        <f>IFERROR(VLOOKUP($F1882,'Arr 2020'!$A:$N,6,0),0)</f>
        <v>0</v>
      </c>
      <c r="L1882" s="44">
        <f>IFERROR(VLOOKUP($F1882,'Arr 2020'!$A:$N,7,0),0)</f>
        <v>0</v>
      </c>
      <c r="M1882" s="44">
        <f>IFERROR(VLOOKUP($F1882,'Arr 2020'!$A:$N,8,0),0)</f>
        <v>56.84</v>
      </c>
      <c r="N1882" s="44">
        <f>IFERROR(VLOOKUP($F1882,'Arr 2020'!$A:$N,9,0),0)</f>
        <v>0</v>
      </c>
      <c r="O1882" s="44">
        <f>IFERROR(VLOOKUP($F1882,'Arr 2020'!$A:$N,10,0),0)</f>
        <v>0</v>
      </c>
      <c r="P1882" s="44">
        <f>IFERROR(VLOOKUP($F1882,'Arr 2020'!$A:$N,11,0),0)</f>
        <v>0</v>
      </c>
      <c r="Q1882" s="44">
        <f>IFERROR(VLOOKUP($F1882,'Arr 2020'!$A:$N,12,0),0)</f>
        <v>0</v>
      </c>
      <c r="R1882" s="44">
        <f>IFERROR(VLOOKUP($F1882,'Arr 2020'!$A:$N,13,0),0)</f>
        <v>0</v>
      </c>
      <c r="S1882" s="44">
        <f>IFERROR(VLOOKUP($F1882,'Arr 2020'!$A:$N,14,0),0)</f>
        <v>0</v>
      </c>
    </row>
    <row r="1883" spans="2:19" ht="15" customHeight="1" x14ac:dyDescent="0.2">
      <c r="B1883" s="23"/>
      <c r="C1883" s="22"/>
      <c r="D1883" s="22"/>
      <c r="E1883" s="22" t="s">
        <v>3277</v>
      </c>
      <c r="F1883" s="22"/>
      <c r="G1883" s="55" t="s">
        <v>4327</v>
      </c>
      <c r="H1883" s="24">
        <f>IFERROR(VLOOKUP($F1883,'Arr 2020'!$A$1:$C$1331,3,0),0)</f>
        <v>0</v>
      </c>
      <c r="I1883" s="24">
        <f>IFERROR(VLOOKUP($F1883,'Arr 2020'!$A:$N,4,0),0)</f>
        <v>0</v>
      </c>
      <c r="J1883" s="24">
        <f>IFERROR(VLOOKUP($F1883,'Arr 2020'!$A:$N,5,0),0)</f>
        <v>0</v>
      </c>
      <c r="K1883" s="24">
        <f>IFERROR(VLOOKUP($F1883,'Arr 2020'!$A:$N,6,0),0)</f>
        <v>0</v>
      </c>
      <c r="L1883" s="24">
        <f>IFERROR(VLOOKUP($F1883,'Arr 2020'!$A:$N,7,0),0)</f>
        <v>0</v>
      </c>
      <c r="M1883" s="24">
        <f>IFERROR(VLOOKUP($F1883,'Arr 2020'!$A:$N,8,0),0)</f>
        <v>0</v>
      </c>
      <c r="N1883" s="24">
        <f>IFERROR(VLOOKUP($F1883,'Arr 2020'!$A:$N,9,0),0)</f>
        <v>0</v>
      </c>
      <c r="O1883" s="24">
        <f>IFERROR(VLOOKUP($F1883,'Arr 2020'!$A:$N,10,0),0)</f>
        <v>0</v>
      </c>
      <c r="P1883" s="24">
        <f>IFERROR(VLOOKUP($F1883,'Arr 2020'!$A:$N,11,0),0)</f>
        <v>0</v>
      </c>
      <c r="Q1883" s="24">
        <f>IFERROR(VLOOKUP($F1883,'Arr 2020'!$A:$N,12,0),0)</f>
        <v>0</v>
      </c>
      <c r="R1883" s="24">
        <f>IFERROR(VLOOKUP($F1883,'Arr 2020'!$A:$N,13,0),0)</f>
        <v>0</v>
      </c>
      <c r="S1883" s="24">
        <f>IFERROR(VLOOKUP($F1883,'Arr 2020'!$A:$N,14,0),0)</f>
        <v>0</v>
      </c>
    </row>
    <row r="1884" spans="2:19" ht="15" customHeight="1" x14ac:dyDescent="0.2">
      <c r="B1884" s="60"/>
      <c r="C1884" s="61"/>
      <c r="D1884" s="61"/>
      <c r="E1884" s="61"/>
      <c r="F1884" s="43" t="s">
        <v>3279</v>
      </c>
      <c r="G1884" s="53" t="s">
        <v>4327</v>
      </c>
      <c r="H1884" s="44">
        <f>IFERROR(VLOOKUP($F1884,'Arr 2020'!$A$1:$C$1331,3,0),0)</f>
        <v>4916.37</v>
      </c>
      <c r="I1884" s="44">
        <f>IFERROR(VLOOKUP($F1884,'Arr 2020'!$A:$N,4,0),0)</f>
        <v>6335.28</v>
      </c>
      <c r="J1884" s="44">
        <f>IFERROR(VLOOKUP($F1884,'Arr 2020'!$A:$N,5,0),0)</f>
        <v>10085.290000000001</v>
      </c>
      <c r="K1884" s="44">
        <f>IFERROR(VLOOKUP($F1884,'Arr 2020'!$A:$N,6,0),0)</f>
        <v>13421.05</v>
      </c>
      <c r="L1884" s="44">
        <f>IFERROR(VLOOKUP($F1884,'Arr 2020'!$A:$N,7,0),0)</f>
        <v>4656.57</v>
      </c>
      <c r="M1884" s="44">
        <f>IFERROR(VLOOKUP($F1884,'Arr 2020'!$A:$N,8,0),0)</f>
        <v>4326.7299999999996</v>
      </c>
      <c r="N1884" s="44">
        <f>IFERROR(VLOOKUP($F1884,'Arr 2020'!$A:$N,9,0),0)</f>
        <v>2071.4800000000005</v>
      </c>
      <c r="O1884" s="44">
        <f>IFERROR(VLOOKUP($F1884,'Arr 2020'!$A:$N,10,0),0)</f>
        <v>3083.96</v>
      </c>
      <c r="P1884" s="44">
        <f>IFERROR(VLOOKUP($F1884,'Arr 2020'!$A:$N,11,0),0)</f>
        <v>34013.44000000001</v>
      </c>
      <c r="Q1884" s="44">
        <f>IFERROR(VLOOKUP($F1884,'Arr 2020'!$A:$N,12,0),0)</f>
        <v>1220.1199999999999</v>
      </c>
      <c r="R1884" s="44">
        <f>IFERROR(VLOOKUP($F1884,'Arr 2020'!$A:$N,13,0),0)</f>
        <v>5213.37</v>
      </c>
      <c r="S1884" s="44">
        <f>IFERROR(VLOOKUP($F1884,'Arr 2020'!$A:$N,14,0),0)</f>
        <v>431.06</v>
      </c>
    </row>
    <row r="1885" spans="2:19" ht="15" customHeight="1" x14ac:dyDescent="0.2">
      <c r="B1885" s="64"/>
      <c r="C1885" s="37"/>
      <c r="D1885" s="37" t="s">
        <v>3280</v>
      </c>
      <c r="E1885" s="37"/>
      <c r="F1885" s="37"/>
      <c r="G1885" s="51" t="s">
        <v>4328</v>
      </c>
      <c r="H1885" s="38">
        <f>IFERROR(VLOOKUP($F1885,'Arr 2020'!$A$1:$C$1331,3,0),0)</f>
        <v>0</v>
      </c>
      <c r="I1885" s="38">
        <f>IFERROR(VLOOKUP($F1885,'Arr 2020'!$A:$N,4,0),0)</f>
        <v>0</v>
      </c>
      <c r="J1885" s="38">
        <f>IFERROR(VLOOKUP($F1885,'Arr 2020'!$A:$N,5,0),0)</f>
        <v>0</v>
      </c>
      <c r="K1885" s="38">
        <f>IFERROR(VLOOKUP($F1885,'Arr 2020'!$A:$N,6,0),0)</f>
        <v>0</v>
      </c>
      <c r="L1885" s="38">
        <f>IFERROR(VLOOKUP($F1885,'Arr 2020'!$A:$N,7,0),0)</f>
        <v>0</v>
      </c>
      <c r="M1885" s="38">
        <f>IFERROR(VLOOKUP($F1885,'Arr 2020'!$A:$N,8,0),0)</f>
        <v>0</v>
      </c>
      <c r="N1885" s="38">
        <f>IFERROR(VLOOKUP($F1885,'Arr 2020'!$A:$N,9,0),0)</f>
        <v>0</v>
      </c>
      <c r="O1885" s="38">
        <f>IFERROR(VLOOKUP($F1885,'Arr 2020'!$A:$N,10,0),0)</f>
        <v>0</v>
      </c>
      <c r="P1885" s="38">
        <f>IFERROR(VLOOKUP($F1885,'Arr 2020'!$A:$N,11,0),0)</f>
        <v>0</v>
      </c>
      <c r="Q1885" s="38">
        <f>IFERROR(VLOOKUP($F1885,'Arr 2020'!$A:$N,12,0),0)</f>
        <v>0</v>
      </c>
      <c r="R1885" s="38">
        <f>IFERROR(VLOOKUP($F1885,'Arr 2020'!$A:$N,13,0),0)</f>
        <v>0</v>
      </c>
      <c r="S1885" s="38">
        <f>IFERROR(VLOOKUP($F1885,'Arr 2020'!$A:$N,14,0),0)</f>
        <v>0</v>
      </c>
    </row>
    <row r="1886" spans="2:19" ht="15" customHeight="1" x14ac:dyDescent="0.2">
      <c r="B1886" s="23"/>
      <c r="C1886" s="22"/>
      <c r="D1886" s="22"/>
      <c r="E1886" s="22" t="s">
        <v>3282</v>
      </c>
      <c r="F1886" s="22"/>
      <c r="G1886" s="55" t="s">
        <v>4328</v>
      </c>
      <c r="H1886" s="24">
        <f>IFERROR(VLOOKUP($F1886,'Arr 2020'!$A$1:$C$1331,3,0),0)</f>
        <v>0</v>
      </c>
      <c r="I1886" s="24">
        <f>IFERROR(VLOOKUP($F1886,'Arr 2020'!$A:$N,4,0),0)</f>
        <v>0</v>
      </c>
      <c r="J1886" s="24">
        <f>IFERROR(VLOOKUP($F1886,'Arr 2020'!$A:$N,5,0),0)</f>
        <v>0</v>
      </c>
      <c r="K1886" s="24">
        <f>IFERROR(VLOOKUP($F1886,'Arr 2020'!$A:$N,6,0),0)</f>
        <v>0</v>
      </c>
      <c r="L1886" s="24">
        <f>IFERROR(VLOOKUP($F1886,'Arr 2020'!$A:$N,7,0),0)</f>
        <v>0</v>
      </c>
      <c r="M1886" s="24">
        <f>IFERROR(VLOOKUP($F1886,'Arr 2020'!$A:$N,8,0),0)</f>
        <v>0</v>
      </c>
      <c r="N1886" s="24">
        <f>IFERROR(VLOOKUP($F1886,'Arr 2020'!$A:$N,9,0),0)</f>
        <v>0</v>
      </c>
      <c r="O1886" s="24">
        <f>IFERROR(VLOOKUP($F1886,'Arr 2020'!$A:$N,10,0),0)</f>
        <v>0</v>
      </c>
      <c r="P1886" s="24">
        <f>IFERROR(VLOOKUP($F1886,'Arr 2020'!$A:$N,11,0),0)</f>
        <v>0</v>
      </c>
      <c r="Q1886" s="24">
        <f>IFERROR(VLOOKUP($F1886,'Arr 2020'!$A:$N,12,0),0)</f>
        <v>0</v>
      </c>
      <c r="R1886" s="24">
        <f>IFERROR(VLOOKUP($F1886,'Arr 2020'!$A:$N,13,0),0)</f>
        <v>0</v>
      </c>
      <c r="S1886" s="24">
        <f>IFERROR(VLOOKUP($F1886,'Arr 2020'!$A:$N,14,0),0)</f>
        <v>0</v>
      </c>
    </row>
    <row r="1887" spans="2:19" ht="15" customHeight="1" x14ac:dyDescent="0.2">
      <c r="B1887" s="60"/>
      <c r="C1887" s="61"/>
      <c r="D1887" s="61"/>
      <c r="E1887" s="61"/>
      <c r="F1887" s="43" t="s">
        <v>3283</v>
      </c>
      <c r="G1887" s="53" t="s">
        <v>4328</v>
      </c>
      <c r="H1887" s="44">
        <f>IFERROR(VLOOKUP($F1887,'Arr 2020'!$A$1:$C$1331,3,0),0)</f>
        <v>1716.68</v>
      </c>
      <c r="I1887" s="44">
        <f>IFERROR(VLOOKUP($F1887,'Arr 2020'!$A:$N,4,0),0)</f>
        <v>7691.4</v>
      </c>
      <c r="J1887" s="44">
        <f>IFERROR(VLOOKUP($F1887,'Arr 2020'!$A:$N,5,0),0)</f>
        <v>6102.91</v>
      </c>
      <c r="K1887" s="44">
        <f>IFERROR(VLOOKUP($F1887,'Arr 2020'!$A:$N,6,0),0)</f>
        <v>3016.77</v>
      </c>
      <c r="L1887" s="44">
        <f>IFERROR(VLOOKUP($F1887,'Arr 2020'!$A:$N,7,0),0)</f>
        <v>2797.91</v>
      </c>
      <c r="M1887" s="44">
        <f>IFERROR(VLOOKUP($F1887,'Arr 2020'!$A:$N,8,0),0)</f>
        <v>3875.24</v>
      </c>
      <c r="N1887" s="44">
        <f>IFERROR(VLOOKUP($F1887,'Arr 2020'!$A:$N,9,0),0)</f>
        <v>6794.41</v>
      </c>
      <c r="O1887" s="44">
        <f>IFERROR(VLOOKUP($F1887,'Arr 2020'!$A:$N,10,0),0)</f>
        <v>4276.5900000000011</v>
      </c>
      <c r="P1887" s="44">
        <f>IFERROR(VLOOKUP($F1887,'Arr 2020'!$A:$N,11,0),0)</f>
        <v>5391.4</v>
      </c>
      <c r="Q1887" s="44">
        <f>IFERROR(VLOOKUP($F1887,'Arr 2020'!$A:$N,12,0),0)</f>
        <v>5619.85</v>
      </c>
      <c r="R1887" s="44">
        <f>IFERROR(VLOOKUP($F1887,'Arr 2020'!$A:$N,13,0),0)</f>
        <v>7042.73</v>
      </c>
      <c r="S1887" s="44">
        <f>IFERROR(VLOOKUP($F1887,'Arr 2020'!$A:$N,14,0),0)</f>
        <v>112.49</v>
      </c>
    </row>
    <row r="1888" spans="2:19" ht="15" customHeight="1" x14ac:dyDescent="0.2">
      <c r="B1888" s="64"/>
      <c r="C1888" s="37"/>
      <c r="D1888" s="37" t="s">
        <v>3284</v>
      </c>
      <c r="E1888" s="37"/>
      <c r="F1888" s="37"/>
      <c r="G1888" s="51" t="s">
        <v>3285</v>
      </c>
      <c r="H1888" s="38">
        <f>IFERROR(VLOOKUP($F1888,'Arr 2020'!$A$1:$C$1331,3,0),0)</f>
        <v>0</v>
      </c>
      <c r="I1888" s="38">
        <f>IFERROR(VLOOKUP($F1888,'Arr 2020'!$A:$N,4,0),0)</f>
        <v>0</v>
      </c>
      <c r="J1888" s="38">
        <f>IFERROR(VLOOKUP($F1888,'Arr 2020'!$A:$N,5,0),0)</f>
        <v>0</v>
      </c>
      <c r="K1888" s="38">
        <f>IFERROR(VLOOKUP($F1888,'Arr 2020'!$A:$N,6,0),0)</f>
        <v>0</v>
      </c>
      <c r="L1888" s="38">
        <f>IFERROR(VLOOKUP($F1888,'Arr 2020'!$A:$N,7,0),0)</f>
        <v>0</v>
      </c>
      <c r="M1888" s="38">
        <f>IFERROR(VLOOKUP($F1888,'Arr 2020'!$A:$N,8,0),0)</f>
        <v>0</v>
      </c>
      <c r="N1888" s="38">
        <f>IFERROR(VLOOKUP($F1888,'Arr 2020'!$A:$N,9,0),0)</f>
        <v>0</v>
      </c>
      <c r="O1888" s="38">
        <f>IFERROR(VLOOKUP($F1888,'Arr 2020'!$A:$N,10,0),0)</f>
        <v>0</v>
      </c>
      <c r="P1888" s="38">
        <f>IFERROR(VLOOKUP($F1888,'Arr 2020'!$A:$N,11,0),0)</f>
        <v>0</v>
      </c>
      <c r="Q1888" s="38">
        <f>IFERROR(VLOOKUP($F1888,'Arr 2020'!$A:$N,12,0),0)</f>
        <v>0</v>
      </c>
      <c r="R1888" s="38">
        <f>IFERROR(VLOOKUP($F1888,'Arr 2020'!$A:$N,13,0),0)</f>
        <v>0</v>
      </c>
      <c r="S1888" s="38">
        <f>IFERROR(VLOOKUP($F1888,'Arr 2020'!$A:$N,14,0),0)</f>
        <v>0</v>
      </c>
    </row>
    <row r="1889" spans="2:19" ht="15" customHeight="1" x14ac:dyDescent="0.2">
      <c r="B1889" s="23"/>
      <c r="C1889" s="22"/>
      <c r="D1889" s="22"/>
      <c r="E1889" s="22" t="s">
        <v>3286</v>
      </c>
      <c r="F1889" s="22"/>
      <c r="G1889" s="55" t="s">
        <v>3285</v>
      </c>
      <c r="H1889" s="24">
        <f>IFERROR(VLOOKUP($F1889,'Arr 2020'!$A$1:$C$1331,3,0),0)</f>
        <v>0</v>
      </c>
      <c r="I1889" s="24">
        <f>IFERROR(VLOOKUP($F1889,'Arr 2020'!$A:$N,4,0),0)</f>
        <v>0</v>
      </c>
      <c r="J1889" s="24">
        <f>IFERROR(VLOOKUP($F1889,'Arr 2020'!$A:$N,5,0),0)</f>
        <v>0</v>
      </c>
      <c r="K1889" s="24">
        <f>IFERROR(VLOOKUP($F1889,'Arr 2020'!$A:$N,6,0),0)</f>
        <v>0</v>
      </c>
      <c r="L1889" s="24">
        <f>IFERROR(VLOOKUP($F1889,'Arr 2020'!$A:$N,7,0),0)</f>
        <v>0</v>
      </c>
      <c r="M1889" s="24">
        <f>IFERROR(VLOOKUP($F1889,'Arr 2020'!$A:$N,8,0),0)</f>
        <v>0</v>
      </c>
      <c r="N1889" s="24">
        <f>IFERROR(VLOOKUP($F1889,'Arr 2020'!$A:$N,9,0),0)</f>
        <v>0</v>
      </c>
      <c r="O1889" s="24">
        <f>IFERROR(VLOOKUP($F1889,'Arr 2020'!$A:$N,10,0),0)</f>
        <v>0</v>
      </c>
      <c r="P1889" s="24">
        <f>IFERROR(VLOOKUP($F1889,'Arr 2020'!$A:$N,11,0),0)</f>
        <v>0</v>
      </c>
      <c r="Q1889" s="24">
        <f>IFERROR(VLOOKUP($F1889,'Arr 2020'!$A:$N,12,0),0)</f>
        <v>0</v>
      </c>
      <c r="R1889" s="24">
        <f>IFERROR(VLOOKUP($F1889,'Arr 2020'!$A:$N,13,0),0)</f>
        <v>0</v>
      </c>
      <c r="S1889" s="24">
        <f>IFERROR(VLOOKUP($F1889,'Arr 2020'!$A:$N,14,0),0)</f>
        <v>0</v>
      </c>
    </row>
    <row r="1890" spans="2:19" ht="15" customHeight="1" x14ac:dyDescent="0.2">
      <c r="B1890" s="60"/>
      <c r="C1890" s="61"/>
      <c r="D1890" s="61"/>
      <c r="E1890" s="61"/>
      <c r="F1890" s="43" t="s">
        <v>3287</v>
      </c>
      <c r="G1890" s="53" t="s">
        <v>3285</v>
      </c>
      <c r="H1890" s="44">
        <f>IFERROR(VLOOKUP($F1890,'Arr 2020'!$A$1:$C$1331,3,0),0)</f>
        <v>327.35000000000002</v>
      </c>
      <c r="I1890" s="44">
        <f>IFERROR(VLOOKUP($F1890,'Arr 2020'!$A:$N,4,0),0)</f>
        <v>6022.78</v>
      </c>
      <c r="J1890" s="44">
        <f>IFERROR(VLOOKUP($F1890,'Arr 2020'!$A:$N,5,0),0)</f>
        <v>22.86</v>
      </c>
      <c r="K1890" s="44">
        <f>IFERROR(VLOOKUP($F1890,'Arr 2020'!$A:$N,6,0),0)</f>
        <v>0</v>
      </c>
      <c r="L1890" s="44">
        <f>IFERROR(VLOOKUP($F1890,'Arr 2020'!$A:$N,7,0),0)</f>
        <v>0</v>
      </c>
      <c r="M1890" s="44">
        <f>IFERROR(VLOOKUP($F1890,'Arr 2020'!$A:$N,8,0),0)</f>
        <v>36.299999999999997</v>
      </c>
      <c r="N1890" s="44">
        <f>IFERROR(VLOOKUP($F1890,'Arr 2020'!$A:$N,9,0),0)</f>
        <v>0</v>
      </c>
      <c r="O1890" s="44">
        <f>IFERROR(VLOOKUP($F1890,'Arr 2020'!$A:$N,10,0),0)</f>
        <v>35.07</v>
      </c>
      <c r="P1890" s="44">
        <f>IFERROR(VLOOKUP($F1890,'Arr 2020'!$A:$N,11,0),0)</f>
        <v>0</v>
      </c>
      <c r="Q1890" s="44">
        <f>IFERROR(VLOOKUP($F1890,'Arr 2020'!$A:$N,12,0),0)</f>
        <v>1103.1600000000001</v>
      </c>
      <c r="R1890" s="44">
        <f>IFERROR(VLOOKUP($F1890,'Arr 2020'!$A:$N,13,0),0)</f>
        <v>74.97</v>
      </c>
      <c r="S1890" s="44">
        <f>IFERROR(VLOOKUP($F1890,'Arr 2020'!$A:$N,14,0),0)</f>
        <v>41.85</v>
      </c>
    </row>
    <row r="1891" spans="2:19" ht="15" customHeight="1" x14ac:dyDescent="0.2">
      <c r="B1891" s="64"/>
      <c r="C1891" s="37"/>
      <c r="D1891" s="37" t="s">
        <v>3288</v>
      </c>
      <c r="E1891" s="37"/>
      <c r="F1891" s="37"/>
      <c r="G1891" s="51" t="s">
        <v>3289</v>
      </c>
      <c r="H1891" s="38">
        <f>IFERROR(VLOOKUP($F1891,'Arr 2020'!$A$1:$C$1331,3,0),0)</f>
        <v>0</v>
      </c>
      <c r="I1891" s="38">
        <f>IFERROR(VLOOKUP($F1891,'Arr 2020'!$A:$N,4,0),0)</f>
        <v>0</v>
      </c>
      <c r="J1891" s="38">
        <f>IFERROR(VLOOKUP($F1891,'Arr 2020'!$A:$N,5,0),0)</f>
        <v>0</v>
      </c>
      <c r="K1891" s="38">
        <f>IFERROR(VLOOKUP($F1891,'Arr 2020'!$A:$N,6,0),0)</f>
        <v>0</v>
      </c>
      <c r="L1891" s="38">
        <f>IFERROR(VLOOKUP($F1891,'Arr 2020'!$A:$N,7,0),0)</f>
        <v>0</v>
      </c>
      <c r="M1891" s="38">
        <f>IFERROR(VLOOKUP($F1891,'Arr 2020'!$A:$N,8,0),0)</f>
        <v>0</v>
      </c>
      <c r="N1891" s="38">
        <f>IFERROR(VLOOKUP($F1891,'Arr 2020'!$A:$N,9,0),0)</f>
        <v>0</v>
      </c>
      <c r="O1891" s="38">
        <f>IFERROR(VLOOKUP($F1891,'Arr 2020'!$A:$N,10,0),0)</f>
        <v>0</v>
      </c>
      <c r="P1891" s="38">
        <f>IFERROR(VLOOKUP($F1891,'Arr 2020'!$A:$N,11,0),0)</f>
        <v>0</v>
      </c>
      <c r="Q1891" s="38">
        <f>IFERROR(VLOOKUP($F1891,'Arr 2020'!$A:$N,12,0),0)</f>
        <v>0</v>
      </c>
      <c r="R1891" s="38">
        <f>IFERROR(VLOOKUP($F1891,'Arr 2020'!$A:$N,13,0),0)</f>
        <v>0</v>
      </c>
      <c r="S1891" s="38">
        <f>IFERROR(VLOOKUP($F1891,'Arr 2020'!$A:$N,14,0),0)</f>
        <v>0</v>
      </c>
    </row>
    <row r="1892" spans="2:19" ht="15" customHeight="1" x14ac:dyDescent="0.2">
      <c r="B1892" s="23"/>
      <c r="C1892" s="22"/>
      <c r="D1892" s="22"/>
      <c r="E1892" s="22" t="s">
        <v>3290</v>
      </c>
      <c r="F1892" s="22"/>
      <c r="G1892" s="55" t="s">
        <v>3291</v>
      </c>
      <c r="H1892" s="24">
        <f>IFERROR(VLOOKUP($F1892,'Arr 2020'!$A$1:$C$1331,3,0),0)</f>
        <v>0</v>
      </c>
      <c r="I1892" s="24">
        <f>IFERROR(VLOOKUP($F1892,'Arr 2020'!$A:$N,4,0),0)</f>
        <v>0</v>
      </c>
      <c r="J1892" s="24">
        <f>IFERROR(VLOOKUP($F1892,'Arr 2020'!$A:$N,5,0),0)</f>
        <v>0</v>
      </c>
      <c r="K1892" s="24">
        <f>IFERROR(VLOOKUP($F1892,'Arr 2020'!$A:$N,6,0),0)</f>
        <v>0</v>
      </c>
      <c r="L1892" s="24">
        <f>IFERROR(VLOOKUP($F1892,'Arr 2020'!$A:$N,7,0),0)</f>
        <v>0</v>
      </c>
      <c r="M1892" s="24">
        <f>IFERROR(VLOOKUP($F1892,'Arr 2020'!$A:$N,8,0),0)</f>
        <v>0</v>
      </c>
      <c r="N1892" s="24">
        <f>IFERROR(VLOOKUP($F1892,'Arr 2020'!$A:$N,9,0),0)</f>
        <v>0</v>
      </c>
      <c r="O1892" s="24">
        <f>IFERROR(VLOOKUP($F1892,'Arr 2020'!$A:$N,10,0),0)</f>
        <v>0</v>
      </c>
      <c r="P1892" s="24">
        <f>IFERROR(VLOOKUP($F1892,'Arr 2020'!$A:$N,11,0),0)</f>
        <v>0</v>
      </c>
      <c r="Q1892" s="24">
        <f>IFERROR(VLOOKUP($F1892,'Arr 2020'!$A:$N,12,0),0)</f>
        <v>0</v>
      </c>
      <c r="R1892" s="24">
        <f>IFERROR(VLOOKUP($F1892,'Arr 2020'!$A:$N,13,0),0)</f>
        <v>0</v>
      </c>
      <c r="S1892" s="24">
        <f>IFERROR(VLOOKUP($F1892,'Arr 2020'!$A:$N,14,0),0)</f>
        <v>0</v>
      </c>
    </row>
    <row r="1893" spans="2:19" ht="15" customHeight="1" x14ac:dyDescent="0.2">
      <c r="B1893" s="60"/>
      <c r="C1893" s="61"/>
      <c r="D1893" s="61"/>
      <c r="E1893" s="61"/>
      <c r="F1893" s="43" t="s">
        <v>3292</v>
      </c>
      <c r="G1893" s="53" t="s">
        <v>3291</v>
      </c>
      <c r="H1893" s="44">
        <f>IFERROR(VLOOKUP($F1893,'Arr 2020'!$A$1:$C$1331,3,0),0)</f>
        <v>0</v>
      </c>
      <c r="I1893" s="44">
        <f>IFERROR(VLOOKUP($F1893,'Arr 2020'!$A:$N,4,0),0)</f>
        <v>0</v>
      </c>
      <c r="J1893" s="44">
        <f>IFERROR(VLOOKUP($F1893,'Arr 2020'!$A:$N,5,0),0)</f>
        <v>0</v>
      </c>
      <c r="K1893" s="44">
        <f>IFERROR(VLOOKUP($F1893,'Arr 2020'!$A:$N,6,0),0)</f>
        <v>0</v>
      </c>
      <c r="L1893" s="44">
        <f>IFERROR(VLOOKUP($F1893,'Arr 2020'!$A:$N,7,0),0)</f>
        <v>0</v>
      </c>
      <c r="M1893" s="44">
        <f>IFERROR(VLOOKUP($F1893,'Arr 2020'!$A:$N,8,0),0)</f>
        <v>0</v>
      </c>
      <c r="N1893" s="44">
        <f>IFERROR(VLOOKUP($F1893,'Arr 2020'!$A:$N,9,0),0)</f>
        <v>0</v>
      </c>
      <c r="O1893" s="44">
        <f>IFERROR(VLOOKUP($F1893,'Arr 2020'!$A:$N,10,0),0)</f>
        <v>0</v>
      </c>
      <c r="P1893" s="44">
        <f>IFERROR(VLOOKUP($F1893,'Arr 2020'!$A:$N,11,0),0)</f>
        <v>0</v>
      </c>
      <c r="Q1893" s="44">
        <f>IFERROR(VLOOKUP($F1893,'Arr 2020'!$A:$N,12,0),0)</f>
        <v>0</v>
      </c>
      <c r="R1893" s="44">
        <f>IFERROR(VLOOKUP($F1893,'Arr 2020'!$A:$N,13,0),0)</f>
        <v>0</v>
      </c>
      <c r="S1893" s="44">
        <f>IFERROR(VLOOKUP($F1893,'Arr 2020'!$A:$N,14,0),0)</f>
        <v>0</v>
      </c>
    </row>
    <row r="1894" spans="2:19" ht="15" customHeight="1" x14ac:dyDescent="0.2">
      <c r="B1894" s="23"/>
      <c r="C1894" s="22"/>
      <c r="D1894" s="22"/>
      <c r="E1894" s="22" t="s">
        <v>3293</v>
      </c>
      <c r="F1894" s="22"/>
      <c r="G1894" s="55" t="s">
        <v>3294</v>
      </c>
      <c r="H1894" s="24">
        <f>IFERROR(VLOOKUP($F1894,'Arr 2020'!$A$1:$C$1331,3,0),0)</f>
        <v>0</v>
      </c>
      <c r="I1894" s="24">
        <f>IFERROR(VLOOKUP($F1894,'Arr 2020'!$A:$N,4,0),0)</f>
        <v>0</v>
      </c>
      <c r="J1894" s="24">
        <f>IFERROR(VLOOKUP($F1894,'Arr 2020'!$A:$N,5,0),0)</f>
        <v>0</v>
      </c>
      <c r="K1894" s="24">
        <f>IFERROR(VLOOKUP($F1894,'Arr 2020'!$A:$N,6,0),0)</f>
        <v>0</v>
      </c>
      <c r="L1894" s="24">
        <f>IFERROR(VLOOKUP($F1894,'Arr 2020'!$A:$N,7,0),0)</f>
        <v>0</v>
      </c>
      <c r="M1894" s="24">
        <f>IFERROR(VLOOKUP($F1894,'Arr 2020'!$A:$N,8,0),0)</f>
        <v>0</v>
      </c>
      <c r="N1894" s="24">
        <f>IFERROR(VLOOKUP($F1894,'Arr 2020'!$A:$N,9,0),0)</f>
        <v>0</v>
      </c>
      <c r="O1894" s="24">
        <f>IFERROR(VLOOKUP($F1894,'Arr 2020'!$A:$N,10,0),0)</f>
        <v>0</v>
      </c>
      <c r="P1894" s="24">
        <f>IFERROR(VLOOKUP($F1894,'Arr 2020'!$A:$N,11,0),0)</f>
        <v>0</v>
      </c>
      <c r="Q1894" s="24">
        <f>IFERROR(VLOOKUP($F1894,'Arr 2020'!$A:$N,12,0),0)</f>
        <v>0</v>
      </c>
      <c r="R1894" s="24">
        <f>IFERROR(VLOOKUP($F1894,'Arr 2020'!$A:$N,13,0),0)</f>
        <v>0</v>
      </c>
      <c r="S1894" s="24">
        <f>IFERROR(VLOOKUP($F1894,'Arr 2020'!$A:$N,14,0),0)</f>
        <v>0</v>
      </c>
    </row>
    <row r="1895" spans="2:19" ht="15" customHeight="1" x14ac:dyDescent="0.2">
      <c r="B1895" s="60"/>
      <c r="C1895" s="61"/>
      <c r="D1895" s="61"/>
      <c r="E1895" s="61"/>
      <c r="F1895" s="43" t="s">
        <v>3295</v>
      </c>
      <c r="G1895" s="53" t="s">
        <v>3294</v>
      </c>
      <c r="H1895" s="44">
        <f>IFERROR(VLOOKUP($F1895,'Arr 2020'!$A$1:$C$1331,3,0),0)</f>
        <v>0.24</v>
      </c>
      <c r="I1895" s="44">
        <f>IFERROR(VLOOKUP($F1895,'Arr 2020'!$A:$N,4,0),0)</f>
        <v>20.339999999999996</v>
      </c>
      <c r="J1895" s="44">
        <f>IFERROR(VLOOKUP($F1895,'Arr 2020'!$A:$N,5,0),0)</f>
        <v>0</v>
      </c>
      <c r="K1895" s="44">
        <f>IFERROR(VLOOKUP($F1895,'Arr 2020'!$A:$N,6,0),0)</f>
        <v>0</v>
      </c>
      <c r="L1895" s="44">
        <f>IFERROR(VLOOKUP($F1895,'Arr 2020'!$A:$N,7,0),0)</f>
        <v>0</v>
      </c>
      <c r="M1895" s="44">
        <f>IFERROR(VLOOKUP($F1895,'Arr 2020'!$A:$N,8,0),0)</f>
        <v>0</v>
      </c>
      <c r="N1895" s="44">
        <f>IFERROR(VLOOKUP($F1895,'Arr 2020'!$A:$N,9,0),0)</f>
        <v>0</v>
      </c>
      <c r="O1895" s="44">
        <f>IFERROR(VLOOKUP($F1895,'Arr 2020'!$A:$N,10,0),0)</f>
        <v>0.24</v>
      </c>
      <c r="P1895" s="44">
        <f>IFERROR(VLOOKUP($F1895,'Arr 2020'!$A:$N,11,0),0)</f>
        <v>0</v>
      </c>
      <c r="Q1895" s="44">
        <f>IFERROR(VLOOKUP($F1895,'Arr 2020'!$A:$N,12,0),0)</f>
        <v>0</v>
      </c>
      <c r="R1895" s="44">
        <f>IFERROR(VLOOKUP($F1895,'Arr 2020'!$A:$N,13,0),0)</f>
        <v>0</v>
      </c>
      <c r="S1895" s="44">
        <f>IFERROR(VLOOKUP($F1895,'Arr 2020'!$A:$N,14,0),0)</f>
        <v>0</v>
      </c>
    </row>
    <row r="1896" spans="2:19" ht="15" customHeight="1" x14ac:dyDescent="0.2">
      <c r="B1896" s="64"/>
      <c r="C1896" s="37"/>
      <c r="D1896" s="37" t="s">
        <v>3296</v>
      </c>
      <c r="E1896" s="37"/>
      <c r="F1896" s="37"/>
      <c r="G1896" s="51" t="s">
        <v>3297</v>
      </c>
      <c r="H1896" s="38">
        <f>IFERROR(VLOOKUP($F1896,'Arr 2020'!$A$1:$C$1331,3,0),0)</f>
        <v>0</v>
      </c>
      <c r="I1896" s="38">
        <f>IFERROR(VLOOKUP($F1896,'Arr 2020'!$A:$N,4,0),0)</f>
        <v>0</v>
      </c>
      <c r="J1896" s="38">
        <f>IFERROR(VLOOKUP($F1896,'Arr 2020'!$A:$N,5,0),0)</f>
        <v>0</v>
      </c>
      <c r="K1896" s="38">
        <f>IFERROR(VLOOKUP($F1896,'Arr 2020'!$A:$N,6,0),0)</f>
        <v>0</v>
      </c>
      <c r="L1896" s="38">
        <f>IFERROR(VLOOKUP($F1896,'Arr 2020'!$A:$N,7,0),0)</f>
        <v>0</v>
      </c>
      <c r="M1896" s="38">
        <f>IFERROR(VLOOKUP($F1896,'Arr 2020'!$A:$N,8,0),0)</f>
        <v>0</v>
      </c>
      <c r="N1896" s="38">
        <f>IFERROR(VLOOKUP($F1896,'Arr 2020'!$A:$N,9,0),0)</f>
        <v>0</v>
      </c>
      <c r="O1896" s="38">
        <f>IFERROR(VLOOKUP($F1896,'Arr 2020'!$A:$N,10,0),0)</f>
        <v>0</v>
      </c>
      <c r="P1896" s="38">
        <f>IFERROR(VLOOKUP($F1896,'Arr 2020'!$A:$N,11,0),0)</f>
        <v>0</v>
      </c>
      <c r="Q1896" s="38">
        <f>IFERROR(VLOOKUP($F1896,'Arr 2020'!$A:$N,12,0),0)</f>
        <v>0</v>
      </c>
      <c r="R1896" s="38">
        <f>IFERROR(VLOOKUP($F1896,'Arr 2020'!$A:$N,13,0),0)</f>
        <v>0</v>
      </c>
      <c r="S1896" s="38">
        <f>IFERROR(VLOOKUP($F1896,'Arr 2020'!$A:$N,14,0),0)</f>
        <v>0</v>
      </c>
    </row>
    <row r="1897" spans="2:19" ht="15" customHeight="1" x14ac:dyDescent="0.2">
      <c r="B1897" s="23"/>
      <c r="C1897" s="22"/>
      <c r="D1897" s="22"/>
      <c r="E1897" s="22" t="s">
        <v>3298</v>
      </c>
      <c r="F1897" s="22"/>
      <c r="G1897" s="55" t="s">
        <v>3297</v>
      </c>
      <c r="H1897" s="24">
        <f>IFERROR(VLOOKUP($F1897,'Arr 2020'!$A$1:$C$1331,3,0),0)</f>
        <v>0</v>
      </c>
      <c r="I1897" s="24">
        <f>IFERROR(VLOOKUP($F1897,'Arr 2020'!$A:$N,4,0),0)</f>
        <v>0</v>
      </c>
      <c r="J1897" s="24">
        <f>IFERROR(VLOOKUP($F1897,'Arr 2020'!$A:$N,5,0),0)</f>
        <v>0</v>
      </c>
      <c r="K1897" s="24">
        <f>IFERROR(VLOOKUP($F1897,'Arr 2020'!$A:$N,6,0),0)</f>
        <v>0</v>
      </c>
      <c r="L1897" s="24">
        <f>IFERROR(VLOOKUP($F1897,'Arr 2020'!$A:$N,7,0),0)</f>
        <v>0</v>
      </c>
      <c r="M1897" s="24">
        <f>IFERROR(VLOOKUP($F1897,'Arr 2020'!$A:$N,8,0),0)</f>
        <v>0</v>
      </c>
      <c r="N1897" s="24">
        <f>IFERROR(VLOOKUP($F1897,'Arr 2020'!$A:$N,9,0),0)</f>
        <v>0</v>
      </c>
      <c r="O1897" s="24">
        <f>IFERROR(VLOOKUP($F1897,'Arr 2020'!$A:$N,10,0),0)</f>
        <v>0</v>
      </c>
      <c r="P1897" s="24">
        <f>IFERROR(VLOOKUP($F1897,'Arr 2020'!$A:$N,11,0),0)</f>
        <v>0</v>
      </c>
      <c r="Q1897" s="24">
        <f>IFERROR(VLOOKUP($F1897,'Arr 2020'!$A:$N,12,0),0)</f>
        <v>0</v>
      </c>
      <c r="R1897" s="24">
        <f>IFERROR(VLOOKUP($F1897,'Arr 2020'!$A:$N,13,0),0)</f>
        <v>0</v>
      </c>
      <c r="S1897" s="24">
        <f>IFERROR(VLOOKUP($F1897,'Arr 2020'!$A:$N,14,0),0)</f>
        <v>0</v>
      </c>
    </row>
    <row r="1898" spans="2:19" ht="15" customHeight="1" x14ac:dyDescent="0.2">
      <c r="B1898" s="60"/>
      <c r="C1898" s="61"/>
      <c r="D1898" s="61"/>
      <c r="E1898" s="61"/>
      <c r="F1898" s="43" t="s">
        <v>3299</v>
      </c>
      <c r="G1898" s="53" t="s">
        <v>3297</v>
      </c>
      <c r="H1898" s="44">
        <f>IFERROR(VLOOKUP($F1898,'Arr 2020'!$A$1:$C$1331,3,0),0)</f>
        <v>0</v>
      </c>
      <c r="I1898" s="44">
        <f>IFERROR(VLOOKUP($F1898,'Arr 2020'!$A:$N,4,0),0)</f>
        <v>81.299999999999983</v>
      </c>
      <c r="J1898" s="44">
        <f>IFERROR(VLOOKUP($F1898,'Arr 2020'!$A:$N,5,0),0)</f>
        <v>0</v>
      </c>
      <c r="K1898" s="44">
        <f>IFERROR(VLOOKUP($F1898,'Arr 2020'!$A:$N,6,0),0)</f>
        <v>132</v>
      </c>
      <c r="L1898" s="44">
        <f>IFERROR(VLOOKUP($F1898,'Arr 2020'!$A:$N,7,0),0)</f>
        <v>0</v>
      </c>
      <c r="M1898" s="44">
        <f>IFERROR(VLOOKUP($F1898,'Arr 2020'!$A:$N,8,0),0)</f>
        <v>0</v>
      </c>
      <c r="N1898" s="44">
        <f>IFERROR(VLOOKUP($F1898,'Arr 2020'!$A:$N,9,0),0)</f>
        <v>0</v>
      </c>
      <c r="O1898" s="44">
        <f>IFERROR(VLOOKUP($F1898,'Arr 2020'!$A:$N,10,0),0)</f>
        <v>0</v>
      </c>
      <c r="P1898" s="44">
        <f>IFERROR(VLOOKUP($F1898,'Arr 2020'!$A:$N,11,0),0)</f>
        <v>13.2</v>
      </c>
      <c r="Q1898" s="44">
        <f>IFERROR(VLOOKUP($F1898,'Arr 2020'!$A:$N,12,0),0)</f>
        <v>2723.84</v>
      </c>
      <c r="R1898" s="44">
        <f>IFERROR(VLOOKUP($F1898,'Arr 2020'!$A:$N,13,0),0)</f>
        <v>8.8000000000000007</v>
      </c>
      <c r="S1898" s="44">
        <f>IFERROR(VLOOKUP($F1898,'Arr 2020'!$A:$N,14,0),0)</f>
        <v>62.07</v>
      </c>
    </row>
    <row r="1899" spans="2:19" ht="30" customHeight="1" x14ac:dyDescent="0.2">
      <c r="B1899" s="32"/>
      <c r="C1899" s="33" t="s">
        <v>3300</v>
      </c>
      <c r="D1899" s="33"/>
      <c r="E1899" s="33"/>
      <c r="F1899" s="33"/>
      <c r="G1899" s="50" t="s">
        <v>3301</v>
      </c>
      <c r="H1899" s="73">
        <f>IFERROR(VLOOKUP($F1899,'Arr 2020'!$A$1:$C$1331,3,0),0)</f>
        <v>0</v>
      </c>
      <c r="I1899" s="73">
        <f>IFERROR(VLOOKUP($F1899,'Arr 2020'!$A:$N,4,0),0)</f>
        <v>0</v>
      </c>
      <c r="J1899" s="73">
        <f>IFERROR(VLOOKUP($F1899,'Arr 2020'!$A:$N,5,0),0)</f>
        <v>0</v>
      </c>
      <c r="K1899" s="73">
        <f>IFERROR(VLOOKUP($F1899,'Arr 2020'!$A:$N,6,0),0)</f>
        <v>0</v>
      </c>
      <c r="L1899" s="73">
        <f>IFERROR(VLOOKUP($F1899,'Arr 2020'!$A:$N,7,0),0)</f>
        <v>0</v>
      </c>
      <c r="M1899" s="73">
        <f>IFERROR(VLOOKUP($F1899,'Arr 2020'!$A:$N,8,0),0)</f>
        <v>0</v>
      </c>
      <c r="N1899" s="73">
        <f>IFERROR(VLOOKUP($F1899,'Arr 2020'!$A:$N,9,0),0)</f>
        <v>0</v>
      </c>
      <c r="O1899" s="73">
        <f>IFERROR(VLOOKUP($F1899,'Arr 2020'!$A:$N,10,0),0)</f>
        <v>0</v>
      </c>
      <c r="P1899" s="73">
        <f>IFERROR(VLOOKUP($F1899,'Arr 2020'!$A:$N,11,0),0)</f>
        <v>0</v>
      </c>
      <c r="Q1899" s="73">
        <f>IFERROR(VLOOKUP($F1899,'Arr 2020'!$A:$N,12,0),0)</f>
        <v>0</v>
      </c>
      <c r="R1899" s="73">
        <f>IFERROR(VLOOKUP($F1899,'Arr 2020'!$A:$N,13,0),0)</f>
        <v>0</v>
      </c>
      <c r="S1899" s="73">
        <f>IFERROR(VLOOKUP($F1899,'Arr 2020'!$A:$N,14,0),0)</f>
        <v>0</v>
      </c>
    </row>
    <row r="1900" spans="2:19" ht="15" customHeight="1" x14ac:dyDescent="0.2">
      <c r="B1900" s="64"/>
      <c r="C1900" s="37"/>
      <c r="D1900" s="37" t="s">
        <v>3302</v>
      </c>
      <c r="E1900" s="37"/>
      <c r="F1900" s="37"/>
      <c r="G1900" s="51" t="s">
        <v>3303</v>
      </c>
      <c r="H1900" s="38">
        <f>IFERROR(VLOOKUP($F1900,'Arr 2020'!$A$1:$C$1331,3,0),0)</f>
        <v>0</v>
      </c>
      <c r="I1900" s="38">
        <f>IFERROR(VLOOKUP($F1900,'Arr 2020'!$A:$N,4,0),0)</f>
        <v>0</v>
      </c>
      <c r="J1900" s="38">
        <f>IFERROR(VLOOKUP($F1900,'Arr 2020'!$A:$N,5,0),0)</f>
        <v>0</v>
      </c>
      <c r="K1900" s="38">
        <f>IFERROR(VLOOKUP($F1900,'Arr 2020'!$A:$N,6,0),0)</f>
        <v>0</v>
      </c>
      <c r="L1900" s="38">
        <f>IFERROR(VLOOKUP($F1900,'Arr 2020'!$A:$N,7,0),0)</f>
        <v>0</v>
      </c>
      <c r="M1900" s="38">
        <f>IFERROR(VLOOKUP($F1900,'Arr 2020'!$A:$N,8,0),0)</f>
        <v>0</v>
      </c>
      <c r="N1900" s="38">
        <f>IFERROR(VLOOKUP($F1900,'Arr 2020'!$A:$N,9,0),0)</f>
        <v>0</v>
      </c>
      <c r="O1900" s="38">
        <f>IFERROR(VLOOKUP($F1900,'Arr 2020'!$A:$N,10,0),0)</f>
        <v>0</v>
      </c>
      <c r="P1900" s="38">
        <f>IFERROR(VLOOKUP($F1900,'Arr 2020'!$A:$N,11,0),0)</f>
        <v>0</v>
      </c>
      <c r="Q1900" s="38">
        <f>IFERROR(VLOOKUP($F1900,'Arr 2020'!$A:$N,12,0),0)</f>
        <v>0</v>
      </c>
      <c r="R1900" s="38">
        <f>IFERROR(VLOOKUP($F1900,'Arr 2020'!$A:$N,13,0),0)</f>
        <v>0</v>
      </c>
      <c r="S1900" s="38">
        <f>IFERROR(VLOOKUP($F1900,'Arr 2020'!$A:$N,14,0),0)</f>
        <v>0</v>
      </c>
    </row>
    <row r="1901" spans="2:19" ht="15" customHeight="1" x14ac:dyDescent="0.2">
      <c r="B1901" s="23"/>
      <c r="C1901" s="22"/>
      <c r="D1901" s="22"/>
      <c r="E1901" s="22" t="s">
        <v>3304</v>
      </c>
      <c r="F1901" s="22"/>
      <c r="G1901" s="55" t="s">
        <v>3305</v>
      </c>
      <c r="H1901" s="24">
        <f>IFERROR(VLOOKUP($F1901,'Arr 2020'!$A$1:$C$1331,3,0),0)</f>
        <v>0</v>
      </c>
      <c r="I1901" s="24">
        <f>IFERROR(VLOOKUP($F1901,'Arr 2020'!$A:$N,4,0),0)</f>
        <v>0</v>
      </c>
      <c r="J1901" s="24">
        <f>IFERROR(VLOOKUP($F1901,'Arr 2020'!$A:$N,5,0),0)</f>
        <v>0</v>
      </c>
      <c r="K1901" s="24">
        <f>IFERROR(VLOOKUP($F1901,'Arr 2020'!$A:$N,6,0),0)</f>
        <v>0</v>
      </c>
      <c r="L1901" s="24">
        <f>IFERROR(VLOOKUP($F1901,'Arr 2020'!$A:$N,7,0),0)</f>
        <v>0</v>
      </c>
      <c r="M1901" s="24">
        <f>IFERROR(VLOOKUP($F1901,'Arr 2020'!$A:$N,8,0),0)</f>
        <v>0</v>
      </c>
      <c r="N1901" s="24">
        <f>IFERROR(VLOOKUP($F1901,'Arr 2020'!$A:$N,9,0),0)</f>
        <v>0</v>
      </c>
      <c r="O1901" s="24">
        <f>IFERROR(VLOOKUP($F1901,'Arr 2020'!$A:$N,10,0),0)</f>
        <v>0</v>
      </c>
      <c r="P1901" s="24">
        <f>IFERROR(VLOOKUP($F1901,'Arr 2020'!$A:$N,11,0),0)</f>
        <v>0</v>
      </c>
      <c r="Q1901" s="24">
        <f>IFERROR(VLOOKUP($F1901,'Arr 2020'!$A:$N,12,0),0)</f>
        <v>0</v>
      </c>
      <c r="R1901" s="24">
        <f>IFERROR(VLOOKUP($F1901,'Arr 2020'!$A:$N,13,0),0)</f>
        <v>0</v>
      </c>
      <c r="S1901" s="24">
        <f>IFERROR(VLOOKUP($F1901,'Arr 2020'!$A:$N,14,0),0)</f>
        <v>0</v>
      </c>
    </row>
    <row r="1902" spans="2:19" ht="15" customHeight="1" x14ac:dyDescent="0.2">
      <c r="B1902" s="60"/>
      <c r="C1902" s="61"/>
      <c r="D1902" s="61"/>
      <c r="E1902" s="61"/>
      <c r="F1902" s="43" t="s">
        <v>3306</v>
      </c>
      <c r="G1902" s="53" t="s">
        <v>3307</v>
      </c>
      <c r="H1902" s="44">
        <f>IFERROR(VLOOKUP($F1902,'Arr 2020'!$A$1:$C$1331,3,0),0)</f>
        <v>0</v>
      </c>
      <c r="I1902" s="44">
        <f>IFERROR(VLOOKUP($F1902,'Arr 2020'!$A:$N,4,0),0)</f>
        <v>0</v>
      </c>
      <c r="J1902" s="44">
        <f>IFERROR(VLOOKUP($F1902,'Arr 2020'!$A:$N,5,0),0)</f>
        <v>0</v>
      </c>
      <c r="K1902" s="44">
        <f>IFERROR(VLOOKUP($F1902,'Arr 2020'!$A:$N,6,0),0)</f>
        <v>0</v>
      </c>
      <c r="L1902" s="44">
        <f>IFERROR(VLOOKUP($F1902,'Arr 2020'!$A:$N,7,0),0)</f>
        <v>0</v>
      </c>
      <c r="M1902" s="44">
        <f>IFERROR(VLOOKUP($F1902,'Arr 2020'!$A:$N,8,0),0)</f>
        <v>0</v>
      </c>
      <c r="N1902" s="44">
        <f>IFERROR(VLOOKUP($F1902,'Arr 2020'!$A:$N,9,0),0)</f>
        <v>0</v>
      </c>
      <c r="O1902" s="44">
        <f>IFERROR(VLOOKUP($F1902,'Arr 2020'!$A:$N,10,0),0)</f>
        <v>0</v>
      </c>
      <c r="P1902" s="44">
        <f>IFERROR(VLOOKUP($F1902,'Arr 2020'!$A:$N,11,0),0)</f>
        <v>0</v>
      </c>
      <c r="Q1902" s="44">
        <f>IFERROR(VLOOKUP($F1902,'Arr 2020'!$A:$N,12,0),0)</f>
        <v>0</v>
      </c>
      <c r="R1902" s="44">
        <f>IFERROR(VLOOKUP($F1902,'Arr 2020'!$A:$N,13,0),0)</f>
        <v>0</v>
      </c>
      <c r="S1902" s="44">
        <f>IFERROR(VLOOKUP($F1902,'Arr 2020'!$A:$N,14,0),0)</f>
        <v>0</v>
      </c>
    </row>
    <row r="1903" spans="2:19" ht="15" customHeight="1" x14ac:dyDescent="0.2">
      <c r="B1903" s="60"/>
      <c r="C1903" s="61"/>
      <c r="D1903" s="61"/>
      <c r="E1903" s="61"/>
      <c r="F1903" s="43" t="s">
        <v>3308</v>
      </c>
      <c r="G1903" s="53" t="s">
        <v>3309</v>
      </c>
      <c r="H1903" s="44">
        <f>IFERROR(VLOOKUP($F1903,'Arr 2020'!$A$1:$C$1331,3,0),0)</f>
        <v>0</v>
      </c>
      <c r="I1903" s="44">
        <f>IFERROR(VLOOKUP($F1903,'Arr 2020'!$A:$N,4,0),0)</f>
        <v>0</v>
      </c>
      <c r="J1903" s="44">
        <f>IFERROR(VLOOKUP($F1903,'Arr 2020'!$A:$N,5,0),0)</f>
        <v>0</v>
      </c>
      <c r="K1903" s="44">
        <f>IFERROR(VLOOKUP($F1903,'Arr 2020'!$A:$N,6,0),0)</f>
        <v>0</v>
      </c>
      <c r="L1903" s="44">
        <f>IFERROR(VLOOKUP($F1903,'Arr 2020'!$A:$N,7,0),0)</f>
        <v>0</v>
      </c>
      <c r="M1903" s="44">
        <f>IFERROR(VLOOKUP($F1903,'Arr 2020'!$A:$N,8,0),0)</f>
        <v>0</v>
      </c>
      <c r="N1903" s="44">
        <f>IFERROR(VLOOKUP($F1903,'Arr 2020'!$A:$N,9,0),0)</f>
        <v>0</v>
      </c>
      <c r="O1903" s="44">
        <f>IFERROR(VLOOKUP($F1903,'Arr 2020'!$A:$N,10,0),0)</f>
        <v>0</v>
      </c>
      <c r="P1903" s="44">
        <f>IFERROR(VLOOKUP($F1903,'Arr 2020'!$A:$N,11,0),0)</f>
        <v>0</v>
      </c>
      <c r="Q1903" s="44">
        <f>IFERROR(VLOOKUP($F1903,'Arr 2020'!$A:$N,12,0),0)</f>
        <v>0</v>
      </c>
      <c r="R1903" s="44">
        <f>IFERROR(VLOOKUP($F1903,'Arr 2020'!$A:$N,13,0),0)</f>
        <v>0</v>
      </c>
      <c r="S1903" s="44">
        <f>IFERROR(VLOOKUP($F1903,'Arr 2020'!$A:$N,14,0),0)</f>
        <v>0</v>
      </c>
    </row>
    <row r="1904" spans="2:19" ht="15" customHeight="1" x14ac:dyDescent="0.2">
      <c r="B1904" s="60"/>
      <c r="C1904" s="61"/>
      <c r="D1904" s="61"/>
      <c r="E1904" s="61"/>
      <c r="F1904" s="43" t="s">
        <v>3310</v>
      </c>
      <c r="G1904" s="53" t="s">
        <v>3311</v>
      </c>
      <c r="H1904" s="44">
        <f>IFERROR(VLOOKUP($F1904,'Arr 2020'!$A$1:$C$1331,3,0),0)</f>
        <v>0</v>
      </c>
      <c r="I1904" s="44">
        <f>IFERROR(VLOOKUP($F1904,'Arr 2020'!$A:$N,4,0),0)</f>
        <v>0</v>
      </c>
      <c r="J1904" s="44">
        <f>IFERROR(VLOOKUP($F1904,'Arr 2020'!$A:$N,5,0),0)</f>
        <v>0</v>
      </c>
      <c r="K1904" s="44">
        <f>IFERROR(VLOOKUP($F1904,'Arr 2020'!$A:$N,6,0),0)</f>
        <v>0</v>
      </c>
      <c r="L1904" s="44">
        <f>IFERROR(VLOOKUP($F1904,'Arr 2020'!$A:$N,7,0),0)</f>
        <v>0</v>
      </c>
      <c r="M1904" s="44">
        <f>IFERROR(VLOOKUP($F1904,'Arr 2020'!$A:$N,8,0),0)</f>
        <v>0</v>
      </c>
      <c r="N1904" s="44">
        <f>IFERROR(VLOOKUP($F1904,'Arr 2020'!$A:$N,9,0),0)</f>
        <v>0</v>
      </c>
      <c r="O1904" s="44">
        <f>IFERROR(VLOOKUP($F1904,'Arr 2020'!$A:$N,10,0),0)</f>
        <v>0</v>
      </c>
      <c r="P1904" s="44">
        <f>IFERROR(VLOOKUP($F1904,'Arr 2020'!$A:$N,11,0),0)</f>
        <v>0</v>
      </c>
      <c r="Q1904" s="44">
        <f>IFERROR(VLOOKUP($F1904,'Arr 2020'!$A:$N,12,0),0)</f>
        <v>0</v>
      </c>
      <c r="R1904" s="44">
        <f>IFERROR(VLOOKUP($F1904,'Arr 2020'!$A:$N,13,0),0)</f>
        <v>0</v>
      </c>
      <c r="S1904" s="44">
        <f>IFERROR(VLOOKUP($F1904,'Arr 2020'!$A:$N,14,0),0)</f>
        <v>0</v>
      </c>
    </row>
    <row r="1905" spans="2:19" ht="15" customHeight="1" x14ac:dyDescent="0.2">
      <c r="B1905" s="60"/>
      <c r="C1905" s="61"/>
      <c r="D1905" s="61"/>
      <c r="E1905" s="61"/>
      <c r="F1905" s="43" t="s">
        <v>3312</v>
      </c>
      <c r="G1905" s="53" t="s">
        <v>3313</v>
      </c>
      <c r="H1905" s="44">
        <f>IFERROR(VLOOKUP($F1905,'Arr 2020'!$A$1:$C$1331,3,0),0)</f>
        <v>0</v>
      </c>
      <c r="I1905" s="44">
        <f>IFERROR(VLOOKUP($F1905,'Arr 2020'!$A:$N,4,0),0)</f>
        <v>0</v>
      </c>
      <c r="J1905" s="44">
        <f>IFERROR(VLOOKUP($F1905,'Arr 2020'!$A:$N,5,0),0)</f>
        <v>0</v>
      </c>
      <c r="K1905" s="44">
        <f>IFERROR(VLOOKUP($F1905,'Arr 2020'!$A:$N,6,0),0)</f>
        <v>0</v>
      </c>
      <c r="L1905" s="44">
        <f>IFERROR(VLOOKUP($F1905,'Arr 2020'!$A:$N,7,0),0)</f>
        <v>0</v>
      </c>
      <c r="M1905" s="44">
        <f>IFERROR(VLOOKUP($F1905,'Arr 2020'!$A:$N,8,0),0)</f>
        <v>0</v>
      </c>
      <c r="N1905" s="44">
        <f>IFERROR(VLOOKUP($F1905,'Arr 2020'!$A:$N,9,0),0)</f>
        <v>0</v>
      </c>
      <c r="O1905" s="44">
        <f>IFERROR(VLOOKUP($F1905,'Arr 2020'!$A:$N,10,0),0)</f>
        <v>0</v>
      </c>
      <c r="P1905" s="44">
        <f>IFERROR(VLOOKUP($F1905,'Arr 2020'!$A:$N,11,0),0)</f>
        <v>0</v>
      </c>
      <c r="Q1905" s="44">
        <f>IFERROR(VLOOKUP($F1905,'Arr 2020'!$A:$N,12,0),0)</f>
        <v>0</v>
      </c>
      <c r="R1905" s="44">
        <f>IFERROR(VLOOKUP($F1905,'Arr 2020'!$A:$N,13,0),0)</f>
        <v>0</v>
      </c>
      <c r="S1905" s="44">
        <f>IFERROR(VLOOKUP($F1905,'Arr 2020'!$A:$N,14,0),0)</f>
        <v>0</v>
      </c>
    </row>
    <row r="1906" spans="2:19" ht="15" customHeight="1" x14ac:dyDescent="0.2">
      <c r="B1906" s="23"/>
      <c r="C1906" s="22"/>
      <c r="D1906" s="22"/>
      <c r="E1906" s="22" t="s">
        <v>3314</v>
      </c>
      <c r="F1906" s="22"/>
      <c r="G1906" s="55" t="s">
        <v>3315</v>
      </c>
      <c r="H1906" s="24">
        <f>IFERROR(VLOOKUP($F1906,'Arr 2020'!$A$1:$C$1331,3,0),0)</f>
        <v>0</v>
      </c>
      <c r="I1906" s="24">
        <f>IFERROR(VLOOKUP($F1906,'Arr 2020'!$A:$N,4,0),0)</f>
        <v>0</v>
      </c>
      <c r="J1906" s="24">
        <f>IFERROR(VLOOKUP($F1906,'Arr 2020'!$A:$N,5,0),0)</f>
        <v>0</v>
      </c>
      <c r="K1906" s="24">
        <f>IFERROR(VLOOKUP($F1906,'Arr 2020'!$A:$N,6,0),0)</f>
        <v>0</v>
      </c>
      <c r="L1906" s="24">
        <f>IFERROR(VLOOKUP($F1906,'Arr 2020'!$A:$N,7,0),0)</f>
        <v>0</v>
      </c>
      <c r="M1906" s="24">
        <f>IFERROR(VLOOKUP($F1906,'Arr 2020'!$A:$N,8,0),0)</f>
        <v>0</v>
      </c>
      <c r="N1906" s="24">
        <f>IFERROR(VLOOKUP($F1906,'Arr 2020'!$A:$N,9,0),0)</f>
        <v>0</v>
      </c>
      <c r="O1906" s="24">
        <f>IFERROR(VLOOKUP($F1906,'Arr 2020'!$A:$N,10,0),0)</f>
        <v>0</v>
      </c>
      <c r="P1906" s="24">
        <f>IFERROR(VLOOKUP($F1906,'Arr 2020'!$A:$N,11,0),0)</f>
        <v>0</v>
      </c>
      <c r="Q1906" s="24">
        <f>IFERROR(VLOOKUP($F1906,'Arr 2020'!$A:$N,12,0),0)</f>
        <v>0</v>
      </c>
      <c r="R1906" s="24">
        <f>IFERROR(VLOOKUP($F1906,'Arr 2020'!$A:$N,13,0),0)</f>
        <v>0</v>
      </c>
      <c r="S1906" s="24">
        <f>IFERROR(VLOOKUP($F1906,'Arr 2020'!$A:$N,14,0),0)</f>
        <v>0</v>
      </c>
    </row>
    <row r="1907" spans="2:19" ht="15" customHeight="1" x14ac:dyDescent="0.2">
      <c r="B1907" s="60"/>
      <c r="C1907" s="61"/>
      <c r="D1907" s="61"/>
      <c r="E1907" s="61"/>
      <c r="F1907" s="43" t="s">
        <v>3316</v>
      </c>
      <c r="G1907" s="53" t="s">
        <v>3317</v>
      </c>
      <c r="H1907" s="44">
        <f>IFERROR(VLOOKUP($F1907,'Arr 2020'!$A$1:$C$1331,3,0),0)</f>
        <v>0</v>
      </c>
      <c r="I1907" s="44">
        <f>IFERROR(VLOOKUP($F1907,'Arr 2020'!$A:$N,4,0),0)</f>
        <v>0</v>
      </c>
      <c r="J1907" s="44">
        <f>IFERROR(VLOOKUP($F1907,'Arr 2020'!$A:$N,5,0),0)</f>
        <v>0</v>
      </c>
      <c r="K1907" s="44">
        <f>IFERROR(VLOOKUP($F1907,'Arr 2020'!$A:$N,6,0),0)</f>
        <v>0</v>
      </c>
      <c r="L1907" s="44">
        <f>IFERROR(VLOOKUP($F1907,'Arr 2020'!$A:$N,7,0),0)</f>
        <v>0</v>
      </c>
      <c r="M1907" s="44">
        <f>IFERROR(VLOOKUP($F1907,'Arr 2020'!$A:$N,8,0),0)</f>
        <v>0</v>
      </c>
      <c r="N1907" s="44">
        <f>IFERROR(VLOOKUP($F1907,'Arr 2020'!$A:$N,9,0),0)</f>
        <v>0</v>
      </c>
      <c r="O1907" s="44">
        <f>IFERROR(VLOOKUP($F1907,'Arr 2020'!$A:$N,10,0),0)</f>
        <v>0</v>
      </c>
      <c r="P1907" s="44">
        <f>IFERROR(VLOOKUP($F1907,'Arr 2020'!$A:$N,11,0),0)</f>
        <v>0</v>
      </c>
      <c r="Q1907" s="44">
        <f>IFERROR(VLOOKUP($F1907,'Arr 2020'!$A:$N,12,0),0)</f>
        <v>0</v>
      </c>
      <c r="R1907" s="44">
        <f>IFERROR(VLOOKUP($F1907,'Arr 2020'!$A:$N,13,0),0)</f>
        <v>0</v>
      </c>
      <c r="S1907" s="44">
        <f>IFERROR(VLOOKUP($F1907,'Arr 2020'!$A:$N,14,0),0)</f>
        <v>0</v>
      </c>
    </row>
    <row r="1908" spans="2:19" ht="15" customHeight="1" x14ac:dyDescent="0.2">
      <c r="B1908" s="60"/>
      <c r="C1908" s="61"/>
      <c r="D1908" s="61"/>
      <c r="E1908" s="61"/>
      <c r="F1908" s="43" t="s">
        <v>3318</v>
      </c>
      <c r="G1908" s="53" t="s">
        <v>3319</v>
      </c>
      <c r="H1908" s="44">
        <f>IFERROR(VLOOKUP($F1908,'Arr 2020'!$A$1:$C$1331,3,0),0)</f>
        <v>0</v>
      </c>
      <c r="I1908" s="44">
        <f>IFERROR(VLOOKUP($F1908,'Arr 2020'!$A:$N,4,0),0)</f>
        <v>3.12</v>
      </c>
      <c r="J1908" s="44">
        <f>IFERROR(VLOOKUP($F1908,'Arr 2020'!$A:$N,5,0),0)</f>
        <v>0</v>
      </c>
      <c r="K1908" s="44">
        <f>IFERROR(VLOOKUP($F1908,'Arr 2020'!$A:$N,6,0),0)</f>
        <v>0</v>
      </c>
      <c r="L1908" s="44">
        <f>IFERROR(VLOOKUP($F1908,'Arr 2020'!$A:$N,7,0),0)</f>
        <v>0</v>
      </c>
      <c r="M1908" s="44">
        <f>IFERROR(VLOOKUP($F1908,'Arr 2020'!$A:$N,8,0),0)</f>
        <v>0</v>
      </c>
      <c r="N1908" s="44">
        <f>IFERROR(VLOOKUP($F1908,'Arr 2020'!$A:$N,9,0),0)</f>
        <v>0</v>
      </c>
      <c r="O1908" s="44">
        <f>IFERROR(VLOOKUP($F1908,'Arr 2020'!$A:$N,10,0),0)</f>
        <v>0</v>
      </c>
      <c r="P1908" s="44">
        <f>IFERROR(VLOOKUP($F1908,'Arr 2020'!$A:$N,11,0),0)</f>
        <v>0</v>
      </c>
      <c r="Q1908" s="44">
        <f>IFERROR(VLOOKUP($F1908,'Arr 2020'!$A:$N,12,0),0)</f>
        <v>0</v>
      </c>
      <c r="R1908" s="44">
        <f>IFERROR(VLOOKUP($F1908,'Arr 2020'!$A:$N,13,0),0)</f>
        <v>0</v>
      </c>
      <c r="S1908" s="44">
        <f>IFERROR(VLOOKUP($F1908,'Arr 2020'!$A:$N,14,0),0)</f>
        <v>0</v>
      </c>
    </row>
    <row r="1909" spans="2:19" ht="15" customHeight="1" x14ac:dyDescent="0.2">
      <c r="B1909" s="60"/>
      <c r="C1909" s="61"/>
      <c r="D1909" s="61"/>
      <c r="E1909" s="61"/>
      <c r="F1909" s="43" t="s">
        <v>3320</v>
      </c>
      <c r="G1909" s="53" t="s">
        <v>3321</v>
      </c>
      <c r="H1909" s="44">
        <f>IFERROR(VLOOKUP($F1909,'Arr 2020'!$A$1:$C$1331,3,0),0)</f>
        <v>0</v>
      </c>
      <c r="I1909" s="44">
        <f>IFERROR(VLOOKUP($F1909,'Arr 2020'!$A:$N,4,0),0)</f>
        <v>0</v>
      </c>
      <c r="J1909" s="44">
        <f>IFERROR(VLOOKUP($F1909,'Arr 2020'!$A:$N,5,0),0)</f>
        <v>0</v>
      </c>
      <c r="K1909" s="44">
        <f>IFERROR(VLOOKUP($F1909,'Arr 2020'!$A:$N,6,0),0)</f>
        <v>0</v>
      </c>
      <c r="L1909" s="44">
        <f>IFERROR(VLOOKUP($F1909,'Arr 2020'!$A:$N,7,0),0)</f>
        <v>0</v>
      </c>
      <c r="M1909" s="44">
        <f>IFERROR(VLOOKUP($F1909,'Arr 2020'!$A:$N,8,0),0)</f>
        <v>0</v>
      </c>
      <c r="N1909" s="44">
        <f>IFERROR(VLOOKUP($F1909,'Arr 2020'!$A:$N,9,0),0)</f>
        <v>0</v>
      </c>
      <c r="O1909" s="44">
        <f>IFERROR(VLOOKUP($F1909,'Arr 2020'!$A:$N,10,0),0)</f>
        <v>0</v>
      </c>
      <c r="P1909" s="44">
        <f>IFERROR(VLOOKUP($F1909,'Arr 2020'!$A:$N,11,0),0)</f>
        <v>0</v>
      </c>
      <c r="Q1909" s="44">
        <f>IFERROR(VLOOKUP($F1909,'Arr 2020'!$A:$N,12,0),0)</f>
        <v>0</v>
      </c>
      <c r="R1909" s="44">
        <f>IFERROR(VLOOKUP($F1909,'Arr 2020'!$A:$N,13,0),0)</f>
        <v>0</v>
      </c>
      <c r="S1909" s="44">
        <f>IFERROR(VLOOKUP($F1909,'Arr 2020'!$A:$N,14,0),0)</f>
        <v>0</v>
      </c>
    </row>
    <row r="1910" spans="2:19" ht="15" customHeight="1" x14ac:dyDescent="0.2">
      <c r="B1910" s="60"/>
      <c r="C1910" s="61"/>
      <c r="D1910" s="61"/>
      <c r="E1910" s="61"/>
      <c r="F1910" s="43" t="s">
        <v>3322</v>
      </c>
      <c r="G1910" s="53" t="s">
        <v>3323</v>
      </c>
      <c r="H1910" s="44">
        <f>IFERROR(VLOOKUP($F1910,'Arr 2020'!$A$1:$C$1331,3,0),0)</f>
        <v>0</v>
      </c>
      <c r="I1910" s="44">
        <f>IFERROR(VLOOKUP($F1910,'Arr 2020'!$A:$N,4,0),0)</f>
        <v>0</v>
      </c>
      <c r="J1910" s="44">
        <f>IFERROR(VLOOKUP($F1910,'Arr 2020'!$A:$N,5,0),0)</f>
        <v>0</v>
      </c>
      <c r="K1910" s="44">
        <f>IFERROR(VLOOKUP($F1910,'Arr 2020'!$A:$N,6,0),0)</f>
        <v>0</v>
      </c>
      <c r="L1910" s="44">
        <f>IFERROR(VLOOKUP($F1910,'Arr 2020'!$A:$N,7,0),0)</f>
        <v>0</v>
      </c>
      <c r="M1910" s="44">
        <f>IFERROR(VLOOKUP($F1910,'Arr 2020'!$A:$N,8,0),0)</f>
        <v>0</v>
      </c>
      <c r="N1910" s="44">
        <f>IFERROR(VLOOKUP($F1910,'Arr 2020'!$A:$N,9,0),0)</f>
        <v>0</v>
      </c>
      <c r="O1910" s="44">
        <f>IFERROR(VLOOKUP($F1910,'Arr 2020'!$A:$N,10,0),0)</f>
        <v>120</v>
      </c>
      <c r="P1910" s="44">
        <f>IFERROR(VLOOKUP($F1910,'Arr 2020'!$A:$N,11,0),0)</f>
        <v>0</v>
      </c>
      <c r="Q1910" s="44">
        <f>IFERROR(VLOOKUP($F1910,'Arr 2020'!$A:$N,12,0),0)</f>
        <v>0</v>
      </c>
      <c r="R1910" s="44">
        <f>IFERROR(VLOOKUP($F1910,'Arr 2020'!$A:$N,13,0),0)</f>
        <v>0</v>
      </c>
      <c r="S1910" s="44">
        <f>IFERROR(VLOOKUP($F1910,'Arr 2020'!$A:$N,14,0),0)</f>
        <v>0</v>
      </c>
    </row>
    <row r="1911" spans="2:19" ht="15" customHeight="1" x14ac:dyDescent="0.2">
      <c r="B1911" s="60"/>
      <c r="C1911" s="61"/>
      <c r="D1911" s="61"/>
      <c r="E1911" s="61"/>
      <c r="F1911" s="43" t="s">
        <v>3324</v>
      </c>
      <c r="G1911" s="53" t="s">
        <v>3325</v>
      </c>
      <c r="H1911" s="44">
        <f>IFERROR(VLOOKUP($F1911,'Arr 2020'!$A$1:$C$1331,3,0),0)</f>
        <v>0</v>
      </c>
      <c r="I1911" s="44">
        <f>IFERROR(VLOOKUP($F1911,'Arr 2020'!$A:$N,4,0),0)</f>
        <v>0</v>
      </c>
      <c r="J1911" s="44">
        <f>IFERROR(VLOOKUP($F1911,'Arr 2020'!$A:$N,5,0),0)</f>
        <v>0</v>
      </c>
      <c r="K1911" s="44">
        <f>IFERROR(VLOOKUP($F1911,'Arr 2020'!$A:$N,6,0),0)</f>
        <v>0</v>
      </c>
      <c r="L1911" s="44">
        <f>IFERROR(VLOOKUP($F1911,'Arr 2020'!$A:$N,7,0),0)</f>
        <v>0</v>
      </c>
      <c r="M1911" s="44">
        <f>IFERROR(VLOOKUP($F1911,'Arr 2020'!$A:$N,8,0),0)</f>
        <v>0</v>
      </c>
      <c r="N1911" s="44">
        <f>IFERROR(VLOOKUP($F1911,'Arr 2020'!$A:$N,9,0),0)</f>
        <v>0</v>
      </c>
      <c r="O1911" s="44">
        <f>IFERROR(VLOOKUP($F1911,'Arr 2020'!$A:$N,10,0),0)</f>
        <v>0</v>
      </c>
      <c r="P1911" s="44">
        <f>IFERROR(VLOOKUP($F1911,'Arr 2020'!$A:$N,11,0),0)</f>
        <v>0</v>
      </c>
      <c r="Q1911" s="44">
        <f>IFERROR(VLOOKUP($F1911,'Arr 2020'!$A:$N,12,0),0)</f>
        <v>0</v>
      </c>
      <c r="R1911" s="44">
        <f>IFERROR(VLOOKUP($F1911,'Arr 2020'!$A:$N,13,0),0)</f>
        <v>0</v>
      </c>
      <c r="S1911" s="44">
        <f>IFERROR(VLOOKUP($F1911,'Arr 2020'!$A:$N,14,0),0)</f>
        <v>0</v>
      </c>
    </row>
    <row r="1912" spans="2:19" ht="15" customHeight="1" x14ac:dyDescent="0.2">
      <c r="B1912" s="23"/>
      <c r="C1912" s="22"/>
      <c r="D1912" s="22"/>
      <c r="E1912" s="22" t="s">
        <v>3326</v>
      </c>
      <c r="F1912" s="22"/>
      <c r="G1912" s="55" t="s">
        <v>3327</v>
      </c>
      <c r="H1912" s="24">
        <f>IFERROR(VLOOKUP($F1912,'Arr 2020'!$A$1:$C$1331,3,0),0)</f>
        <v>0</v>
      </c>
      <c r="I1912" s="24">
        <f>IFERROR(VLOOKUP($F1912,'Arr 2020'!$A:$N,4,0),0)</f>
        <v>0</v>
      </c>
      <c r="J1912" s="24">
        <f>IFERROR(VLOOKUP($F1912,'Arr 2020'!$A:$N,5,0),0)</f>
        <v>0</v>
      </c>
      <c r="K1912" s="24">
        <f>IFERROR(VLOOKUP($F1912,'Arr 2020'!$A:$N,6,0),0)</f>
        <v>0</v>
      </c>
      <c r="L1912" s="24">
        <f>IFERROR(VLOOKUP($F1912,'Arr 2020'!$A:$N,7,0),0)</f>
        <v>0</v>
      </c>
      <c r="M1912" s="24">
        <f>IFERROR(VLOOKUP($F1912,'Arr 2020'!$A:$N,8,0),0)</f>
        <v>0</v>
      </c>
      <c r="N1912" s="24">
        <f>IFERROR(VLOOKUP($F1912,'Arr 2020'!$A:$N,9,0),0)</f>
        <v>0</v>
      </c>
      <c r="O1912" s="24">
        <f>IFERROR(VLOOKUP($F1912,'Arr 2020'!$A:$N,10,0),0)</f>
        <v>0</v>
      </c>
      <c r="P1912" s="24">
        <f>IFERROR(VLOOKUP($F1912,'Arr 2020'!$A:$N,11,0),0)</f>
        <v>0</v>
      </c>
      <c r="Q1912" s="24">
        <f>IFERROR(VLOOKUP($F1912,'Arr 2020'!$A:$N,12,0),0)</f>
        <v>0</v>
      </c>
      <c r="R1912" s="24">
        <f>IFERROR(VLOOKUP($F1912,'Arr 2020'!$A:$N,13,0),0)</f>
        <v>0</v>
      </c>
      <c r="S1912" s="24">
        <f>IFERROR(VLOOKUP($F1912,'Arr 2020'!$A:$N,14,0),0)</f>
        <v>0</v>
      </c>
    </row>
    <row r="1913" spans="2:19" ht="15" customHeight="1" x14ac:dyDescent="0.2">
      <c r="B1913" s="60"/>
      <c r="C1913" s="61"/>
      <c r="D1913" s="61"/>
      <c r="E1913" s="61"/>
      <c r="F1913" s="43" t="s">
        <v>3328</v>
      </c>
      <c r="G1913" s="53" t="s">
        <v>3327</v>
      </c>
      <c r="H1913" s="44">
        <f>IFERROR(VLOOKUP($F1913,'Arr 2020'!$A$1:$C$1331,3,0),0)</f>
        <v>6661.92</v>
      </c>
      <c r="I1913" s="44">
        <f>IFERROR(VLOOKUP($F1913,'Arr 2020'!$A:$N,4,0),0)</f>
        <v>0</v>
      </c>
      <c r="J1913" s="44">
        <f>IFERROR(VLOOKUP($F1913,'Arr 2020'!$A:$N,5,0),0)</f>
        <v>2859.6500000000005</v>
      </c>
      <c r="K1913" s="44">
        <f>IFERROR(VLOOKUP($F1913,'Arr 2020'!$A:$N,6,0),0)</f>
        <v>0</v>
      </c>
      <c r="L1913" s="44">
        <f>IFERROR(VLOOKUP($F1913,'Arr 2020'!$A:$N,7,0),0)</f>
        <v>5221.4399999999996</v>
      </c>
      <c r="M1913" s="44">
        <f>IFERROR(VLOOKUP($F1913,'Arr 2020'!$A:$N,8,0),0)</f>
        <v>2371.0100000000002</v>
      </c>
      <c r="N1913" s="44">
        <f>IFERROR(VLOOKUP($F1913,'Arr 2020'!$A:$N,9,0),0)</f>
        <v>6845.62</v>
      </c>
      <c r="O1913" s="44">
        <f>IFERROR(VLOOKUP($F1913,'Arr 2020'!$A:$N,10,0),0)</f>
        <v>303.35000000000002</v>
      </c>
      <c r="P1913" s="44">
        <f>IFERROR(VLOOKUP($F1913,'Arr 2020'!$A:$N,11,0),0)</f>
        <v>26.53</v>
      </c>
      <c r="Q1913" s="44">
        <f>IFERROR(VLOOKUP($F1913,'Arr 2020'!$A:$N,12,0),0)</f>
        <v>51.41</v>
      </c>
      <c r="R1913" s="44">
        <f>IFERROR(VLOOKUP($F1913,'Arr 2020'!$A:$N,13,0),0)</f>
        <v>1484.84</v>
      </c>
      <c r="S1913" s="44">
        <f>IFERROR(VLOOKUP($F1913,'Arr 2020'!$A:$N,14,0),0)</f>
        <v>37.79</v>
      </c>
    </row>
    <row r="1914" spans="2:19" ht="15" customHeight="1" x14ac:dyDescent="0.2">
      <c r="B1914" s="23"/>
      <c r="C1914" s="22"/>
      <c r="D1914" s="22"/>
      <c r="E1914" s="22" t="s">
        <v>3329</v>
      </c>
      <c r="F1914" s="22"/>
      <c r="G1914" s="55" t="s">
        <v>3330</v>
      </c>
      <c r="H1914" s="24">
        <f>IFERROR(VLOOKUP($F1914,'Arr 2020'!$A$1:$C$1331,3,0),0)</f>
        <v>0</v>
      </c>
      <c r="I1914" s="24">
        <f>IFERROR(VLOOKUP($F1914,'Arr 2020'!$A:$N,4,0),0)</f>
        <v>0</v>
      </c>
      <c r="J1914" s="24">
        <f>IFERROR(VLOOKUP($F1914,'Arr 2020'!$A:$N,5,0),0)</f>
        <v>0</v>
      </c>
      <c r="K1914" s="24">
        <f>IFERROR(VLOOKUP($F1914,'Arr 2020'!$A:$N,6,0),0)</f>
        <v>0</v>
      </c>
      <c r="L1914" s="24">
        <f>IFERROR(VLOOKUP($F1914,'Arr 2020'!$A:$N,7,0),0)</f>
        <v>0</v>
      </c>
      <c r="M1914" s="24">
        <f>IFERROR(VLOOKUP($F1914,'Arr 2020'!$A:$N,8,0),0)</f>
        <v>0</v>
      </c>
      <c r="N1914" s="24">
        <f>IFERROR(VLOOKUP($F1914,'Arr 2020'!$A:$N,9,0),0)</f>
        <v>0</v>
      </c>
      <c r="O1914" s="24">
        <f>IFERROR(VLOOKUP($F1914,'Arr 2020'!$A:$N,10,0),0)</f>
        <v>0</v>
      </c>
      <c r="P1914" s="24">
        <f>IFERROR(VLOOKUP($F1914,'Arr 2020'!$A:$N,11,0),0)</f>
        <v>0</v>
      </c>
      <c r="Q1914" s="24">
        <f>IFERROR(VLOOKUP($F1914,'Arr 2020'!$A:$N,12,0),0)</f>
        <v>0</v>
      </c>
      <c r="R1914" s="24">
        <f>IFERROR(VLOOKUP($F1914,'Arr 2020'!$A:$N,13,0),0)</f>
        <v>0</v>
      </c>
      <c r="S1914" s="24">
        <f>IFERROR(VLOOKUP($F1914,'Arr 2020'!$A:$N,14,0),0)</f>
        <v>0</v>
      </c>
    </row>
    <row r="1915" spans="2:19" ht="15" customHeight="1" x14ac:dyDescent="0.2">
      <c r="B1915" s="60"/>
      <c r="C1915" s="61"/>
      <c r="D1915" s="61"/>
      <c r="E1915" s="61"/>
      <c r="F1915" s="43" t="s">
        <v>3331</v>
      </c>
      <c r="G1915" s="53" t="s">
        <v>3332</v>
      </c>
      <c r="H1915" s="44">
        <f>IFERROR(VLOOKUP($F1915,'Arr 2020'!$A$1:$C$1331,3,0),0)</f>
        <v>0</v>
      </c>
      <c r="I1915" s="44">
        <f>IFERROR(VLOOKUP($F1915,'Arr 2020'!$A:$N,4,0),0)</f>
        <v>0</v>
      </c>
      <c r="J1915" s="44">
        <f>IFERROR(VLOOKUP($F1915,'Arr 2020'!$A:$N,5,0),0)</f>
        <v>0</v>
      </c>
      <c r="K1915" s="44">
        <f>IFERROR(VLOOKUP($F1915,'Arr 2020'!$A:$N,6,0),0)</f>
        <v>0</v>
      </c>
      <c r="L1915" s="44">
        <f>IFERROR(VLOOKUP($F1915,'Arr 2020'!$A:$N,7,0),0)</f>
        <v>0</v>
      </c>
      <c r="M1915" s="44">
        <f>IFERROR(VLOOKUP($F1915,'Arr 2020'!$A:$N,8,0),0)</f>
        <v>0</v>
      </c>
      <c r="N1915" s="44">
        <f>IFERROR(VLOOKUP($F1915,'Arr 2020'!$A:$N,9,0),0)</f>
        <v>0</v>
      </c>
      <c r="O1915" s="44">
        <f>IFERROR(VLOOKUP($F1915,'Arr 2020'!$A:$N,10,0),0)</f>
        <v>0</v>
      </c>
      <c r="P1915" s="44">
        <f>IFERROR(VLOOKUP($F1915,'Arr 2020'!$A:$N,11,0),0)</f>
        <v>0</v>
      </c>
      <c r="Q1915" s="44">
        <f>IFERROR(VLOOKUP($F1915,'Arr 2020'!$A:$N,12,0),0)</f>
        <v>0</v>
      </c>
      <c r="R1915" s="44">
        <f>IFERROR(VLOOKUP($F1915,'Arr 2020'!$A:$N,13,0),0)</f>
        <v>0</v>
      </c>
      <c r="S1915" s="44">
        <f>IFERROR(VLOOKUP($F1915,'Arr 2020'!$A:$N,14,0),0)</f>
        <v>0</v>
      </c>
    </row>
    <row r="1916" spans="2:19" ht="15" customHeight="1" x14ac:dyDescent="0.2">
      <c r="B1916" s="60"/>
      <c r="C1916" s="61"/>
      <c r="D1916" s="61"/>
      <c r="E1916" s="61"/>
      <c r="F1916" s="43" t="s">
        <v>3333</v>
      </c>
      <c r="G1916" s="53" t="s">
        <v>3334</v>
      </c>
      <c r="H1916" s="44">
        <f>IFERROR(VLOOKUP($F1916,'Arr 2020'!$A$1:$C$1331,3,0),0)</f>
        <v>0</v>
      </c>
      <c r="I1916" s="44">
        <f>IFERROR(VLOOKUP($F1916,'Arr 2020'!$A:$N,4,0),0)</f>
        <v>0</v>
      </c>
      <c r="J1916" s="44">
        <f>IFERROR(VLOOKUP($F1916,'Arr 2020'!$A:$N,5,0),0)</f>
        <v>0</v>
      </c>
      <c r="K1916" s="44">
        <f>IFERROR(VLOOKUP($F1916,'Arr 2020'!$A:$N,6,0),0)</f>
        <v>0</v>
      </c>
      <c r="L1916" s="44">
        <f>IFERROR(VLOOKUP($F1916,'Arr 2020'!$A:$N,7,0),0)</f>
        <v>0</v>
      </c>
      <c r="M1916" s="44">
        <f>IFERROR(VLOOKUP($F1916,'Arr 2020'!$A:$N,8,0),0)</f>
        <v>0</v>
      </c>
      <c r="N1916" s="44">
        <f>IFERROR(VLOOKUP($F1916,'Arr 2020'!$A:$N,9,0),0)</f>
        <v>0</v>
      </c>
      <c r="O1916" s="44">
        <f>IFERROR(VLOOKUP($F1916,'Arr 2020'!$A:$N,10,0),0)</f>
        <v>0</v>
      </c>
      <c r="P1916" s="44">
        <f>IFERROR(VLOOKUP($F1916,'Arr 2020'!$A:$N,11,0),0)</f>
        <v>0</v>
      </c>
      <c r="Q1916" s="44">
        <f>IFERROR(VLOOKUP($F1916,'Arr 2020'!$A:$N,12,0),0)</f>
        <v>0</v>
      </c>
      <c r="R1916" s="44">
        <f>IFERROR(VLOOKUP($F1916,'Arr 2020'!$A:$N,13,0),0)</f>
        <v>4.6399999999999997</v>
      </c>
      <c r="S1916" s="44">
        <f>IFERROR(VLOOKUP($F1916,'Arr 2020'!$A:$N,14,0),0)</f>
        <v>0</v>
      </c>
    </row>
    <row r="1917" spans="2:19" ht="15" customHeight="1" x14ac:dyDescent="0.2">
      <c r="B1917" s="60"/>
      <c r="C1917" s="61"/>
      <c r="D1917" s="61"/>
      <c r="E1917" s="61"/>
      <c r="F1917" s="43" t="s">
        <v>3335</v>
      </c>
      <c r="G1917" s="53" t="s">
        <v>3336</v>
      </c>
      <c r="H1917" s="44">
        <f>IFERROR(VLOOKUP($F1917,'Arr 2020'!$A$1:$C$1331,3,0),0)</f>
        <v>0</v>
      </c>
      <c r="I1917" s="44">
        <f>IFERROR(VLOOKUP($F1917,'Arr 2020'!$A:$N,4,0),0)</f>
        <v>0</v>
      </c>
      <c r="J1917" s="44">
        <f>IFERROR(VLOOKUP($F1917,'Arr 2020'!$A:$N,5,0),0)</f>
        <v>0</v>
      </c>
      <c r="K1917" s="44">
        <f>IFERROR(VLOOKUP($F1917,'Arr 2020'!$A:$N,6,0),0)</f>
        <v>0</v>
      </c>
      <c r="L1917" s="44">
        <f>IFERROR(VLOOKUP($F1917,'Arr 2020'!$A:$N,7,0),0)</f>
        <v>0</v>
      </c>
      <c r="M1917" s="44">
        <f>IFERROR(VLOOKUP($F1917,'Arr 2020'!$A:$N,8,0),0)</f>
        <v>0</v>
      </c>
      <c r="N1917" s="44">
        <f>IFERROR(VLOOKUP($F1917,'Arr 2020'!$A:$N,9,0),0)</f>
        <v>0</v>
      </c>
      <c r="O1917" s="44">
        <f>IFERROR(VLOOKUP($F1917,'Arr 2020'!$A:$N,10,0),0)</f>
        <v>0</v>
      </c>
      <c r="P1917" s="44">
        <f>IFERROR(VLOOKUP($F1917,'Arr 2020'!$A:$N,11,0),0)</f>
        <v>0</v>
      </c>
      <c r="Q1917" s="44">
        <f>IFERROR(VLOOKUP($F1917,'Arr 2020'!$A:$N,12,0),0)</f>
        <v>0</v>
      </c>
      <c r="R1917" s="44">
        <f>IFERROR(VLOOKUP($F1917,'Arr 2020'!$A:$N,13,0),0)</f>
        <v>0</v>
      </c>
      <c r="S1917" s="44">
        <f>IFERROR(VLOOKUP($F1917,'Arr 2020'!$A:$N,14,0),0)</f>
        <v>0</v>
      </c>
    </row>
    <row r="1918" spans="2:19" ht="15" customHeight="1" x14ac:dyDescent="0.2">
      <c r="B1918" s="60"/>
      <c r="C1918" s="61"/>
      <c r="D1918" s="61"/>
      <c r="E1918" s="61"/>
      <c r="F1918" s="43" t="s">
        <v>3337</v>
      </c>
      <c r="G1918" s="53" t="s">
        <v>3338</v>
      </c>
      <c r="H1918" s="44">
        <f>IFERROR(VLOOKUP($F1918,'Arr 2020'!$A$1:$C$1331,3,0),0)</f>
        <v>0</v>
      </c>
      <c r="I1918" s="44">
        <f>IFERROR(VLOOKUP($F1918,'Arr 2020'!$A:$N,4,0),0)</f>
        <v>0</v>
      </c>
      <c r="J1918" s="44">
        <f>IFERROR(VLOOKUP($F1918,'Arr 2020'!$A:$N,5,0),0)</f>
        <v>0</v>
      </c>
      <c r="K1918" s="44">
        <f>IFERROR(VLOOKUP($F1918,'Arr 2020'!$A:$N,6,0),0)</f>
        <v>0</v>
      </c>
      <c r="L1918" s="44">
        <f>IFERROR(VLOOKUP($F1918,'Arr 2020'!$A:$N,7,0),0)</f>
        <v>0</v>
      </c>
      <c r="M1918" s="44">
        <f>IFERROR(VLOOKUP($F1918,'Arr 2020'!$A:$N,8,0),0)</f>
        <v>0</v>
      </c>
      <c r="N1918" s="44">
        <f>IFERROR(VLOOKUP($F1918,'Arr 2020'!$A:$N,9,0),0)</f>
        <v>0</v>
      </c>
      <c r="O1918" s="44">
        <f>IFERROR(VLOOKUP($F1918,'Arr 2020'!$A:$N,10,0),0)</f>
        <v>0</v>
      </c>
      <c r="P1918" s="44">
        <f>IFERROR(VLOOKUP($F1918,'Arr 2020'!$A:$N,11,0),0)</f>
        <v>0</v>
      </c>
      <c r="Q1918" s="44">
        <f>IFERROR(VLOOKUP($F1918,'Arr 2020'!$A:$N,12,0),0)</f>
        <v>0</v>
      </c>
      <c r="R1918" s="44">
        <f>IFERROR(VLOOKUP($F1918,'Arr 2020'!$A:$N,13,0),0)</f>
        <v>0</v>
      </c>
      <c r="S1918" s="44">
        <f>IFERROR(VLOOKUP($F1918,'Arr 2020'!$A:$N,14,0),0)</f>
        <v>0</v>
      </c>
    </row>
    <row r="1919" spans="2:19" ht="15" customHeight="1" x14ac:dyDescent="0.2">
      <c r="B1919" s="60"/>
      <c r="C1919" s="61"/>
      <c r="D1919" s="61"/>
      <c r="E1919" s="61"/>
      <c r="F1919" s="43" t="s">
        <v>3339</v>
      </c>
      <c r="G1919" s="53" t="s">
        <v>3340</v>
      </c>
      <c r="H1919" s="44">
        <f>IFERROR(VLOOKUP($F1919,'Arr 2020'!$A$1:$C$1331,3,0),0)</f>
        <v>0</v>
      </c>
      <c r="I1919" s="44">
        <f>IFERROR(VLOOKUP($F1919,'Arr 2020'!$A:$N,4,0),0)</f>
        <v>0</v>
      </c>
      <c r="J1919" s="44">
        <f>IFERROR(VLOOKUP($F1919,'Arr 2020'!$A:$N,5,0),0)</f>
        <v>0</v>
      </c>
      <c r="K1919" s="44">
        <f>IFERROR(VLOOKUP($F1919,'Arr 2020'!$A:$N,6,0),0)</f>
        <v>0</v>
      </c>
      <c r="L1919" s="44">
        <f>IFERROR(VLOOKUP($F1919,'Arr 2020'!$A:$N,7,0),0)</f>
        <v>0</v>
      </c>
      <c r="M1919" s="44">
        <f>IFERROR(VLOOKUP($F1919,'Arr 2020'!$A:$N,8,0),0)</f>
        <v>0</v>
      </c>
      <c r="N1919" s="44">
        <f>IFERROR(VLOOKUP($F1919,'Arr 2020'!$A:$N,9,0),0)</f>
        <v>0</v>
      </c>
      <c r="O1919" s="44">
        <f>IFERROR(VLOOKUP($F1919,'Arr 2020'!$A:$N,10,0),0)</f>
        <v>0</v>
      </c>
      <c r="P1919" s="44">
        <f>IFERROR(VLOOKUP($F1919,'Arr 2020'!$A:$N,11,0),0)</f>
        <v>0</v>
      </c>
      <c r="Q1919" s="44">
        <f>IFERROR(VLOOKUP($F1919,'Arr 2020'!$A:$N,12,0),0)</f>
        <v>0</v>
      </c>
      <c r="R1919" s="44">
        <f>IFERROR(VLOOKUP($F1919,'Arr 2020'!$A:$N,13,0),0)</f>
        <v>0</v>
      </c>
      <c r="S1919" s="44">
        <f>IFERROR(VLOOKUP($F1919,'Arr 2020'!$A:$N,14,0),0)</f>
        <v>0</v>
      </c>
    </row>
    <row r="1920" spans="2:19" ht="15" customHeight="1" x14ac:dyDescent="0.2">
      <c r="B1920" s="60"/>
      <c r="C1920" s="61"/>
      <c r="D1920" s="61"/>
      <c r="E1920" s="61"/>
      <c r="F1920" s="43" t="s">
        <v>3341</v>
      </c>
      <c r="G1920" s="53" t="s">
        <v>3342</v>
      </c>
      <c r="H1920" s="44">
        <f>IFERROR(VLOOKUP($F1920,'Arr 2020'!$A$1:$C$1331,3,0),0)</f>
        <v>0</v>
      </c>
      <c r="I1920" s="44">
        <f>IFERROR(VLOOKUP($F1920,'Arr 2020'!$A:$N,4,0),0)</f>
        <v>0</v>
      </c>
      <c r="J1920" s="44">
        <f>IFERROR(VLOOKUP($F1920,'Arr 2020'!$A:$N,5,0),0)</f>
        <v>0</v>
      </c>
      <c r="K1920" s="44">
        <f>IFERROR(VLOOKUP($F1920,'Arr 2020'!$A:$N,6,0),0)</f>
        <v>0</v>
      </c>
      <c r="L1920" s="44">
        <f>IFERROR(VLOOKUP($F1920,'Arr 2020'!$A:$N,7,0),0)</f>
        <v>0</v>
      </c>
      <c r="M1920" s="44">
        <f>IFERROR(VLOOKUP($F1920,'Arr 2020'!$A:$N,8,0),0)</f>
        <v>0</v>
      </c>
      <c r="N1920" s="44">
        <f>IFERROR(VLOOKUP($F1920,'Arr 2020'!$A:$N,9,0),0)</f>
        <v>340.98</v>
      </c>
      <c r="O1920" s="44">
        <f>IFERROR(VLOOKUP($F1920,'Arr 2020'!$A:$N,10,0),0)</f>
        <v>1004.43</v>
      </c>
      <c r="P1920" s="44">
        <f>IFERROR(VLOOKUP($F1920,'Arr 2020'!$A:$N,11,0),0)</f>
        <v>678.5</v>
      </c>
      <c r="Q1920" s="44">
        <f>IFERROR(VLOOKUP($F1920,'Arr 2020'!$A:$N,12,0),0)</f>
        <v>0</v>
      </c>
      <c r="R1920" s="44">
        <f>IFERROR(VLOOKUP($F1920,'Arr 2020'!$A:$N,13,0),0)</f>
        <v>0</v>
      </c>
      <c r="S1920" s="44">
        <f>IFERROR(VLOOKUP($F1920,'Arr 2020'!$A:$N,14,0),0)</f>
        <v>0</v>
      </c>
    </row>
    <row r="1921" spans="2:19" ht="15" customHeight="1" x14ac:dyDescent="0.2">
      <c r="B1921" s="64"/>
      <c r="C1921" s="37"/>
      <c r="D1921" s="37" t="s">
        <v>3343</v>
      </c>
      <c r="E1921" s="37"/>
      <c r="F1921" s="37"/>
      <c r="G1921" s="51" t="s">
        <v>3344</v>
      </c>
      <c r="H1921" s="38">
        <f>IFERROR(VLOOKUP($F1921,'Arr 2020'!$A$1:$C$1331,3,0),0)</f>
        <v>0</v>
      </c>
      <c r="I1921" s="38">
        <f>IFERROR(VLOOKUP($F1921,'Arr 2020'!$A:$N,4,0),0)</f>
        <v>0</v>
      </c>
      <c r="J1921" s="38">
        <f>IFERROR(VLOOKUP($F1921,'Arr 2020'!$A:$N,5,0),0)</f>
        <v>0</v>
      </c>
      <c r="K1921" s="38">
        <f>IFERROR(VLOOKUP($F1921,'Arr 2020'!$A:$N,6,0),0)</f>
        <v>0</v>
      </c>
      <c r="L1921" s="38">
        <f>IFERROR(VLOOKUP($F1921,'Arr 2020'!$A:$N,7,0),0)</f>
        <v>0</v>
      </c>
      <c r="M1921" s="38">
        <f>IFERROR(VLOOKUP($F1921,'Arr 2020'!$A:$N,8,0),0)</f>
        <v>0</v>
      </c>
      <c r="N1921" s="38">
        <f>IFERROR(VLOOKUP($F1921,'Arr 2020'!$A:$N,9,0),0)</f>
        <v>0</v>
      </c>
      <c r="O1921" s="38">
        <f>IFERROR(VLOOKUP($F1921,'Arr 2020'!$A:$N,10,0),0)</f>
        <v>0</v>
      </c>
      <c r="P1921" s="38">
        <f>IFERROR(VLOOKUP($F1921,'Arr 2020'!$A:$N,11,0),0)</f>
        <v>0</v>
      </c>
      <c r="Q1921" s="38">
        <f>IFERROR(VLOOKUP($F1921,'Arr 2020'!$A:$N,12,0),0)</f>
        <v>0</v>
      </c>
      <c r="R1921" s="38">
        <f>IFERROR(VLOOKUP($F1921,'Arr 2020'!$A:$N,13,0),0)</f>
        <v>0</v>
      </c>
      <c r="S1921" s="38">
        <f>IFERROR(VLOOKUP($F1921,'Arr 2020'!$A:$N,14,0),0)</f>
        <v>0</v>
      </c>
    </row>
    <row r="1922" spans="2:19" ht="15" customHeight="1" x14ac:dyDescent="0.2">
      <c r="B1922" s="23"/>
      <c r="C1922" s="22"/>
      <c r="D1922" s="22"/>
      <c r="E1922" s="22" t="s">
        <v>3345</v>
      </c>
      <c r="F1922" s="22"/>
      <c r="G1922" s="55" t="s">
        <v>3346</v>
      </c>
      <c r="H1922" s="24">
        <f>IFERROR(VLOOKUP($F1922,'Arr 2020'!$A$1:$C$1331,3,0),0)</f>
        <v>0</v>
      </c>
      <c r="I1922" s="24">
        <f>IFERROR(VLOOKUP($F1922,'Arr 2020'!$A:$N,4,0),0)</f>
        <v>0</v>
      </c>
      <c r="J1922" s="24">
        <f>IFERROR(VLOOKUP($F1922,'Arr 2020'!$A:$N,5,0),0)</f>
        <v>0</v>
      </c>
      <c r="K1922" s="24">
        <f>IFERROR(VLOOKUP($F1922,'Arr 2020'!$A:$N,6,0),0)</f>
        <v>0</v>
      </c>
      <c r="L1922" s="24">
        <f>IFERROR(VLOOKUP($F1922,'Arr 2020'!$A:$N,7,0),0)</f>
        <v>0</v>
      </c>
      <c r="M1922" s="24">
        <f>IFERROR(VLOOKUP($F1922,'Arr 2020'!$A:$N,8,0),0)</f>
        <v>0</v>
      </c>
      <c r="N1922" s="24">
        <f>IFERROR(VLOOKUP($F1922,'Arr 2020'!$A:$N,9,0),0)</f>
        <v>0</v>
      </c>
      <c r="O1922" s="24">
        <f>IFERROR(VLOOKUP($F1922,'Arr 2020'!$A:$N,10,0),0)</f>
        <v>0</v>
      </c>
      <c r="P1922" s="24">
        <f>IFERROR(VLOOKUP($F1922,'Arr 2020'!$A:$N,11,0),0)</f>
        <v>0</v>
      </c>
      <c r="Q1922" s="24">
        <f>IFERROR(VLOOKUP($F1922,'Arr 2020'!$A:$N,12,0),0)</f>
        <v>0</v>
      </c>
      <c r="R1922" s="24">
        <f>IFERROR(VLOOKUP($F1922,'Arr 2020'!$A:$N,13,0),0)</f>
        <v>0</v>
      </c>
      <c r="S1922" s="24">
        <f>IFERROR(VLOOKUP($F1922,'Arr 2020'!$A:$N,14,0),0)</f>
        <v>0</v>
      </c>
    </row>
    <row r="1923" spans="2:19" ht="15" customHeight="1" x14ac:dyDescent="0.2">
      <c r="B1923" s="60"/>
      <c r="C1923" s="61"/>
      <c r="D1923" s="61"/>
      <c r="E1923" s="61"/>
      <c r="F1923" s="43" t="s">
        <v>3347</v>
      </c>
      <c r="G1923" s="53" t="s">
        <v>3348</v>
      </c>
      <c r="H1923" s="44">
        <f>IFERROR(VLOOKUP($F1923,'Arr 2020'!$A$1:$C$1331,3,0),0)</f>
        <v>0</v>
      </c>
      <c r="I1923" s="44">
        <f>IFERROR(VLOOKUP($F1923,'Arr 2020'!$A:$N,4,0),0)</f>
        <v>0</v>
      </c>
      <c r="J1923" s="44">
        <f>IFERROR(VLOOKUP($F1923,'Arr 2020'!$A:$N,5,0),0)</f>
        <v>0</v>
      </c>
      <c r="K1923" s="44">
        <f>IFERROR(VLOOKUP($F1923,'Arr 2020'!$A:$N,6,0),0)</f>
        <v>0</v>
      </c>
      <c r="L1923" s="44">
        <f>IFERROR(VLOOKUP($F1923,'Arr 2020'!$A:$N,7,0),0)</f>
        <v>0</v>
      </c>
      <c r="M1923" s="44">
        <f>IFERROR(VLOOKUP($F1923,'Arr 2020'!$A:$N,8,0),0)</f>
        <v>0</v>
      </c>
      <c r="N1923" s="44">
        <f>IFERROR(VLOOKUP($F1923,'Arr 2020'!$A:$N,9,0),0)</f>
        <v>0</v>
      </c>
      <c r="O1923" s="44">
        <f>IFERROR(VLOOKUP($F1923,'Arr 2020'!$A:$N,10,0),0)</f>
        <v>0</v>
      </c>
      <c r="P1923" s="44">
        <f>IFERROR(VLOOKUP($F1923,'Arr 2020'!$A:$N,11,0),0)</f>
        <v>0</v>
      </c>
      <c r="Q1923" s="44">
        <f>IFERROR(VLOOKUP($F1923,'Arr 2020'!$A:$N,12,0),0)</f>
        <v>0</v>
      </c>
      <c r="R1923" s="44">
        <f>IFERROR(VLOOKUP($F1923,'Arr 2020'!$A:$N,13,0),0)</f>
        <v>0</v>
      </c>
      <c r="S1923" s="44">
        <f>IFERROR(VLOOKUP($F1923,'Arr 2020'!$A:$N,14,0),0)</f>
        <v>0</v>
      </c>
    </row>
    <row r="1924" spans="2:19" ht="15" customHeight="1" x14ac:dyDescent="0.2">
      <c r="B1924" s="60"/>
      <c r="C1924" s="61"/>
      <c r="D1924" s="61"/>
      <c r="E1924" s="61"/>
      <c r="F1924" s="43" t="s">
        <v>3349</v>
      </c>
      <c r="G1924" s="53" t="s">
        <v>3350</v>
      </c>
      <c r="H1924" s="44">
        <f>IFERROR(VLOOKUP($F1924,'Arr 2020'!$A$1:$C$1331,3,0),0)</f>
        <v>0</v>
      </c>
      <c r="I1924" s="44">
        <f>IFERROR(VLOOKUP($F1924,'Arr 2020'!$A:$N,4,0),0)</f>
        <v>0</v>
      </c>
      <c r="J1924" s="44">
        <f>IFERROR(VLOOKUP($F1924,'Arr 2020'!$A:$N,5,0),0)</f>
        <v>0</v>
      </c>
      <c r="K1924" s="44">
        <f>IFERROR(VLOOKUP($F1924,'Arr 2020'!$A:$N,6,0),0)</f>
        <v>0</v>
      </c>
      <c r="L1924" s="44">
        <f>IFERROR(VLOOKUP($F1924,'Arr 2020'!$A:$N,7,0),0)</f>
        <v>0</v>
      </c>
      <c r="M1924" s="44">
        <f>IFERROR(VLOOKUP($F1924,'Arr 2020'!$A:$N,8,0),0)</f>
        <v>0</v>
      </c>
      <c r="N1924" s="44">
        <f>IFERROR(VLOOKUP($F1924,'Arr 2020'!$A:$N,9,0),0)</f>
        <v>0</v>
      </c>
      <c r="O1924" s="44">
        <f>IFERROR(VLOOKUP($F1924,'Arr 2020'!$A:$N,10,0),0)</f>
        <v>0</v>
      </c>
      <c r="P1924" s="44">
        <f>IFERROR(VLOOKUP($F1924,'Arr 2020'!$A:$N,11,0),0)</f>
        <v>0</v>
      </c>
      <c r="Q1924" s="44">
        <f>IFERROR(VLOOKUP($F1924,'Arr 2020'!$A:$N,12,0),0)</f>
        <v>0</v>
      </c>
      <c r="R1924" s="44">
        <f>IFERROR(VLOOKUP($F1924,'Arr 2020'!$A:$N,13,0),0)</f>
        <v>0</v>
      </c>
      <c r="S1924" s="44">
        <f>IFERROR(VLOOKUP($F1924,'Arr 2020'!$A:$N,14,0),0)</f>
        <v>0</v>
      </c>
    </row>
    <row r="1925" spans="2:19" ht="15" customHeight="1" x14ac:dyDescent="0.2">
      <c r="B1925" s="23"/>
      <c r="C1925" s="22"/>
      <c r="D1925" s="22"/>
      <c r="E1925" s="22" t="s">
        <v>3351</v>
      </c>
      <c r="F1925" s="22"/>
      <c r="G1925" s="55" t="s">
        <v>3352</v>
      </c>
      <c r="H1925" s="24">
        <f>IFERROR(VLOOKUP($F1925,'Arr 2020'!$A$1:$C$1331,3,0),0)</f>
        <v>0</v>
      </c>
      <c r="I1925" s="24">
        <f>IFERROR(VLOOKUP($F1925,'Arr 2020'!$A:$N,4,0),0)</f>
        <v>0</v>
      </c>
      <c r="J1925" s="24">
        <f>IFERROR(VLOOKUP($F1925,'Arr 2020'!$A:$N,5,0),0)</f>
        <v>0</v>
      </c>
      <c r="K1925" s="24">
        <f>IFERROR(VLOOKUP($F1925,'Arr 2020'!$A:$N,6,0),0)</f>
        <v>0</v>
      </c>
      <c r="L1925" s="24">
        <f>IFERROR(VLOOKUP($F1925,'Arr 2020'!$A:$N,7,0),0)</f>
        <v>0</v>
      </c>
      <c r="M1925" s="24">
        <f>IFERROR(VLOOKUP($F1925,'Arr 2020'!$A:$N,8,0),0)</f>
        <v>0</v>
      </c>
      <c r="N1925" s="24">
        <f>IFERROR(VLOOKUP($F1925,'Arr 2020'!$A:$N,9,0),0)</f>
        <v>0</v>
      </c>
      <c r="O1925" s="24">
        <f>IFERROR(VLOOKUP($F1925,'Arr 2020'!$A:$N,10,0),0)</f>
        <v>0</v>
      </c>
      <c r="P1925" s="24">
        <f>IFERROR(VLOOKUP($F1925,'Arr 2020'!$A:$N,11,0),0)</f>
        <v>0</v>
      </c>
      <c r="Q1925" s="24">
        <f>IFERROR(VLOOKUP($F1925,'Arr 2020'!$A:$N,12,0),0)</f>
        <v>0</v>
      </c>
      <c r="R1925" s="24">
        <f>IFERROR(VLOOKUP($F1925,'Arr 2020'!$A:$N,13,0),0)</f>
        <v>0</v>
      </c>
      <c r="S1925" s="24">
        <f>IFERROR(VLOOKUP($F1925,'Arr 2020'!$A:$N,14,0),0)</f>
        <v>0</v>
      </c>
    </row>
    <row r="1926" spans="2:19" ht="15" customHeight="1" x14ac:dyDescent="0.2">
      <c r="B1926" s="60"/>
      <c r="C1926" s="61"/>
      <c r="D1926" s="61"/>
      <c r="E1926" s="61"/>
      <c r="F1926" s="43" t="s">
        <v>3353</v>
      </c>
      <c r="G1926" s="53" t="s">
        <v>3352</v>
      </c>
      <c r="H1926" s="44">
        <f>IFERROR(VLOOKUP($F1926,'Arr 2020'!$A$1:$C$1331,3,0),0)</f>
        <v>0</v>
      </c>
      <c r="I1926" s="44">
        <f>IFERROR(VLOOKUP($F1926,'Arr 2020'!$A:$N,4,0),0)</f>
        <v>0</v>
      </c>
      <c r="J1926" s="44">
        <f>IFERROR(VLOOKUP($F1926,'Arr 2020'!$A:$N,5,0),0)</f>
        <v>0</v>
      </c>
      <c r="K1926" s="44">
        <f>IFERROR(VLOOKUP($F1926,'Arr 2020'!$A:$N,6,0),0)</f>
        <v>0</v>
      </c>
      <c r="L1926" s="44">
        <f>IFERROR(VLOOKUP($F1926,'Arr 2020'!$A:$N,7,0),0)</f>
        <v>0</v>
      </c>
      <c r="M1926" s="44">
        <f>IFERROR(VLOOKUP($F1926,'Arr 2020'!$A:$N,8,0),0)</f>
        <v>0</v>
      </c>
      <c r="N1926" s="44">
        <f>IFERROR(VLOOKUP($F1926,'Arr 2020'!$A:$N,9,0),0)</f>
        <v>0</v>
      </c>
      <c r="O1926" s="44">
        <f>IFERROR(VLOOKUP($F1926,'Arr 2020'!$A:$N,10,0),0)</f>
        <v>0</v>
      </c>
      <c r="P1926" s="44">
        <f>IFERROR(VLOOKUP($F1926,'Arr 2020'!$A:$N,11,0),0)</f>
        <v>0</v>
      </c>
      <c r="Q1926" s="44">
        <f>IFERROR(VLOOKUP($F1926,'Arr 2020'!$A:$N,12,0),0)</f>
        <v>0</v>
      </c>
      <c r="R1926" s="44">
        <f>IFERROR(VLOOKUP($F1926,'Arr 2020'!$A:$N,13,0),0)</f>
        <v>0</v>
      </c>
      <c r="S1926" s="44">
        <f>IFERROR(VLOOKUP($F1926,'Arr 2020'!$A:$N,14,0),0)</f>
        <v>0</v>
      </c>
    </row>
    <row r="1927" spans="2:19" ht="30" customHeight="1" x14ac:dyDescent="0.2">
      <c r="B1927" s="23"/>
      <c r="C1927" s="22"/>
      <c r="D1927" s="22"/>
      <c r="E1927" s="22" t="s">
        <v>3354</v>
      </c>
      <c r="F1927" s="22"/>
      <c r="G1927" s="55" t="s">
        <v>3355</v>
      </c>
      <c r="H1927" s="24">
        <f>IFERROR(VLOOKUP($F1927,'Arr 2020'!$A$1:$C$1331,3,0),0)</f>
        <v>0</v>
      </c>
      <c r="I1927" s="24">
        <f>IFERROR(VLOOKUP($F1927,'Arr 2020'!$A:$N,4,0),0)</f>
        <v>0</v>
      </c>
      <c r="J1927" s="24">
        <f>IFERROR(VLOOKUP($F1927,'Arr 2020'!$A:$N,5,0),0)</f>
        <v>0</v>
      </c>
      <c r="K1927" s="24">
        <f>IFERROR(VLOOKUP($F1927,'Arr 2020'!$A:$N,6,0),0)</f>
        <v>0</v>
      </c>
      <c r="L1927" s="24">
        <f>IFERROR(VLOOKUP($F1927,'Arr 2020'!$A:$N,7,0),0)</f>
        <v>0</v>
      </c>
      <c r="M1927" s="24">
        <f>IFERROR(VLOOKUP($F1927,'Arr 2020'!$A:$N,8,0),0)</f>
        <v>0</v>
      </c>
      <c r="N1927" s="24">
        <f>IFERROR(VLOOKUP($F1927,'Arr 2020'!$A:$N,9,0),0)</f>
        <v>0</v>
      </c>
      <c r="O1927" s="24">
        <f>IFERROR(VLOOKUP($F1927,'Arr 2020'!$A:$N,10,0),0)</f>
        <v>0</v>
      </c>
      <c r="P1927" s="24">
        <f>IFERROR(VLOOKUP($F1927,'Arr 2020'!$A:$N,11,0),0)</f>
        <v>0</v>
      </c>
      <c r="Q1927" s="24">
        <f>IFERROR(VLOOKUP($F1927,'Arr 2020'!$A:$N,12,0),0)</f>
        <v>0</v>
      </c>
      <c r="R1927" s="24">
        <f>IFERROR(VLOOKUP($F1927,'Arr 2020'!$A:$N,13,0),0)</f>
        <v>0</v>
      </c>
      <c r="S1927" s="24">
        <f>IFERROR(VLOOKUP($F1927,'Arr 2020'!$A:$N,14,0),0)</f>
        <v>0</v>
      </c>
    </row>
    <row r="1928" spans="2:19" ht="30" customHeight="1" x14ac:dyDescent="0.2">
      <c r="B1928" s="60"/>
      <c r="C1928" s="61"/>
      <c r="D1928" s="61"/>
      <c r="E1928" s="61"/>
      <c r="F1928" s="43" t="s">
        <v>3356</v>
      </c>
      <c r="G1928" s="53" t="s">
        <v>3355</v>
      </c>
      <c r="H1928" s="44">
        <f>IFERROR(VLOOKUP($F1928,'Arr 2020'!$A$1:$C$1331,3,0),0)</f>
        <v>591.9</v>
      </c>
      <c r="I1928" s="44">
        <f>IFERROR(VLOOKUP($F1928,'Arr 2020'!$A:$N,4,0),0)</f>
        <v>351.6</v>
      </c>
      <c r="J1928" s="44">
        <f>IFERROR(VLOOKUP($F1928,'Arr 2020'!$A:$N,5,0),0)</f>
        <v>324.89</v>
      </c>
      <c r="K1928" s="44">
        <f>IFERROR(VLOOKUP($F1928,'Arr 2020'!$A:$N,6,0),0)</f>
        <v>0</v>
      </c>
      <c r="L1928" s="44">
        <f>IFERROR(VLOOKUP($F1928,'Arr 2020'!$A:$N,7,0),0)</f>
        <v>0</v>
      </c>
      <c r="M1928" s="44">
        <f>IFERROR(VLOOKUP($F1928,'Arr 2020'!$A:$N,8,0),0)</f>
        <v>183.4</v>
      </c>
      <c r="N1928" s="44">
        <f>IFERROR(VLOOKUP($F1928,'Arr 2020'!$A:$N,9,0),0)</f>
        <v>227.9</v>
      </c>
      <c r="O1928" s="44">
        <f>IFERROR(VLOOKUP($F1928,'Arr 2020'!$A:$N,10,0),0)</f>
        <v>315.3</v>
      </c>
      <c r="P1928" s="44">
        <f>IFERROR(VLOOKUP($F1928,'Arr 2020'!$A:$N,11,0),0)</f>
        <v>0</v>
      </c>
      <c r="Q1928" s="44">
        <f>IFERROR(VLOOKUP($F1928,'Arr 2020'!$A:$N,12,0),0)</f>
        <v>0</v>
      </c>
      <c r="R1928" s="44">
        <f>IFERROR(VLOOKUP($F1928,'Arr 2020'!$A:$N,13,0),0)</f>
        <v>0</v>
      </c>
      <c r="S1928" s="44">
        <f>IFERROR(VLOOKUP($F1928,'Arr 2020'!$A:$N,14,0),0)</f>
        <v>0</v>
      </c>
    </row>
    <row r="1929" spans="2:19" ht="15" customHeight="1" x14ac:dyDescent="0.2">
      <c r="B1929" s="64"/>
      <c r="C1929" s="37"/>
      <c r="D1929" s="37" t="s">
        <v>3357</v>
      </c>
      <c r="E1929" s="37"/>
      <c r="F1929" s="37"/>
      <c r="G1929" s="51" t="s">
        <v>3358</v>
      </c>
      <c r="H1929" s="38">
        <f>IFERROR(VLOOKUP($F1929,'Arr 2020'!$A$1:$C$1331,3,0),0)</f>
        <v>0</v>
      </c>
      <c r="I1929" s="38">
        <f>IFERROR(VLOOKUP($F1929,'Arr 2020'!$A:$N,4,0),0)</f>
        <v>0</v>
      </c>
      <c r="J1929" s="38">
        <f>IFERROR(VLOOKUP($F1929,'Arr 2020'!$A:$N,5,0),0)</f>
        <v>0</v>
      </c>
      <c r="K1929" s="38">
        <f>IFERROR(VLOOKUP($F1929,'Arr 2020'!$A:$N,6,0),0)</f>
        <v>0</v>
      </c>
      <c r="L1929" s="38">
        <f>IFERROR(VLOOKUP($F1929,'Arr 2020'!$A:$N,7,0),0)</f>
        <v>0</v>
      </c>
      <c r="M1929" s="38">
        <f>IFERROR(VLOOKUP($F1929,'Arr 2020'!$A:$N,8,0),0)</f>
        <v>0</v>
      </c>
      <c r="N1929" s="38">
        <f>IFERROR(VLOOKUP($F1929,'Arr 2020'!$A:$N,9,0),0)</f>
        <v>0</v>
      </c>
      <c r="O1929" s="38">
        <f>IFERROR(VLOOKUP($F1929,'Arr 2020'!$A:$N,10,0),0)</f>
        <v>0</v>
      </c>
      <c r="P1929" s="38">
        <f>IFERROR(VLOOKUP($F1929,'Arr 2020'!$A:$N,11,0),0)</f>
        <v>0</v>
      </c>
      <c r="Q1929" s="38">
        <f>IFERROR(VLOOKUP($F1929,'Arr 2020'!$A:$N,12,0),0)</f>
        <v>0</v>
      </c>
      <c r="R1929" s="38">
        <f>IFERROR(VLOOKUP($F1929,'Arr 2020'!$A:$N,13,0),0)</f>
        <v>0</v>
      </c>
      <c r="S1929" s="38">
        <f>IFERROR(VLOOKUP($F1929,'Arr 2020'!$A:$N,14,0),0)</f>
        <v>0</v>
      </c>
    </row>
    <row r="1930" spans="2:19" ht="15" customHeight="1" x14ac:dyDescent="0.2">
      <c r="B1930" s="23"/>
      <c r="C1930" s="22"/>
      <c r="D1930" s="22"/>
      <c r="E1930" s="22" t="s">
        <v>3359</v>
      </c>
      <c r="F1930" s="22"/>
      <c r="G1930" s="55" t="s">
        <v>3358</v>
      </c>
      <c r="H1930" s="24">
        <f>IFERROR(VLOOKUP($F1930,'Arr 2020'!$A$1:$C$1331,3,0),0)</f>
        <v>0</v>
      </c>
      <c r="I1930" s="24">
        <f>IFERROR(VLOOKUP($F1930,'Arr 2020'!$A:$N,4,0),0)</f>
        <v>0</v>
      </c>
      <c r="J1930" s="24">
        <f>IFERROR(VLOOKUP($F1930,'Arr 2020'!$A:$N,5,0),0)</f>
        <v>0</v>
      </c>
      <c r="K1930" s="24">
        <f>IFERROR(VLOOKUP($F1930,'Arr 2020'!$A:$N,6,0),0)</f>
        <v>0</v>
      </c>
      <c r="L1930" s="24">
        <f>IFERROR(VLOOKUP($F1930,'Arr 2020'!$A:$N,7,0),0)</f>
        <v>0</v>
      </c>
      <c r="M1930" s="24">
        <f>IFERROR(VLOOKUP($F1930,'Arr 2020'!$A:$N,8,0),0)</f>
        <v>0</v>
      </c>
      <c r="N1930" s="24">
        <f>IFERROR(VLOOKUP($F1930,'Arr 2020'!$A:$N,9,0),0)</f>
        <v>0</v>
      </c>
      <c r="O1930" s="24">
        <f>IFERROR(VLOOKUP($F1930,'Arr 2020'!$A:$N,10,0),0)</f>
        <v>0</v>
      </c>
      <c r="P1930" s="24">
        <f>IFERROR(VLOOKUP($F1930,'Arr 2020'!$A:$N,11,0),0)</f>
        <v>0</v>
      </c>
      <c r="Q1930" s="24">
        <f>IFERROR(VLOOKUP($F1930,'Arr 2020'!$A:$N,12,0),0)</f>
        <v>0</v>
      </c>
      <c r="R1930" s="24">
        <f>IFERROR(VLOOKUP($F1930,'Arr 2020'!$A:$N,13,0),0)</f>
        <v>0</v>
      </c>
      <c r="S1930" s="24">
        <f>IFERROR(VLOOKUP($F1930,'Arr 2020'!$A:$N,14,0),0)</f>
        <v>0</v>
      </c>
    </row>
    <row r="1931" spans="2:19" ht="15" customHeight="1" x14ac:dyDescent="0.2">
      <c r="B1931" s="60"/>
      <c r="C1931" s="61"/>
      <c r="D1931" s="61"/>
      <c r="E1931" s="61"/>
      <c r="F1931" s="43" t="s">
        <v>3360</v>
      </c>
      <c r="G1931" s="53" t="s">
        <v>3358</v>
      </c>
      <c r="H1931" s="44">
        <f>IFERROR(VLOOKUP($F1931,'Arr 2020'!$A$1:$C$1331,3,0),0)</f>
        <v>0</v>
      </c>
      <c r="I1931" s="44">
        <f>IFERROR(VLOOKUP($F1931,'Arr 2020'!$A:$N,4,0),0)</f>
        <v>0</v>
      </c>
      <c r="J1931" s="44">
        <f>IFERROR(VLOOKUP($F1931,'Arr 2020'!$A:$N,5,0),0)</f>
        <v>0</v>
      </c>
      <c r="K1931" s="44">
        <f>IFERROR(VLOOKUP($F1931,'Arr 2020'!$A:$N,6,0),0)</f>
        <v>0</v>
      </c>
      <c r="L1931" s="44">
        <f>IFERROR(VLOOKUP($F1931,'Arr 2020'!$A:$N,7,0),0)</f>
        <v>0</v>
      </c>
      <c r="M1931" s="44">
        <f>IFERROR(VLOOKUP($F1931,'Arr 2020'!$A:$N,8,0),0)</f>
        <v>0</v>
      </c>
      <c r="N1931" s="44">
        <f>IFERROR(VLOOKUP($F1931,'Arr 2020'!$A:$N,9,0),0)</f>
        <v>0</v>
      </c>
      <c r="O1931" s="44">
        <f>IFERROR(VLOOKUP($F1931,'Arr 2020'!$A:$N,10,0),0)</f>
        <v>0</v>
      </c>
      <c r="P1931" s="44">
        <f>IFERROR(VLOOKUP($F1931,'Arr 2020'!$A:$N,11,0),0)</f>
        <v>12.33</v>
      </c>
      <c r="Q1931" s="44">
        <f>IFERROR(VLOOKUP($F1931,'Arr 2020'!$A:$N,12,0),0)</f>
        <v>0</v>
      </c>
      <c r="R1931" s="44">
        <f>IFERROR(VLOOKUP($F1931,'Arr 2020'!$A:$N,13,0),0)</f>
        <v>0</v>
      </c>
      <c r="S1931" s="44">
        <f>IFERROR(VLOOKUP($F1931,'Arr 2020'!$A:$N,14,0),0)</f>
        <v>0</v>
      </c>
    </row>
    <row r="1932" spans="2:19" ht="15" customHeight="1" thickBot="1" x14ac:dyDescent="0.25">
      <c r="B1932" s="66"/>
      <c r="C1932" s="67"/>
      <c r="D1932" s="67"/>
      <c r="E1932" s="67"/>
      <c r="F1932" s="67"/>
      <c r="G1932" s="68"/>
      <c r="H1932" s="21">
        <f>IFERROR(VLOOKUP($F1932,'Arr 2020'!$A$1:$C$1331,3,0),0)</f>
        <v>0</v>
      </c>
      <c r="I1932" s="21">
        <f>IFERROR(VLOOKUP($F1932,'Arr 2020'!$A:$N,4,0),0)</f>
        <v>0</v>
      </c>
      <c r="J1932" s="21">
        <f>IFERROR(VLOOKUP($F1932,'Arr 2020'!$A:$N,5,0),0)</f>
        <v>0</v>
      </c>
      <c r="K1932" s="21">
        <f>IFERROR(VLOOKUP($F1932,'Arr 2020'!$A:$N,6,0),0)</f>
        <v>0</v>
      </c>
      <c r="L1932" s="21">
        <f>IFERROR(VLOOKUP($F1932,'Arr 2020'!$A:$N,7,0),0)</f>
        <v>0</v>
      </c>
      <c r="M1932" s="21">
        <f>IFERROR(VLOOKUP($F1932,'Arr 2020'!$A:$N,8,0),0)</f>
        <v>0</v>
      </c>
      <c r="N1932" s="21">
        <f>IFERROR(VLOOKUP($F1932,'Arr 2020'!$A:$N,9,0),0)</f>
        <v>0</v>
      </c>
      <c r="O1932" s="21">
        <f>IFERROR(VLOOKUP($F1932,'Arr 2020'!$A:$N,10,0),0)</f>
        <v>0</v>
      </c>
      <c r="P1932" s="21">
        <f>IFERROR(VLOOKUP($F1932,'Arr 2020'!$A:$N,11,0),0)</f>
        <v>0</v>
      </c>
      <c r="Q1932" s="21">
        <f>IFERROR(VLOOKUP($F1932,'Arr 2020'!$A:$N,12,0),0)</f>
        <v>0</v>
      </c>
      <c r="R1932" s="21">
        <f>IFERROR(VLOOKUP($F1932,'Arr 2020'!$A:$N,13,0),0)</f>
        <v>0</v>
      </c>
      <c r="S1932" s="21">
        <f>IFERROR(VLOOKUP($F1932,'Arr 2020'!$A:$N,14,0),0)</f>
        <v>0</v>
      </c>
    </row>
    <row r="1933" spans="2:19" ht="30" customHeight="1" thickBot="1" x14ac:dyDescent="0.25">
      <c r="B1933" s="48" t="s">
        <v>17</v>
      </c>
      <c r="C1933" s="25"/>
      <c r="D1933" s="26"/>
      <c r="E1933" s="25"/>
      <c r="F1933" s="27"/>
      <c r="G1933" s="49" t="s">
        <v>3361</v>
      </c>
      <c r="H1933" s="93">
        <f>IFERROR(VLOOKUP($F1933,'Arr 2020'!$A$1:$C$1331,3,0),0)</f>
        <v>0</v>
      </c>
      <c r="I1933" s="93">
        <f>IFERROR(VLOOKUP($F1933,'Arr 2020'!$A:$N,4,0),0)</f>
        <v>0</v>
      </c>
      <c r="J1933" s="93">
        <f>IFERROR(VLOOKUP($F1933,'Arr 2020'!$A:$N,5,0),0)</f>
        <v>0</v>
      </c>
      <c r="K1933" s="93">
        <f>IFERROR(VLOOKUP($F1933,'Arr 2020'!$A:$N,6,0),0)</f>
        <v>0</v>
      </c>
      <c r="L1933" s="93">
        <f>IFERROR(VLOOKUP($F1933,'Arr 2020'!$A:$N,7,0),0)</f>
        <v>0</v>
      </c>
      <c r="M1933" s="93">
        <f>IFERROR(VLOOKUP($F1933,'Arr 2020'!$A:$N,8,0),0)</f>
        <v>0</v>
      </c>
      <c r="N1933" s="93">
        <f>IFERROR(VLOOKUP($F1933,'Arr 2020'!$A:$N,9,0),0)</f>
        <v>0</v>
      </c>
      <c r="O1933" s="93">
        <f>IFERROR(VLOOKUP($F1933,'Arr 2020'!$A:$N,10,0),0)</f>
        <v>0</v>
      </c>
      <c r="P1933" s="93">
        <f>IFERROR(VLOOKUP($F1933,'Arr 2020'!$A:$N,11,0),0)</f>
        <v>0</v>
      </c>
      <c r="Q1933" s="93">
        <f>IFERROR(VLOOKUP($F1933,'Arr 2020'!$A:$N,12,0),0)</f>
        <v>0</v>
      </c>
      <c r="R1933" s="93">
        <f>IFERROR(VLOOKUP($F1933,'Arr 2020'!$A:$N,13,0),0)</f>
        <v>0</v>
      </c>
      <c r="S1933" s="93">
        <f>IFERROR(VLOOKUP($F1933,'Arr 2020'!$A:$N,14,0),0)</f>
        <v>0</v>
      </c>
    </row>
    <row r="1934" spans="2:19" ht="15" customHeight="1" x14ac:dyDescent="0.2">
      <c r="B1934" s="32"/>
      <c r="C1934" s="33" t="s">
        <v>3362</v>
      </c>
      <c r="D1934" s="33"/>
      <c r="E1934" s="33"/>
      <c r="F1934" s="33"/>
      <c r="G1934" s="50" t="s">
        <v>3361</v>
      </c>
      <c r="H1934" s="73">
        <f>IFERROR(VLOOKUP($F1934,'Arr 2020'!$A$1:$C$1331,3,0),0)</f>
        <v>0</v>
      </c>
      <c r="I1934" s="73">
        <f>IFERROR(VLOOKUP($F1934,'Arr 2020'!$A:$N,4,0),0)</f>
        <v>0</v>
      </c>
      <c r="J1934" s="73">
        <f>IFERROR(VLOOKUP($F1934,'Arr 2020'!$A:$N,5,0),0)</f>
        <v>0</v>
      </c>
      <c r="K1934" s="73">
        <f>IFERROR(VLOOKUP($F1934,'Arr 2020'!$A:$N,6,0),0)</f>
        <v>0</v>
      </c>
      <c r="L1934" s="73">
        <f>IFERROR(VLOOKUP($F1934,'Arr 2020'!$A:$N,7,0),0)</f>
        <v>0</v>
      </c>
      <c r="M1934" s="73">
        <f>IFERROR(VLOOKUP($F1934,'Arr 2020'!$A:$N,8,0),0)</f>
        <v>0</v>
      </c>
      <c r="N1934" s="73">
        <f>IFERROR(VLOOKUP($F1934,'Arr 2020'!$A:$N,9,0),0)</f>
        <v>0</v>
      </c>
      <c r="O1934" s="73">
        <f>IFERROR(VLOOKUP($F1934,'Arr 2020'!$A:$N,10,0),0)</f>
        <v>0</v>
      </c>
      <c r="P1934" s="73">
        <f>IFERROR(VLOOKUP($F1934,'Arr 2020'!$A:$N,11,0),0)</f>
        <v>0</v>
      </c>
      <c r="Q1934" s="73">
        <f>IFERROR(VLOOKUP($F1934,'Arr 2020'!$A:$N,12,0),0)</f>
        <v>0</v>
      </c>
      <c r="R1934" s="73">
        <f>IFERROR(VLOOKUP($F1934,'Arr 2020'!$A:$N,13,0),0)</f>
        <v>0</v>
      </c>
      <c r="S1934" s="73">
        <f>IFERROR(VLOOKUP($F1934,'Arr 2020'!$A:$N,14,0),0)</f>
        <v>0</v>
      </c>
    </row>
    <row r="1935" spans="2:19" ht="15" customHeight="1" x14ac:dyDescent="0.2">
      <c r="B1935" s="64"/>
      <c r="C1935" s="37"/>
      <c r="D1935" s="37" t="s">
        <v>3363</v>
      </c>
      <c r="E1935" s="37"/>
      <c r="F1935" s="37"/>
      <c r="G1935" s="51" t="s">
        <v>3364</v>
      </c>
      <c r="H1935" s="38">
        <f>IFERROR(VLOOKUP($F1935,'Arr 2020'!$A$1:$C$1331,3,0),0)</f>
        <v>0</v>
      </c>
      <c r="I1935" s="38">
        <f>IFERROR(VLOOKUP($F1935,'Arr 2020'!$A:$N,4,0),0)</f>
        <v>0</v>
      </c>
      <c r="J1935" s="38">
        <f>IFERROR(VLOOKUP($F1935,'Arr 2020'!$A:$N,5,0),0)</f>
        <v>0</v>
      </c>
      <c r="K1935" s="38">
        <f>IFERROR(VLOOKUP($F1935,'Arr 2020'!$A:$N,6,0),0)</f>
        <v>0</v>
      </c>
      <c r="L1935" s="38">
        <f>IFERROR(VLOOKUP($F1935,'Arr 2020'!$A:$N,7,0),0)</f>
        <v>0</v>
      </c>
      <c r="M1935" s="38">
        <f>IFERROR(VLOOKUP($F1935,'Arr 2020'!$A:$N,8,0),0)</f>
        <v>0</v>
      </c>
      <c r="N1935" s="38">
        <f>IFERROR(VLOOKUP($F1935,'Arr 2020'!$A:$N,9,0),0)</f>
        <v>0</v>
      </c>
      <c r="O1935" s="38">
        <f>IFERROR(VLOOKUP($F1935,'Arr 2020'!$A:$N,10,0),0)</f>
        <v>0</v>
      </c>
      <c r="P1935" s="38">
        <f>IFERROR(VLOOKUP($F1935,'Arr 2020'!$A:$N,11,0),0)</f>
        <v>0</v>
      </c>
      <c r="Q1935" s="38">
        <f>IFERROR(VLOOKUP($F1935,'Arr 2020'!$A:$N,12,0),0)</f>
        <v>0</v>
      </c>
      <c r="R1935" s="38">
        <f>IFERROR(VLOOKUP($F1935,'Arr 2020'!$A:$N,13,0),0)</f>
        <v>0</v>
      </c>
      <c r="S1935" s="38">
        <f>IFERROR(VLOOKUP($F1935,'Arr 2020'!$A:$N,14,0),0)</f>
        <v>0</v>
      </c>
    </row>
    <row r="1936" spans="2:19" ht="15" customHeight="1" x14ac:dyDescent="0.2">
      <c r="B1936" s="23"/>
      <c r="C1936" s="22"/>
      <c r="D1936" s="22"/>
      <c r="E1936" s="22" t="s">
        <v>3365</v>
      </c>
      <c r="F1936" s="22"/>
      <c r="G1936" s="55" t="s">
        <v>3364</v>
      </c>
      <c r="H1936" s="24">
        <f>IFERROR(VLOOKUP($F1936,'Arr 2020'!$A$1:$C$1331,3,0),0)</f>
        <v>0</v>
      </c>
      <c r="I1936" s="24">
        <f>IFERROR(VLOOKUP($F1936,'Arr 2020'!$A:$N,4,0),0)</f>
        <v>0</v>
      </c>
      <c r="J1936" s="24">
        <f>IFERROR(VLOOKUP($F1936,'Arr 2020'!$A:$N,5,0),0)</f>
        <v>0</v>
      </c>
      <c r="K1936" s="24">
        <f>IFERROR(VLOOKUP($F1936,'Arr 2020'!$A:$N,6,0),0)</f>
        <v>0</v>
      </c>
      <c r="L1936" s="24">
        <f>IFERROR(VLOOKUP($F1936,'Arr 2020'!$A:$N,7,0),0)</f>
        <v>0</v>
      </c>
      <c r="M1936" s="24">
        <f>IFERROR(VLOOKUP($F1936,'Arr 2020'!$A:$N,8,0),0)</f>
        <v>0</v>
      </c>
      <c r="N1936" s="24">
        <f>IFERROR(VLOOKUP($F1936,'Arr 2020'!$A:$N,9,0),0)</f>
        <v>0</v>
      </c>
      <c r="O1936" s="24">
        <f>IFERROR(VLOOKUP($F1936,'Arr 2020'!$A:$N,10,0),0)</f>
        <v>0</v>
      </c>
      <c r="P1936" s="24">
        <f>IFERROR(VLOOKUP($F1936,'Arr 2020'!$A:$N,11,0),0)</f>
        <v>0</v>
      </c>
      <c r="Q1936" s="24">
        <f>IFERROR(VLOOKUP($F1936,'Arr 2020'!$A:$N,12,0),0)</f>
        <v>0</v>
      </c>
      <c r="R1936" s="24">
        <f>IFERROR(VLOOKUP($F1936,'Arr 2020'!$A:$N,13,0),0)</f>
        <v>0</v>
      </c>
      <c r="S1936" s="24">
        <f>IFERROR(VLOOKUP($F1936,'Arr 2020'!$A:$N,14,0),0)</f>
        <v>0</v>
      </c>
    </row>
    <row r="1937" spans="2:19" ht="15" customHeight="1" x14ac:dyDescent="0.2">
      <c r="B1937" s="60"/>
      <c r="C1937" s="61"/>
      <c r="D1937" s="61"/>
      <c r="E1937" s="61"/>
      <c r="F1937" s="43" t="s">
        <v>3366</v>
      </c>
      <c r="G1937" s="53" t="s">
        <v>3367</v>
      </c>
      <c r="H1937" s="44">
        <f>IFERROR(VLOOKUP($F1937,'Arr 2020'!$A$1:$C$1331,3,0),0)</f>
        <v>0</v>
      </c>
      <c r="I1937" s="44">
        <f>IFERROR(VLOOKUP($F1937,'Arr 2020'!$A:$N,4,0),0)</f>
        <v>20.750000000000004</v>
      </c>
      <c r="J1937" s="44">
        <f>IFERROR(VLOOKUP($F1937,'Arr 2020'!$A:$N,5,0),0)</f>
        <v>0</v>
      </c>
      <c r="K1937" s="44">
        <f>IFERROR(VLOOKUP($F1937,'Arr 2020'!$A:$N,6,0),0)</f>
        <v>0</v>
      </c>
      <c r="L1937" s="44">
        <f>IFERROR(VLOOKUP($F1937,'Arr 2020'!$A:$N,7,0),0)</f>
        <v>76.66</v>
      </c>
      <c r="M1937" s="44">
        <f>IFERROR(VLOOKUP($F1937,'Arr 2020'!$A:$N,8,0),0)</f>
        <v>0</v>
      </c>
      <c r="N1937" s="44">
        <f>IFERROR(VLOOKUP($F1937,'Arr 2020'!$A:$N,9,0),0)</f>
        <v>39.14</v>
      </c>
      <c r="O1937" s="44">
        <f>IFERROR(VLOOKUP($F1937,'Arr 2020'!$A:$N,10,0),0)</f>
        <v>574.67999999999995</v>
      </c>
      <c r="P1937" s="44">
        <f>IFERROR(VLOOKUP($F1937,'Arr 2020'!$A:$N,11,0),0)</f>
        <v>266.3</v>
      </c>
      <c r="Q1937" s="44">
        <f>IFERROR(VLOOKUP($F1937,'Arr 2020'!$A:$N,12,0),0)</f>
        <v>82.129999999999981</v>
      </c>
      <c r="R1937" s="44">
        <f>IFERROR(VLOOKUP($F1937,'Arr 2020'!$A:$N,13,0),0)</f>
        <v>143.13</v>
      </c>
      <c r="S1937" s="44">
        <f>IFERROR(VLOOKUP($F1937,'Arr 2020'!$A:$N,14,0),0)</f>
        <v>296.33999999999997</v>
      </c>
    </row>
    <row r="1938" spans="2:19" ht="15" customHeight="1" x14ac:dyDescent="0.2">
      <c r="B1938" s="60"/>
      <c r="C1938" s="61"/>
      <c r="D1938" s="61"/>
      <c r="E1938" s="61"/>
      <c r="F1938" s="43" t="s">
        <v>3368</v>
      </c>
      <c r="G1938" s="53" t="s">
        <v>3369</v>
      </c>
      <c r="H1938" s="44">
        <f>IFERROR(VLOOKUP($F1938,'Arr 2020'!$A$1:$C$1331,3,0),0)</f>
        <v>4763.42</v>
      </c>
      <c r="I1938" s="44">
        <f>IFERROR(VLOOKUP($F1938,'Arr 2020'!$A:$N,4,0),0)</f>
        <v>13082.780000000002</v>
      </c>
      <c r="J1938" s="44">
        <f>IFERROR(VLOOKUP($F1938,'Arr 2020'!$A:$N,5,0),0)</f>
        <v>11674.56</v>
      </c>
      <c r="K1938" s="44">
        <f>IFERROR(VLOOKUP($F1938,'Arr 2020'!$A:$N,6,0),0)</f>
        <v>2089.88</v>
      </c>
      <c r="L1938" s="44">
        <f>IFERROR(VLOOKUP($F1938,'Arr 2020'!$A:$N,7,0),0)</f>
        <v>731.97</v>
      </c>
      <c r="M1938" s="44">
        <f>IFERROR(VLOOKUP($F1938,'Arr 2020'!$A:$N,8,0),0)</f>
        <v>1963.53</v>
      </c>
      <c r="N1938" s="44">
        <f>IFERROR(VLOOKUP($F1938,'Arr 2020'!$A:$N,9,0),0)</f>
        <v>1902.3</v>
      </c>
      <c r="O1938" s="44">
        <f>IFERROR(VLOOKUP($F1938,'Arr 2020'!$A:$N,10,0),0)</f>
        <v>7636.83</v>
      </c>
      <c r="P1938" s="44">
        <f>IFERROR(VLOOKUP($F1938,'Arr 2020'!$A:$N,11,0),0)</f>
        <v>838.57</v>
      </c>
      <c r="Q1938" s="44">
        <f>IFERROR(VLOOKUP($F1938,'Arr 2020'!$A:$N,12,0),0)</f>
        <v>1109.2899999999997</v>
      </c>
      <c r="R1938" s="44">
        <f>IFERROR(VLOOKUP($F1938,'Arr 2020'!$A:$N,13,0),0)</f>
        <v>2795.08</v>
      </c>
      <c r="S1938" s="44">
        <f>IFERROR(VLOOKUP($F1938,'Arr 2020'!$A:$N,14,0),0)</f>
        <v>13862.97</v>
      </c>
    </row>
    <row r="1939" spans="2:19" ht="15" customHeight="1" x14ac:dyDescent="0.2">
      <c r="B1939" s="60"/>
      <c r="C1939" s="61"/>
      <c r="D1939" s="61"/>
      <c r="E1939" s="61"/>
      <c r="F1939" s="43" t="s">
        <v>3370</v>
      </c>
      <c r="G1939" s="53" t="s">
        <v>3371</v>
      </c>
      <c r="H1939" s="44">
        <f>IFERROR(VLOOKUP($F1939,'Arr 2020'!$A$1:$C$1331,3,0),0)</f>
        <v>0</v>
      </c>
      <c r="I1939" s="44">
        <f>IFERROR(VLOOKUP($F1939,'Arr 2020'!$A:$N,4,0),0)</f>
        <v>0</v>
      </c>
      <c r="J1939" s="44">
        <f>IFERROR(VLOOKUP($F1939,'Arr 2020'!$A:$N,5,0),0)</f>
        <v>123.2</v>
      </c>
      <c r="K1939" s="44">
        <f>IFERROR(VLOOKUP($F1939,'Arr 2020'!$A:$N,6,0),0)</f>
        <v>0</v>
      </c>
      <c r="L1939" s="44">
        <f>IFERROR(VLOOKUP($F1939,'Arr 2020'!$A:$N,7,0),0)</f>
        <v>112.5</v>
      </c>
      <c r="M1939" s="44">
        <f>IFERROR(VLOOKUP($F1939,'Arr 2020'!$A:$N,8,0),0)</f>
        <v>0</v>
      </c>
      <c r="N1939" s="44">
        <f>IFERROR(VLOOKUP($F1939,'Arr 2020'!$A:$N,9,0),0)</f>
        <v>198.75</v>
      </c>
      <c r="O1939" s="44">
        <f>IFERROR(VLOOKUP($F1939,'Arr 2020'!$A:$N,10,0),0)</f>
        <v>0</v>
      </c>
      <c r="P1939" s="44">
        <f>IFERROR(VLOOKUP($F1939,'Arr 2020'!$A:$N,11,0),0)</f>
        <v>234</v>
      </c>
      <c r="Q1939" s="44">
        <f>IFERROR(VLOOKUP($F1939,'Arr 2020'!$A:$N,12,0),0)</f>
        <v>0</v>
      </c>
      <c r="R1939" s="44">
        <f>IFERROR(VLOOKUP($F1939,'Arr 2020'!$A:$N,13,0),0)</f>
        <v>259.41000000000003</v>
      </c>
      <c r="S1939" s="44">
        <f>IFERROR(VLOOKUP($F1939,'Arr 2020'!$A:$N,14,0),0)</f>
        <v>0</v>
      </c>
    </row>
    <row r="1940" spans="2:19" ht="15" customHeight="1" x14ac:dyDescent="0.2">
      <c r="B1940" s="64"/>
      <c r="C1940" s="37"/>
      <c r="D1940" s="37" t="s">
        <v>3372</v>
      </c>
      <c r="E1940" s="37"/>
      <c r="F1940" s="37"/>
      <c r="G1940" s="51" t="s">
        <v>3373</v>
      </c>
      <c r="H1940" s="38">
        <f>IFERROR(VLOOKUP($F1940,'Arr 2020'!$A$1:$C$1331,3,0),0)</f>
        <v>0</v>
      </c>
      <c r="I1940" s="38">
        <f>IFERROR(VLOOKUP($F1940,'Arr 2020'!$A:$N,4,0),0)</f>
        <v>0</v>
      </c>
      <c r="J1940" s="38">
        <f>IFERROR(VLOOKUP($F1940,'Arr 2020'!$A:$N,5,0),0)</f>
        <v>0</v>
      </c>
      <c r="K1940" s="38">
        <f>IFERROR(VLOOKUP($F1940,'Arr 2020'!$A:$N,6,0),0)</f>
        <v>0</v>
      </c>
      <c r="L1940" s="38">
        <f>IFERROR(VLOOKUP($F1940,'Arr 2020'!$A:$N,7,0),0)</f>
        <v>0</v>
      </c>
      <c r="M1940" s="38">
        <f>IFERROR(VLOOKUP($F1940,'Arr 2020'!$A:$N,8,0),0)</f>
        <v>0</v>
      </c>
      <c r="N1940" s="38">
        <f>IFERROR(VLOOKUP($F1940,'Arr 2020'!$A:$N,9,0),0)</f>
        <v>0</v>
      </c>
      <c r="O1940" s="38">
        <f>IFERROR(VLOOKUP($F1940,'Arr 2020'!$A:$N,10,0),0)</f>
        <v>0</v>
      </c>
      <c r="P1940" s="38">
        <f>IFERROR(VLOOKUP($F1940,'Arr 2020'!$A:$N,11,0),0)</f>
        <v>0</v>
      </c>
      <c r="Q1940" s="38">
        <f>IFERROR(VLOOKUP($F1940,'Arr 2020'!$A:$N,12,0),0)</f>
        <v>0</v>
      </c>
      <c r="R1940" s="38">
        <f>IFERROR(VLOOKUP($F1940,'Arr 2020'!$A:$N,13,0),0)</f>
        <v>0</v>
      </c>
      <c r="S1940" s="38">
        <f>IFERROR(VLOOKUP($F1940,'Arr 2020'!$A:$N,14,0),0)</f>
        <v>0</v>
      </c>
    </row>
    <row r="1941" spans="2:19" ht="15" customHeight="1" x14ac:dyDescent="0.2">
      <c r="B1941" s="23"/>
      <c r="C1941" s="22"/>
      <c r="D1941" s="22"/>
      <c r="E1941" s="22" t="s">
        <v>3374</v>
      </c>
      <c r="F1941" s="22"/>
      <c r="G1941" s="55" t="s">
        <v>3375</v>
      </c>
      <c r="H1941" s="24">
        <f>IFERROR(VLOOKUP($F1941,'Arr 2020'!$A$1:$C$1331,3,0),0)</f>
        <v>0</v>
      </c>
      <c r="I1941" s="24">
        <f>IFERROR(VLOOKUP($F1941,'Arr 2020'!$A:$N,4,0),0)</f>
        <v>0</v>
      </c>
      <c r="J1941" s="24">
        <f>IFERROR(VLOOKUP($F1941,'Arr 2020'!$A:$N,5,0),0)</f>
        <v>0</v>
      </c>
      <c r="K1941" s="24">
        <f>IFERROR(VLOOKUP($F1941,'Arr 2020'!$A:$N,6,0),0)</f>
        <v>0</v>
      </c>
      <c r="L1941" s="24">
        <f>IFERROR(VLOOKUP($F1941,'Arr 2020'!$A:$N,7,0),0)</f>
        <v>0</v>
      </c>
      <c r="M1941" s="24">
        <f>IFERROR(VLOOKUP($F1941,'Arr 2020'!$A:$N,8,0),0)</f>
        <v>0</v>
      </c>
      <c r="N1941" s="24">
        <f>IFERROR(VLOOKUP($F1941,'Arr 2020'!$A:$N,9,0),0)</f>
        <v>0</v>
      </c>
      <c r="O1941" s="24">
        <f>IFERROR(VLOOKUP($F1941,'Arr 2020'!$A:$N,10,0),0)</f>
        <v>0</v>
      </c>
      <c r="P1941" s="24">
        <f>IFERROR(VLOOKUP($F1941,'Arr 2020'!$A:$N,11,0),0)</f>
        <v>0</v>
      </c>
      <c r="Q1941" s="24">
        <f>IFERROR(VLOOKUP($F1941,'Arr 2020'!$A:$N,12,0),0)</f>
        <v>0</v>
      </c>
      <c r="R1941" s="24">
        <f>IFERROR(VLOOKUP($F1941,'Arr 2020'!$A:$N,13,0),0)</f>
        <v>0</v>
      </c>
      <c r="S1941" s="24">
        <f>IFERROR(VLOOKUP($F1941,'Arr 2020'!$A:$N,14,0),0)</f>
        <v>0</v>
      </c>
    </row>
    <row r="1942" spans="2:19" ht="15" customHeight="1" x14ac:dyDescent="0.2">
      <c r="B1942" s="60"/>
      <c r="C1942" s="61"/>
      <c r="D1942" s="61"/>
      <c r="E1942" s="61"/>
      <c r="F1942" s="43" t="s">
        <v>3376</v>
      </c>
      <c r="G1942" s="53" t="s">
        <v>3377</v>
      </c>
      <c r="H1942" s="44">
        <f>IFERROR(VLOOKUP($F1942,'Arr 2020'!$A$1:$C$1331,3,0),0)</f>
        <v>102.96</v>
      </c>
      <c r="I1942" s="44">
        <f>IFERROR(VLOOKUP($F1942,'Arr 2020'!$A:$N,4,0),0)</f>
        <v>0</v>
      </c>
      <c r="J1942" s="44">
        <f>IFERROR(VLOOKUP($F1942,'Arr 2020'!$A:$N,5,0),0)</f>
        <v>0</v>
      </c>
      <c r="K1942" s="44">
        <f>IFERROR(VLOOKUP($F1942,'Arr 2020'!$A:$N,6,0),0)</f>
        <v>0</v>
      </c>
      <c r="L1942" s="44">
        <f>IFERROR(VLOOKUP($F1942,'Arr 2020'!$A:$N,7,0),0)</f>
        <v>0</v>
      </c>
      <c r="M1942" s="44">
        <f>IFERROR(VLOOKUP($F1942,'Arr 2020'!$A:$N,8,0),0)</f>
        <v>0</v>
      </c>
      <c r="N1942" s="44">
        <f>IFERROR(VLOOKUP($F1942,'Arr 2020'!$A:$N,9,0),0)</f>
        <v>0</v>
      </c>
      <c r="O1942" s="44">
        <f>IFERROR(VLOOKUP($F1942,'Arr 2020'!$A:$N,10,0),0)</f>
        <v>0</v>
      </c>
      <c r="P1942" s="44">
        <f>IFERROR(VLOOKUP($F1942,'Arr 2020'!$A:$N,11,0),0)</f>
        <v>0</v>
      </c>
      <c r="Q1942" s="44">
        <f>IFERROR(VLOOKUP($F1942,'Arr 2020'!$A:$N,12,0),0)</f>
        <v>96.54</v>
      </c>
      <c r="R1942" s="44">
        <f>IFERROR(VLOOKUP($F1942,'Arr 2020'!$A:$N,13,0),0)</f>
        <v>0</v>
      </c>
      <c r="S1942" s="44">
        <f>IFERROR(VLOOKUP($F1942,'Arr 2020'!$A:$N,14,0),0)</f>
        <v>0</v>
      </c>
    </row>
    <row r="1943" spans="2:19" ht="15" customHeight="1" x14ac:dyDescent="0.2">
      <c r="B1943" s="60"/>
      <c r="C1943" s="61"/>
      <c r="D1943" s="61"/>
      <c r="E1943" s="61"/>
      <c r="F1943" s="43" t="s">
        <v>3378</v>
      </c>
      <c r="G1943" s="53" t="s">
        <v>3379</v>
      </c>
      <c r="H1943" s="44">
        <f>IFERROR(VLOOKUP($F1943,'Arr 2020'!$A$1:$C$1331,3,0),0)</f>
        <v>0</v>
      </c>
      <c r="I1943" s="44">
        <f>IFERROR(VLOOKUP($F1943,'Arr 2020'!$A:$N,4,0),0)</f>
        <v>0</v>
      </c>
      <c r="J1943" s="44">
        <f>IFERROR(VLOOKUP($F1943,'Arr 2020'!$A:$N,5,0),0)</f>
        <v>0</v>
      </c>
      <c r="K1943" s="44">
        <f>IFERROR(VLOOKUP($F1943,'Arr 2020'!$A:$N,6,0),0)</f>
        <v>0</v>
      </c>
      <c r="L1943" s="44">
        <f>IFERROR(VLOOKUP($F1943,'Arr 2020'!$A:$N,7,0),0)</f>
        <v>0</v>
      </c>
      <c r="M1943" s="44">
        <f>IFERROR(VLOOKUP($F1943,'Arr 2020'!$A:$N,8,0),0)</f>
        <v>0</v>
      </c>
      <c r="N1943" s="44">
        <f>IFERROR(VLOOKUP($F1943,'Arr 2020'!$A:$N,9,0),0)</f>
        <v>0</v>
      </c>
      <c r="O1943" s="44">
        <f>IFERROR(VLOOKUP($F1943,'Arr 2020'!$A:$N,10,0),0)</f>
        <v>0</v>
      </c>
      <c r="P1943" s="44">
        <f>IFERROR(VLOOKUP($F1943,'Arr 2020'!$A:$N,11,0),0)</f>
        <v>0</v>
      </c>
      <c r="Q1943" s="44">
        <f>IFERROR(VLOOKUP($F1943,'Arr 2020'!$A:$N,12,0),0)</f>
        <v>0</v>
      </c>
      <c r="R1943" s="44">
        <f>IFERROR(VLOOKUP($F1943,'Arr 2020'!$A:$N,13,0),0)</f>
        <v>0</v>
      </c>
      <c r="S1943" s="44">
        <f>IFERROR(VLOOKUP($F1943,'Arr 2020'!$A:$N,14,0),0)</f>
        <v>0</v>
      </c>
    </row>
    <row r="1944" spans="2:19" ht="15" customHeight="1" x14ac:dyDescent="0.2">
      <c r="B1944" s="23"/>
      <c r="C1944" s="22"/>
      <c r="D1944" s="22"/>
      <c r="E1944" s="22" t="s">
        <v>3380</v>
      </c>
      <c r="F1944" s="22"/>
      <c r="G1944" s="55" t="s">
        <v>3381</v>
      </c>
      <c r="H1944" s="24">
        <f>IFERROR(VLOOKUP($F1944,'Arr 2020'!$A$1:$C$1331,3,0),0)</f>
        <v>0</v>
      </c>
      <c r="I1944" s="24">
        <f>IFERROR(VLOOKUP($F1944,'Arr 2020'!$A:$N,4,0),0)</f>
        <v>0</v>
      </c>
      <c r="J1944" s="24">
        <f>IFERROR(VLOOKUP($F1944,'Arr 2020'!$A:$N,5,0),0)</f>
        <v>0</v>
      </c>
      <c r="K1944" s="24">
        <f>IFERROR(VLOOKUP($F1944,'Arr 2020'!$A:$N,6,0),0)</f>
        <v>0</v>
      </c>
      <c r="L1944" s="24">
        <f>IFERROR(VLOOKUP($F1944,'Arr 2020'!$A:$N,7,0),0)</f>
        <v>0</v>
      </c>
      <c r="M1944" s="24">
        <f>IFERROR(VLOOKUP($F1944,'Arr 2020'!$A:$N,8,0),0)</f>
        <v>0</v>
      </c>
      <c r="N1944" s="24">
        <f>IFERROR(VLOOKUP($F1944,'Arr 2020'!$A:$N,9,0),0)</f>
        <v>0</v>
      </c>
      <c r="O1944" s="24">
        <f>IFERROR(VLOOKUP($F1944,'Arr 2020'!$A:$N,10,0),0)</f>
        <v>0</v>
      </c>
      <c r="P1944" s="24">
        <f>IFERROR(VLOOKUP($F1944,'Arr 2020'!$A:$N,11,0),0)</f>
        <v>0</v>
      </c>
      <c r="Q1944" s="24">
        <f>IFERROR(VLOOKUP($F1944,'Arr 2020'!$A:$N,12,0),0)</f>
        <v>0</v>
      </c>
      <c r="R1944" s="24">
        <f>IFERROR(VLOOKUP($F1944,'Arr 2020'!$A:$N,13,0),0)</f>
        <v>0</v>
      </c>
      <c r="S1944" s="24">
        <f>IFERROR(VLOOKUP($F1944,'Arr 2020'!$A:$N,14,0),0)</f>
        <v>0</v>
      </c>
    </row>
    <row r="1945" spans="2:19" ht="15" customHeight="1" x14ac:dyDescent="0.2">
      <c r="B1945" s="60"/>
      <c r="C1945" s="61"/>
      <c r="D1945" s="61"/>
      <c r="E1945" s="61"/>
      <c r="F1945" s="43" t="s">
        <v>3382</v>
      </c>
      <c r="G1945" s="53" t="s">
        <v>3381</v>
      </c>
      <c r="H1945" s="44">
        <f>IFERROR(VLOOKUP($F1945,'Arr 2020'!$A$1:$C$1331,3,0),0)</f>
        <v>115.83</v>
      </c>
      <c r="I1945" s="44">
        <f>IFERROR(VLOOKUP($F1945,'Arr 2020'!$A:$N,4,0),0)</f>
        <v>0</v>
      </c>
      <c r="J1945" s="44">
        <f>IFERROR(VLOOKUP($F1945,'Arr 2020'!$A:$N,5,0),0)</f>
        <v>21</v>
      </c>
      <c r="K1945" s="44">
        <f>IFERROR(VLOOKUP($F1945,'Arr 2020'!$A:$N,6,0),0)</f>
        <v>73.8</v>
      </c>
      <c r="L1945" s="44">
        <f>IFERROR(VLOOKUP($F1945,'Arr 2020'!$A:$N,7,0),0)</f>
        <v>0</v>
      </c>
      <c r="M1945" s="44">
        <f>IFERROR(VLOOKUP($F1945,'Arr 2020'!$A:$N,8,0),0)</f>
        <v>71.5</v>
      </c>
      <c r="N1945" s="44">
        <f>IFERROR(VLOOKUP($F1945,'Arr 2020'!$A:$N,9,0),0)</f>
        <v>86.230000000000018</v>
      </c>
      <c r="O1945" s="44">
        <f>IFERROR(VLOOKUP($F1945,'Arr 2020'!$A:$N,10,0),0)</f>
        <v>0</v>
      </c>
      <c r="P1945" s="44">
        <f>IFERROR(VLOOKUP($F1945,'Arr 2020'!$A:$N,11,0),0)</f>
        <v>57.5</v>
      </c>
      <c r="Q1945" s="44">
        <f>IFERROR(VLOOKUP($F1945,'Arr 2020'!$A:$N,12,0),0)</f>
        <v>0</v>
      </c>
      <c r="R1945" s="44">
        <f>IFERROR(VLOOKUP($F1945,'Arr 2020'!$A:$N,13,0),0)</f>
        <v>1522.8</v>
      </c>
      <c r="S1945" s="44">
        <f>IFERROR(VLOOKUP($F1945,'Arr 2020'!$A:$N,14,0),0)</f>
        <v>0</v>
      </c>
    </row>
    <row r="1946" spans="2:19" ht="15" customHeight="1" thickBot="1" x14ac:dyDescent="0.25">
      <c r="B1946" s="66"/>
      <c r="C1946" s="67"/>
      <c r="D1946" s="67"/>
      <c r="E1946" s="67"/>
      <c r="F1946" s="67"/>
      <c r="G1946" s="68"/>
      <c r="H1946" s="21">
        <f>IFERROR(VLOOKUP($F1946,'Arr 2020'!$A$1:$C$1331,3,0),0)</f>
        <v>0</v>
      </c>
      <c r="I1946" s="21">
        <f>IFERROR(VLOOKUP($F1946,'Arr 2020'!$A:$N,4,0),0)</f>
        <v>0</v>
      </c>
      <c r="J1946" s="21">
        <f>IFERROR(VLOOKUP($F1946,'Arr 2020'!$A:$N,5,0),0)</f>
        <v>0</v>
      </c>
      <c r="K1946" s="21">
        <f>IFERROR(VLOOKUP($F1946,'Arr 2020'!$A:$N,6,0),0)</f>
        <v>0</v>
      </c>
      <c r="L1946" s="21">
        <f>IFERROR(VLOOKUP($F1946,'Arr 2020'!$A:$N,7,0),0)</f>
        <v>0</v>
      </c>
      <c r="M1946" s="21">
        <f>IFERROR(VLOOKUP($F1946,'Arr 2020'!$A:$N,8,0),0)</f>
        <v>0</v>
      </c>
      <c r="N1946" s="21">
        <f>IFERROR(VLOOKUP($F1946,'Arr 2020'!$A:$N,9,0),0)</f>
        <v>0</v>
      </c>
      <c r="O1946" s="21">
        <f>IFERROR(VLOOKUP($F1946,'Arr 2020'!$A:$N,10,0),0)</f>
        <v>0</v>
      </c>
      <c r="P1946" s="21">
        <f>IFERROR(VLOOKUP($F1946,'Arr 2020'!$A:$N,11,0),0)</f>
        <v>0</v>
      </c>
      <c r="Q1946" s="21">
        <f>IFERROR(VLOOKUP($F1946,'Arr 2020'!$A:$N,12,0),0)</f>
        <v>0</v>
      </c>
      <c r="R1946" s="21">
        <f>IFERROR(VLOOKUP($F1946,'Arr 2020'!$A:$N,13,0),0)</f>
        <v>0</v>
      </c>
      <c r="S1946" s="21">
        <f>IFERROR(VLOOKUP($F1946,'Arr 2020'!$A:$N,14,0),0)</f>
        <v>0</v>
      </c>
    </row>
    <row r="1947" spans="2:19" ht="30" customHeight="1" thickBot="1" x14ac:dyDescent="0.25">
      <c r="B1947" s="48" t="s">
        <v>18</v>
      </c>
      <c r="C1947" s="25"/>
      <c r="D1947" s="26"/>
      <c r="E1947" s="25"/>
      <c r="F1947" s="27"/>
      <c r="G1947" s="49" t="s">
        <v>3383</v>
      </c>
      <c r="H1947" s="93">
        <f>IFERROR(VLOOKUP($F1947,'Arr 2020'!$A$1:$C$1331,3,0),0)</f>
        <v>0</v>
      </c>
      <c r="I1947" s="93">
        <f>IFERROR(VLOOKUP($F1947,'Arr 2020'!$A:$N,4,0),0)</f>
        <v>0</v>
      </c>
      <c r="J1947" s="93">
        <f>IFERROR(VLOOKUP($F1947,'Arr 2020'!$A:$N,5,0),0)</f>
        <v>0</v>
      </c>
      <c r="K1947" s="93">
        <f>IFERROR(VLOOKUP($F1947,'Arr 2020'!$A:$N,6,0),0)</f>
        <v>0</v>
      </c>
      <c r="L1947" s="93">
        <f>IFERROR(VLOOKUP($F1947,'Arr 2020'!$A:$N,7,0),0)</f>
        <v>0</v>
      </c>
      <c r="M1947" s="93">
        <f>IFERROR(VLOOKUP($F1947,'Arr 2020'!$A:$N,8,0),0)</f>
        <v>0</v>
      </c>
      <c r="N1947" s="93">
        <f>IFERROR(VLOOKUP($F1947,'Arr 2020'!$A:$N,9,0),0)</f>
        <v>0</v>
      </c>
      <c r="O1947" s="93">
        <f>IFERROR(VLOOKUP($F1947,'Arr 2020'!$A:$N,10,0),0)</f>
        <v>0</v>
      </c>
      <c r="P1947" s="93">
        <f>IFERROR(VLOOKUP($F1947,'Arr 2020'!$A:$N,11,0),0)</f>
        <v>0</v>
      </c>
      <c r="Q1947" s="93">
        <f>IFERROR(VLOOKUP($F1947,'Arr 2020'!$A:$N,12,0),0)</f>
        <v>0</v>
      </c>
      <c r="R1947" s="93">
        <f>IFERROR(VLOOKUP($F1947,'Arr 2020'!$A:$N,13,0),0)</f>
        <v>0</v>
      </c>
      <c r="S1947" s="93">
        <f>IFERROR(VLOOKUP($F1947,'Arr 2020'!$A:$N,14,0),0)</f>
        <v>0</v>
      </c>
    </row>
    <row r="1948" spans="2:19" ht="12.75" x14ac:dyDescent="0.2">
      <c r="B1948" s="32"/>
      <c r="C1948" s="33" t="s">
        <v>3384</v>
      </c>
      <c r="D1948" s="33"/>
      <c r="E1948" s="33"/>
      <c r="F1948" s="33"/>
      <c r="G1948" s="50" t="s">
        <v>3385</v>
      </c>
      <c r="H1948" s="73">
        <f>IFERROR(VLOOKUP($F1948,'Arr 2020'!$A$1:$C$1331,3,0),0)</f>
        <v>0</v>
      </c>
      <c r="I1948" s="73">
        <f>IFERROR(VLOOKUP($F1948,'Arr 2020'!$A:$N,4,0),0)</f>
        <v>0</v>
      </c>
      <c r="J1948" s="73">
        <f>IFERROR(VLOOKUP($F1948,'Arr 2020'!$A:$N,5,0),0)</f>
        <v>0</v>
      </c>
      <c r="K1948" s="73">
        <f>IFERROR(VLOOKUP($F1948,'Arr 2020'!$A:$N,6,0),0)</f>
        <v>0</v>
      </c>
      <c r="L1948" s="73">
        <f>IFERROR(VLOOKUP($F1948,'Arr 2020'!$A:$N,7,0),0)</f>
        <v>0</v>
      </c>
      <c r="M1948" s="73">
        <f>IFERROR(VLOOKUP($F1948,'Arr 2020'!$A:$N,8,0),0)</f>
        <v>0</v>
      </c>
      <c r="N1948" s="73">
        <f>IFERROR(VLOOKUP($F1948,'Arr 2020'!$A:$N,9,0),0)</f>
        <v>0</v>
      </c>
      <c r="O1948" s="73">
        <f>IFERROR(VLOOKUP($F1948,'Arr 2020'!$A:$N,10,0),0)</f>
        <v>0</v>
      </c>
      <c r="P1948" s="73">
        <f>IFERROR(VLOOKUP($F1948,'Arr 2020'!$A:$N,11,0),0)</f>
        <v>0</v>
      </c>
      <c r="Q1948" s="73">
        <f>IFERROR(VLOOKUP($F1948,'Arr 2020'!$A:$N,12,0),0)</f>
        <v>0</v>
      </c>
      <c r="R1948" s="73">
        <f>IFERROR(VLOOKUP($F1948,'Arr 2020'!$A:$N,13,0),0)</f>
        <v>0</v>
      </c>
      <c r="S1948" s="73">
        <f>IFERROR(VLOOKUP($F1948,'Arr 2020'!$A:$N,14,0),0)</f>
        <v>0</v>
      </c>
    </row>
    <row r="1949" spans="2:19" ht="12.75" x14ac:dyDescent="0.2">
      <c r="B1949" s="64"/>
      <c r="C1949" s="37"/>
      <c r="D1949" s="37" t="s">
        <v>3386</v>
      </c>
      <c r="E1949" s="37"/>
      <c r="F1949" s="37"/>
      <c r="G1949" s="51" t="s">
        <v>3387</v>
      </c>
      <c r="H1949" s="38">
        <f>IFERROR(VLOOKUP($F1949,'Arr 2020'!$A$1:$C$1331,3,0),0)</f>
        <v>0</v>
      </c>
      <c r="I1949" s="38">
        <f>IFERROR(VLOOKUP($F1949,'Arr 2020'!$A:$N,4,0),0)</f>
        <v>0</v>
      </c>
      <c r="J1949" s="38">
        <f>IFERROR(VLOOKUP($F1949,'Arr 2020'!$A:$N,5,0),0)</f>
        <v>0</v>
      </c>
      <c r="K1949" s="38">
        <f>IFERROR(VLOOKUP($F1949,'Arr 2020'!$A:$N,6,0),0)</f>
        <v>0</v>
      </c>
      <c r="L1949" s="38">
        <f>IFERROR(VLOOKUP($F1949,'Arr 2020'!$A:$N,7,0),0)</f>
        <v>0</v>
      </c>
      <c r="M1949" s="38">
        <f>IFERROR(VLOOKUP($F1949,'Arr 2020'!$A:$N,8,0),0)</f>
        <v>0</v>
      </c>
      <c r="N1949" s="38">
        <f>IFERROR(VLOOKUP($F1949,'Arr 2020'!$A:$N,9,0),0)</f>
        <v>0</v>
      </c>
      <c r="O1949" s="38">
        <f>IFERROR(VLOOKUP($F1949,'Arr 2020'!$A:$N,10,0),0)</f>
        <v>0</v>
      </c>
      <c r="P1949" s="38">
        <f>IFERROR(VLOOKUP($F1949,'Arr 2020'!$A:$N,11,0),0)</f>
        <v>0</v>
      </c>
      <c r="Q1949" s="38">
        <f>IFERROR(VLOOKUP($F1949,'Arr 2020'!$A:$N,12,0),0)</f>
        <v>0</v>
      </c>
      <c r="R1949" s="38">
        <f>IFERROR(VLOOKUP($F1949,'Arr 2020'!$A:$N,13,0),0)</f>
        <v>0</v>
      </c>
      <c r="S1949" s="38">
        <f>IFERROR(VLOOKUP($F1949,'Arr 2020'!$A:$N,14,0),0)</f>
        <v>0</v>
      </c>
    </row>
    <row r="1950" spans="2:19" ht="12.75" x14ac:dyDescent="0.2">
      <c r="B1950" s="23"/>
      <c r="C1950" s="22"/>
      <c r="D1950" s="22"/>
      <c r="E1950" s="22" t="s">
        <v>3388</v>
      </c>
      <c r="F1950" s="22"/>
      <c r="G1950" s="55" t="s">
        <v>3389</v>
      </c>
      <c r="H1950" s="24">
        <f>IFERROR(VLOOKUP($F1950,'Arr 2020'!$A$1:$C$1331,3,0),0)</f>
        <v>0</v>
      </c>
      <c r="I1950" s="24">
        <f>IFERROR(VLOOKUP($F1950,'Arr 2020'!$A:$N,4,0),0)</f>
        <v>0</v>
      </c>
      <c r="J1950" s="24">
        <f>IFERROR(VLOOKUP($F1950,'Arr 2020'!$A:$N,5,0),0)</f>
        <v>0</v>
      </c>
      <c r="K1950" s="24">
        <f>IFERROR(VLOOKUP($F1950,'Arr 2020'!$A:$N,6,0),0)</f>
        <v>0</v>
      </c>
      <c r="L1950" s="24">
        <f>IFERROR(VLOOKUP($F1950,'Arr 2020'!$A:$N,7,0),0)</f>
        <v>0</v>
      </c>
      <c r="M1950" s="24">
        <f>IFERROR(VLOOKUP($F1950,'Arr 2020'!$A:$N,8,0),0)</f>
        <v>0</v>
      </c>
      <c r="N1950" s="24">
        <f>IFERROR(VLOOKUP($F1950,'Arr 2020'!$A:$N,9,0),0)</f>
        <v>0</v>
      </c>
      <c r="O1950" s="24">
        <f>IFERROR(VLOOKUP($F1950,'Arr 2020'!$A:$N,10,0),0)</f>
        <v>0</v>
      </c>
      <c r="P1950" s="24">
        <f>IFERROR(VLOOKUP($F1950,'Arr 2020'!$A:$N,11,0),0)</f>
        <v>0</v>
      </c>
      <c r="Q1950" s="24">
        <f>IFERROR(VLOOKUP($F1950,'Arr 2020'!$A:$N,12,0),0)</f>
        <v>0</v>
      </c>
      <c r="R1950" s="24">
        <f>IFERROR(VLOOKUP($F1950,'Arr 2020'!$A:$N,13,0),0)</f>
        <v>0</v>
      </c>
      <c r="S1950" s="24">
        <f>IFERROR(VLOOKUP($F1950,'Arr 2020'!$A:$N,14,0),0)</f>
        <v>0</v>
      </c>
    </row>
    <row r="1951" spans="2:19" ht="12.75" x14ac:dyDescent="0.2">
      <c r="B1951" s="60"/>
      <c r="C1951" s="61"/>
      <c r="D1951" s="61"/>
      <c r="E1951" s="61"/>
      <c r="F1951" s="43" t="s">
        <v>3390</v>
      </c>
      <c r="G1951" s="53" t="s">
        <v>3391</v>
      </c>
      <c r="H1951" s="44">
        <f>IFERROR(VLOOKUP($F1951,'Arr 2020'!$A$1:$C$1331,3,0),0)</f>
        <v>0</v>
      </c>
      <c r="I1951" s="44">
        <f>IFERROR(VLOOKUP($F1951,'Arr 2020'!$A:$N,4,0),0)</f>
        <v>0</v>
      </c>
      <c r="J1951" s="44">
        <f>IFERROR(VLOOKUP($F1951,'Arr 2020'!$A:$N,5,0),0)</f>
        <v>0</v>
      </c>
      <c r="K1951" s="44">
        <f>IFERROR(VLOOKUP($F1951,'Arr 2020'!$A:$N,6,0),0)</f>
        <v>65.680000000000007</v>
      </c>
      <c r="L1951" s="44">
        <f>IFERROR(VLOOKUP($F1951,'Arr 2020'!$A:$N,7,0),0)</f>
        <v>0</v>
      </c>
      <c r="M1951" s="44">
        <f>IFERROR(VLOOKUP($F1951,'Arr 2020'!$A:$N,8,0),0)</f>
        <v>0</v>
      </c>
      <c r="N1951" s="44">
        <f>IFERROR(VLOOKUP($F1951,'Arr 2020'!$A:$N,9,0),0)</f>
        <v>0</v>
      </c>
      <c r="O1951" s="44">
        <f>IFERROR(VLOOKUP($F1951,'Arr 2020'!$A:$N,10,0),0)</f>
        <v>0</v>
      </c>
      <c r="P1951" s="44">
        <f>IFERROR(VLOOKUP($F1951,'Arr 2020'!$A:$N,11,0),0)</f>
        <v>0</v>
      </c>
      <c r="Q1951" s="44">
        <f>IFERROR(VLOOKUP($F1951,'Arr 2020'!$A:$N,12,0),0)</f>
        <v>0</v>
      </c>
      <c r="R1951" s="44">
        <f>IFERROR(VLOOKUP($F1951,'Arr 2020'!$A:$N,13,0),0)</f>
        <v>0</v>
      </c>
      <c r="S1951" s="44">
        <f>IFERROR(VLOOKUP($F1951,'Arr 2020'!$A:$N,14,0),0)</f>
        <v>0</v>
      </c>
    </row>
    <row r="1952" spans="2:19" ht="12.75" x14ac:dyDescent="0.2">
      <c r="B1952" s="60"/>
      <c r="C1952" s="61"/>
      <c r="D1952" s="61"/>
      <c r="E1952" s="61"/>
      <c r="F1952" s="43" t="s">
        <v>3392</v>
      </c>
      <c r="G1952" s="53" t="s">
        <v>3393</v>
      </c>
      <c r="H1952" s="44">
        <f>IFERROR(VLOOKUP($F1952,'Arr 2020'!$A$1:$C$1331,3,0),0)</f>
        <v>0</v>
      </c>
      <c r="I1952" s="44">
        <f>IFERROR(VLOOKUP($F1952,'Arr 2020'!$A:$N,4,0),0)</f>
        <v>0</v>
      </c>
      <c r="J1952" s="44">
        <f>IFERROR(VLOOKUP($F1952,'Arr 2020'!$A:$N,5,0),0)</f>
        <v>0</v>
      </c>
      <c r="K1952" s="44">
        <f>IFERROR(VLOOKUP($F1952,'Arr 2020'!$A:$N,6,0),0)</f>
        <v>0</v>
      </c>
      <c r="L1952" s="44">
        <f>IFERROR(VLOOKUP($F1952,'Arr 2020'!$A:$N,7,0),0)</f>
        <v>0</v>
      </c>
      <c r="M1952" s="44">
        <f>IFERROR(VLOOKUP($F1952,'Arr 2020'!$A:$N,8,0),0)</f>
        <v>0</v>
      </c>
      <c r="N1952" s="44">
        <f>IFERROR(VLOOKUP($F1952,'Arr 2020'!$A:$N,9,0),0)</f>
        <v>0</v>
      </c>
      <c r="O1952" s="44">
        <f>IFERROR(VLOOKUP($F1952,'Arr 2020'!$A:$N,10,0),0)</f>
        <v>0</v>
      </c>
      <c r="P1952" s="44">
        <f>IFERROR(VLOOKUP($F1952,'Arr 2020'!$A:$N,11,0),0)</f>
        <v>0</v>
      </c>
      <c r="Q1952" s="44">
        <f>IFERROR(VLOOKUP($F1952,'Arr 2020'!$A:$N,12,0),0)</f>
        <v>0</v>
      </c>
      <c r="R1952" s="44">
        <f>IFERROR(VLOOKUP($F1952,'Arr 2020'!$A:$N,13,0),0)</f>
        <v>0</v>
      </c>
      <c r="S1952" s="44">
        <f>IFERROR(VLOOKUP($F1952,'Arr 2020'!$A:$N,14,0),0)</f>
        <v>0</v>
      </c>
    </row>
    <row r="1953" spans="2:19" ht="12.75" x14ac:dyDescent="0.2">
      <c r="B1953" s="60"/>
      <c r="C1953" s="61"/>
      <c r="D1953" s="61"/>
      <c r="E1953" s="61"/>
      <c r="F1953" s="43" t="s">
        <v>3394</v>
      </c>
      <c r="G1953" s="53" t="s">
        <v>3395</v>
      </c>
      <c r="H1953" s="44">
        <f>IFERROR(VLOOKUP($F1953,'Arr 2020'!$A$1:$C$1331,3,0),0)</f>
        <v>0</v>
      </c>
      <c r="I1953" s="44">
        <f>IFERROR(VLOOKUP($F1953,'Arr 2020'!$A:$N,4,0),0)</f>
        <v>0</v>
      </c>
      <c r="J1953" s="44">
        <f>IFERROR(VLOOKUP($F1953,'Arr 2020'!$A:$N,5,0),0)</f>
        <v>0</v>
      </c>
      <c r="K1953" s="44">
        <f>IFERROR(VLOOKUP($F1953,'Arr 2020'!$A:$N,6,0),0)</f>
        <v>0</v>
      </c>
      <c r="L1953" s="44">
        <f>IFERROR(VLOOKUP($F1953,'Arr 2020'!$A:$N,7,0),0)</f>
        <v>0</v>
      </c>
      <c r="M1953" s="44">
        <f>IFERROR(VLOOKUP($F1953,'Arr 2020'!$A:$N,8,0),0)</f>
        <v>0</v>
      </c>
      <c r="N1953" s="44">
        <f>IFERROR(VLOOKUP($F1953,'Arr 2020'!$A:$N,9,0),0)</f>
        <v>0</v>
      </c>
      <c r="O1953" s="44">
        <f>IFERROR(VLOOKUP($F1953,'Arr 2020'!$A:$N,10,0),0)</f>
        <v>0</v>
      </c>
      <c r="P1953" s="44">
        <f>IFERROR(VLOOKUP($F1953,'Arr 2020'!$A:$N,11,0),0)</f>
        <v>0</v>
      </c>
      <c r="Q1953" s="44">
        <f>IFERROR(VLOOKUP($F1953,'Arr 2020'!$A:$N,12,0),0)</f>
        <v>0</v>
      </c>
      <c r="R1953" s="44">
        <f>IFERROR(VLOOKUP($F1953,'Arr 2020'!$A:$N,13,0),0)</f>
        <v>0</v>
      </c>
      <c r="S1953" s="44">
        <f>IFERROR(VLOOKUP($F1953,'Arr 2020'!$A:$N,14,0),0)</f>
        <v>0</v>
      </c>
    </row>
    <row r="1954" spans="2:19" ht="12.75" x14ac:dyDescent="0.2">
      <c r="B1954" s="23"/>
      <c r="C1954" s="22"/>
      <c r="D1954" s="22"/>
      <c r="E1954" s="22" t="s">
        <v>3396</v>
      </c>
      <c r="F1954" s="22"/>
      <c r="G1954" s="55" t="s">
        <v>3397</v>
      </c>
      <c r="H1954" s="24">
        <f>IFERROR(VLOOKUP($F1954,'Arr 2020'!$A$1:$C$1331,3,0),0)</f>
        <v>0</v>
      </c>
      <c r="I1954" s="24">
        <f>IFERROR(VLOOKUP($F1954,'Arr 2020'!$A:$N,4,0),0)</f>
        <v>0</v>
      </c>
      <c r="J1954" s="24">
        <f>IFERROR(VLOOKUP($F1954,'Arr 2020'!$A:$N,5,0),0)</f>
        <v>0</v>
      </c>
      <c r="K1954" s="24">
        <f>IFERROR(VLOOKUP($F1954,'Arr 2020'!$A:$N,6,0),0)</f>
        <v>0</v>
      </c>
      <c r="L1954" s="24">
        <f>IFERROR(VLOOKUP($F1954,'Arr 2020'!$A:$N,7,0),0)</f>
        <v>0</v>
      </c>
      <c r="M1954" s="24">
        <f>IFERROR(VLOOKUP($F1954,'Arr 2020'!$A:$N,8,0),0)</f>
        <v>0</v>
      </c>
      <c r="N1954" s="24">
        <f>IFERROR(VLOOKUP($F1954,'Arr 2020'!$A:$N,9,0),0)</f>
        <v>0</v>
      </c>
      <c r="O1954" s="24">
        <f>IFERROR(VLOOKUP($F1954,'Arr 2020'!$A:$N,10,0),0)</f>
        <v>0</v>
      </c>
      <c r="P1954" s="24">
        <f>IFERROR(VLOOKUP($F1954,'Arr 2020'!$A:$N,11,0),0)</f>
        <v>0</v>
      </c>
      <c r="Q1954" s="24">
        <f>IFERROR(VLOOKUP($F1954,'Arr 2020'!$A:$N,12,0),0)</f>
        <v>0</v>
      </c>
      <c r="R1954" s="24">
        <f>IFERROR(VLOOKUP($F1954,'Arr 2020'!$A:$N,13,0),0)</f>
        <v>0</v>
      </c>
      <c r="S1954" s="24">
        <f>IFERROR(VLOOKUP($F1954,'Arr 2020'!$A:$N,14,0),0)</f>
        <v>0</v>
      </c>
    </row>
    <row r="1955" spans="2:19" ht="12.75" x14ac:dyDescent="0.2">
      <c r="B1955" s="60"/>
      <c r="C1955" s="61"/>
      <c r="D1955" s="61"/>
      <c r="E1955" s="61"/>
      <c r="F1955" s="43" t="s">
        <v>3398</v>
      </c>
      <c r="G1955" s="53" t="s">
        <v>3397</v>
      </c>
      <c r="H1955" s="44">
        <f>IFERROR(VLOOKUP($F1955,'Arr 2020'!$A$1:$C$1331,3,0),0)</f>
        <v>0</v>
      </c>
      <c r="I1955" s="44">
        <f>IFERROR(VLOOKUP($F1955,'Arr 2020'!$A:$N,4,0),0)</f>
        <v>0</v>
      </c>
      <c r="J1955" s="44">
        <f>IFERROR(VLOOKUP($F1955,'Arr 2020'!$A:$N,5,0),0)</f>
        <v>0</v>
      </c>
      <c r="K1955" s="44">
        <f>IFERROR(VLOOKUP($F1955,'Arr 2020'!$A:$N,6,0),0)</f>
        <v>0</v>
      </c>
      <c r="L1955" s="44">
        <f>IFERROR(VLOOKUP($F1955,'Arr 2020'!$A:$N,7,0),0)</f>
        <v>0</v>
      </c>
      <c r="M1955" s="44">
        <f>IFERROR(VLOOKUP($F1955,'Arr 2020'!$A:$N,8,0),0)</f>
        <v>0</v>
      </c>
      <c r="N1955" s="44">
        <f>IFERROR(VLOOKUP($F1955,'Arr 2020'!$A:$N,9,0),0)</f>
        <v>0</v>
      </c>
      <c r="O1955" s="44">
        <f>IFERROR(VLOOKUP($F1955,'Arr 2020'!$A:$N,10,0),0)</f>
        <v>0</v>
      </c>
      <c r="P1955" s="44">
        <f>IFERROR(VLOOKUP($F1955,'Arr 2020'!$A:$N,11,0),0)</f>
        <v>0</v>
      </c>
      <c r="Q1955" s="44">
        <f>IFERROR(VLOOKUP($F1955,'Arr 2020'!$A:$N,12,0),0)</f>
        <v>0</v>
      </c>
      <c r="R1955" s="44">
        <f>IFERROR(VLOOKUP($F1955,'Arr 2020'!$A:$N,13,0),0)</f>
        <v>0</v>
      </c>
      <c r="S1955" s="44">
        <f>IFERROR(VLOOKUP($F1955,'Arr 2020'!$A:$N,14,0),0)</f>
        <v>0</v>
      </c>
    </row>
    <row r="1956" spans="2:19" ht="15" customHeight="1" x14ac:dyDescent="0.2">
      <c r="B1956" s="64"/>
      <c r="C1956" s="37"/>
      <c r="D1956" s="37" t="s">
        <v>3399</v>
      </c>
      <c r="E1956" s="37"/>
      <c r="F1956" s="37"/>
      <c r="G1956" s="51" t="s">
        <v>3400</v>
      </c>
      <c r="H1956" s="38">
        <f>IFERROR(VLOOKUP($F1956,'Arr 2020'!$A$1:$C$1331,3,0),0)</f>
        <v>0</v>
      </c>
      <c r="I1956" s="38">
        <f>IFERROR(VLOOKUP($F1956,'Arr 2020'!$A:$N,4,0),0)</f>
        <v>0</v>
      </c>
      <c r="J1956" s="38">
        <f>IFERROR(VLOOKUP($F1956,'Arr 2020'!$A:$N,5,0),0)</f>
        <v>0</v>
      </c>
      <c r="K1956" s="38">
        <f>IFERROR(VLOOKUP($F1956,'Arr 2020'!$A:$N,6,0),0)</f>
        <v>0</v>
      </c>
      <c r="L1956" s="38">
        <f>IFERROR(VLOOKUP($F1956,'Arr 2020'!$A:$N,7,0),0)</f>
        <v>0</v>
      </c>
      <c r="M1956" s="38">
        <f>IFERROR(VLOOKUP($F1956,'Arr 2020'!$A:$N,8,0),0)</f>
        <v>0</v>
      </c>
      <c r="N1956" s="38">
        <f>IFERROR(VLOOKUP($F1956,'Arr 2020'!$A:$N,9,0),0)</f>
        <v>0</v>
      </c>
      <c r="O1956" s="38">
        <f>IFERROR(VLOOKUP($F1956,'Arr 2020'!$A:$N,10,0),0)</f>
        <v>0</v>
      </c>
      <c r="P1956" s="38">
        <f>IFERROR(VLOOKUP($F1956,'Arr 2020'!$A:$N,11,0),0)</f>
        <v>0</v>
      </c>
      <c r="Q1956" s="38">
        <f>IFERROR(VLOOKUP($F1956,'Arr 2020'!$A:$N,12,0),0)</f>
        <v>0</v>
      </c>
      <c r="R1956" s="38">
        <f>IFERROR(VLOOKUP($F1956,'Arr 2020'!$A:$N,13,0),0)</f>
        <v>0</v>
      </c>
      <c r="S1956" s="38">
        <f>IFERROR(VLOOKUP($F1956,'Arr 2020'!$A:$N,14,0),0)</f>
        <v>0</v>
      </c>
    </row>
    <row r="1957" spans="2:19" ht="15" customHeight="1" x14ac:dyDescent="0.2">
      <c r="B1957" s="23"/>
      <c r="C1957" s="22"/>
      <c r="D1957" s="22"/>
      <c r="E1957" s="22" t="s">
        <v>3401</v>
      </c>
      <c r="F1957" s="22"/>
      <c r="G1957" s="55" t="s">
        <v>3400</v>
      </c>
      <c r="H1957" s="24">
        <f>IFERROR(VLOOKUP($F1957,'Arr 2020'!$A$1:$C$1331,3,0),0)</f>
        <v>0</v>
      </c>
      <c r="I1957" s="24">
        <f>IFERROR(VLOOKUP($F1957,'Arr 2020'!$A:$N,4,0),0)</f>
        <v>0</v>
      </c>
      <c r="J1957" s="24">
        <f>IFERROR(VLOOKUP($F1957,'Arr 2020'!$A:$N,5,0),0)</f>
        <v>0</v>
      </c>
      <c r="K1957" s="24">
        <f>IFERROR(VLOOKUP($F1957,'Arr 2020'!$A:$N,6,0),0)</f>
        <v>0</v>
      </c>
      <c r="L1957" s="24">
        <f>IFERROR(VLOOKUP($F1957,'Arr 2020'!$A:$N,7,0),0)</f>
        <v>0</v>
      </c>
      <c r="M1957" s="24">
        <f>IFERROR(VLOOKUP($F1957,'Arr 2020'!$A:$N,8,0),0)</f>
        <v>0</v>
      </c>
      <c r="N1957" s="24">
        <f>IFERROR(VLOOKUP($F1957,'Arr 2020'!$A:$N,9,0),0)</f>
        <v>0</v>
      </c>
      <c r="O1957" s="24">
        <f>IFERROR(VLOOKUP($F1957,'Arr 2020'!$A:$N,10,0),0)</f>
        <v>0</v>
      </c>
      <c r="P1957" s="24">
        <f>IFERROR(VLOOKUP($F1957,'Arr 2020'!$A:$N,11,0),0)</f>
        <v>0</v>
      </c>
      <c r="Q1957" s="24">
        <f>IFERROR(VLOOKUP($F1957,'Arr 2020'!$A:$N,12,0),0)</f>
        <v>0</v>
      </c>
      <c r="R1957" s="24">
        <f>IFERROR(VLOOKUP($F1957,'Arr 2020'!$A:$N,13,0),0)</f>
        <v>0</v>
      </c>
      <c r="S1957" s="24">
        <f>IFERROR(VLOOKUP($F1957,'Arr 2020'!$A:$N,14,0),0)</f>
        <v>0</v>
      </c>
    </row>
    <row r="1958" spans="2:19" ht="15" customHeight="1" x14ac:dyDescent="0.2">
      <c r="B1958" s="60"/>
      <c r="C1958" s="61"/>
      <c r="D1958" s="61"/>
      <c r="E1958" s="61"/>
      <c r="F1958" s="43" t="s">
        <v>3402</v>
      </c>
      <c r="G1958" s="53" t="s">
        <v>3403</v>
      </c>
      <c r="H1958" s="44">
        <f>IFERROR(VLOOKUP($F1958,'Arr 2020'!$A$1:$C$1331,3,0),0)</f>
        <v>0</v>
      </c>
      <c r="I1958" s="44">
        <f>IFERROR(VLOOKUP($F1958,'Arr 2020'!$A:$N,4,0),0)</f>
        <v>0</v>
      </c>
      <c r="J1958" s="44">
        <f>IFERROR(VLOOKUP($F1958,'Arr 2020'!$A:$N,5,0),0)</f>
        <v>0</v>
      </c>
      <c r="K1958" s="44">
        <f>IFERROR(VLOOKUP($F1958,'Arr 2020'!$A:$N,6,0),0)</f>
        <v>0</v>
      </c>
      <c r="L1958" s="44">
        <f>IFERROR(VLOOKUP($F1958,'Arr 2020'!$A:$N,7,0),0)</f>
        <v>0</v>
      </c>
      <c r="M1958" s="44">
        <f>IFERROR(VLOOKUP($F1958,'Arr 2020'!$A:$N,8,0),0)</f>
        <v>0</v>
      </c>
      <c r="N1958" s="44">
        <f>IFERROR(VLOOKUP($F1958,'Arr 2020'!$A:$N,9,0),0)</f>
        <v>0</v>
      </c>
      <c r="O1958" s="44">
        <f>IFERROR(VLOOKUP($F1958,'Arr 2020'!$A:$N,10,0),0)</f>
        <v>0</v>
      </c>
      <c r="P1958" s="44">
        <f>IFERROR(VLOOKUP($F1958,'Arr 2020'!$A:$N,11,0),0)</f>
        <v>0</v>
      </c>
      <c r="Q1958" s="44">
        <f>IFERROR(VLOOKUP($F1958,'Arr 2020'!$A:$N,12,0),0)</f>
        <v>0</v>
      </c>
      <c r="R1958" s="44">
        <f>IFERROR(VLOOKUP($F1958,'Arr 2020'!$A:$N,13,0),0)</f>
        <v>0</v>
      </c>
      <c r="S1958" s="44">
        <f>IFERROR(VLOOKUP($F1958,'Arr 2020'!$A:$N,14,0),0)</f>
        <v>0</v>
      </c>
    </row>
    <row r="1959" spans="2:19" ht="15" customHeight="1" x14ac:dyDescent="0.2">
      <c r="B1959" s="60"/>
      <c r="C1959" s="61"/>
      <c r="D1959" s="61"/>
      <c r="E1959" s="61"/>
      <c r="F1959" s="43" t="s">
        <v>3404</v>
      </c>
      <c r="G1959" s="53" t="s">
        <v>3405</v>
      </c>
      <c r="H1959" s="44">
        <f>IFERROR(VLOOKUP($F1959,'Arr 2020'!$A$1:$C$1331,3,0),0)</f>
        <v>0</v>
      </c>
      <c r="I1959" s="44">
        <f>IFERROR(VLOOKUP($F1959,'Arr 2020'!$A:$N,4,0),0)</f>
        <v>0</v>
      </c>
      <c r="J1959" s="44">
        <f>IFERROR(VLOOKUP($F1959,'Arr 2020'!$A:$N,5,0),0)</f>
        <v>0</v>
      </c>
      <c r="K1959" s="44">
        <f>IFERROR(VLOOKUP($F1959,'Arr 2020'!$A:$N,6,0),0)</f>
        <v>0</v>
      </c>
      <c r="L1959" s="44">
        <f>IFERROR(VLOOKUP($F1959,'Arr 2020'!$A:$N,7,0),0)</f>
        <v>0</v>
      </c>
      <c r="M1959" s="44">
        <f>IFERROR(VLOOKUP($F1959,'Arr 2020'!$A:$N,8,0),0)</f>
        <v>0</v>
      </c>
      <c r="N1959" s="44">
        <f>IFERROR(VLOOKUP($F1959,'Arr 2020'!$A:$N,9,0),0)</f>
        <v>0</v>
      </c>
      <c r="O1959" s="44">
        <f>IFERROR(VLOOKUP($F1959,'Arr 2020'!$A:$N,10,0),0)</f>
        <v>0</v>
      </c>
      <c r="P1959" s="44">
        <f>IFERROR(VLOOKUP($F1959,'Arr 2020'!$A:$N,11,0),0)</f>
        <v>0</v>
      </c>
      <c r="Q1959" s="44">
        <f>IFERROR(VLOOKUP($F1959,'Arr 2020'!$A:$N,12,0),0)</f>
        <v>0</v>
      </c>
      <c r="R1959" s="44">
        <f>IFERROR(VLOOKUP($F1959,'Arr 2020'!$A:$N,13,0),0)</f>
        <v>0</v>
      </c>
      <c r="S1959" s="44">
        <f>IFERROR(VLOOKUP($F1959,'Arr 2020'!$A:$N,14,0),0)</f>
        <v>0</v>
      </c>
    </row>
    <row r="1960" spans="2:19" ht="15" customHeight="1" x14ac:dyDescent="0.2">
      <c r="B1960" s="32"/>
      <c r="C1960" s="33" t="s">
        <v>3406</v>
      </c>
      <c r="D1960" s="33"/>
      <c r="E1960" s="33"/>
      <c r="F1960" s="33"/>
      <c r="G1960" s="50" t="s">
        <v>3407</v>
      </c>
      <c r="H1960" s="73">
        <f>IFERROR(VLOOKUP($F1960,'Arr 2020'!$A$1:$C$1331,3,0),0)</f>
        <v>0</v>
      </c>
      <c r="I1960" s="73">
        <f>IFERROR(VLOOKUP($F1960,'Arr 2020'!$A:$N,4,0),0)</f>
        <v>0</v>
      </c>
      <c r="J1960" s="73">
        <f>IFERROR(VLOOKUP($F1960,'Arr 2020'!$A:$N,5,0),0)</f>
        <v>0</v>
      </c>
      <c r="K1960" s="73">
        <f>IFERROR(VLOOKUP($F1960,'Arr 2020'!$A:$N,6,0),0)</f>
        <v>0</v>
      </c>
      <c r="L1960" s="73">
        <f>IFERROR(VLOOKUP($F1960,'Arr 2020'!$A:$N,7,0),0)</f>
        <v>0</v>
      </c>
      <c r="M1960" s="73">
        <f>IFERROR(VLOOKUP($F1960,'Arr 2020'!$A:$N,8,0),0)</f>
        <v>0</v>
      </c>
      <c r="N1960" s="73">
        <f>IFERROR(VLOOKUP($F1960,'Arr 2020'!$A:$N,9,0),0)</f>
        <v>0</v>
      </c>
      <c r="O1960" s="73">
        <f>IFERROR(VLOOKUP($F1960,'Arr 2020'!$A:$N,10,0),0)</f>
        <v>0</v>
      </c>
      <c r="P1960" s="73">
        <f>IFERROR(VLOOKUP($F1960,'Arr 2020'!$A:$N,11,0),0)</f>
        <v>0</v>
      </c>
      <c r="Q1960" s="73">
        <f>IFERROR(VLOOKUP($F1960,'Arr 2020'!$A:$N,12,0),0)</f>
        <v>0</v>
      </c>
      <c r="R1960" s="73">
        <f>IFERROR(VLOOKUP($F1960,'Arr 2020'!$A:$N,13,0),0)</f>
        <v>0</v>
      </c>
      <c r="S1960" s="73">
        <f>IFERROR(VLOOKUP($F1960,'Arr 2020'!$A:$N,14,0),0)</f>
        <v>0</v>
      </c>
    </row>
    <row r="1961" spans="2:19" ht="15" customHeight="1" x14ac:dyDescent="0.2">
      <c r="B1961" s="64"/>
      <c r="C1961" s="37"/>
      <c r="D1961" s="37" t="s">
        <v>3408</v>
      </c>
      <c r="E1961" s="37"/>
      <c r="F1961" s="37"/>
      <c r="G1961" s="51" t="s">
        <v>3409</v>
      </c>
      <c r="H1961" s="38">
        <f>IFERROR(VLOOKUP($F1961,'Arr 2020'!$A$1:$C$1331,3,0),0)</f>
        <v>0</v>
      </c>
      <c r="I1961" s="38">
        <f>IFERROR(VLOOKUP($F1961,'Arr 2020'!$A:$N,4,0),0)</f>
        <v>0</v>
      </c>
      <c r="J1961" s="38">
        <f>IFERROR(VLOOKUP($F1961,'Arr 2020'!$A:$N,5,0),0)</f>
        <v>0</v>
      </c>
      <c r="K1961" s="38">
        <f>IFERROR(VLOOKUP($F1961,'Arr 2020'!$A:$N,6,0),0)</f>
        <v>0</v>
      </c>
      <c r="L1961" s="38">
        <f>IFERROR(VLOOKUP($F1961,'Arr 2020'!$A:$N,7,0),0)</f>
        <v>0</v>
      </c>
      <c r="M1961" s="38">
        <f>IFERROR(VLOOKUP($F1961,'Arr 2020'!$A:$N,8,0),0)</f>
        <v>0</v>
      </c>
      <c r="N1961" s="38">
        <f>IFERROR(VLOOKUP($F1961,'Arr 2020'!$A:$N,9,0),0)</f>
        <v>0</v>
      </c>
      <c r="O1961" s="38">
        <f>IFERROR(VLOOKUP($F1961,'Arr 2020'!$A:$N,10,0),0)</f>
        <v>0</v>
      </c>
      <c r="P1961" s="38">
        <f>IFERROR(VLOOKUP($F1961,'Arr 2020'!$A:$N,11,0),0)</f>
        <v>0</v>
      </c>
      <c r="Q1961" s="38">
        <f>IFERROR(VLOOKUP($F1961,'Arr 2020'!$A:$N,12,0),0)</f>
        <v>0</v>
      </c>
      <c r="R1961" s="38">
        <f>IFERROR(VLOOKUP($F1961,'Arr 2020'!$A:$N,13,0),0)</f>
        <v>0</v>
      </c>
      <c r="S1961" s="38">
        <f>IFERROR(VLOOKUP($F1961,'Arr 2020'!$A:$N,14,0),0)</f>
        <v>0</v>
      </c>
    </row>
    <row r="1962" spans="2:19" ht="15" customHeight="1" x14ac:dyDescent="0.2">
      <c r="B1962" s="23"/>
      <c r="C1962" s="22"/>
      <c r="D1962" s="22"/>
      <c r="E1962" s="22" t="s">
        <v>3410</v>
      </c>
      <c r="F1962" s="22"/>
      <c r="G1962" s="55" t="s">
        <v>3409</v>
      </c>
      <c r="H1962" s="24">
        <f>IFERROR(VLOOKUP($F1962,'Arr 2020'!$A$1:$C$1331,3,0),0)</f>
        <v>0</v>
      </c>
      <c r="I1962" s="24">
        <f>IFERROR(VLOOKUP($F1962,'Arr 2020'!$A:$N,4,0),0)</f>
        <v>0</v>
      </c>
      <c r="J1962" s="24">
        <f>IFERROR(VLOOKUP($F1962,'Arr 2020'!$A:$N,5,0),0)</f>
        <v>0</v>
      </c>
      <c r="K1962" s="24">
        <f>IFERROR(VLOOKUP($F1962,'Arr 2020'!$A:$N,6,0),0)</f>
        <v>0</v>
      </c>
      <c r="L1962" s="24">
        <f>IFERROR(VLOOKUP($F1962,'Arr 2020'!$A:$N,7,0),0)</f>
        <v>0</v>
      </c>
      <c r="M1962" s="24">
        <f>IFERROR(VLOOKUP($F1962,'Arr 2020'!$A:$N,8,0),0)</f>
        <v>0</v>
      </c>
      <c r="N1962" s="24">
        <f>IFERROR(VLOOKUP($F1962,'Arr 2020'!$A:$N,9,0),0)</f>
        <v>0</v>
      </c>
      <c r="O1962" s="24">
        <f>IFERROR(VLOOKUP($F1962,'Arr 2020'!$A:$N,10,0),0)</f>
        <v>0</v>
      </c>
      <c r="P1962" s="24">
        <f>IFERROR(VLOOKUP($F1962,'Arr 2020'!$A:$N,11,0),0)</f>
        <v>0</v>
      </c>
      <c r="Q1962" s="24">
        <f>IFERROR(VLOOKUP($F1962,'Arr 2020'!$A:$N,12,0),0)</f>
        <v>0</v>
      </c>
      <c r="R1962" s="24">
        <f>IFERROR(VLOOKUP($F1962,'Arr 2020'!$A:$N,13,0),0)</f>
        <v>0</v>
      </c>
      <c r="S1962" s="24">
        <f>IFERROR(VLOOKUP($F1962,'Arr 2020'!$A:$N,14,0),0)</f>
        <v>0</v>
      </c>
    </row>
    <row r="1963" spans="2:19" ht="15" customHeight="1" x14ac:dyDescent="0.2">
      <c r="B1963" s="64"/>
      <c r="C1963" s="37"/>
      <c r="D1963" s="37" t="s">
        <v>3411</v>
      </c>
      <c r="E1963" s="37"/>
      <c r="F1963" s="37"/>
      <c r="G1963" s="51" t="s">
        <v>3412</v>
      </c>
      <c r="H1963" s="38">
        <f>IFERROR(VLOOKUP($F1963,'Arr 2020'!$A$1:$C$1331,3,0),0)</f>
        <v>0</v>
      </c>
      <c r="I1963" s="38">
        <f>IFERROR(VLOOKUP($F1963,'Arr 2020'!$A:$N,4,0),0)</f>
        <v>0</v>
      </c>
      <c r="J1963" s="38">
        <f>IFERROR(VLOOKUP($F1963,'Arr 2020'!$A:$N,5,0),0)</f>
        <v>0</v>
      </c>
      <c r="K1963" s="38">
        <f>IFERROR(VLOOKUP($F1963,'Arr 2020'!$A:$N,6,0),0)</f>
        <v>0</v>
      </c>
      <c r="L1963" s="38">
        <f>IFERROR(VLOOKUP($F1963,'Arr 2020'!$A:$N,7,0),0)</f>
        <v>0</v>
      </c>
      <c r="M1963" s="38">
        <f>IFERROR(VLOOKUP($F1963,'Arr 2020'!$A:$N,8,0),0)</f>
        <v>0</v>
      </c>
      <c r="N1963" s="38">
        <f>IFERROR(VLOOKUP($F1963,'Arr 2020'!$A:$N,9,0),0)</f>
        <v>0</v>
      </c>
      <c r="O1963" s="38">
        <f>IFERROR(VLOOKUP($F1963,'Arr 2020'!$A:$N,10,0),0)</f>
        <v>0</v>
      </c>
      <c r="P1963" s="38">
        <f>IFERROR(VLOOKUP($F1963,'Arr 2020'!$A:$N,11,0),0)</f>
        <v>0</v>
      </c>
      <c r="Q1963" s="38">
        <f>IFERROR(VLOOKUP($F1963,'Arr 2020'!$A:$N,12,0),0)</f>
        <v>0</v>
      </c>
      <c r="R1963" s="38">
        <f>IFERROR(VLOOKUP($F1963,'Arr 2020'!$A:$N,13,0),0)</f>
        <v>0</v>
      </c>
      <c r="S1963" s="38">
        <f>IFERROR(VLOOKUP($F1963,'Arr 2020'!$A:$N,14,0),0)</f>
        <v>0</v>
      </c>
    </row>
    <row r="1964" spans="2:19" ht="15" customHeight="1" x14ac:dyDescent="0.2">
      <c r="B1964" s="23"/>
      <c r="C1964" s="22"/>
      <c r="D1964" s="22"/>
      <c r="E1964" s="22" t="s">
        <v>3413</v>
      </c>
      <c r="F1964" s="22"/>
      <c r="G1964" s="55" t="s">
        <v>3412</v>
      </c>
      <c r="H1964" s="24">
        <f>IFERROR(VLOOKUP($F1964,'Arr 2020'!$A$1:$C$1331,3,0),0)</f>
        <v>0</v>
      </c>
      <c r="I1964" s="24">
        <f>IFERROR(VLOOKUP($F1964,'Arr 2020'!$A:$N,4,0),0)</f>
        <v>0</v>
      </c>
      <c r="J1964" s="24">
        <f>IFERROR(VLOOKUP($F1964,'Arr 2020'!$A:$N,5,0),0)</f>
        <v>0</v>
      </c>
      <c r="K1964" s="24">
        <f>IFERROR(VLOOKUP($F1964,'Arr 2020'!$A:$N,6,0),0)</f>
        <v>0</v>
      </c>
      <c r="L1964" s="24">
        <f>IFERROR(VLOOKUP($F1964,'Arr 2020'!$A:$N,7,0),0)</f>
        <v>0</v>
      </c>
      <c r="M1964" s="24">
        <f>IFERROR(VLOOKUP($F1964,'Arr 2020'!$A:$N,8,0),0)</f>
        <v>0</v>
      </c>
      <c r="N1964" s="24">
        <f>IFERROR(VLOOKUP($F1964,'Arr 2020'!$A:$N,9,0),0)</f>
        <v>0</v>
      </c>
      <c r="O1964" s="24">
        <f>IFERROR(VLOOKUP($F1964,'Arr 2020'!$A:$N,10,0),0)</f>
        <v>0</v>
      </c>
      <c r="P1964" s="24">
        <f>IFERROR(VLOOKUP($F1964,'Arr 2020'!$A:$N,11,0),0)</f>
        <v>0</v>
      </c>
      <c r="Q1964" s="24">
        <f>IFERROR(VLOOKUP($F1964,'Arr 2020'!$A:$N,12,0),0)</f>
        <v>0</v>
      </c>
      <c r="R1964" s="24">
        <f>IFERROR(VLOOKUP($F1964,'Arr 2020'!$A:$N,13,0),0)</f>
        <v>0</v>
      </c>
      <c r="S1964" s="24">
        <f>IFERROR(VLOOKUP($F1964,'Arr 2020'!$A:$N,14,0),0)</f>
        <v>0</v>
      </c>
    </row>
    <row r="1965" spans="2:19" ht="15" customHeight="1" x14ac:dyDescent="0.2">
      <c r="B1965" s="60"/>
      <c r="C1965" s="61"/>
      <c r="D1965" s="61"/>
      <c r="E1965" s="61"/>
      <c r="F1965" s="43" t="s">
        <v>3414</v>
      </c>
      <c r="G1965" s="53" t="s">
        <v>3415</v>
      </c>
      <c r="H1965" s="44">
        <f>IFERROR(VLOOKUP($F1965,'Arr 2020'!$A$1:$C$1331,3,0),0)</f>
        <v>44065.3</v>
      </c>
      <c r="I1965" s="44">
        <f>IFERROR(VLOOKUP($F1965,'Arr 2020'!$A:$N,4,0),0)</f>
        <v>21535.040000000005</v>
      </c>
      <c r="J1965" s="44">
        <f>IFERROR(VLOOKUP($F1965,'Arr 2020'!$A:$N,5,0),0)</f>
        <v>6480.93</v>
      </c>
      <c r="K1965" s="44">
        <f>IFERROR(VLOOKUP($F1965,'Arr 2020'!$A:$N,6,0),0)</f>
        <v>14566.55</v>
      </c>
      <c r="L1965" s="44">
        <f>IFERROR(VLOOKUP($F1965,'Arr 2020'!$A:$N,7,0),0)</f>
        <v>13302.01</v>
      </c>
      <c r="M1965" s="44">
        <f>IFERROR(VLOOKUP($F1965,'Arr 2020'!$A:$N,8,0),0)</f>
        <v>14604.84</v>
      </c>
      <c r="N1965" s="44">
        <f>IFERROR(VLOOKUP($F1965,'Arr 2020'!$A:$N,9,0),0)</f>
        <v>27002.1</v>
      </c>
      <c r="O1965" s="44">
        <f>IFERROR(VLOOKUP($F1965,'Arr 2020'!$A:$N,10,0),0)</f>
        <v>21302.84</v>
      </c>
      <c r="P1965" s="44">
        <f>IFERROR(VLOOKUP($F1965,'Arr 2020'!$A:$N,11,0),0)</f>
        <v>21282.400000000001</v>
      </c>
      <c r="Q1965" s="44">
        <f>IFERROR(VLOOKUP($F1965,'Arr 2020'!$A:$N,12,0),0)</f>
        <v>124508.92</v>
      </c>
      <c r="R1965" s="44">
        <f>IFERROR(VLOOKUP($F1965,'Arr 2020'!$A:$N,13,0),0)</f>
        <v>35292.980000000003</v>
      </c>
      <c r="S1965" s="44">
        <f>IFERROR(VLOOKUP($F1965,'Arr 2020'!$A:$N,14,0),0)</f>
        <v>53741.89</v>
      </c>
    </row>
    <row r="1966" spans="2:19" ht="15" customHeight="1" x14ac:dyDescent="0.2">
      <c r="B1966" s="32"/>
      <c r="C1966" s="33" t="s">
        <v>3416</v>
      </c>
      <c r="D1966" s="33"/>
      <c r="E1966" s="33"/>
      <c r="F1966" s="33"/>
      <c r="G1966" s="50" t="s">
        <v>3417</v>
      </c>
      <c r="H1966" s="73">
        <f>IFERROR(VLOOKUP($F1966,'Arr 2020'!$A$1:$C$1331,3,0),0)</f>
        <v>0</v>
      </c>
      <c r="I1966" s="73">
        <f>IFERROR(VLOOKUP($F1966,'Arr 2020'!$A:$N,4,0),0)</f>
        <v>0</v>
      </c>
      <c r="J1966" s="73">
        <f>IFERROR(VLOOKUP($F1966,'Arr 2020'!$A:$N,5,0),0)</f>
        <v>0</v>
      </c>
      <c r="K1966" s="73">
        <f>IFERROR(VLOOKUP($F1966,'Arr 2020'!$A:$N,6,0),0)</f>
        <v>0</v>
      </c>
      <c r="L1966" s="73">
        <f>IFERROR(VLOOKUP($F1966,'Arr 2020'!$A:$N,7,0),0)</f>
        <v>0</v>
      </c>
      <c r="M1966" s="73">
        <f>IFERROR(VLOOKUP($F1966,'Arr 2020'!$A:$N,8,0),0)</f>
        <v>0</v>
      </c>
      <c r="N1966" s="73">
        <f>IFERROR(VLOOKUP($F1966,'Arr 2020'!$A:$N,9,0),0)</f>
        <v>0</v>
      </c>
      <c r="O1966" s="73">
        <f>IFERROR(VLOOKUP($F1966,'Arr 2020'!$A:$N,10,0),0)</f>
        <v>0</v>
      </c>
      <c r="P1966" s="73">
        <f>IFERROR(VLOOKUP($F1966,'Arr 2020'!$A:$N,11,0),0)</f>
        <v>0</v>
      </c>
      <c r="Q1966" s="73">
        <f>IFERROR(VLOOKUP($F1966,'Arr 2020'!$A:$N,12,0),0)</f>
        <v>0</v>
      </c>
      <c r="R1966" s="73">
        <f>IFERROR(VLOOKUP($F1966,'Arr 2020'!$A:$N,13,0),0)</f>
        <v>0</v>
      </c>
      <c r="S1966" s="73">
        <f>IFERROR(VLOOKUP($F1966,'Arr 2020'!$A:$N,14,0),0)</f>
        <v>0</v>
      </c>
    </row>
    <row r="1967" spans="2:19" ht="15" customHeight="1" x14ac:dyDescent="0.2">
      <c r="B1967" s="64"/>
      <c r="C1967" s="37"/>
      <c r="D1967" s="37" t="s">
        <v>3418</v>
      </c>
      <c r="E1967" s="37"/>
      <c r="F1967" s="37"/>
      <c r="G1967" s="51" t="s">
        <v>3419</v>
      </c>
      <c r="H1967" s="38">
        <f>IFERROR(VLOOKUP($F1967,'Arr 2020'!$A$1:$C$1331,3,0),0)</f>
        <v>0</v>
      </c>
      <c r="I1967" s="38">
        <f>IFERROR(VLOOKUP($F1967,'Arr 2020'!$A:$N,4,0),0)</f>
        <v>0</v>
      </c>
      <c r="J1967" s="38">
        <f>IFERROR(VLOOKUP($F1967,'Arr 2020'!$A:$N,5,0),0)</f>
        <v>0</v>
      </c>
      <c r="K1967" s="38">
        <f>IFERROR(VLOOKUP($F1967,'Arr 2020'!$A:$N,6,0),0)</f>
        <v>0</v>
      </c>
      <c r="L1967" s="38">
        <f>IFERROR(VLOOKUP($F1967,'Arr 2020'!$A:$N,7,0),0)</f>
        <v>0</v>
      </c>
      <c r="M1967" s="38">
        <f>IFERROR(VLOOKUP($F1967,'Arr 2020'!$A:$N,8,0),0)</f>
        <v>0</v>
      </c>
      <c r="N1967" s="38">
        <f>IFERROR(VLOOKUP($F1967,'Arr 2020'!$A:$N,9,0),0)</f>
        <v>0</v>
      </c>
      <c r="O1967" s="38">
        <f>IFERROR(VLOOKUP($F1967,'Arr 2020'!$A:$N,10,0),0)</f>
        <v>0</v>
      </c>
      <c r="P1967" s="38">
        <f>IFERROR(VLOOKUP($F1967,'Arr 2020'!$A:$N,11,0),0)</f>
        <v>0</v>
      </c>
      <c r="Q1967" s="38">
        <f>IFERROR(VLOOKUP($F1967,'Arr 2020'!$A:$N,12,0),0)</f>
        <v>0</v>
      </c>
      <c r="R1967" s="38">
        <f>IFERROR(VLOOKUP($F1967,'Arr 2020'!$A:$N,13,0),0)</f>
        <v>0</v>
      </c>
      <c r="S1967" s="38">
        <f>IFERROR(VLOOKUP($F1967,'Arr 2020'!$A:$N,14,0),0)</f>
        <v>0</v>
      </c>
    </row>
    <row r="1968" spans="2:19" ht="15" customHeight="1" x14ac:dyDescent="0.2">
      <c r="B1968" s="23"/>
      <c r="C1968" s="22"/>
      <c r="D1968" s="22"/>
      <c r="E1968" s="22" t="s">
        <v>3420</v>
      </c>
      <c r="F1968" s="22"/>
      <c r="G1968" s="55" t="s">
        <v>3421</v>
      </c>
      <c r="H1968" s="24">
        <f>IFERROR(VLOOKUP($F1968,'Arr 2020'!$A$1:$C$1331,3,0),0)</f>
        <v>0</v>
      </c>
      <c r="I1968" s="24">
        <f>IFERROR(VLOOKUP($F1968,'Arr 2020'!$A:$N,4,0),0)</f>
        <v>0</v>
      </c>
      <c r="J1968" s="24">
        <f>IFERROR(VLOOKUP($F1968,'Arr 2020'!$A:$N,5,0),0)</f>
        <v>0</v>
      </c>
      <c r="K1968" s="24">
        <f>IFERROR(VLOOKUP($F1968,'Arr 2020'!$A:$N,6,0),0)</f>
        <v>0</v>
      </c>
      <c r="L1968" s="24">
        <f>IFERROR(VLOOKUP($F1968,'Arr 2020'!$A:$N,7,0),0)</f>
        <v>0</v>
      </c>
      <c r="M1968" s="24">
        <f>IFERROR(VLOOKUP($F1968,'Arr 2020'!$A:$N,8,0),0)</f>
        <v>0</v>
      </c>
      <c r="N1968" s="24">
        <f>IFERROR(VLOOKUP($F1968,'Arr 2020'!$A:$N,9,0),0)</f>
        <v>0</v>
      </c>
      <c r="O1968" s="24">
        <f>IFERROR(VLOOKUP($F1968,'Arr 2020'!$A:$N,10,0),0)</f>
        <v>0</v>
      </c>
      <c r="P1968" s="24">
        <f>IFERROR(VLOOKUP($F1968,'Arr 2020'!$A:$N,11,0),0)</f>
        <v>0</v>
      </c>
      <c r="Q1968" s="24">
        <f>IFERROR(VLOOKUP($F1968,'Arr 2020'!$A:$N,12,0),0)</f>
        <v>0</v>
      </c>
      <c r="R1968" s="24">
        <f>IFERROR(VLOOKUP($F1968,'Arr 2020'!$A:$N,13,0),0)</f>
        <v>0</v>
      </c>
      <c r="S1968" s="24">
        <f>IFERROR(VLOOKUP($F1968,'Arr 2020'!$A:$N,14,0),0)</f>
        <v>0</v>
      </c>
    </row>
    <row r="1969" spans="2:19" ht="15" customHeight="1" x14ac:dyDescent="0.2">
      <c r="B1969" s="60"/>
      <c r="C1969" s="61"/>
      <c r="D1969" s="61"/>
      <c r="E1969" s="61"/>
      <c r="F1969" s="43" t="s">
        <v>3422</v>
      </c>
      <c r="G1969" s="53" t="s">
        <v>3421</v>
      </c>
      <c r="H1969" s="44">
        <f>IFERROR(VLOOKUP($F1969,'Arr 2020'!$A$1:$C$1331,3,0),0)</f>
        <v>30.49</v>
      </c>
      <c r="I1969" s="44">
        <f>IFERROR(VLOOKUP($F1969,'Arr 2020'!$A:$N,4,0),0)</f>
        <v>0</v>
      </c>
      <c r="J1969" s="44">
        <f>IFERROR(VLOOKUP($F1969,'Arr 2020'!$A:$N,5,0),0)</f>
        <v>0</v>
      </c>
      <c r="K1969" s="44">
        <f>IFERROR(VLOOKUP($F1969,'Arr 2020'!$A:$N,6,0),0)</f>
        <v>0</v>
      </c>
      <c r="L1969" s="44">
        <f>IFERROR(VLOOKUP($F1969,'Arr 2020'!$A:$N,7,0),0)</f>
        <v>0</v>
      </c>
      <c r="M1969" s="44">
        <f>IFERROR(VLOOKUP($F1969,'Arr 2020'!$A:$N,8,0),0)</f>
        <v>0</v>
      </c>
      <c r="N1969" s="44">
        <f>IFERROR(VLOOKUP($F1969,'Arr 2020'!$A:$N,9,0),0)</f>
        <v>0</v>
      </c>
      <c r="O1969" s="44">
        <f>IFERROR(VLOOKUP($F1969,'Arr 2020'!$A:$N,10,0),0)</f>
        <v>157.38999999999999</v>
      </c>
      <c r="P1969" s="44">
        <f>IFERROR(VLOOKUP($F1969,'Arr 2020'!$A:$N,11,0),0)</f>
        <v>9.99</v>
      </c>
      <c r="Q1969" s="44">
        <f>IFERROR(VLOOKUP($F1969,'Arr 2020'!$A:$N,12,0),0)</f>
        <v>478.02</v>
      </c>
      <c r="R1969" s="44">
        <f>IFERROR(VLOOKUP($F1969,'Arr 2020'!$A:$N,13,0),0)</f>
        <v>146.32</v>
      </c>
      <c r="S1969" s="44">
        <f>IFERROR(VLOOKUP($F1969,'Arr 2020'!$A:$N,14,0),0)</f>
        <v>79.2</v>
      </c>
    </row>
    <row r="1970" spans="2:19" ht="15" customHeight="1" x14ac:dyDescent="0.2">
      <c r="B1970" s="23"/>
      <c r="C1970" s="22"/>
      <c r="D1970" s="22"/>
      <c r="E1970" s="22" t="s">
        <v>3423</v>
      </c>
      <c r="F1970" s="22"/>
      <c r="G1970" s="55" t="s">
        <v>3424</v>
      </c>
      <c r="H1970" s="24">
        <f>IFERROR(VLOOKUP($F1970,'Arr 2020'!$A$1:$C$1331,3,0),0)</f>
        <v>0</v>
      </c>
      <c r="I1970" s="24">
        <f>IFERROR(VLOOKUP($F1970,'Arr 2020'!$A:$N,4,0),0)</f>
        <v>0</v>
      </c>
      <c r="J1970" s="24">
        <f>IFERROR(VLOOKUP($F1970,'Arr 2020'!$A:$N,5,0),0)</f>
        <v>0</v>
      </c>
      <c r="K1970" s="24">
        <f>IFERROR(VLOOKUP($F1970,'Arr 2020'!$A:$N,6,0),0)</f>
        <v>0</v>
      </c>
      <c r="L1970" s="24">
        <f>IFERROR(VLOOKUP($F1970,'Arr 2020'!$A:$N,7,0),0)</f>
        <v>0</v>
      </c>
      <c r="M1970" s="24">
        <f>IFERROR(VLOOKUP($F1970,'Arr 2020'!$A:$N,8,0),0)</f>
        <v>0</v>
      </c>
      <c r="N1970" s="24">
        <f>IFERROR(VLOOKUP($F1970,'Arr 2020'!$A:$N,9,0),0)</f>
        <v>0</v>
      </c>
      <c r="O1970" s="24">
        <f>IFERROR(VLOOKUP($F1970,'Arr 2020'!$A:$N,10,0),0)</f>
        <v>0</v>
      </c>
      <c r="P1970" s="24">
        <f>IFERROR(VLOOKUP($F1970,'Arr 2020'!$A:$N,11,0),0)</f>
        <v>0</v>
      </c>
      <c r="Q1970" s="24">
        <f>IFERROR(VLOOKUP($F1970,'Arr 2020'!$A:$N,12,0),0)</f>
        <v>0</v>
      </c>
      <c r="R1970" s="24">
        <f>IFERROR(VLOOKUP($F1970,'Arr 2020'!$A:$N,13,0),0)</f>
        <v>0</v>
      </c>
      <c r="S1970" s="24">
        <f>IFERROR(VLOOKUP($F1970,'Arr 2020'!$A:$N,14,0),0)</f>
        <v>0</v>
      </c>
    </row>
    <row r="1971" spans="2:19" ht="15" customHeight="1" x14ac:dyDescent="0.2">
      <c r="B1971" s="60"/>
      <c r="C1971" s="61"/>
      <c r="D1971" s="61"/>
      <c r="E1971" s="61"/>
      <c r="F1971" s="43" t="s">
        <v>3425</v>
      </c>
      <c r="G1971" s="53" t="s">
        <v>3424</v>
      </c>
      <c r="H1971" s="44">
        <f>IFERROR(VLOOKUP($F1971,'Arr 2020'!$A$1:$C$1331,3,0),0)</f>
        <v>311046.90000000002</v>
      </c>
      <c r="I1971" s="44">
        <f>IFERROR(VLOOKUP($F1971,'Arr 2020'!$A:$N,4,0),0)</f>
        <v>280247.78000000003</v>
      </c>
      <c r="J1971" s="44">
        <f>IFERROR(VLOOKUP($F1971,'Arr 2020'!$A:$N,5,0),0)</f>
        <v>432623.01</v>
      </c>
      <c r="K1971" s="44">
        <f>IFERROR(VLOOKUP($F1971,'Arr 2020'!$A:$N,6,0),0)</f>
        <v>348516.53</v>
      </c>
      <c r="L1971" s="44">
        <f>IFERROR(VLOOKUP($F1971,'Arr 2020'!$A:$N,7,0),0)</f>
        <v>264714.15000000002</v>
      </c>
      <c r="M1971" s="44">
        <f>IFERROR(VLOOKUP($F1971,'Arr 2020'!$A:$N,8,0),0)</f>
        <v>319757.78000000009</v>
      </c>
      <c r="N1971" s="44">
        <f>IFERROR(VLOOKUP($F1971,'Arr 2020'!$A:$N,9,0),0)</f>
        <v>992684.36</v>
      </c>
      <c r="O1971" s="44">
        <f>IFERROR(VLOOKUP($F1971,'Arr 2020'!$A:$N,10,0),0)</f>
        <v>403742.96999999991</v>
      </c>
      <c r="P1971" s="44">
        <f>IFERROR(VLOOKUP($F1971,'Arr 2020'!$A:$N,11,0),0)</f>
        <v>478318.34000000008</v>
      </c>
      <c r="Q1971" s="44">
        <f>IFERROR(VLOOKUP($F1971,'Arr 2020'!$A:$N,12,0),0)</f>
        <v>528933.52</v>
      </c>
      <c r="R1971" s="44">
        <f>IFERROR(VLOOKUP($F1971,'Arr 2020'!$A:$N,13,0),0)</f>
        <v>553985.81000000006</v>
      </c>
      <c r="S1971" s="44">
        <f>IFERROR(VLOOKUP($F1971,'Arr 2020'!$A:$N,14,0),0)</f>
        <v>379582.23</v>
      </c>
    </row>
    <row r="1972" spans="2:19" ht="15" customHeight="1" x14ac:dyDescent="0.2">
      <c r="B1972" s="23"/>
      <c r="C1972" s="22"/>
      <c r="D1972" s="22"/>
      <c r="E1972" s="22" t="s">
        <v>3426</v>
      </c>
      <c r="F1972" s="22"/>
      <c r="G1972" s="55" t="s">
        <v>3427</v>
      </c>
      <c r="H1972" s="24">
        <f>IFERROR(VLOOKUP($F1972,'Arr 2020'!$A$1:$C$1331,3,0),0)</f>
        <v>0</v>
      </c>
      <c r="I1972" s="24">
        <f>IFERROR(VLOOKUP($F1972,'Arr 2020'!$A:$N,4,0),0)</f>
        <v>0</v>
      </c>
      <c r="J1972" s="24">
        <f>IFERROR(VLOOKUP($F1972,'Arr 2020'!$A:$N,5,0),0)</f>
        <v>0</v>
      </c>
      <c r="K1972" s="24">
        <f>IFERROR(VLOOKUP($F1972,'Arr 2020'!$A:$N,6,0),0)</f>
        <v>0</v>
      </c>
      <c r="L1972" s="24">
        <f>IFERROR(VLOOKUP($F1972,'Arr 2020'!$A:$N,7,0),0)</f>
        <v>0</v>
      </c>
      <c r="M1972" s="24">
        <f>IFERROR(VLOOKUP($F1972,'Arr 2020'!$A:$N,8,0),0)</f>
        <v>0</v>
      </c>
      <c r="N1972" s="24">
        <f>IFERROR(VLOOKUP($F1972,'Arr 2020'!$A:$N,9,0),0)</f>
        <v>0</v>
      </c>
      <c r="O1972" s="24">
        <f>IFERROR(VLOOKUP($F1972,'Arr 2020'!$A:$N,10,0),0)</f>
        <v>0</v>
      </c>
      <c r="P1972" s="24">
        <f>IFERROR(VLOOKUP($F1972,'Arr 2020'!$A:$N,11,0),0)</f>
        <v>0</v>
      </c>
      <c r="Q1972" s="24">
        <f>IFERROR(VLOOKUP($F1972,'Arr 2020'!$A:$N,12,0),0)</f>
        <v>0</v>
      </c>
      <c r="R1972" s="24">
        <f>IFERROR(VLOOKUP($F1972,'Arr 2020'!$A:$N,13,0),0)</f>
        <v>0</v>
      </c>
      <c r="S1972" s="24">
        <f>IFERROR(VLOOKUP($F1972,'Arr 2020'!$A:$N,14,0),0)</f>
        <v>0</v>
      </c>
    </row>
    <row r="1973" spans="2:19" ht="15" customHeight="1" x14ac:dyDescent="0.2">
      <c r="B1973" s="60"/>
      <c r="C1973" s="61"/>
      <c r="D1973" s="61"/>
      <c r="E1973" s="61"/>
      <c r="F1973" s="43" t="s">
        <v>3428</v>
      </c>
      <c r="G1973" s="53" t="s">
        <v>3429</v>
      </c>
      <c r="H1973" s="44">
        <f>IFERROR(VLOOKUP($F1973,'Arr 2020'!$A$1:$C$1331,3,0),0)</f>
        <v>0.75</v>
      </c>
      <c r="I1973" s="44">
        <f>IFERROR(VLOOKUP($F1973,'Arr 2020'!$A:$N,4,0),0)</f>
        <v>0</v>
      </c>
      <c r="J1973" s="44">
        <f>IFERROR(VLOOKUP($F1973,'Arr 2020'!$A:$N,5,0),0)</f>
        <v>0</v>
      </c>
      <c r="K1973" s="44">
        <f>IFERROR(VLOOKUP($F1973,'Arr 2020'!$A:$N,6,0),0)</f>
        <v>1.9</v>
      </c>
      <c r="L1973" s="44">
        <f>IFERROR(VLOOKUP($F1973,'Arr 2020'!$A:$N,7,0),0)</f>
        <v>1.8</v>
      </c>
      <c r="M1973" s="44">
        <f>IFERROR(VLOOKUP($F1973,'Arr 2020'!$A:$N,8,0),0)</f>
        <v>22.199999999999996</v>
      </c>
      <c r="N1973" s="44">
        <f>IFERROR(VLOOKUP($F1973,'Arr 2020'!$A:$N,9,0),0)</f>
        <v>1.8</v>
      </c>
      <c r="O1973" s="44">
        <f>IFERROR(VLOOKUP($F1973,'Arr 2020'!$A:$N,10,0),0)</f>
        <v>0</v>
      </c>
      <c r="P1973" s="44">
        <f>IFERROR(VLOOKUP($F1973,'Arr 2020'!$A:$N,11,0),0)</f>
        <v>0</v>
      </c>
      <c r="Q1973" s="44">
        <f>IFERROR(VLOOKUP($F1973,'Arr 2020'!$A:$N,12,0),0)</f>
        <v>0</v>
      </c>
      <c r="R1973" s="44">
        <f>IFERROR(VLOOKUP($F1973,'Arr 2020'!$A:$N,13,0),0)</f>
        <v>0</v>
      </c>
      <c r="S1973" s="44">
        <f>IFERROR(VLOOKUP($F1973,'Arr 2020'!$A:$N,14,0),0)</f>
        <v>0</v>
      </c>
    </row>
    <row r="1974" spans="2:19" ht="15" customHeight="1" x14ac:dyDescent="0.2">
      <c r="B1974" s="60"/>
      <c r="C1974" s="61"/>
      <c r="D1974" s="61"/>
      <c r="E1974" s="61"/>
      <c r="F1974" s="43" t="s">
        <v>3430</v>
      </c>
      <c r="G1974" s="53" t="s">
        <v>3431</v>
      </c>
      <c r="H1974" s="44">
        <f>IFERROR(VLOOKUP($F1974,'Arr 2020'!$A$1:$C$1331,3,0),0)</f>
        <v>17408.03</v>
      </c>
      <c r="I1974" s="44">
        <f>IFERROR(VLOOKUP($F1974,'Arr 2020'!$A:$N,4,0),0)</f>
        <v>37491.07</v>
      </c>
      <c r="J1974" s="44">
        <f>IFERROR(VLOOKUP($F1974,'Arr 2020'!$A:$N,5,0),0)</f>
        <v>105469.98</v>
      </c>
      <c r="K1974" s="44">
        <f>IFERROR(VLOOKUP($F1974,'Arr 2020'!$A:$N,6,0),0)</f>
        <v>88897.68</v>
      </c>
      <c r="L1974" s="44">
        <f>IFERROR(VLOOKUP($F1974,'Arr 2020'!$A:$N,7,0),0)</f>
        <v>69664.850000000006</v>
      </c>
      <c r="M1974" s="44">
        <f>IFERROR(VLOOKUP($F1974,'Arr 2020'!$A:$N,8,0),0)</f>
        <v>30021.51</v>
      </c>
      <c r="N1974" s="44">
        <f>IFERROR(VLOOKUP($F1974,'Arr 2020'!$A:$N,9,0),0)</f>
        <v>25299.270000000004</v>
      </c>
      <c r="O1974" s="44">
        <f>IFERROR(VLOOKUP($F1974,'Arr 2020'!$A:$N,10,0),0)</f>
        <v>122548.1</v>
      </c>
      <c r="P1974" s="44">
        <f>IFERROR(VLOOKUP($F1974,'Arr 2020'!$A:$N,11,0),0)</f>
        <v>66545.070000000007</v>
      </c>
      <c r="Q1974" s="44">
        <f>IFERROR(VLOOKUP($F1974,'Arr 2020'!$A:$N,12,0),0)</f>
        <v>161370.19</v>
      </c>
      <c r="R1974" s="44">
        <f>IFERROR(VLOOKUP($F1974,'Arr 2020'!$A:$N,13,0),0)</f>
        <v>133186.65</v>
      </c>
      <c r="S1974" s="44">
        <f>IFERROR(VLOOKUP($F1974,'Arr 2020'!$A:$N,14,0),0)</f>
        <v>137738.51</v>
      </c>
    </row>
    <row r="1975" spans="2:19" ht="15" customHeight="1" x14ac:dyDescent="0.2">
      <c r="B1975" s="60"/>
      <c r="C1975" s="61"/>
      <c r="D1975" s="61"/>
      <c r="E1975" s="61"/>
      <c r="F1975" s="43" t="s">
        <v>3432</v>
      </c>
      <c r="G1975" s="53" t="s">
        <v>3433</v>
      </c>
      <c r="H1975" s="44">
        <f>IFERROR(VLOOKUP($F1975,'Arr 2020'!$A$1:$C$1331,3,0),0)</f>
        <v>0</v>
      </c>
      <c r="I1975" s="44">
        <f>IFERROR(VLOOKUP($F1975,'Arr 2020'!$A:$N,4,0),0)</f>
        <v>0</v>
      </c>
      <c r="J1975" s="44">
        <f>IFERROR(VLOOKUP($F1975,'Arr 2020'!$A:$N,5,0),0)</f>
        <v>0</v>
      </c>
      <c r="K1975" s="44">
        <f>IFERROR(VLOOKUP($F1975,'Arr 2020'!$A:$N,6,0),0)</f>
        <v>3.77</v>
      </c>
      <c r="L1975" s="44">
        <f>IFERROR(VLOOKUP($F1975,'Arr 2020'!$A:$N,7,0),0)</f>
        <v>0</v>
      </c>
      <c r="M1975" s="44">
        <f>IFERROR(VLOOKUP($F1975,'Arr 2020'!$A:$N,8,0),0)</f>
        <v>0</v>
      </c>
      <c r="N1975" s="44">
        <f>IFERROR(VLOOKUP($F1975,'Arr 2020'!$A:$N,9,0),0)</f>
        <v>0</v>
      </c>
      <c r="O1975" s="44">
        <f>IFERROR(VLOOKUP($F1975,'Arr 2020'!$A:$N,10,0),0)</f>
        <v>0</v>
      </c>
      <c r="P1975" s="44">
        <f>IFERROR(VLOOKUP($F1975,'Arr 2020'!$A:$N,11,0),0)</f>
        <v>0</v>
      </c>
      <c r="Q1975" s="44">
        <f>IFERROR(VLOOKUP($F1975,'Arr 2020'!$A:$N,12,0),0)</f>
        <v>0</v>
      </c>
      <c r="R1975" s="44">
        <f>IFERROR(VLOOKUP($F1975,'Arr 2020'!$A:$N,13,0),0)</f>
        <v>0</v>
      </c>
      <c r="S1975" s="44">
        <f>IFERROR(VLOOKUP($F1975,'Arr 2020'!$A:$N,14,0),0)</f>
        <v>0</v>
      </c>
    </row>
    <row r="1976" spans="2:19" ht="15" customHeight="1" x14ac:dyDescent="0.2">
      <c r="B1976" s="60"/>
      <c r="C1976" s="61"/>
      <c r="D1976" s="61"/>
      <c r="E1976" s="61"/>
      <c r="F1976" s="43" t="s">
        <v>3434</v>
      </c>
      <c r="G1976" s="53" t="s">
        <v>3435</v>
      </c>
      <c r="H1976" s="44">
        <f>IFERROR(VLOOKUP($F1976,'Arr 2020'!$A$1:$C$1331,3,0),0)</f>
        <v>0</v>
      </c>
      <c r="I1976" s="44">
        <f>IFERROR(VLOOKUP($F1976,'Arr 2020'!$A:$N,4,0),0)</f>
        <v>0</v>
      </c>
      <c r="J1976" s="44">
        <f>IFERROR(VLOOKUP($F1976,'Arr 2020'!$A:$N,5,0),0)</f>
        <v>0</v>
      </c>
      <c r="K1976" s="44">
        <f>IFERROR(VLOOKUP($F1976,'Arr 2020'!$A:$N,6,0),0)</f>
        <v>0</v>
      </c>
      <c r="L1976" s="44">
        <f>IFERROR(VLOOKUP($F1976,'Arr 2020'!$A:$N,7,0),0)</f>
        <v>0</v>
      </c>
      <c r="M1976" s="44">
        <f>IFERROR(VLOOKUP($F1976,'Arr 2020'!$A:$N,8,0),0)</f>
        <v>0</v>
      </c>
      <c r="N1976" s="44">
        <f>IFERROR(VLOOKUP($F1976,'Arr 2020'!$A:$N,9,0),0)</f>
        <v>0</v>
      </c>
      <c r="O1976" s="44">
        <f>IFERROR(VLOOKUP($F1976,'Arr 2020'!$A:$N,10,0),0)</f>
        <v>0</v>
      </c>
      <c r="P1976" s="44">
        <f>IFERROR(VLOOKUP($F1976,'Arr 2020'!$A:$N,11,0),0)</f>
        <v>0</v>
      </c>
      <c r="Q1976" s="44">
        <f>IFERROR(VLOOKUP($F1976,'Arr 2020'!$A:$N,12,0),0)</f>
        <v>0</v>
      </c>
      <c r="R1976" s="44">
        <f>IFERROR(VLOOKUP($F1976,'Arr 2020'!$A:$N,13,0),0)</f>
        <v>0</v>
      </c>
      <c r="S1976" s="44">
        <f>IFERROR(VLOOKUP($F1976,'Arr 2020'!$A:$N,14,0),0)</f>
        <v>0</v>
      </c>
    </row>
    <row r="1977" spans="2:19" ht="15" customHeight="1" x14ac:dyDescent="0.2">
      <c r="B1977" s="60"/>
      <c r="C1977" s="61"/>
      <c r="D1977" s="61"/>
      <c r="E1977" s="61"/>
      <c r="F1977" s="43" t="s">
        <v>3436</v>
      </c>
      <c r="G1977" s="53" t="s">
        <v>3437</v>
      </c>
      <c r="H1977" s="44">
        <f>IFERROR(VLOOKUP($F1977,'Arr 2020'!$A$1:$C$1331,3,0),0)</f>
        <v>23247.41</v>
      </c>
      <c r="I1977" s="44">
        <f>IFERROR(VLOOKUP($F1977,'Arr 2020'!$A:$N,4,0),0)</f>
        <v>46398.790000000008</v>
      </c>
      <c r="J1977" s="44">
        <f>IFERROR(VLOOKUP($F1977,'Arr 2020'!$A:$N,5,0),0)</f>
        <v>20959.470000000005</v>
      </c>
      <c r="K1977" s="44">
        <f>IFERROR(VLOOKUP($F1977,'Arr 2020'!$A:$N,6,0),0)</f>
        <v>12280.11</v>
      </c>
      <c r="L1977" s="44">
        <f>IFERROR(VLOOKUP($F1977,'Arr 2020'!$A:$N,7,0),0)</f>
        <v>11504.61</v>
      </c>
      <c r="M1977" s="44">
        <f>IFERROR(VLOOKUP($F1977,'Arr 2020'!$A:$N,8,0),0)</f>
        <v>14824.08</v>
      </c>
      <c r="N1977" s="44">
        <f>IFERROR(VLOOKUP($F1977,'Arr 2020'!$A:$N,9,0),0)</f>
        <v>14151.75</v>
      </c>
      <c r="O1977" s="44">
        <f>IFERROR(VLOOKUP($F1977,'Arr 2020'!$A:$N,10,0),0)</f>
        <v>10355.33</v>
      </c>
      <c r="P1977" s="44">
        <f>IFERROR(VLOOKUP($F1977,'Arr 2020'!$A:$N,11,0),0)</f>
        <v>26953.54</v>
      </c>
      <c r="Q1977" s="44">
        <f>IFERROR(VLOOKUP($F1977,'Arr 2020'!$A:$N,12,0),0)</f>
        <v>30358.95</v>
      </c>
      <c r="R1977" s="44">
        <f>IFERROR(VLOOKUP($F1977,'Arr 2020'!$A:$N,13,0),0)</f>
        <v>22516.31</v>
      </c>
      <c r="S1977" s="44">
        <f>IFERROR(VLOOKUP($F1977,'Arr 2020'!$A:$N,14,0),0)</f>
        <v>47681.4</v>
      </c>
    </row>
    <row r="1978" spans="2:19" ht="15" customHeight="1" x14ac:dyDescent="0.2">
      <c r="B1978" s="64"/>
      <c r="C1978" s="37"/>
      <c r="D1978" s="37" t="s">
        <v>3438</v>
      </c>
      <c r="E1978" s="37"/>
      <c r="F1978" s="37"/>
      <c r="G1978" s="51" t="s">
        <v>3439</v>
      </c>
      <c r="H1978" s="38">
        <f>IFERROR(VLOOKUP($F1978,'Arr 2020'!$A$1:$C$1331,3,0),0)</f>
        <v>0</v>
      </c>
      <c r="I1978" s="38">
        <f>IFERROR(VLOOKUP($F1978,'Arr 2020'!$A:$N,4,0),0)</f>
        <v>0</v>
      </c>
      <c r="J1978" s="38">
        <f>IFERROR(VLOOKUP($F1978,'Arr 2020'!$A:$N,5,0),0)</f>
        <v>0</v>
      </c>
      <c r="K1978" s="38">
        <f>IFERROR(VLOOKUP($F1978,'Arr 2020'!$A:$N,6,0),0)</f>
        <v>0</v>
      </c>
      <c r="L1978" s="38">
        <f>IFERROR(VLOOKUP($F1978,'Arr 2020'!$A:$N,7,0),0)</f>
        <v>0</v>
      </c>
      <c r="M1978" s="38">
        <f>IFERROR(VLOOKUP($F1978,'Arr 2020'!$A:$N,8,0),0)</f>
        <v>0</v>
      </c>
      <c r="N1978" s="38">
        <f>IFERROR(VLOOKUP($F1978,'Arr 2020'!$A:$N,9,0),0)</f>
        <v>0</v>
      </c>
      <c r="O1978" s="38">
        <f>IFERROR(VLOOKUP($F1978,'Arr 2020'!$A:$N,10,0),0)</f>
        <v>0</v>
      </c>
      <c r="P1978" s="38">
        <f>IFERROR(VLOOKUP($F1978,'Arr 2020'!$A:$N,11,0),0)</f>
        <v>0</v>
      </c>
      <c r="Q1978" s="38">
        <f>IFERROR(VLOOKUP($F1978,'Arr 2020'!$A:$N,12,0),0)</f>
        <v>0</v>
      </c>
      <c r="R1978" s="38">
        <f>IFERROR(VLOOKUP($F1978,'Arr 2020'!$A:$N,13,0),0)</f>
        <v>0</v>
      </c>
      <c r="S1978" s="38">
        <f>IFERROR(VLOOKUP($F1978,'Arr 2020'!$A:$N,14,0),0)</f>
        <v>0</v>
      </c>
    </row>
    <row r="1979" spans="2:19" ht="15" customHeight="1" x14ac:dyDescent="0.2">
      <c r="B1979" s="23"/>
      <c r="C1979" s="22"/>
      <c r="D1979" s="22"/>
      <c r="E1979" s="22" t="s">
        <v>3440</v>
      </c>
      <c r="F1979" s="22"/>
      <c r="G1979" s="55" t="s">
        <v>3439</v>
      </c>
      <c r="H1979" s="24">
        <f>IFERROR(VLOOKUP($F1979,'Arr 2020'!$A$1:$C$1331,3,0),0)</f>
        <v>0</v>
      </c>
      <c r="I1979" s="24">
        <f>IFERROR(VLOOKUP($F1979,'Arr 2020'!$A:$N,4,0),0)</f>
        <v>0</v>
      </c>
      <c r="J1979" s="24">
        <f>IFERROR(VLOOKUP($F1979,'Arr 2020'!$A:$N,5,0),0)</f>
        <v>0</v>
      </c>
      <c r="K1979" s="24">
        <f>IFERROR(VLOOKUP($F1979,'Arr 2020'!$A:$N,6,0),0)</f>
        <v>0</v>
      </c>
      <c r="L1979" s="24">
        <f>IFERROR(VLOOKUP($F1979,'Arr 2020'!$A:$N,7,0),0)</f>
        <v>0</v>
      </c>
      <c r="M1979" s="24">
        <f>IFERROR(VLOOKUP($F1979,'Arr 2020'!$A:$N,8,0),0)</f>
        <v>0</v>
      </c>
      <c r="N1979" s="24">
        <f>IFERROR(VLOOKUP($F1979,'Arr 2020'!$A:$N,9,0),0)</f>
        <v>0</v>
      </c>
      <c r="O1979" s="24">
        <f>IFERROR(VLOOKUP($F1979,'Arr 2020'!$A:$N,10,0),0)</f>
        <v>0</v>
      </c>
      <c r="P1979" s="24">
        <f>IFERROR(VLOOKUP($F1979,'Arr 2020'!$A:$N,11,0),0)</f>
        <v>0</v>
      </c>
      <c r="Q1979" s="24">
        <f>IFERROR(VLOOKUP($F1979,'Arr 2020'!$A:$N,12,0),0)</f>
        <v>0</v>
      </c>
      <c r="R1979" s="24">
        <f>IFERROR(VLOOKUP($F1979,'Arr 2020'!$A:$N,13,0),0)</f>
        <v>0</v>
      </c>
      <c r="S1979" s="24">
        <f>IFERROR(VLOOKUP($F1979,'Arr 2020'!$A:$N,14,0),0)</f>
        <v>0</v>
      </c>
    </row>
    <row r="1980" spans="2:19" ht="15" customHeight="1" x14ac:dyDescent="0.2">
      <c r="B1980" s="60"/>
      <c r="C1980" s="61"/>
      <c r="D1980" s="61"/>
      <c r="E1980" s="61"/>
      <c r="F1980" s="43" t="s">
        <v>3441</v>
      </c>
      <c r="G1980" s="53" t="s">
        <v>3439</v>
      </c>
      <c r="H1980" s="44">
        <f>IFERROR(VLOOKUP($F1980,'Arr 2020'!$A$1:$C$1331,3,0),0)</f>
        <v>43869.919999999998</v>
      </c>
      <c r="I1980" s="44">
        <f>IFERROR(VLOOKUP($F1980,'Arr 2020'!$A:$N,4,0),0)</f>
        <v>15936.24</v>
      </c>
      <c r="J1980" s="44">
        <f>IFERROR(VLOOKUP($F1980,'Arr 2020'!$A:$N,5,0),0)</f>
        <v>43438.18</v>
      </c>
      <c r="K1980" s="44">
        <f>IFERROR(VLOOKUP($F1980,'Arr 2020'!$A:$N,6,0),0)</f>
        <v>13411.77</v>
      </c>
      <c r="L1980" s="44">
        <f>IFERROR(VLOOKUP($F1980,'Arr 2020'!$A:$N,7,0),0)</f>
        <v>53382.29</v>
      </c>
      <c r="M1980" s="44">
        <f>IFERROR(VLOOKUP($F1980,'Arr 2020'!$A:$N,8,0),0)</f>
        <v>20725.950000000004</v>
      </c>
      <c r="N1980" s="44">
        <f>IFERROR(VLOOKUP($F1980,'Arr 2020'!$A:$N,9,0),0)</f>
        <v>12780.95</v>
      </c>
      <c r="O1980" s="44">
        <f>IFERROR(VLOOKUP($F1980,'Arr 2020'!$A:$N,10,0),0)</f>
        <v>17248.09</v>
      </c>
      <c r="P1980" s="44">
        <f>IFERROR(VLOOKUP($F1980,'Arr 2020'!$A:$N,11,0),0)</f>
        <v>28072.529999999995</v>
      </c>
      <c r="Q1980" s="44">
        <f>IFERROR(VLOOKUP($F1980,'Arr 2020'!$A:$N,12,0),0)</f>
        <v>105885.55</v>
      </c>
      <c r="R1980" s="44">
        <f>IFERROR(VLOOKUP($F1980,'Arr 2020'!$A:$N,13,0),0)</f>
        <v>57905.67</v>
      </c>
      <c r="S1980" s="44">
        <f>IFERROR(VLOOKUP($F1980,'Arr 2020'!$A:$N,14,0),0)</f>
        <v>71091.03</v>
      </c>
    </row>
    <row r="1981" spans="2:19" ht="15" customHeight="1" x14ac:dyDescent="0.2">
      <c r="B1981" s="32"/>
      <c r="C1981" s="33" t="s">
        <v>3442</v>
      </c>
      <c r="D1981" s="33"/>
      <c r="E1981" s="33"/>
      <c r="F1981" s="33"/>
      <c r="G1981" s="50" t="s">
        <v>3443</v>
      </c>
      <c r="H1981" s="73">
        <f>IFERROR(VLOOKUP($F1981,'Arr 2020'!$A$1:$C$1331,3,0),0)</f>
        <v>0</v>
      </c>
      <c r="I1981" s="73">
        <f>IFERROR(VLOOKUP($F1981,'Arr 2020'!$A:$N,4,0),0)</f>
        <v>0</v>
      </c>
      <c r="J1981" s="73">
        <f>IFERROR(VLOOKUP($F1981,'Arr 2020'!$A:$N,5,0),0)</f>
        <v>0</v>
      </c>
      <c r="K1981" s="73">
        <f>IFERROR(VLOOKUP($F1981,'Arr 2020'!$A:$N,6,0),0)</f>
        <v>0</v>
      </c>
      <c r="L1981" s="73">
        <f>IFERROR(VLOOKUP($F1981,'Arr 2020'!$A:$N,7,0),0)</f>
        <v>0</v>
      </c>
      <c r="M1981" s="73">
        <f>IFERROR(VLOOKUP($F1981,'Arr 2020'!$A:$N,8,0),0)</f>
        <v>0</v>
      </c>
      <c r="N1981" s="73">
        <f>IFERROR(VLOOKUP($F1981,'Arr 2020'!$A:$N,9,0),0)</f>
        <v>0</v>
      </c>
      <c r="O1981" s="73">
        <f>IFERROR(VLOOKUP($F1981,'Arr 2020'!$A:$N,10,0),0)</f>
        <v>0</v>
      </c>
      <c r="P1981" s="73">
        <f>IFERROR(VLOOKUP($F1981,'Arr 2020'!$A:$N,11,0),0)</f>
        <v>0</v>
      </c>
      <c r="Q1981" s="73">
        <f>IFERROR(VLOOKUP($F1981,'Arr 2020'!$A:$N,12,0),0)</f>
        <v>0</v>
      </c>
      <c r="R1981" s="73">
        <f>IFERROR(VLOOKUP($F1981,'Arr 2020'!$A:$N,13,0),0)</f>
        <v>0</v>
      </c>
      <c r="S1981" s="73">
        <f>IFERROR(VLOOKUP($F1981,'Arr 2020'!$A:$N,14,0),0)</f>
        <v>0</v>
      </c>
    </row>
    <row r="1982" spans="2:19" ht="15" customHeight="1" x14ac:dyDescent="0.2">
      <c r="B1982" s="64"/>
      <c r="C1982" s="37"/>
      <c r="D1982" s="37" t="s">
        <v>3444</v>
      </c>
      <c r="E1982" s="37"/>
      <c r="F1982" s="37"/>
      <c r="G1982" s="51" t="s">
        <v>3445</v>
      </c>
      <c r="H1982" s="38">
        <f>IFERROR(VLOOKUP($F1982,'Arr 2020'!$A$1:$C$1331,3,0),0)</f>
        <v>0</v>
      </c>
      <c r="I1982" s="38">
        <f>IFERROR(VLOOKUP($F1982,'Arr 2020'!$A:$N,4,0),0)</f>
        <v>0</v>
      </c>
      <c r="J1982" s="38">
        <f>IFERROR(VLOOKUP($F1982,'Arr 2020'!$A:$N,5,0),0)</f>
        <v>0</v>
      </c>
      <c r="K1982" s="38">
        <f>IFERROR(VLOOKUP($F1982,'Arr 2020'!$A:$N,6,0),0)</f>
        <v>0</v>
      </c>
      <c r="L1982" s="38">
        <f>IFERROR(VLOOKUP($F1982,'Arr 2020'!$A:$N,7,0),0)</f>
        <v>0</v>
      </c>
      <c r="M1982" s="38">
        <f>IFERROR(VLOOKUP($F1982,'Arr 2020'!$A:$N,8,0),0)</f>
        <v>0</v>
      </c>
      <c r="N1982" s="38">
        <f>IFERROR(VLOOKUP($F1982,'Arr 2020'!$A:$N,9,0),0)</f>
        <v>0</v>
      </c>
      <c r="O1982" s="38">
        <f>IFERROR(VLOOKUP($F1982,'Arr 2020'!$A:$N,10,0),0)</f>
        <v>0</v>
      </c>
      <c r="P1982" s="38">
        <f>IFERROR(VLOOKUP($F1982,'Arr 2020'!$A:$N,11,0),0)</f>
        <v>0</v>
      </c>
      <c r="Q1982" s="38">
        <f>IFERROR(VLOOKUP($F1982,'Arr 2020'!$A:$N,12,0),0)</f>
        <v>0</v>
      </c>
      <c r="R1982" s="38">
        <f>IFERROR(VLOOKUP($F1982,'Arr 2020'!$A:$N,13,0),0)</f>
        <v>0</v>
      </c>
      <c r="S1982" s="38">
        <f>IFERROR(VLOOKUP($F1982,'Arr 2020'!$A:$N,14,0),0)</f>
        <v>0</v>
      </c>
    </row>
    <row r="1983" spans="2:19" ht="15" customHeight="1" x14ac:dyDescent="0.2">
      <c r="B1983" s="23"/>
      <c r="C1983" s="22"/>
      <c r="D1983" s="22"/>
      <c r="E1983" s="22" t="s">
        <v>3446</v>
      </c>
      <c r="F1983" s="22"/>
      <c r="G1983" s="55" t="s">
        <v>3445</v>
      </c>
      <c r="H1983" s="24">
        <f>IFERROR(VLOOKUP($F1983,'Arr 2020'!$A$1:$C$1331,3,0),0)</f>
        <v>0</v>
      </c>
      <c r="I1983" s="24">
        <f>IFERROR(VLOOKUP($F1983,'Arr 2020'!$A:$N,4,0),0)</f>
        <v>0</v>
      </c>
      <c r="J1983" s="24">
        <f>IFERROR(VLOOKUP($F1983,'Arr 2020'!$A:$N,5,0),0)</f>
        <v>0</v>
      </c>
      <c r="K1983" s="24">
        <f>IFERROR(VLOOKUP($F1983,'Arr 2020'!$A:$N,6,0),0)</f>
        <v>0</v>
      </c>
      <c r="L1983" s="24">
        <f>IFERROR(VLOOKUP($F1983,'Arr 2020'!$A:$N,7,0),0)</f>
        <v>0</v>
      </c>
      <c r="M1983" s="24">
        <f>IFERROR(VLOOKUP($F1983,'Arr 2020'!$A:$N,8,0),0)</f>
        <v>0</v>
      </c>
      <c r="N1983" s="24">
        <f>IFERROR(VLOOKUP($F1983,'Arr 2020'!$A:$N,9,0),0)</f>
        <v>0</v>
      </c>
      <c r="O1983" s="24">
        <f>IFERROR(VLOOKUP($F1983,'Arr 2020'!$A:$N,10,0),0)</f>
        <v>0</v>
      </c>
      <c r="P1983" s="24">
        <f>IFERROR(VLOOKUP($F1983,'Arr 2020'!$A:$N,11,0),0)</f>
        <v>0</v>
      </c>
      <c r="Q1983" s="24">
        <f>IFERROR(VLOOKUP($F1983,'Arr 2020'!$A:$N,12,0),0)</f>
        <v>0</v>
      </c>
      <c r="R1983" s="24">
        <f>IFERROR(VLOOKUP($F1983,'Arr 2020'!$A:$N,13,0),0)</f>
        <v>0</v>
      </c>
      <c r="S1983" s="24">
        <f>IFERROR(VLOOKUP($F1983,'Arr 2020'!$A:$N,14,0),0)</f>
        <v>0</v>
      </c>
    </row>
    <row r="1984" spans="2:19" ht="15" customHeight="1" x14ac:dyDescent="0.2">
      <c r="B1984" s="60"/>
      <c r="C1984" s="61"/>
      <c r="D1984" s="61"/>
      <c r="E1984" s="61"/>
      <c r="F1984" s="43" t="s">
        <v>3447</v>
      </c>
      <c r="G1984" s="53" t="s">
        <v>3445</v>
      </c>
      <c r="H1984" s="44">
        <f>IFERROR(VLOOKUP($F1984,'Arr 2020'!$A$1:$C$1331,3,0),0)</f>
        <v>1060999.3500000001</v>
      </c>
      <c r="I1984" s="44">
        <f>IFERROR(VLOOKUP($F1984,'Arr 2020'!$A:$N,4,0),0)</f>
        <v>287291.92</v>
      </c>
      <c r="J1984" s="44">
        <f>IFERROR(VLOOKUP($F1984,'Arr 2020'!$A:$N,5,0),0)</f>
        <v>182437.13</v>
      </c>
      <c r="K1984" s="44">
        <f>IFERROR(VLOOKUP($F1984,'Arr 2020'!$A:$N,6,0),0)</f>
        <v>375929.53999999992</v>
      </c>
      <c r="L1984" s="44">
        <f>IFERROR(VLOOKUP($F1984,'Arr 2020'!$A:$N,7,0),0)</f>
        <v>165852.68</v>
      </c>
      <c r="M1984" s="44">
        <f>IFERROR(VLOOKUP($F1984,'Arr 2020'!$A:$N,8,0),0)</f>
        <v>225525.03</v>
      </c>
      <c r="N1984" s="44">
        <f>IFERROR(VLOOKUP($F1984,'Arr 2020'!$A:$N,9,0),0)</f>
        <v>686194.35</v>
      </c>
      <c r="O1984" s="44">
        <f>IFERROR(VLOOKUP($F1984,'Arr 2020'!$A:$N,10,0),0)</f>
        <v>94958.1</v>
      </c>
      <c r="P1984" s="44">
        <f>IFERROR(VLOOKUP($F1984,'Arr 2020'!$A:$N,11,0),0)</f>
        <v>351958.37</v>
      </c>
      <c r="Q1984" s="44">
        <f>IFERROR(VLOOKUP($F1984,'Arr 2020'!$A:$N,12,0),0)</f>
        <v>240062.24</v>
      </c>
      <c r="R1984" s="44">
        <f>IFERROR(VLOOKUP($F1984,'Arr 2020'!$A:$N,13,0),0)</f>
        <v>117713.96</v>
      </c>
      <c r="S1984" s="44">
        <f>IFERROR(VLOOKUP($F1984,'Arr 2020'!$A:$N,14,0),0)</f>
        <v>246169.29</v>
      </c>
    </row>
    <row r="1985" spans="2:19" ht="15" customHeight="1" x14ac:dyDescent="0.2">
      <c r="B1985" s="64"/>
      <c r="C1985" s="37"/>
      <c r="D1985" s="37" t="s">
        <v>3448</v>
      </c>
      <c r="E1985" s="37"/>
      <c r="F1985" s="37"/>
      <c r="G1985" s="51" t="s">
        <v>3449</v>
      </c>
      <c r="H1985" s="38">
        <f>IFERROR(VLOOKUP($F1985,'Arr 2020'!$A$1:$C$1331,3,0),0)</f>
        <v>0</v>
      </c>
      <c r="I1985" s="38">
        <f>IFERROR(VLOOKUP($F1985,'Arr 2020'!$A:$N,4,0),0)</f>
        <v>0</v>
      </c>
      <c r="J1985" s="38">
        <f>IFERROR(VLOOKUP($F1985,'Arr 2020'!$A:$N,5,0),0)</f>
        <v>0</v>
      </c>
      <c r="K1985" s="38">
        <f>IFERROR(VLOOKUP($F1985,'Arr 2020'!$A:$N,6,0),0)</f>
        <v>0</v>
      </c>
      <c r="L1985" s="38">
        <f>IFERROR(VLOOKUP($F1985,'Arr 2020'!$A:$N,7,0),0)</f>
        <v>0</v>
      </c>
      <c r="M1985" s="38">
        <f>IFERROR(VLOOKUP($F1985,'Arr 2020'!$A:$N,8,0),0)</f>
        <v>0</v>
      </c>
      <c r="N1985" s="38">
        <f>IFERROR(VLOOKUP($F1985,'Arr 2020'!$A:$N,9,0),0)</f>
        <v>0</v>
      </c>
      <c r="O1985" s="38">
        <f>IFERROR(VLOOKUP($F1985,'Arr 2020'!$A:$N,10,0),0)</f>
        <v>0</v>
      </c>
      <c r="P1985" s="38">
        <f>IFERROR(VLOOKUP($F1985,'Arr 2020'!$A:$N,11,0),0)</f>
        <v>0</v>
      </c>
      <c r="Q1985" s="38">
        <f>IFERROR(VLOOKUP($F1985,'Arr 2020'!$A:$N,12,0),0)</f>
        <v>0</v>
      </c>
      <c r="R1985" s="38">
        <f>IFERROR(VLOOKUP($F1985,'Arr 2020'!$A:$N,13,0),0)</f>
        <v>0</v>
      </c>
      <c r="S1985" s="38">
        <f>IFERROR(VLOOKUP($F1985,'Arr 2020'!$A:$N,14,0),0)</f>
        <v>0</v>
      </c>
    </row>
    <row r="1986" spans="2:19" ht="15" customHeight="1" x14ac:dyDescent="0.2">
      <c r="B1986" s="23"/>
      <c r="C1986" s="22"/>
      <c r="D1986" s="22"/>
      <c r="E1986" s="22" t="s">
        <v>3450</v>
      </c>
      <c r="F1986" s="22"/>
      <c r="G1986" s="55" t="s">
        <v>3449</v>
      </c>
      <c r="H1986" s="24">
        <f>IFERROR(VLOOKUP($F1986,'Arr 2020'!$A$1:$C$1331,3,0),0)</f>
        <v>0</v>
      </c>
      <c r="I1986" s="24">
        <f>IFERROR(VLOOKUP($F1986,'Arr 2020'!$A:$N,4,0),0)</f>
        <v>0</v>
      </c>
      <c r="J1986" s="24">
        <f>IFERROR(VLOOKUP($F1986,'Arr 2020'!$A:$N,5,0),0)</f>
        <v>0</v>
      </c>
      <c r="K1986" s="24">
        <f>IFERROR(VLOOKUP($F1986,'Arr 2020'!$A:$N,6,0),0)</f>
        <v>0</v>
      </c>
      <c r="L1986" s="24">
        <f>IFERROR(VLOOKUP($F1986,'Arr 2020'!$A:$N,7,0),0)</f>
        <v>0</v>
      </c>
      <c r="M1986" s="24">
        <f>IFERROR(VLOOKUP($F1986,'Arr 2020'!$A:$N,8,0),0)</f>
        <v>0</v>
      </c>
      <c r="N1986" s="24">
        <f>IFERROR(VLOOKUP($F1986,'Arr 2020'!$A:$N,9,0),0)</f>
        <v>0</v>
      </c>
      <c r="O1986" s="24">
        <f>IFERROR(VLOOKUP($F1986,'Arr 2020'!$A:$N,10,0),0)</f>
        <v>0</v>
      </c>
      <c r="P1986" s="24">
        <f>IFERROR(VLOOKUP($F1986,'Arr 2020'!$A:$N,11,0),0)</f>
        <v>0</v>
      </c>
      <c r="Q1986" s="24">
        <f>IFERROR(VLOOKUP($F1986,'Arr 2020'!$A:$N,12,0),0)</f>
        <v>0</v>
      </c>
      <c r="R1986" s="24">
        <f>IFERROR(VLOOKUP($F1986,'Arr 2020'!$A:$N,13,0),0)</f>
        <v>0</v>
      </c>
      <c r="S1986" s="24">
        <f>IFERROR(VLOOKUP($F1986,'Arr 2020'!$A:$N,14,0),0)</f>
        <v>0</v>
      </c>
    </row>
    <row r="1987" spans="2:19" ht="15" customHeight="1" x14ac:dyDescent="0.2">
      <c r="B1987" s="60"/>
      <c r="C1987" s="61"/>
      <c r="D1987" s="61"/>
      <c r="E1987" s="61"/>
      <c r="F1987" s="43" t="s">
        <v>3451</v>
      </c>
      <c r="G1987" s="53" t="s">
        <v>3449</v>
      </c>
      <c r="H1987" s="44">
        <f>IFERROR(VLOOKUP($F1987,'Arr 2020'!$A$1:$C$1331,3,0),0)</f>
        <v>369.1</v>
      </c>
      <c r="I1987" s="44">
        <f>IFERROR(VLOOKUP($F1987,'Arr 2020'!$A:$N,4,0),0)</f>
        <v>397.61</v>
      </c>
      <c r="J1987" s="44">
        <f>IFERROR(VLOOKUP($F1987,'Arr 2020'!$A:$N,5,0),0)</f>
        <v>32.46</v>
      </c>
      <c r="K1987" s="44">
        <f>IFERROR(VLOOKUP($F1987,'Arr 2020'!$A:$N,6,0),0)</f>
        <v>20.29</v>
      </c>
      <c r="L1987" s="44">
        <f>IFERROR(VLOOKUP($F1987,'Arr 2020'!$A:$N,7,0),0)</f>
        <v>12.39</v>
      </c>
      <c r="M1987" s="44">
        <f>IFERROR(VLOOKUP($F1987,'Arr 2020'!$A:$N,8,0),0)</f>
        <v>12.15</v>
      </c>
      <c r="N1987" s="44">
        <f>IFERROR(VLOOKUP($F1987,'Arr 2020'!$A:$N,9,0),0)</f>
        <v>26.3</v>
      </c>
      <c r="O1987" s="44">
        <f>IFERROR(VLOOKUP($F1987,'Arr 2020'!$A:$N,10,0),0)</f>
        <v>40.409999999999997</v>
      </c>
      <c r="P1987" s="44">
        <f>IFERROR(VLOOKUP($F1987,'Arr 2020'!$A:$N,11,0),0)</f>
        <v>32.4</v>
      </c>
      <c r="Q1987" s="44">
        <f>IFERROR(VLOOKUP($F1987,'Arr 2020'!$A:$N,12,0),0)</f>
        <v>0</v>
      </c>
      <c r="R1987" s="44">
        <f>IFERROR(VLOOKUP($F1987,'Arr 2020'!$A:$N,13,0),0)</f>
        <v>7.19</v>
      </c>
      <c r="S1987" s="44">
        <f>IFERROR(VLOOKUP($F1987,'Arr 2020'!$A:$N,14,0),0)</f>
        <v>0</v>
      </c>
    </row>
    <row r="1988" spans="2:19" ht="15" customHeight="1" x14ac:dyDescent="0.2">
      <c r="B1988" s="32"/>
      <c r="C1988" s="33" t="s">
        <v>3452</v>
      </c>
      <c r="D1988" s="33"/>
      <c r="E1988" s="33"/>
      <c r="F1988" s="33"/>
      <c r="G1988" s="50" t="s">
        <v>3453</v>
      </c>
      <c r="H1988" s="73">
        <f>IFERROR(VLOOKUP($F1988,'Arr 2020'!$A$1:$C$1331,3,0),0)</f>
        <v>0</v>
      </c>
      <c r="I1988" s="73">
        <f>IFERROR(VLOOKUP($F1988,'Arr 2020'!$A:$N,4,0),0)</f>
        <v>0</v>
      </c>
      <c r="J1988" s="73">
        <f>IFERROR(VLOOKUP($F1988,'Arr 2020'!$A:$N,5,0),0)</f>
        <v>0</v>
      </c>
      <c r="K1988" s="73">
        <f>IFERROR(VLOOKUP($F1988,'Arr 2020'!$A:$N,6,0),0)</f>
        <v>0</v>
      </c>
      <c r="L1988" s="73">
        <f>IFERROR(VLOOKUP($F1988,'Arr 2020'!$A:$N,7,0),0)</f>
        <v>0</v>
      </c>
      <c r="M1988" s="73">
        <f>IFERROR(VLOOKUP($F1988,'Arr 2020'!$A:$N,8,0),0)</f>
        <v>0</v>
      </c>
      <c r="N1988" s="73">
        <f>IFERROR(VLOOKUP($F1988,'Arr 2020'!$A:$N,9,0),0)</f>
        <v>0</v>
      </c>
      <c r="O1988" s="73">
        <f>IFERROR(VLOOKUP($F1988,'Arr 2020'!$A:$N,10,0),0)</f>
        <v>0</v>
      </c>
      <c r="P1988" s="73">
        <f>IFERROR(VLOOKUP($F1988,'Arr 2020'!$A:$N,11,0),0)</f>
        <v>0</v>
      </c>
      <c r="Q1988" s="73">
        <f>IFERROR(VLOOKUP($F1988,'Arr 2020'!$A:$N,12,0),0)</f>
        <v>0</v>
      </c>
      <c r="R1988" s="73">
        <f>IFERROR(VLOOKUP($F1988,'Arr 2020'!$A:$N,13,0),0)</f>
        <v>0</v>
      </c>
      <c r="S1988" s="73">
        <f>IFERROR(VLOOKUP($F1988,'Arr 2020'!$A:$N,14,0),0)</f>
        <v>0</v>
      </c>
    </row>
    <row r="1989" spans="2:19" ht="15" customHeight="1" x14ac:dyDescent="0.2">
      <c r="B1989" s="64"/>
      <c r="C1989" s="37"/>
      <c r="D1989" s="37" t="s">
        <v>3454</v>
      </c>
      <c r="E1989" s="37"/>
      <c r="F1989" s="37"/>
      <c r="G1989" s="51" t="s">
        <v>3455</v>
      </c>
      <c r="H1989" s="38">
        <f>IFERROR(VLOOKUP($F1989,'Arr 2020'!$A$1:$C$1331,3,0),0)</f>
        <v>0</v>
      </c>
      <c r="I1989" s="38">
        <f>IFERROR(VLOOKUP($F1989,'Arr 2020'!$A:$N,4,0),0)</f>
        <v>0</v>
      </c>
      <c r="J1989" s="38">
        <f>IFERROR(VLOOKUP($F1989,'Arr 2020'!$A:$N,5,0),0)</f>
        <v>0</v>
      </c>
      <c r="K1989" s="38">
        <f>IFERROR(VLOOKUP($F1989,'Arr 2020'!$A:$N,6,0),0)</f>
        <v>0</v>
      </c>
      <c r="L1989" s="38">
        <f>IFERROR(VLOOKUP($F1989,'Arr 2020'!$A:$N,7,0),0)</f>
        <v>0</v>
      </c>
      <c r="M1989" s="38">
        <f>IFERROR(VLOOKUP($F1989,'Arr 2020'!$A:$N,8,0),0)</f>
        <v>0</v>
      </c>
      <c r="N1989" s="38">
        <f>IFERROR(VLOOKUP($F1989,'Arr 2020'!$A:$N,9,0),0)</f>
        <v>0</v>
      </c>
      <c r="O1989" s="38">
        <f>IFERROR(VLOOKUP($F1989,'Arr 2020'!$A:$N,10,0),0)</f>
        <v>0</v>
      </c>
      <c r="P1989" s="38">
        <f>IFERROR(VLOOKUP($F1989,'Arr 2020'!$A:$N,11,0),0)</f>
        <v>0</v>
      </c>
      <c r="Q1989" s="38">
        <f>IFERROR(VLOOKUP($F1989,'Arr 2020'!$A:$N,12,0),0)</f>
        <v>0</v>
      </c>
      <c r="R1989" s="38">
        <f>IFERROR(VLOOKUP($F1989,'Arr 2020'!$A:$N,13,0),0)</f>
        <v>0</v>
      </c>
      <c r="S1989" s="38">
        <f>IFERROR(VLOOKUP($F1989,'Arr 2020'!$A:$N,14,0),0)</f>
        <v>0</v>
      </c>
    </row>
    <row r="1990" spans="2:19" ht="15" customHeight="1" x14ac:dyDescent="0.2">
      <c r="B1990" s="23"/>
      <c r="C1990" s="22"/>
      <c r="D1990" s="22"/>
      <c r="E1990" s="22" t="s">
        <v>3456</v>
      </c>
      <c r="F1990" s="22"/>
      <c r="G1990" s="55" t="s">
        <v>3457</v>
      </c>
      <c r="H1990" s="24">
        <f>IFERROR(VLOOKUP($F1990,'Arr 2020'!$A$1:$C$1331,3,0),0)</f>
        <v>0</v>
      </c>
      <c r="I1990" s="24">
        <f>IFERROR(VLOOKUP($F1990,'Arr 2020'!$A:$N,4,0),0)</f>
        <v>0</v>
      </c>
      <c r="J1990" s="24">
        <f>IFERROR(VLOOKUP($F1990,'Arr 2020'!$A:$N,5,0),0)</f>
        <v>0</v>
      </c>
      <c r="K1990" s="24">
        <f>IFERROR(VLOOKUP($F1990,'Arr 2020'!$A:$N,6,0),0)</f>
        <v>0</v>
      </c>
      <c r="L1990" s="24">
        <f>IFERROR(VLOOKUP($F1990,'Arr 2020'!$A:$N,7,0),0)</f>
        <v>0</v>
      </c>
      <c r="M1990" s="24">
        <f>IFERROR(VLOOKUP($F1990,'Arr 2020'!$A:$N,8,0),0)</f>
        <v>0</v>
      </c>
      <c r="N1990" s="24">
        <f>IFERROR(VLOOKUP($F1990,'Arr 2020'!$A:$N,9,0),0)</f>
        <v>0</v>
      </c>
      <c r="O1990" s="24">
        <f>IFERROR(VLOOKUP($F1990,'Arr 2020'!$A:$N,10,0),0)</f>
        <v>0</v>
      </c>
      <c r="P1990" s="24">
        <f>IFERROR(VLOOKUP($F1990,'Arr 2020'!$A:$N,11,0),0)</f>
        <v>0</v>
      </c>
      <c r="Q1990" s="24">
        <f>IFERROR(VLOOKUP($F1990,'Arr 2020'!$A:$N,12,0),0)</f>
        <v>0</v>
      </c>
      <c r="R1990" s="24">
        <f>IFERROR(VLOOKUP($F1990,'Arr 2020'!$A:$N,13,0),0)</f>
        <v>0</v>
      </c>
      <c r="S1990" s="24">
        <f>IFERROR(VLOOKUP($F1990,'Arr 2020'!$A:$N,14,0),0)</f>
        <v>0</v>
      </c>
    </row>
    <row r="1991" spans="2:19" ht="15" customHeight="1" x14ac:dyDescent="0.2">
      <c r="B1991" s="60"/>
      <c r="C1991" s="61"/>
      <c r="D1991" s="61"/>
      <c r="E1991" s="61"/>
      <c r="F1991" s="43" t="s">
        <v>3458</v>
      </c>
      <c r="G1991" s="53" t="s">
        <v>3457</v>
      </c>
      <c r="H1991" s="44">
        <f>IFERROR(VLOOKUP($F1991,'Arr 2020'!$A$1:$C$1331,3,0),0)</f>
        <v>0</v>
      </c>
      <c r="I1991" s="44">
        <f>IFERROR(VLOOKUP($F1991,'Arr 2020'!$A:$N,4,0),0)</f>
        <v>246.4</v>
      </c>
      <c r="J1991" s="44">
        <f>IFERROR(VLOOKUP($F1991,'Arr 2020'!$A:$N,5,0),0)</f>
        <v>0</v>
      </c>
      <c r="K1991" s="44">
        <f>IFERROR(VLOOKUP($F1991,'Arr 2020'!$A:$N,6,0),0)</f>
        <v>0</v>
      </c>
      <c r="L1991" s="44">
        <f>IFERROR(VLOOKUP($F1991,'Arr 2020'!$A:$N,7,0),0)</f>
        <v>0</v>
      </c>
      <c r="M1991" s="44">
        <f>IFERROR(VLOOKUP($F1991,'Arr 2020'!$A:$N,8,0),0)</f>
        <v>0</v>
      </c>
      <c r="N1991" s="44">
        <f>IFERROR(VLOOKUP($F1991,'Arr 2020'!$A:$N,9,0),0)</f>
        <v>12275.66</v>
      </c>
      <c r="O1991" s="44">
        <f>IFERROR(VLOOKUP($F1991,'Arr 2020'!$A:$N,10,0),0)</f>
        <v>2.85</v>
      </c>
      <c r="P1991" s="44">
        <f>IFERROR(VLOOKUP($F1991,'Arr 2020'!$A:$N,11,0),0)</f>
        <v>20.93</v>
      </c>
      <c r="Q1991" s="44">
        <f>IFERROR(VLOOKUP($F1991,'Arr 2020'!$A:$N,12,0),0)</f>
        <v>0</v>
      </c>
      <c r="R1991" s="44">
        <f>IFERROR(VLOOKUP($F1991,'Arr 2020'!$A:$N,13,0),0)</f>
        <v>0</v>
      </c>
      <c r="S1991" s="44">
        <f>IFERROR(VLOOKUP($F1991,'Arr 2020'!$A:$N,14,0),0)</f>
        <v>0</v>
      </c>
    </row>
    <row r="1992" spans="2:19" ht="15" customHeight="1" x14ac:dyDescent="0.2">
      <c r="B1992" s="23"/>
      <c r="C1992" s="22"/>
      <c r="D1992" s="22"/>
      <c r="E1992" s="22" t="s">
        <v>3459</v>
      </c>
      <c r="F1992" s="22"/>
      <c r="G1992" s="55" t="s">
        <v>3460</v>
      </c>
      <c r="H1992" s="24">
        <f>IFERROR(VLOOKUP($F1992,'Arr 2020'!$A$1:$C$1331,3,0),0)</f>
        <v>0</v>
      </c>
      <c r="I1992" s="24">
        <f>IFERROR(VLOOKUP($F1992,'Arr 2020'!$A:$N,4,0),0)</f>
        <v>0</v>
      </c>
      <c r="J1992" s="24">
        <f>IFERROR(VLOOKUP($F1992,'Arr 2020'!$A:$N,5,0),0)</f>
        <v>0</v>
      </c>
      <c r="K1992" s="24">
        <f>IFERROR(VLOOKUP($F1992,'Arr 2020'!$A:$N,6,0),0)</f>
        <v>0</v>
      </c>
      <c r="L1992" s="24">
        <f>IFERROR(VLOOKUP($F1992,'Arr 2020'!$A:$N,7,0),0)</f>
        <v>0</v>
      </c>
      <c r="M1992" s="24">
        <f>IFERROR(VLOOKUP($F1992,'Arr 2020'!$A:$N,8,0),0)</f>
        <v>0</v>
      </c>
      <c r="N1992" s="24">
        <f>IFERROR(VLOOKUP($F1992,'Arr 2020'!$A:$N,9,0),0)</f>
        <v>0</v>
      </c>
      <c r="O1992" s="24">
        <f>IFERROR(VLOOKUP($F1992,'Arr 2020'!$A:$N,10,0),0)</f>
        <v>0</v>
      </c>
      <c r="P1992" s="24">
        <f>IFERROR(VLOOKUP($F1992,'Arr 2020'!$A:$N,11,0),0)</f>
        <v>0</v>
      </c>
      <c r="Q1992" s="24">
        <f>IFERROR(VLOOKUP($F1992,'Arr 2020'!$A:$N,12,0),0)</f>
        <v>0</v>
      </c>
      <c r="R1992" s="24">
        <f>IFERROR(VLOOKUP($F1992,'Arr 2020'!$A:$N,13,0),0)</f>
        <v>0</v>
      </c>
      <c r="S1992" s="24">
        <f>IFERROR(VLOOKUP($F1992,'Arr 2020'!$A:$N,14,0),0)</f>
        <v>0</v>
      </c>
    </row>
    <row r="1993" spans="2:19" ht="15" customHeight="1" x14ac:dyDescent="0.2">
      <c r="B1993" s="60"/>
      <c r="C1993" s="61"/>
      <c r="D1993" s="61"/>
      <c r="E1993" s="61"/>
      <c r="F1993" s="43" t="s">
        <v>3461</v>
      </c>
      <c r="G1993" s="53" t="s">
        <v>3460</v>
      </c>
      <c r="H1993" s="44">
        <f>IFERROR(VLOOKUP($F1993,'Arr 2020'!$A$1:$C$1331,3,0),0)</f>
        <v>1535.42</v>
      </c>
      <c r="I1993" s="44">
        <f>IFERROR(VLOOKUP($F1993,'Arr 2020'!$A:$N,4,0),0)</f>
        <v>870.49</v>
      </c>
      <c r="J1993" s="44">
        <f>IFERROR(VLOOKUP($F1993,'Arr 2020'!$A:$N,5,0),0)</f>
        <v>74640.33</v>
      </c>
      <c r="K1993" s="44">
        <f>IFERROR(VLOOKUP($F1993,'Arr 2020'!$A:$N,6,0),0)</f>
        <v>0.64</v>
      </c>
      <c r="L1993" s="44">
        <f>IFERROR(VLOOKUP($F1993,'Arr 2020'!$A:$N,7,0),0)</f>
        <v>6356.89</v>
      </c>
      <c r="M1993" s="44">
        <f>IFERROR(VLOOKUP($F1993,'Arr 2020'!$A:$N,8,0),0)</f>
        <v>6766.9799999999987</v>
      </c>
      <c r="N1993" s="44">
        <f>IFERROR(VLOOKUP($F1993,'Arr 2020'!$A:$N,9,0),0)</f>
        <v>15.46</v>
      </c>
      <c r="O1993" s="44">
        <f>IFERROR(VLOOKUP($F1993,'Arr 2020'!$A:$N,10,0),0)</f>
        <v>205.24</v>
      </c>
      <c r="P1993" s="44">
        <f>IFERROR(VLOOKUP($F1993,'Arr 2020'!$A:$N,11,0),0)</f>
        <v>95.269999999999982</v>
      </c>
      <c r="Q1993" s="44">
        <f>IFERROR(VLOOKUP($F1993,'Arr 2020'!$A:$N,12,0),0)</f>
        <v>950.53</v>
      </c>
      <c r="R1993" s="44">
        <f>IFERROR(VLOOKUP($F1993,'Arr 2020'!$A:$N,13,0),0)</f>
        <v>250.58</v>
      </c>
      <c r="S1993" s="44">
        <f>IFERROR(VLOOKUP($F1993,'Arr 2020'!$A:$N,14,0),0)</f>
        <v>720.47</v>
      </c>
    </row>
    <row r="1994" spans="2:19" ht="15" customHeight="1" x14ac:dyDescent="0.2">
      <c r="B1994" s="23"/>
      <c r="C1994" s="22"/>
      <c r="D1994" s="22"/>
      <c r="E1994" s="22" t="s">
        <v>3462</v>
      </c>
      <c r="F1994" s="22"/>
      <c r="G1994" s="55" t="s">
        <v>3463</v>
      </c>
      <c r="H1994" s="24">
        <f>IFERROR(VLOOKUP($F1994,'Arr 2020'!$A$1:$C$1331,3,0),0)</f>
        <v>0</v>
      </c>
      <c r="I1994" s="24">
        <f>IFERROR(VLOOKUP($F1994,'Arr 2020'!$A:$N,4,0),0)</f>
        <v>0</v>
      </c>
      <c r="J1994" s="24">
        <f>IFERROR(VLOOKUP($F1994,'Arr 2020'!$A:$N,5,0),0)</f>
        <v>0</v>
      </c>
      <c r="K1994" s="24">
        <f>IFERROR(VLOOKUP($F1994,'Arr 2020'!$A:$N,6,0),0)</f>
        <v>0</v>
      </c>
      <c r="L1994" s="24">
        <f>IFERROR(VLOOKUP($F1994,'Arr 2020'!$A:$N,7,0),0)</f>
        <v>0</v>
      </c>
      <c r="M1994" s="24">
        <f>IFERROR(VLOOKUP($F1994,'Arr 2020'!$A:$N,8,0),0)</f>
        <v>0</v>
      </c>
      <c r="N1994" s="24">
        <f>IFERROR(VLOOKUP($F1994,'Arr 2020'!$A:$N,9,0),0)</f>
        <v>0</v>
      </c>
      <c r="O1994" s="24">
        <f>IFERROR(VLOOKUP($F1994,'Arr 2020'!$A:$N,10,0),0)</f>
        <v>0</v>
      </c>
      <c r="P1994" s="24">
        <f>IFERROR(VLOOKUP($F1994,'Arr 2020'!$A:$N,11,0),0)</f>
        <v>0</v>
      </c>
      <c r="Q1994" s="24">
        <f>IFERROR(VLOOKUP($F1994,'Arr 2020'!$A:$N,12,0),0)</f>
        <v>0</v>
      </c>
      <c r="R1994" s="24">
        <f>IFERROR(VLOOKUP($F1994,'Arr 2020'!$A:$N,13,0),0)</f>
        <v>0</v>
      </c>
      <c r="S1994" s="24">
        <f>IFERROR(VLOOKUP($F1994,'Arr 2020'!$A:$N,14,0),0)</f>
        <v>0</v>
      </c>
    </row>
    <row r="1995" spans="2:19" ht="15" customHeight="1" x14ac:dyDescent="0.2">
      <c r="B1995" s="60"/>
      <c r="C1995" s="61"/>
      <c r="D1995" s="61"/>
      <c r="E1995" s="61"/>
      <c r="F1995" s="43" t="s">
        <v>3464</v>
      </c>
      <c r="G1995" s="53" t="s">
        <v>3465</v>
      </c>
      <c r="H1995" s="44">
        <f>IFERROR(VLOOKUP($F1995,'Arr 2020'!$A$1:$C$1331,3,0),0)</f>
        <v>0</v>
      </c>
      <c r="I1995" s="44">
        <f>IFERROR(VLOOKUP($F1995,'Arr 2020'!$A:$N,4,0),0)</f>
        <v>0</v>
      </c>
      <c r="J1995" s="44">
        <f>IFERROR(VLOOKUP($F1995,'Arr 2020'!$A:$N,5,0),0)</f>
        <v>0</v>
      </c>
      <c r="K1995" s="44">
        <f>IFERROR(VLOOKUP($F1995,'Arr 2020'!$A:$N,6,0),0)</f>
        <v>0</v>
      </c>
      <c r="L1995" s="44">
        <f>IFERROR(VLOOKUP($F1995,'Arr 2020'!$A:$N,7,0),0)</f>
        <v>0</v>
      </c>
      <c r="M1995" s="44">
        <f>IFERROR(VLOOKUP($F1995,'Arr 2020'!$A:$N,8,0),0)</f>
        <v>0</v>
      </c>
      <c r="N1995" s="44">
        <f>IFERROR(VLOOKUP($F1995,'Arr 2020'!$A:$N,9,0),0)</f>
        <v>0</v>
      </c>
      <c r="O1995" s="44">
        <f>IFERROR(VLOOKUP($F1995,'Arr 2020'!$A:$N,10,0),0)</f>
        <v>0</v>
      </c>
      <c r="P1995" s="44">
        <f>IFERROR(VLOOKUP($F1995,'Arr 2020'!$A:$N,11,0),0)</f>
        <v>0</v>
      </c>
      <c r="Q1995" s="44">
        <f>IFERROR(VLOOKUP($F1995,'Arr 2020'!$A:$N,12,0),0)</f>
        <v>0</v>
      </c>
      <c r="R1995" s="44">
        <f>IFERROR(VLOOKUP($F1995,'Arr 2020'!$A:$N,13,0),0)</f>
        <v>0</v>
      </c>
      <c r="S1995" s="44">
        <f>IFERROR(VLOOKUP($F1995,'Arr 2020'!$A:$N,14,0),0)</f>
        <v>0</v>
      </c>
    </row>
    <row r="1996" spans="2:19" ht="15" customHeight="1" x14ac:dyDescent="0.2">
      <c r="B1996" s="60"/>
      <c r="C1996" s="61"/>
      <c r="D1996" s="61"/>
      <c r="E1996" s="61"/>
      <c r="F1996" s="43" t="s">
        <v>3466</v>
      </c>
      <c r="G1996" s="53" t="s">
        <v>3467</v>
      </c>
      <c r="H1996" s="44">
        <f>IFERROR(VLOOKUP($F1996,'Arr 2020'!$A$1:$C$1331,3,0),0)</f>
        <v>0</v>
      </c>
      <c r="I1996" s="44">
        <f>IFERROR(VLOOKUP($F1996,'Arr 2020'!$A:$N,4,0),0)</f>
        <v>112.05</v>
      </c>
      <c r="J1996" s="44">
        <f>IFERROR(VLOOKUP($F1996,'Arr 2020'!$A:$N,5,0),0)</f>
        <v>136.62</v>
      </c>
      <c r="K1996" s="44">
        <f>IFERROR(VLOOKUP($F1996,'Arr 2020'!$A:$N,6,0),0)</f>
        <v>8.7799999999999994</v>
      </c>
      <c r="L1996" s="44">
        <f>IFERROR(VLOOKUP($F1996,'Arr 2020'!$A:$N,7,0),0)</f>
        <v>2462.2100000000005</v>
      </c>
      <c r="M1996" s="44">
        <f>IFERROR(VLOOKUP($F1996,'Arr 2020'!$A:$N,8,0),0)</f>
        <v>3.12</v>
      </c>
      <c r="N1996" s="44">
        <f>IFERROR(VLOOKUP($F1996,'Arr 2020'!$A:$N,9,0),0)</f>
        <v>112.88</v>
      </c>
      <c r="O1996" s="44">
        <f>IFERROR(VLOOKUP($F1996,'Arr 2020'!$A:$N,10,0),0)</f>
        <v>1886.13</v>
      </c>
      <c r="P1996" s="44">
        <f>IFERROR(VLOOKUP($F1996,'Arr 2020'!$A:$N,11,0),0)</f>
        <v>137.36000000000001</v>
      </c>
      <c r="Q1996" s="44">
        <f>IFERROR(VLOOKUP($F1996,'Arr 2020'!$A:$N,12,0),0)</f>
        <v>262.99</v>
      </c>
      <c r="R1996" s="44">
        <f>IFERROR(VLOOKUP($F1996,'Arr 2020'!$A:$N,13,0),0)</f>
        <v>1285.8</v>
      </c>
      <c r="S1996" s="44">
        <f>IFERROR(VLOOKUP($F1996,'Arr 2020'!$A:$N,14,0),0)</f>
        <v>3.62</v>
      </c>
    </row>
    <row r="1997" spans="2:19" ht="15" customHeight="1" x14ac:dyDescent="0.2">
      <c r="B1997" s="60"/>
      <c r="C1997" s="61"/>
      <c r="D1997" s="61"/>
      <c r="E1997" s="61"/>
      <c r="F1997" s="43" t="s">
        <v>3468</v>
      </c>
      <c r="G1997" s="53" t="s">
        <v>3469</v>
      </c>
      <c r="H1997" s="44">
        <f>IFERROR(VLOOKUP($F1997,'Arr 2020'!$A$1:$C$1331,3,0),0)</f>
        <v>8.68</v>
      </c>
      <c r="I1997" s="44">
        <f>IFERROR(VLOOKUP($F1997,'Arr 2020'!$A:$N,4,0),0)</f>
        <v>96.32</v>
      </c>
      <c r="J1997" s="44">
        <f>IFERROR(VLOOKUP($F1997,'Arr 2020'!$A:$N,5,0),0)</f>
        <v>218.03</v>
      </c>
      <c r="K1997" s="44">
        <f>IFERROR(VLOOKUP($F1997,'Arr 2020'!$A:$N,6,0),0)</f>
        <v>14.18</v>
      </c>
      <c r="L1997" s="44">
        <f>IFERROR(VLOOKUP($F1997,'Arr 2020'!$A:$N,7,0),0)</f>
        <v>98.799999999999983</v>
      </c>
      <c r="M1997" s="44">
        <f>IFERROR(VLOOKUP($F1997,'Arr 2020'!$A:$N,8,0),0)</f>
        <v>507.66</v>
      </c>
      <c r="N1997" s="44">
        <f>IFERROR(VLOOKUP($F1997,'Arr 2020'!$A:$N,9,0),0)</f>
        <v>1186.8499999999999</v>
      </c>
      <c r="O1997" s="44">
        <f>IFERROR(VLOOKUP($F1997,'Arr 2020'!$A:$N,10,0),0)</f>
        <v>33.07</v>
      </c>
      <c r="P1997" s="44">
        <f>IFERROR(VLOOKUP($F1997,'Arr 2020'!$A:$N,11,0),0)</f>
        <v>52.68</v>
      </c>
      <c r="Q1997" s="44">
        <f>IFERROR(VLOOKUP($F1997,'Arr 2020'!$A:$N,12,0),0)</f>
        <v>12.33</v>
      </c>
      <c r="R1997" s="44">
        <f>IFERROR(VLOOKUP($F1997,'Arr 2020'!$A:$N,13,0),0)</f>
        <v>1026.0899999999999</v>
      </c>
      <c r="S1997" s="44">
        <f>IFERROR(VLOOKUP($F1997,'Arr 2020'!$A:$N,14,0),0)</f>
        <v>1159.6300000000001</v>
      </c>
    </row>
    <row r="1998" spans="2:19" ht="15" customHeight="1" x14ac:dyDescent="0.2">
      <c r="B1998" s="60"/>
      <c r="C1998" s="61"/>
      <c r="D1998" s="61"/>
      <c r="E1998" s="61"/>
      <c r="F1998" s="43" t="s">
        <v>3470</v>
      </c>
      <c r="G1998" s="53" t="s">
        <v>3471</v>
      </c>
      <c r="H1998" s="44">
        <f>IFERROR(VLOOKUP($F1998,'Arr 2020'!$A$1:$C$1331,3,0),0)</f>
        <v>0</v>
      </c>
      <c r="I1998" s="44">
        <f>IFERROR(VLOOKUP($F1998,'Arr 2020'!$A:$N,4,0),0)</f>
        <v>0</v>
      </c>
      <c r="J1998" s="44">
        <f>IFERROR(VLOOKUP($F1998,'Arr 2020'!$A:$N,5,0),0)</f>
        <v>0</v>
      </c>
      <c r="K1998" s="44">
        <f>IFERROR(VLOOKUP($F1998,'Arr 2020'!$A:$N,6,0),0)</f>
        <v>0</v>
      </c>
      <c r="L1998" s="44">
        <f>IFERROR(VLOOKUP($F1998,'Arr 2020'!$A:$N,7,0),0)</f>
        <v>0</v>
      </c>
      <c r="M1998" s="44">
        <f>IFERROR(VLOOKUP($F1998,'Arr 2020'!$A:$N,8,0),0)</f>
        <v>0</v>
      </c>
      <c r="N1998" s="44">
        <f>IFERROR(VLOOKUP($F1998,'Arr 2020'!$A:$N,9,0),0)</f>
        <v>0</v>
      </c>
      <c r="O1998" s="44">
        <f>IFERROR(VLOOKUP($F1998,'Arr 2020'!$A:$N,10,0),0)</f>
        <v>0</v>
      </c>
      <c r="P1998" s="44">
        <f>IFERROR(VLOOKUP($F1998,'Arr 2020'!$A:$N,11,0),0)</f>
        <v>0</v>
      </c>
      <c r="Q1998" s="44">
        <f>IFERROR(VLOOKUP($F1998,'Arr 2020'!$A:$N,12,0),0)</f>
        <v>0</v>
      </c>
      <c r="R1998" s="44">
        <f>IFERROR(VLOOKUP($F1998,'Arr 2020'!$A:$N,13,0),0)</f>
        <v>0</v>
      </c>
      <c r="S1998" s="44">
        <f>IFERROR(VLOOKUP($F1998,'Arr 2020'!$A:$N,14,0),0)</f>
        <v>0</v>
      </c>
    </row>
    <row r="1999" spans="2:19" ht="15" customHeight="1" x14ac:dyDescent="0.2">
      <c r="B1999" s="60"/>
      <c r="C1999" s="61"/>
      <c r="D1999" s="61"/>
      <c r="E1999" s="61"/>
      <c r="F1999" s="43" t="s">
        <v>3472</v>
      </c>
      <c r="G1999" s="53" t="s">
        <v>3473</v>
      </c>
      <c r="H1999" s="44">
        <f>IFERROR(VLOOKUP($F1999,'Arr 2020'!$A$1:$C$1331,3,0),0)</f>
        <v>0</v>
      </c>
      <c r="I1999" s="44">
        <f>IFERROR(VLOOKUP($F1999,'Arr 2020'!$A:$N,4,0),0)</f>
        <v>0</v>
      </c>
      <c r="J1999" s="44">
        <f>IFERROR(VLOOKUP($F1999,'Arr 2020'!$A:$N,5,0),0)</f>
        <v>0</v>
      </c>
      <c r="K1999" s="44">
        <f>IFERROR(VLOOKUP($F1999,'Arr 2020'!$A:$N,6,0),0)</f>
        <v>0</v>
      </c>
      <c r="L1999" s="44">
        <f>IFERROR(VLOOKUP($F1999,'Arr 2020'!$A:$N,7,0),0)</f>
        <v>0</v>
      </c>
      <c r="M1999" s="44">
        <f>IFERROR(VLOOKUP($F1999,'Arr 2020'!$A:$N,8,0),0)</f>
        <v>0</v>
      </c>
      <c r="N1999" s="44">
        <f>IFERROR(VLOOKUP($F1999,'Arr 2020'!$A:$N,9,0),0)</f>
        <v>0</v>
      </c>
      <c r="O1999" s="44">
        <f>IFERROR(VLOOKUP($F1999,'Arr 2020'!$A:$N,10,0),0)</f>
        <v>0</v>
      </c>
      <c r="P1999" s="44">
        <f>IFERROR(VLOOKUP($F1999,'Arr 2020'!$A:$N,11,0),0)</f>
        <v>0</v>
      </c>
      <c r="Q1999" s="44">
        <f>IFERROR(VLOOKUP($F1999,'Arr 2020'!$A:$N,12,0),0)</f>
        <v>0</v>
      </c>
      <c r="R1999" s="44">
        <f>IFERROR(VLOOKUP($F1999,'Arr 2020'!$A:$N,13,0),0)</f>
        <v>0</v>
      </c>
      <c r="S1999" s="44">
        <f>IFERROR(VLOOKUP($F1999,'Arr 2020'!$A:$N,14,0),0)</f>
        <v>0</v>
      </c>
    </row>
    <row r="2000" spans="2:19" ht="15" customHeight="1" x14ac:dyDescent="0.2">
      <c r="B2000" s="64"/>
      <c r="C2000" s="37"/>
      <c r="D2000" s="37" t="s">
        <v>3474</v>
      </c>
      <c r="E2000" s="37"/>
      <c r="F2000" s="37"/>
      <c r="G2000" s="51" t="s">
        <v>3475</v>
      </c>
      <c r="H2000" s="38">
        <f>IFERROR(VLOOKUP($F2000,'Arr 2020'!$A$1:$C$1331,3,0),0)</f>
        <v>0</v>
      </c>
      <c r="I2000" s="38">
        <f>IFERROR(VLOOKUP($F2000,'Arr 2020'!$A:$N,4,0),0)</f>
        <v>0</v>
      </c>
      <c r="J2000" s="38">
        <f>IFERROR(VLOOKUP($F2000,'Arr 2020'!$A:$N,5,0),0)</f>
        <v>0</v>
      </c>
      <c r="K2000" s="38">
        <f>IFERROR(VLOOKUP($F2000,'Arr 2020'!$A:$N,6,0),0)</f>
        <v>0</v>
      </c>
      <c r="L2000" s="38">
        <f>IFERROR(VLOOKUP($F2000,'Arr 2020'!$A:$N,7,0),0)</f>
        <v>0</v>
      </c>
      <c r="M2000" s="38">
        <f>IFERROR(VLOOKUP($F2000,'Arr 2020'!$A:$N,8,0),0)</f>
        <v>0</v>
      </c>
      <c r="N2000" s="38">
        <f>IFERROR(VLOOKUP($F2000,'Arr 2020'!$A:$N,9,0),0)</f>
        <v>0</v>
      </c>
      <c r="O2000" s="38">
        <f>IFERROR(VLOOKUP($F2000,'Arr 2020'!$A:$N,10,0),0)</f>
        <v>0</v>
      </c>
      <c r="P2000" s="38">
        <f>IFERROR(VLOOKUP($F2000,'Arr 2020'!$A:$N,11,0),0)</f>
        <v>0</v>
      </c>
      <c r="Q2000" s="38">
        <f>IFERROR(VLOOKUP($F2000,'Arr 2020'!$A:$N,12,0),0)</f>
        <v>0</v>
      </c>
      <c r="R2000" s="38">
        <f>IFERROR(VLOOKUP($F2000,'Arr 2020'!$A:$N,13,0),0)</f>
        <v>0</v>
      </c>
      <c r="S2000" s="38">
        <f>IFERROR(VLOOKUP($F2000,'Arr 2020'!$A:$N,14,0),0)</f>
        <v>0</v>
      </c>
    </row>
    <row r="2001" spans="2:19" ht="15" customHeight="1" x14ac:dyDescent="0.2">
      <c r="B2001" s="23"/>
      <c r="C2001" s="22"/>
      <c r="D2001" s="22"/>
      <c r="E2001" s="22" t="s">
        <v>3476</v>
      </c>
      <c r="F2001" s="22"/>
      <c r="G2001" s="55" t="s">
        <v>3475</v>
      </c>
      <c r="H2001" s="24">
        <f>IFERROR(VLOOKUP($F2001,'Arr 2020'!$A$1:$C$1331,3,0),0)</f>
        <v>0</v>
      </c>
      <c r="I2001" s="24">
        <f>IFERROR(VLOOKUP($F2001,'Arr 2020'!$A:$N,4,0),0)</f>
        <v>0</v>
      </c>
      <c r="J2001" s="24">
        <f>IFERROR(VLOOKUP($F2001,'Arr 2020'!$A:$N,5,0),0)</f>
        <v>0</v>
      </c>
      <c r="K2001" s="24">
        <f>IFERROR(VLOOKUP($F2001,'Arr 2020'!$A:$N,6,0),0)</f>
        <v>0</v>
      </c>
      <c r="L2001" s="24">
        <f>IFERROR(VLOOKUP($F2001,'Arr 2020'!$A:$N,7,0),0)</f>
        <v>0</v>
      </c>
      <c r="M2001" s="24">
        <f>IFERROR(VLOOKUP($F2001,'Arr 2020'!$A:$N,8,0),0)</f>
        <v>0</v>
      </c>
      <c r="N2001" s="24">
        <f>IFERROR(VLOOKUP($F2001,'Arr 2020'!$A:$N,9,0),0)</f>
        <v>0</v>
      </c>
      <c r="O2001" s="24">
        <f>IFERROR(VLOOKUP($F2001,'Arr 2020'!$A:$N,10,0),0)</f>
        <v>0</v>
      </c>
      <c r="P2001" s="24">
        <f>IFERROR(VLOOKUP($F2001,'Arr 2020'!$A:$N,11,0),0)</f>
        <v>0</v>
      </c>
      <c r="Q2001" s="24">
        <f>IFERROR(VLOOKUP($F2001,'Arr 2020'!$A:$N,12,0),0)</f>
        <v>0</v>
      </c>
      <c r="R2001" s="24">
        <f>IFERROR(VLOOKUP($F2001,'Arr 2020'!$A:$N,13,0),0)</f>
        <v>0</v>
      </c>
      <c r="S2001" s="24">
        <f>IFERROR(VLOOKUP($F2001,'Arr 2020'!$A:$N,14,0),0)</f>
        <v>0</v>
      </c>
    </row>
    <row r="2002" spans="2:19" ht="15" customHeight="1" x14ac:dyDescent="0.2">
      <c r="B2002" s="60"/>
      <c r="C2002" s="61"/>
      <c r="D2002" s="61"/>
      <c r="E2002" s="61"/>
      <c r="F2002" s="43" t="s">
        <v>3477</v>
      </c>
      <c r="G2002" s="53" t="s">
        <v>3475</v>
      </c>
      <c r="H2002" s="44">
        <f>IFERROR(VLOOKUP($F2002,'Arr 2020'!$A$1:$C$1331,3,0),0)</f>
        <v>0</v>
      </c>
      <c r="I2002" s="44">
        <f>IFERROR(VLOOKUP($F2002,'Arr 2020'!$A:$N,4,0),0)</f>
        <v>0</v>
      </c>
      <c r="J2002" s="44">
        <f>IFERROR(VLOOKUP($F2002,'Arr 2020'!$A:$N,5,0),0)</f>
        <v>65.680000000000007</v>
      </c>
      <c r="K2002" s="44">
        <f>IFERROR(VLOOKUP($F2002,'Arr 2020'!$A:$N,6,0),0)</f>
        <v>54.749999999999993</v>
      </c>
      <c r="L2002" s="44">
        <f>IFERROR(VLOOKUP($F2002,'Arr 2020'!$A:$N,7,0),0)</f>
        <v>0</v>
      </c>
      <c r="M2002" s="44">
        <f>IFERROR(VLOOKUP($F2002,'Arr 2020'!$A:$N,8,0),0)</f>
        <v>0</v>
      </c>
      <c r="N2002" s="44">
        <f>IFERROR(VLOOKUP($F2002,'Arr 2020'!$A:$N,9,0),0)</f>
        <v>0</v>
      </c>
      <c r="O2002" s="44">
        <f>IFERROR(VLOOKUP($F2002,'Arr 2020'!$A:$N,10,0),0)</f>
        <v>0</v>
      </c>
      <c r="P2002" s="44">
        <f>IFERROR(VLOOKUP($F2002,'Arr 2020'!$A:$N,11,0),0)</f>
        <v>0</v>
      </c>
      <c r="Q2002" s="44">
        <f>IFERROR(VLOOKUP($F2002,'Arr 2020'!$A:$N,12,0),0)</f>
        <v>0</v>
      </c>
      <c r="R2002" s="44">
        <f>IFERROR(VLOOKUP($F2002,'Arr 2020'!$A:$N,13,0),0)</f>
        <v>0</v>
      </c>
      <c r="S2002" s="44">
        <f>IFERROR(VLOOKUP($F2002,'Arr 2020'!$A:$N,14,0),0)</f>
        <v>93.08</v>
      </c>
    </row>
    <row r="2003" spans="2:19" ht="15" customHeight="1" x14ac:dyDescent="0.2">
      <c r="B2003" s="32"/>
      <c r="C2003" s="33" t="s">
        <v>3478</v>
      </c>
      <c r="D2003" s="33"/>
      <c r="E2003" s="33"/>
      <c r="F2003" s="33"/>
      <c r="G2003" s="50" t="s">
        <v>3479</v>
      </c>
      <c r="H2003" s="73">
        <f>IFERROR(VLOOKUP($F2003,'Arr 2020'!$A$1:$C$1331,3,0),0)</f>
        <v>0</v>
      </c>
      <c r="I2003" s="73">
        <f>IFERROR(VLOOKUP($F2003,'Arr 2020'!$A:$N,4,0),0)</f>
        <v>0</v>
      </c>
      <c r="J2003" s="73">
        <f>IFERROR(VLOOKUP($F2003,'Arr 2020'!$A:$N,5,0),0)</f>
        <v>0</v>
      </c>
      <c r="K2003" s="73">
        <f>IFERROR(VLOOKUP($F2003,'Arr 2020'!$A:$N,6,0),0)</f>
        <v>0</v>
      </c>
      <c r="L2003" s="73">
        <f>IFERROR(VLOOKUP($F2003,'Arr 2020'!$A:$N,7,0),0)</f>
        <v>0</v>
      </c>
      <c r="M2003" s="73">
        <f>IFERROR(VLOOKUP($F2003,'Arr 2020'!$A:$N,8,0),0)</f>
        <v>0</v>
      </c>
      <c r="N2003" s="73">
        <f>IFERROR(VLOOKUP($F2003,'Arr 2020'!$A:$N,9,0),0)</f>
        <v>0</v>
      </c>
      <c r="O2003" s="73">
        <f>IFERROR(VLOOKUP($F2003,'Arr 2020'!$A:$N,10,0),0)</f>
        <v>0</v>
      </c>
      <c r="P2003" s="73">
        <f>IFERROR(VLOOKUP($F2003,'Arr 2020'!$A:$N,11,0),0)</f>
        <v>0</v>
      </c>
      <c r="Q2003" s="73">
        <f>IFERROR(VLOOKUP($F2003,'Arr 2020'!$A:$N,12,0),0)</f>
        <v>0</v>
      </c>
      <c r="R2003" s="73">
        <f>IFERROR(VLOOKUP($F2003,'Arr 2020'!$A:$N,13,0),0)</f>
        <v>0</v>
      </c>
      <c r="S2003" s="73">
        <f>IFERROR(VLOOKUP($F2003,'Arr 2020'!$A:$N,14,0),0)</f>
        <v>0</v>
      </c>
    </row>
    <row r="2004" spans="2:19" ht="15" customHeight="1" x14ac:dyDescent="0.2">
      <c r="B2004" s="64"/>
      <c r="C2004" s="37"/>
      <c r="D2004" s="37" t="s">
        <v>3480</v>
      </c>
      <c r="E2004" s="37"/>
      <c r="F2004" s="37"/>
      <c r="G2004" s="51" t="s">
        <v>3481</v>
      </c>
      <c r="H2004" s="38">
        <f>IFERROR(VLOOKUP($F2004,'Arr 2020'!$A$1:$C$1331,3,0),0)</f>
        <v>0</v>
      </c>
      <c r="I2004" s="38">
        <f>IFERROR(VLOOKUP($F2004,'Arr 2020'!$A:$N,4,0),0)</f>
        <v>0</v>
      </c>
      <c r="J2004" s="38">
        <f>IFERROR(VLOOKUP($F2004,'Arr 2020'!$A:$N,5,0),0)</f>
        <v>0</v>
      </c>
      <c r="K2004" s="38">
        <f>IFERROR(VLOOKUP($F2004,'Arr 2020'!$A:$N,6,0),0)</f>
        <v>0</v>
      </c>
      <c r="L2004" s="38">
        <f>IFERROR(VLOOKUP($F2004,'Arr 2020'!$A:$N,7,0),0)</f>
        <v>0</v>
      </c>
      <c r="M2004" s="38">
        <f>IFERROR(VLOOKUP($F2004,'Arr 2020'!$A:$N,8,0),0)</f>
        <v>0</v>
      </c>
      <c r="N2004" s="38">
        <f>IFERROR(VLOOKUP($F2004,'Arr 2020'!$A:$N,9,0),0)</f>
        <v>0</v>
      </c>
      <c r="O2004" s="38">
        <f>IFERROR(VLOOKUP($F2004,'Arr 2020'!$A:$N,10,0),0)</f>
        <v>0</v>
      </c>
      <c r="P2004" s="38">
        <f>IFERROR(VLOOKUP($F2004,'Arr 2020'!$A:$N,11,0),0)</f>
        <v>0</v>
      </c>
      <c r="Q2004" s="38">
        <f>IFERROR(VLOOKUP($F2004,'Arr 2020'!$A:$N,12,0),0)</f>
        <v>0</v>
      </c>
      <c r="R2004" s="38">
        <f>IFERROR(VLOOKUP($F2004,'Arr 2020'!$A:$N,13,0),0)</f>
        <v>0</v>
      </c>
      <c r="S2004" s="38">
        <f>IFERROR(VLOOKUP($F2004,'Arr 2020'!$A:$N,14,0),0)</f>
        <v>0</v>
      </c>
    </row>
    <row r="2005" spans="2:19" ht="15" customHeight="1" x14ac:dyDescent="0.2">
      <c r="B2005" s="23"/>
      <c r="C2005" s="22"/>
      <c r="D2005" s="22"/>
      <c r="E2005" s="22" t="s">
        <v>3482</v>
      </c>
      <c r="F2005" s="22"/>
      <c r="G2005" s="55" t="s">
        <v>3481</v>
      </c>
      <c r="H2005" s="24">
        <f>IFERROR(VLOOKUP($F2005,'Arr 2020'!$A$1:$C$1331,3,0),0)</f>
        <v>0</v>
      </c>
      <c r="I2005" s="24">
        <f>IFERROR(VLOOKUP($F2005,'Arr 2020'!$A:$N,4,0),0)</f>
        <v>0</v>
      </c>
      <c r="J2005" s="24">
        <f>IFERROR(VLOOKUP($F2005,'Arr 2020'!$A:$N,5,0),0)</f>
        <v>0</v>
      </c>
      <c r="K2005" s="24">
        <f>IFERROR(VLOOKUP($F2005,'Arr 2020'!$A:$N,6,0),0)</f>
        <v>0</v>
      </c>
      <c r="L2005" s="24">
        <f>IFERROR(VLOOKUP($F2005,'Arr 2020'!$A:$N,7,0),0)</f>
        <v>0</v>
      </c>
      <c r="M2005" s="24">
        <f>IFERROR(VLOOKUP($F2005,'Arr 2020'!$A:$N,8,0),0)</f>
        <v>0</v>
      </c>
      <c r="N2005" s="24">
        <f>IFERROR(VLOOKUP($F2005,'Arr 2020'!$A:$N,9,0),0)</f>
        <v>0</v>
      </c>
      <c r="O2005" s="24">
        <f>IFERROR(VLOOKUP($F2005,'Arr 2020'!$A:$N,10,0),0)</f>
        <v>0</v>
      </c>
      <c r="P2005" s="24">
        <f>IFERROR(VLOOKUP($F2005,'Arr 2020'!$A:$N,11,0),0)</f>
        <v>0</v>
      </c>
      <c r="Q2005" s="24">
        <f>IFERROR(VLOOKUP($F2005,'Arr 2020'!$A:$N,12,0),0)</f>
        <v>0</v>
      </c>
      <c r="R2005" s="24">
        <f>IFERROR(VLOOKUP($F2005,'Arr 2020'!$A:$N,13,0),0)</f>
        <v>0</v>
      </c>
      <c r="S2005" s="24">
        <f>IFERROR(VLOOKUP($F2005,'Arr 2020'!$A:$N,14,0),0)</f>
        <v>0</v>
      </c>
    </row>
    <row r="2006" spans="2:19" ht="15" customHeight="1" x14ac:dyDescent="0.2">
      <c r="B2006" s="60"/>
      <c r="C2006" s="61"/>
      <c r="D2006" s="61"/>
      <c r="E2006" s="61"/>
      <c r="F2006" s="43" t="s">
        <v>3483</v>
      </c>
      <c r="G2006" s="53" t="s">
        <v>3484</v>
      </c>
      <c r="H2006" s="44">
        <f>IFERROR(VLOOKUP($F2006,'Arr 2020'!$A$1:$C$1331,3,0),0)</f>
        <v>0</v>
      </c>
      <c r="I2006" s="44">
        <f>IFERROR(VLOOKUP($F2006,'Arr 2020'!$A:$N,4,0),0)</f>
        <v>0</v>
      </c>
      <c r="J2006" s="44">
        <f>IFERROR(VLOOKUP($F2006,'Arr 2020'!$A:$N,5,0),0)</f>
        <v>0</v>
      </c>
      <c r="K2006" s="44">
        <f>IFERROR(VLOOKUP($F2006,'Arr 2020'!$A:$N,6,0),0)</f>
        <v>0</v>
      </c>
      <c r="L2006" s="44">
        <f>IFERROR(VLOOKUP($F2006,'Arr 2020'!$A:$N,7,0),0)</f>
        <v>0</v>
      </c>
      <c r="M2006" s="44">
        <f>IFERROR(VLOOKUP($F2006,'Arr 2020'!$A:$N,8,0),0)</f>
        <v>0</v>
      </c>
      <c r="N2006" s="44">
        <f>IFERROR(VLOOKUP($F2006,'Arr 2020'!$A:$N,9,0),0)</f>
        <v>0</v>
      </c>
      <c r="O2006" s="44">
        <f>IFERROR(VLOOKUP($F2006,'Arr 2020'!$A:$N,10,0),0)</f>
        <v>0</v>
      </c>
      <c r="P2006" s="44">
        <f>IFERROR(VLOOKUP($F2006,'Arr 2020'!$A:$N,11,0),0)</f>
        <v>0</v>
      </c>
      <c r="Q2006" s="44">
        <f>IFERROR(VLOOKUP($F2006,'Arr 2020'!$A:$N,12,0),0)</f>
        <v>0</v>
      </c>
      <c r="R2006" s="44">
        <f>IFERROR(VLOOKUP($F2006,'Arr 2020'!$A:$N,13,0),0)</f>
        <v>0</v>
      </c>
      <c r="S2006" s="44">
        <f>IFERROR(VLOOKUP($F2006,'Arr 2020'!$A:$N,14,0),0)</f>
        <v>0</v>
      </c>
    </row>
    <row r="2007" spans="2:19" ht="15" customHeight="1" x14ac:dyDescent="0.2">
      <c r="B2007" s="60"/>
      <c r="C2007" s="61"/>
      <c r="D2007" s="61"/>
      <c r="E2007" s="61"/>
      <c r="F2007" s="43" t="s">
        <v>3485</v>
      </c>
      <c r="G2007" s="53" t="s">
        <v>3486</v>
      </c>
      <c r="H2007" s="44">
        <f>IFERROR(VLOOKUP($F2007,'Arr 2020'!$A$1:$C$1331,3,0),0)</f>
        <v>28.62</v>
      </c>
      <c r="I2007" s="44">
        <f>IFERROR(VLOOKUP($F2007,'Arr 2020'!$A:$N,4,0),0)</f>
        <v>181.93</v>
      </c>
      <c r="J2007" s="44">
        <f>IFERROR(VLOOKUP($F2007,'Arr 2020'!$A:$N,5,0),0)</f>
        <v>383.74</v>
      </c>
      <c r="K2007" s="44">
        <f>IFERROR(VLOOKUP($F2007,'Arr 2020'!$A:$N,6,0),0)</f>
        <v>38.97</v>
      </c>
      <c r="L2007" s="44">
        <f>IFERROR(VLOOKUP($F2007,'Arr 2020'!$A:$N,7,0),0)</f>
        <v>53.149999999999991</v>
      </c>
      <c r="M2007" s="44">
        <f>IFERROR(VLOOKUP($F2007,'Arr 2020'!$A:$N,8,0),0)</f>
        <v>120.77</v>
      </c>
      <c r="N2007" s="44">
        <f>IFERROR(VLOOKUP($F2007,'Arr 2020'!$A:$N,9,0),0)</f>
        <v>635.51</v>
      </c>
      <c r="O2007" s="44">
        <f>IFERROR(VLOOKUP($F2007,'Arr 2020'!$A:$N,10,0),0)</f>
        <v>1958.02</v>
      </c>
      <c r="P2007" s="44">
        <f>IFERROR(VLOOKUP($F2007,'Arr 2020'!$A:$N,11,0),0)</f>
        <v>745.5</v>
      </c>
      <c r="Q2007" s="44">
        <f>IFERROR(VLOOKUP($F2007,'Arr 2020'!$A:$N,12,0),0)</f>
        <v>15.36</v>
      </c>
      <c r="R2007" s="44">
        <f>IFERROR(VLOOKUP($F2007,'Arr 2020'!$A:$N,13,0),0)</f>
        <v>1063.94</v>
      </c>
      <c r="S2007" s="44">
        <f>IFERROR(VLOOKUP($F2007,'Arr 2020'!$A:$N,14,0),0)</f>
        <v>1227.46</v>
      </c>
    </row>
    <row r="2008" spans="2:19" ht="15" customHeight="1" x14ac:dyDescent="0.2">
      <c r="B2008" s="64"/>
      <c r="C2008" s="37"/>
      <c r="D2008" s="37" t="s">
        <v>3487</v>
      </c>
      <c r="E2008" s="37"/>
      <c r="F2008" s="37"/>
      <c r="G2008" s="51" t="s">
        <v>3488</v>
      </c>
      <c r="H2008" s="38">
        <f>IFERROR(VLOOKUP($F2008,'Arr 2020'!$A$1:$C$1331,3,0),0)</f>
        <v>0</v>
      </c>
      <c r="I2008" s="38">
        <f>IFERROR(VLOOKUP($F2008,'Arr 2020'!$A:$N,4,0),0)</f>
        <v>0</v>
      </c>
      <c r="J2008" s="38">
        <f>IFERROR(VLOOKUP($F2008,'Arr 2020'!$A:$N,5,0),0)</f>
        <v>0</v>
      </c>
      <c r="K2008" s="38">
        <f>IFERROR(VLOOKUP($F2008,'Arr 2020'!$A:$N,6,0),0)</f>
        <v>0</v>
      </c>
      <c r="L2008" s="38">
        <f>IFERROR(VLOOKUP($F2008,'Arr 2020'!$A:$N,7,0),0)</f>
        <v>0</v>
      </c>
      <c r="M2008" s="38">
        <f>IFERROR(VLOOKUP($F2008,'Arr 2020'!$A:$N,8,0),0)</f>
        <v>0</v>
      </c>
      <c r="N2008" s="38">
        <f>IFERROR(VLOOKUP($F2008,'Arr 2020'!$A:$N,9,0),0)</f>
        <v>0</v>
      </c>
      <c r="O2008" s="38">
        <f>IFERROR(VLOOKUP($F2008,'Arr 2020'!$A:$N,10,0),0)</f>
        <v>0</v>
      </c>
      <c r="P2008" s="38">
        <f>IFERROR(VLOOKUP($F2008,'Arr 2020'!$A:$N,11,0),0)</f>
        <v>0</v>
      </c>
      <c r="Q2008" s="38">
        <f>IFERROR(VLOOKUP($F2008,'Arr 2020'!$A:$N,12,0),0)</f>
        <v>0</v>
      </c>
      <c r="R2008" s="38">
        <f>IFERROR(VLOOKUP($F2008,'Arr 2020'!$A:$N,13,0),0)</f>
        <v>0</v>
      </c>
      <c r="S2008" s="38">
        <f>IFERROR(VLOOKUP($F2008,'Arr 2020'!$A:$N,14,0),0)</f>
        <v>0</v>
      </c>
    </row>
    <row r="2009" spans="2:19" ht="15" customHeight="1" x14ac:dyDescent="0.2">
      <c r="B2009" s="23"/>
      <c r="C2009" s="22"/>
      <c r="D2009" s="22"/>
      <c r="E2009" s="22" t="s">
        <v>3489</v>
      </c>
      <c r="F2009" s="22"/>
      <c r="G2009" s="55" t="s">
        <v>3488</v>
      </c>
      <c r="H2009" s="24">
        <f>IFERROR(VLOOKUP($F2009,'Arr 2020'!$A$1:$C$1331,3,0),0)</f>
        <v>0</v>
      </c>
      <c r="I2009" s="24">
        <f>IFERROR(VLOOKUP($F2009,'Arr 2020'!$A:$N,4,0),0)</f>
        <v>0</v>
      </c>
      <c r="J2009" s="24">
        <f>IFERROR(VLOOKUP($F2009,'Arr 2020'!$A:$N,5,0),0)</f>
        <v>0</v>
      </c>
      <c r="K2009" s="24">
        <f>IFERROR(VLOOKUP($F2009,'Arr 2020'!$A:$N,6,0),0)</f>
        <v>0</v>
      </c>
      <c r="L2009" s="24">
        <f>IFERROR(VLOOKUP($F2009,'Arr 2020'!$A:$N,7,0),0)</f>
        <v>0</v>
      </c>
      <c r="M2009" s="24">
        <f>IFERROR(VLOOKUP($F2009,'Arr 2020'!$A:$N,8,0),0)</f>
        <v>0</v>
      </c>
      <c r="N2009" s="24">
        <f>IFERROR(VLOOKUP($F2009,'Arr 2020'!$A:$N,9,0),0)</f>
        <v>0</v>
      </c>
      <c r="O2009" s="24">
        <f>IFERROR(VLOOKUP($F2009,'Arr 2020'!$A:$N,10,0),0)</f>
        <v>0</v>
      </c>
      <c r="P2009" s="24">
        <f>IFERROR(VLOOKUP($F2009,'Arr 2020'!$A:$N,11,0),0)</f>
        <v>0</v>
      </c>
      <c r="Q2009" s="24">
        <f>IFERROR(VLOOKUP($F2009,'Arr 2020'!$A:$N,12,0),0)</f>
        <v>0</v>
      </c>
      <c r="R2009" s="24">
        <f>IFERROR(VLOOKUP($F2009,'Arr 2020'!$A:$N,13,0),0)</f>
        <v>0</v>
      </c>
      <c r="S2009" s="24">
        <f>IFERROR(VLOOKUP($F2009,'Arr 2020'!$A:$N,14,0),0)</f>
        <v>0</v>
      </c>
    </row>
    <row r="2010" spans="2:19" ht="15" customHeight="1" x14ac:dyDescent="0.2">
      <c r="B2010" s="60"/>
      <c r="C2010" s="61"/>
      <c r="D2010" s="61"/>
      <c r="E2010" s="61"/>
      <c r="F2010" s="43" t="s">
        <v>3490</v>
      </c>
      <c r="G2010" s="53" t="s">
        <v>3491</v>
      </c>
      <c r="H2010" s="44">
        <f>IFERROR(VLOOKUP($F2010,'Arr 2020'!$A$1:$C$1331,3,0),0)</f>
        <v>0</v>
      </c>
      <c r="I2010" s="44">
        <f>IFERROR(VLOOKUP($F2010,'Arr 2020'!$A:$N,4,0),0)</f>
        <v>0</v>
      </c>
      <c r="J2010" s="44">
        <f>IFERROR(VLOOKUP($F2010,'Arr 2020'!$A:$N,5,0),0)</f>
        <v>0</v>
      </c>
      <c r="K2010" s="44">
        <f>IFERROR(VLOOKUP($F2010,'Arr 2020'!$A:$N,6,0),0)</f>
        <v>0</v>
      </c>
      <c r="L2010" s="44">
        <f>IFERROR(VLOOKUP($F2010,'Arr 2020'!$A:$N,7,0),0)</f>
        <v>4.8099999999999996</v>
      </c>
      <c r="M2010" s="44">
        <f>IFERROR(VLOOKUP($F2010,'Arr 2020'!$A:$N,8,0),0)</f>
        <v>0</v>
      </c>
      <c r="N2010" s="44">
        <f>IFERROR(VLOOKUP($F2010,'Arr 2020'!$A:$N,9,0),0)</f>
        <v>0</v>
      </c>
      <c r="O2010" s="44">
        <f>IFERROR(VLOOKUP($F2010,'Arr 2020'!$A:$N,10,0),0)</f>
        <v>0</v>
      </c>
      <c r="P2010" s="44">
        <f>IFERROR(VLOOKUP($F2010,'Arr 2020'!$A:$N,11,0),0)</f>
        <v>0</v>
      </c>
      <c r="Q2010" s="44">
        <f>IFERROR(VLOOKUP($F2010,'Arr 2020'!$A:$N,12,0),0)</f>
        <v>0</v>
      </c>
      <c r="R2010" s="44">
        <f>IFERROR(VLOOKUP($F2010,'Arr 2020'!$A:$N,13,0),0)</f>
        <v>0</v>
      </c>
      <c r="S2010" s="44">
        <f>IFERROR(VLOOKUP($F2010,'Arr 2020'!$A:$N,14,0),0)</f>
        <v>0</v>
      </c>
    </row>
    <row r="2011" spans="2:19" ht="15" customHeight="1" x14ac:dyDescent="0.2">
      <c r="B2011" s="60"/>
      <c r="C2011" s="61"/>
      <c r="D2011" s="61"/>
      <c r="E2011" s="61"/>
      <c r="F2011" s="43" t="s">
        <v>3492</v>
      </c>
      <c r="G2011" s="53" t="s">
        <v>3493</v>
      </c>
      <c r="H2011" s="44">
        <f>IFERROR(VLOOKUP($F2011,'Arr 2020'!$A$1:$C$1331,3,0),0)</f>
        <v>1748.21</v>
      </c>
      <c r="I2011" s="44">
        <f>IFERROR(VLOOKUP($F2011,'Arr 2020'!$A:$N,4,0),0)</f>
        <v>2.82</v>
      </c>
      <c r="J2011" s="44">
        <f>IFERROR(VLOOKUP($F2011,'Arr 2020'!$A:$N,5,0),0)</f>
        <v>18.8</v>
      </c>
      <c r="K2011" s="44">
        <f>IFERROR(VLOOKUP($F2011,'Arr 2020'!$A:$N,6,0),0)</f>
        <v>248.86</v>
      </c>
      <c r="L2011" s="44">
        <f>IFERROR(VLOOKUP($F2011,'Arr 2020'!$A:$N,7,0),0)</f>
        <v>202.52</v>
      </c>
      <c r="M2011" s="44">
        <f>IFERROR(VLOOKUP($F2011,'Arr 2020'!$A:$N,8,0),0)</f>
        <v>1031.4700000000003</v>
      </c>
      <c r="N2011" s="44">
        <f>IFERROR(VLOOKUP($F2011,'Arr 2020'!$A:$N,9,0),0)</f>
        <v>129.52000000000001</v>
      </c>
      <c r="O2011" s="44">
        <f>IFERROR(VLOOKUP($F2011,'Arr 2020'!$A:$N,10,0),0)</f>
        <v>129.47999999999999</v>
      </c>
      <c r="P2011" s="44">
        <f>IFERROR(VLOOKUP($F2011,'Arr 2020'!$A:$N,11,0),0)</f>
        <v>80.180000000000007</v>
      </c>
      <c r="Q2011" s="44">
        <f>IFERROR(VLOOKUP($F2011,'Arr 2020'!$A:$N,12,0),0)</f>
        <v>0</v>
      </c>
      <c r="R2011" s="44">
        <f>IFERROR(VLOOKUP($F2011,'Arr 2020'!$A:$N,13,0),0)</f>
        <v>191.76</v>
      </c>
      <c r="S2011" s="44">
        <f>IFERROR(VLOOKUP($F2011,'Arr 2020'!$A:$N,14,0),0)</f>
        <v>23.98</v>
      </c>
    </row>
    <row r="2012" spans="2:19" ht="15" customHeight="1" x14ac:dyDescent="0.2">
      <c r="B2012" s="60"/>
      <c r="C2012" s="61"/>
      <c r="D2012" s="61"/>
      <c r="E2012" s="61"/>
      <c r="F2012" s="43" t="s">
        <v>3494</v>
      </c>
      <c r="G2012" s="53" t="s">
        <v>3495</v>
      </c>
      <c r="H2012" s="44">
        <f>IFERROR(VLOOKUP($F2012,'Arr 2020'!$A$1:$C$1331,3,0),0)</f>
        <v>2402.0199999999995</v>
      </c>
      <c r="I2012" s="44">
        <f>IFERROR(VLOOKUP($F2012,'Arr 2020'!$A:$N,4,0),0)</f>
        <v>2161.89</v>
      </c>
      <c r="J2012" s="44">
        <f>IFERROR(VLOOKUP($F2012,'Arr 2020'!$A:$N,5,0),0)</f>
        <v>2385.04</v>
      </c>
      <c r="K2012" s="44">
        <f>IFERROR(VLOOKUP($F2012,'Arr 2020'!$A:$N,6,0),0)</f>
        <v>1949.45</v>
      </c>
      <c r="L2012" s="44">
        <f>IFERROR(VLOOKUP($F2012,'Arr 2020'!$A:$N,7,0),0)</f>
        <v>2475.21</v>
      </c>
      <c r="M2012" s="44">
        <f>IFERROR(VLOOKUP($F2012,'Arr 2020'!$A:$N,8,0),0)</f>
        <v>2521.5500000000002</v>
      </c>
      <c r="N2012" s="44">
        <f>IFERROR(VLOOKUP($F2012,'Arr 2020'!$A:$N,9,0),0)</f>
        <v>5422.11</v>
      </c>
      <c r="O2012" s="44">
        <f>IFERROR(VLOOKUP($F2012,'Arr 2020'!$A:$N,10,0),0)</f>
        <v>911.44</v>
      </c>
      <c r="P2012" s="44">
        <f>IFERROR(VLOOKUP($F2012,'Arr 2020'!$A:$N,11,0),0)</f>
        <v>1475.3</v>
      </c>
      <c r="Q2012" s="44">
        <f>IFERROR(VLOOKUP($F2012,'Arr 2020'!$A:$N,12,0),0)</f>
        <v>996.85</v>
      </c>
      <c r="R2012" s="44">
        <f>IFERROR(VLOOKUP($F2012,'Arr 2020'!$A:$N,13,0),0)</f>
        <v>5658.43</v>
      </c>
      <c r="S2012" s="44">
        <f>IFERROR(VLOOKUP($F2012,'Arr 2020'!$A:$N,14,0),0)</f>
        <v>617.96</v>
      </c>
    </row>
    <row r="2013" spans="2:19" ht="15" customHeight="1" x14ac:dyDescent="0.2">
      <c r="B2013" s="60"/>
      <c r="C2013" s="61"/>
      <c r="D2013" s="61"/>
      <c r="E2013" s="61"/>
      <c r="F2013" s="43" t="s">
        <v>3496</v>
      </c>
      <c r="G2013" s="53" t="s">
        <v>3497</v>
      </c>
      <c r="H2013" s="44">
        <f>IFERROR(VLOOKUP($F2013,'Arr 2020'!$A$1:$C$1331,3,0),0)</f>
        <v>0</v>
      </c>
      <c r="I2013" s="44">
        <f>IFERROR(VLOOKUP($F2013,'Arr 2020'!$A:$N,4,0),0)</f>
        <v>119.9</v>
      </c>
      <c r="J2013" s="44">
        <f>IFERROR(VLOOKUP($F2013,'Arr 2020'!$A:$N,5,0),0)</f>
        <v>0</v>
      </c>
      <c r="K2013" s="44">
        <f>IFERROR(VLOOKUP($F2013,'Arr 2020'!$A:$N,6,0),0)</f>
        <v>0</v>
      </c>
      <c r="L2013" s="44">
        <f>IFERROR(VLOOKUP($F2013,'Arr 2020'!$A:$N,7,0),0)</f>
        <v>0</v>
      </c>
      <c r="M2013" s="44">
        <f>IFERROR(VLOOKUP($F2013,'Arr 2020'!$A:$N,8,0),0)</f>
        <v>0</v>
      </c>
      <c r="N2013" s="44">
        <f>IFERROR(VLOOKUP($F2013,'Arr 2020'!$A:$N,9,0),0)</f>
        <v>0</v>
      </c>
      <c r="O2013" s="44">
        <f>IFERROR(VLOOKUP($F2013,'Arr 2020'!$A:$N,10,0),0)</f>
        <v>0</v>
      </c>
      <c r="P2013" s="44">
        <f>IFERROR(VLOOKUP($F2013,'Arr 2020'!$A:$N,11,0),0)</f>
        <v>0</v>
      </c>
      <c r="Q2013" s="44">
        <f>IFERROR(VLOOKUP($F2013,'Arr 2020'!$A:$N,12,0),0)</f>
        <v>0</v>
      </c>
      <c r="R2013" s="44">
        <f>IFERROR(VLOOKUP($F2013,'Arr 2020'!$A:$N,13,0),0)</f>
        <v>0</v>
      </c>
      <c r="S2013" s="44">
        <f>IFERROR(VLOOKUP($F2013,'Arr 2020'!$A:$N,14,0),0)</f>
        <v>0</v>
      </c>
    </row>
    <row r="2014" spans="2:19" ht="15" customHeight="1" x14ac:dyDescent="0.2">
      <c r="B2014" s="60"/>
      <c r="C2014" s="61"/>
      <c r="D2014" s="61"/>
      <c r="E2014" s="61"/>
      <c r="F2014" s="43" t="s">
        <v>3498</v>
      </c>
      <c r="G2014" s="53" t="s">
        <v>3499</v>
      </c>
      <c r="H2014" s="44">
        <f>IFERROR(VLOOKUP($F2014,'Arr 2020'!$A$1:$C$1331,3,0),0)</f>
        <v>0</v>
      </c>
      <c r="I2014" s="44">
        <f>IFERROR(VLOOKUP($F2014,'Arr 2020'!$A:$N,4,0),0)</f>
        <v>0</v>
      </c>
      <c r="J2014" s="44">
        <f>IFERROR(VLOOKUP($F2014,'Arr 2020'!$A:$N,5,0),0)</f>
        <v>7.92</v>
      </c>
      <c r="K2014" s="44">
        <f>IFERROR(VLOOKUP($F2014,'Arr 2020'!$A:$N,6,0),0)</f>
        <v>283.98</v>
      </c>
      <c r="L2014" s="44">
        <f>IFERROR(VLOOKUP($F2014,'Arr 2020'!$A:$N,7,0),0)</f>
        <v>0</v>
      </c>
      <c r="M2014" s="44">
        <f>IFERROR(VLOOKUP($F2014,'Arr 2020'!$A:$N,8,0),0)</f>
        <v>0</v>
      </c>
      <c r="N2014" s="44">
        <f>IFERROR(VLOOKUP($F2014,'Arr 2020'!$A:$N,9,0),0)</f>
        <v>0</v>
      </c>
      <c r="O2014" s="44">
        <f>IFERROR(VLOOKUP($F2014,'Arr 2020'!$A:$N,10,0),0)</f>
        <v>0</v>
      </c>
      <c r="P2014" s="44">
        <f>IFERROR(VLOOKUP($F2014,'Arr 2020'!$A:$N,11,0),0)</f>
        <v>0</v>
      </c>
      <c r="Q2014" s="44">
        <f>IFERROR(VLOOKUP($F2014,'Arr 2020'!$A:$N,12,0),0)</f>
        <v>0</v>
      </c>
      <c r="R2014" s="44">
        <f>IFERROR(VLOOKUP($F2014,'Arr 2020'!$A:$N,13,0),0)</f>
        <v>0</v>
      </c>
      <c r="S2014" s="44">
        <f>IFERROR(VLOOKUP($F2014,'Arr 2020'!$A:$N,14,0),0)</f>
        <v>0</v>
      </c>
    </row>
    <row r="2015" spans="2:19" ht="15" customHeight="1" x14ac:dyDescent="0.2">
      <c r="B2015" s="64"/>
      <c r="C2015" s="37"/>
      <c r="D2015" s="37" t="s">
        <v>3500</v>
      </c>
      <c r="E2015" s="37"/>
      <c r="F2015" s="37"/>
      <c r="G2015" s="51" t="s">
        <v>3501</v>
      </c>
      <c r="H2015" s="38">
        <f>IFERROR(VLOOKUP($F2015,'Arr 2020'!$A$1:$C$1331,3,0),0)</f>
        <v>0</v>
      </c>
      <c r="I2015" s="38">
        <f>IFERROR(VLOOKUP($F2015,'Arr 2020'!$A:$N,4,0),0)</f>
        <v>0</v>
      </c>
      <c r="J2015" s="38">
        <f>IFERROR(VLOOKUP($F2015,'Arr 2020'!$A:$N,5,0),0)</f>
        <v>0</v>
      </c>
      <c r="K2015" s="38">
        <f>IFERROR(VLOOKUP($F2015,'Arr 2020'!$A:$N,6,0),0)</f>
        <v>0</v>
      </c>
      <c r="L2015" s="38">
        <f>IFERROR(VLOOKUP($F2015,'Arr 2020'!$A:$N,7,0),0)</f>
        <v>0</v>
      </c>
      <c r="M2015" s="38">
        <f>IFERROR(VLOOKUP($F2015,'Arr 2020'!$A:$N,8,0),0)</f>
        <v>0</v>
      </c>
      <c r="N2015" s="38">
        <f>IFERROR(VLOOKUP($F2015,'Arr 2020'!$A:$N,9,0),0)</f>
        <v>0</v>
      </c>
      <c r="O2015" s="38">
        <f>IFERROR(VLOOKUP($F2015,'Arr 2020'!$A:$N,10,0),0)</f>
        <v>0</v>
      </c>
      <c r="P2015" s="38">
        <f>IFERROR(VLOOKUP($F2015,'Arr 2020'!$A:$N,11,0),0)</f>
        <v>0</v>
      </c>
      <c r="Q2015" s="38">
        <f>IFERROR(VLOOKUP($F2015,'Arr 2020'!$A:$N,12,0),0)</f>
        <v>0</v>
      </c>
      <c r="R2015" s="38">
        <f>IFERROR(VLOOKUP($F2015,'Arr 2020'!$A:$N,13,0),0)</f>
        <v>0</v>
      </c>
      <c r="S2015" s="38">
        <f>IFERROR(VLOOKUP($F2015,'Arr 2020'!$A:$N,14,0),0)</f>
        <v>0</v>
      </c>
    </row>
    <row r="2016" spans="2:19" ht="15" customHeight="1" x14ac:dyDescent="0.2">
      <c r="B2016" s="23"/>
      <c r="C2016" s="22"/>
      <c r="D2016" s="22"/>
      <c r="E2016" s="22" t="s">
        <v>3502</v>
      </c>
      <c r="F2016" s="22"/>
      <c r="G2016" s="55" t="s">
        <v>3501</v>
      </c>
      <c r="H2016" s="24">
        <f>IFERROR(VLOOKUP($F2016,'Arr 2020'!$A$1:$C$1331,3,0),0)</f>
        <v>0</v>
      </c>
      <c r="I2016" s="24">
        <f>IFERROR(VLOOKUP($F2016,'Arr 2020'!$A:$N,4,0),0)</f>
        <v>0</v>
      </c>
      <c r="J2016" s="24">
        <f>IFERROR(VLOOKUP($F2016,'Arr 2020'!$A:$N,5,0),0)</f>
        <v>0</v>
      </c>
      <c r="K2016" s="24">
        <f>IFERROR(VLOOKUP($F2016,'Arr 2020'!$A:$N,6,0),0)</f>
        <v>0</v>
      </c>
      <c r="L2016" s="24">
        <f>IFERROR(VLOOKUP($F2016,'Arr 2020'!$A:$N,7,0),0)</f>
        <v>0</v>
      </c>
      <c r="M2016" s="24">
        <f>IFERROR(VLOOKUP($F2016,'Arr 2020'!$A:$N,8,0),0)</f>
        <v>0</v>
      </c>
      <c r="N2016" s="24">
        <f>IFERROR(VLOOKUP($F2016,'Arr 2020'!$A:$N,9,0),0)</f>
        <v>0</v>
      </c>
      <c r="O2016" s="24">
        <f>IFERROR(VLOOKUP($F2016,'Arr 2020'!$A:$N,10,0),0)</f>
        <v>0</v>
      </c>
      <c r="P2016" s="24">
        <f>IFERROR(VLOOKUP($F2016,'Arr 2020'!$A:$N,11,0),0)</f>
        <v>0</v>
      </c>
      <c r="Q2016" s="24">
        <f>IFERROR(VLOOKUP($F2016,'Arr 2020'!$A:$N,12,0),0)</f>
        <v>0</v>
      </c>
      <c r="R2016" s="24">
        <f>IFERROR(VLOOKUP($F2016,'Arr 2020'!$A:$N,13,0),0)</f>
        <v>0</v>
      </c>
      <c r="S2016" s="24">
        <f>IFERROR(VLOOKUP($F2016,'Arr 2020'!$A:$N,14,0),0)</f>
        <v>0</v>
      </c>
    </row>
    <row r="2017" spans="2:19" ht="15" customHeight="1" x14ac:dyDescent="0.2">
      <c r="B2017" s="60"/>
      <c r="C2017" s="61"/>
      <c r="D2017" s="61"/>
      <c r="E2017" s="61"/>
      <c r="F2017" s="43" t="s">
        <v>3503</v>
      </c>
      <c r="G2017" s="53" t="s">
        <v>3504</v>
      </c>
      <c r="H2017" s="44">
        <f>IFERROR(VLOOKUP($F2017,'Arr 2020'!$A$1:$C$1331,3,0),0)</f>
        <v>0</v>
      </c>
      <c r="I2017" s="44">
        <f>IFERROR(VLOOKUP($F2017,'Arr 2020'!$A:$N,4,0),0)</f>
        <v>2.0499999999999998</v>
      </c>
      <c r="J2017" s="44">
        <f>IFERROR(VLOOKUP($F2017,'Arr 2020'!$A:$N,5,0),0)</f>
        <v>0</v>
      </c>
      <c r="K2017" s="44">
        <f>IFERROR(VLOOKUP($F2017,'Arr 2020'!$A:$N,6,0),0)</f>
        <v>0</v>
      </c>
      <c r="L2017" s="44">
        <f>IFERROR(VLOOKUP($F2017,'Arr 2020'!$A:$N,7,0),0)</f>
        <v>0</v>
      </c>
      <c r="M2017" s="44">
        <f>IFERROR(VLOOKUP($F2017,'Arr 2020'!$A:$N,8,0),0)</f>
        <v>0</v>
      </c>
      <c r="N2017" s="44">
        <f>IFERROR(VLOOKUP($F2017,'Arr 2020'!$A:$N,9,0),0)</f>
        <v>0</v>
      </c>
      <c r="O2017" s="44">
        <f>IFERROR(VLOOKUP($F2017,'Arr 2020'!$A:$N,10,0),0)</f>
        <v>0</v>
      </c>
      <c r="P2017" s="44">
        <f>IFERROR(VLOOKUP($F2017,'Arr 2020'!$A:$N,11,0),0)</f>
        <v>0</v>
      </c>
      <c r="Q2017" s="44">
        <f>IFERROR(VLOOKUP($F2017,'Arr 2020'!$A:$N,12,0),0)</f>
        <v>0</v>
      </c>
      <c r="R2017" s="44">
        <f>IFERROR(VLOOKUP($F2017,'Arr 2020'!$A:$N,13,0),0)</f>
        <v>0</v>
      </c>
      <c r="S2017" s="44">
        <f>IFERROR(VLOOKUP($F2017,'Arr 2020'!$A:$N,14,0),0)</f>
        <v>0</v>
      </c>
    </row>
    <row r="2018" spans="2:19" ht="15" customHeight="1" x14ac:dyDescent="0.2">
      <c r="B2018" s="60"/>
      <c r="C2018" s="61"/>
      <c r="D2018" s="61"/>
      <c r="E2018" s="61"/>
      <c r="F2018" s="43" t="s">
        <v>3505</v>
      </c>
      <c r="G2018" s="53" t="s">
        <v>3506</v>
      </c>
      <c r="H2018" s="44">
        <f>IFERROR(VLOOKUP($F2018,'Arr 2020'!$A$1:$C$1331,3,0),0)</f>
        <v>15764.29</v>
      </c>
      <c r="I2018" s="44">
        <f>IFERROR(VLOOKUP($F2018,'Arr 2020'!$A:$N,4,0),0)</f>
        <v>49580.080000000009</v>
      </c>
      <c r="J2018" s="44">
        <f>IFERROR(VLOOKUP($F2018,'Arr 2020'!$A:$N,5,0),0)</f>
        <v>24892.48</v>
      </c>
      <c r="K2018" s="44">
        <f>IFERROR(VLOOKUP($F2018,'Arr 2020'!$A:$N,6,0),0)</f>
        <v>41308.230000000003</v>
      </c>
      <c r="L2018" s="44">
        <f>IFERROR(VLOOKUP($F2018,'Arr 2020'!$A:$N,7,0),0)</f>
        <v>9991.4599999999991</v>
      </c>
      <c r="M2018" s="44">
        <f>IFERROR(VLOOKUP($F2018,'Arr 2020'!$A:$N,8,0),0)</f>
        <v>7395.8999999999987</v>
      </c>
      <c r="N2018" s="44">
        <f>IFERROR(VLOOKUP($F2018,'Arr 2020'!$A:$N,9,0),0)</f>
        <v>45387.69</v>
      </c>
      <c r="O2018" s="44">
        <f>IFERROR(VLOOKUP($F2018,'Arr 2020'!$A:$N,10,0),0)</f>
        <v>9875.77</v>
      </c>
      <c r="P2018" s="44">
        <f>IFERROR(VLOOKUP($F2018,'Arr 2020'!$A:$N,11,0),0)</f>
        <v>6474.41</v>
      </c>
      <c r="Q2018" s="44">
        <f>IFERROR(VLOOKUP($F2018,'Arr 2020'!$A:$N,12,0),0)</f>
        <v>14417.219999999998</v>
      </c>
      <c r="R2018" s="44">
        <f>IFERROR(VLOOKUP($F2018,'Arr 2020'!$A:$N,13,0),0)</f>
        <v>12896.12</v>
      </c>
      <c r="S2018" s="44">
        <f>IFERROR(VLOOKUP($F2018,'Arr 2020'!$A:$N,14,0),0)</f>
        <v>30652</v>
      </c>
    </row>
    <row r="2019" spans="2:19" ht="15" customHeight="1" x14ac:dyDescent="0.2">
      <c r="B2019" s="60"/>
      <c r="C2019" s="61"/>
      <c r="D2019" s="61"/>
      <c r="E2019" s="61"/>
      <c r="F2019" s="43" t="s">
        <v>3507</v>
      </c>
      <c r="G2019" s="53" t="s">
        <v>3508</v>
      </c>
      <c r="H2019" s="44">
        <f>IFERROR(VLOOKUP($F2019,'Arr 2020'!$A$1:$C$1331,3,0),0)</f>
        <v>0</v>
      </c>
      <c r="I2019" s="44">
        <f>IFERROR(VLOOKUP($F2019,'Arr 2020'!$A:$N,4,0),0)</f>
        <v>0</v>
      </c>
      <c r="J2019" s="44">
        <f>IFERROR(VLOOKUP($F2019,'Arr 2020'!$A:$N,5,0),0)</f>
        <v>0</v>
      </c>
      <c r="K2019" s="44">
        <f>IFERROR(VLOOKUP($F2019,'Arr 2020'!$A:$N,6,0),0)</f>
        <v>0</v>
      </c>
      <c r="L2019" s="44">
        <f>IFERROR(VLOOKUP($F2019,'Arr 2020'!$A:$N,7,0),0)</f>
        <v>0</v>
      </c>
      <c r="M2019" s="44">
        <f>IFERROR(VLOOKUP($F2019,'Arr 2020'!$A:$N,8,0),0)</f>
        <v>0</v>
      </c>
      <c r="N2019" s="44">
        <f>IFERROR(VLOOKUP($F2019,'Arr 2020'!$A:$N,9,0),0)</f>
        <v>0</v>
      </c>
      <c r="O2019" s="44">
        <f>IFERROR(VLOOKUP($F2019,'Arr 2020'!$A:$N,10,0),0)</f>
        <v>0</v>
      </c>
      <c r="P2019" s="44">
        <f>IFERROR(VLOOKUP($F2019,'Arr 2020'!$A:$N,11,0),0)</f>
        <v>0</v>
      </c>
      <c r="Q2019" s="44">
        <f>IFERROR(VLOOKUP($F2019,'Arr 2020'!$A:$N,12,0),0)</f>
        <v>0</v>
      </c>
      <c r="R2019" s="44">
        <f>IFERROR(VLOOKUP($F2019,'Arr 2020'!$A:$N,13,0),0)</f>
        <v>0</v>
      </c>
      <c r="S2019" s="44">
        <f>IFERROR(VLOOKUP($F2019,'Arr 2020'!$A:$N,14,0),0)</f>
        <v>0</v>
      </c>
    </row>
    <row r="2020" spans="2:19" ht="15" customHeight="1" x14ac:dyDescent="0.2">
      <c r="B2020" s="60"/>
      <c r="C2020" s="61"/>
      <c r="D2020" s="61"/>
      <c r="E2020" s="61"/>
      <c r="F2020" s="43" t="s">
        <v>3509</v>
      </c>
      <c r="G2020" s="53" t="s">
        <v>3510</v>
      </c>
      <c r="H2020" s="44">
        <f>IFERROR(VLOOKUP($F2020,'Arr 2020'!$A$1:$C$1331,3,0),0)</f>
        <v>9179.2900000000009</v>
      </c>
      <c r="I2020" s="44">
        <f>IFERROR(VLOOKUP($F2020,'Arr 2020'!$A:$N,4,0),0)</f>
        <v>1965.47</v>
      </c>
      <c r="J2020" s="44">
        <f>IFERROR(VLOOKUP($F2020,'Arr 2020'!$A:$N,5,0),0)</f>
        <v>1213.46</v>
      </c>
      <c r="K2020" s="44">
        <f>IFERROR(VLOOKUP($F2020,'Arr 2020'!$A:$N,6,0),0)</f>
        <v>1922.23</v>
      </c>
      <c r="L2020" s="44">
        <f>IFERROR(VLOOKUP($F2020,'Arr 2020'!$A:$N,7,0),0)</f>
        <v>9008.1200000000008</v>
      </c>
      <c r="M2020" s="44">
        <f>IFERROR(VLOOKUP($F2020,'Arr 2020'!$A:$N,8,0),0)</f>
        <v>2136.04</v>
      </c>
      <c r="N2020" s="44">
        <f>IFERROR(VLOOKUP($F2020,'Arr 2020'!$A:$N,9,0),0)</f>
        <v>3881.2</v>
      </c>
      <c r="O2020" s="44">
        <f>IFERROR(VLOOKUP($F2020,'Arr 2020'!$A:$N,10,0),0)</f>
        <v>2134.0500000000002</v>
      </c>
      <c r="P2020" s="44">
        <f>IFERROR(VLOOKUP($F2020,'Arr 2020'!$A:$N,11,0),0)</f>
        <v>212.97</v>
      </c>
      <c r="Q2020" s="44">
        <f>IFERROR(VLOOKUP($F2020,'Arr 2020'!$A:$N,12,0),0)</f>
        <v>937.23000000000013</v>
      </c>
      <c r="R2020" s="44">
        <f>IFERROR(VLOOKUP($F2020,'Arr 2020'!$A:$N,13,0),0)</f>
        <v>1447.29</v>
      </c>
      <c r="S2020" s="44">
        <f>IFERROR(VLOOKUP($F2020,'Arr 2020'!$A:$N,14,0),0)</f>
        <v>4540.66</v>
      </c>
    </row>
    <row r="2021" spans="2:19" ht="15" customHeight="1" x14ac:dyDescent="0.2">
      <c r="B2021" s="60"/>
      <c r="C2021" s="61"/>
      <c r="D2021" s="61"/>
      <c r="E2021" s="61"/>
      <c r="F2021" s="43" t="s">
        <v>3511</v>
      </c>
      <c r="G2021" s="53" t="s">
        <v>3512</v>
      </c>
      <c r="H2021" s="44">
        <f>IFERROR(VLOOKUP($F2021,'Arr 2020'!$A$1:$C$1331,3,0),0)</f>
        <v>1004.25</v>
      </c>
      <c r="I2021" s="44">
        <f>IFERROR(VLOOKUP($F2021,'Arr 2020'!$A:$N,4,0),0)</f>
        <v>181.83</v>
      </c>
      <c r="J2021" s="44">
        <f>IFERROR(VLOOKUP($F2021,'Arr 2020'!$A:$N,5,0),0)</f>
        <v>257.64999999999998</v>
      </c>
      <c r="K2021" s="44">
        <f>IFERROR(VLOOKUP($F2021,'Arr 2020'!$A:$N,6,0),0)</f>
        <v>0</v>
      </c>
      <c r="L2021" s="44">
        <f>IFERROR(VLOOKUP($F2021,'Arr 2020'!$A:$N,7,0),0)</f>
        <v>0</v>
      </c>
      <c r="M2021" s="44">
        <f>IFERROR(VLOOKUP($F2021,'Arr 2020'!$A:$N,8,0),0)</f>
        <v>0</v>
      </c>
      <c r="N2021" s="44">
        <f>IFERROR(VLOOKUP($F2021,'Arr 2020'!$A:$N,9,0),0)</f>
        <v>0</v>
      </c>
      <c r="O2021" s="44">
        <f>IFERROR(VLOOKUP($F2021,'Arr 2020'!$A:$N,10,0),0)</f>
        <v>1946.08</v>
      </c>
      <c r="P2021" s="44">
        <f>IFERROR(VLOOKUP($F2021,'Arr 2020'!$A:$N,11,0),0)</f>
        <v>243.63</v>
      </c>
      <c r="Q2021" s="44">
        <f>IFERROR(VLOOKUP($F2021,'Arr 2020'!$A:$N,12,0),0)</f>
        <v>115.59</v>
      </c>
      <c r="R2021" s="44">
        <f>IFERROR(VLOOKUP($F2021,'Arr 2020'!$A:$N,13,0),0)</f>
        <v>0</v>
      </c>
      <c r="S2021" s="44">
        <f>IFERROR(VLOOKUP($F2021,'Arr 2020'!$A:$N,14,0),0)</f>
        <v>258.58</v>
      </c>
    </row>
    <row r="2022" spans="2:19" ht="15" customHeight="1" x14ac:dyDescent="0.2">
      <c r="B2022" s="60"/>
      <c r="C2022" s="61"/>
      <c r="D2022" s="61"/>
      <c r="E2022" s="61"/>
      <c r="F2022" s="43" t="s">
        <v>3513</v>
      </c>
      <c r="G2022" s="53" t="s">
        <v>3514</v>
      </c>
      <c r="H2022" s="44">
        <f>IFERROR(VLOOKUP($F2022,'Arr 2020'!$A$1:$C$1331,3,0),0)</f>
        <v>37545.61</v>
      </c>
      <c r="I2022" s="44">
        <f>IFERROR(VLOOKUP($F2022,'Arr 2020'!$A:$N,4,0),0)</f>
        <v>49102.55</v>
      </c>
      <c r="J2022" s="44">
        <f>IFERROR(VLOOKUP($F2022,'Arr 2020'!$A:$N,5,0),0)</f>
        <v>52787.62000000001</v>
      </c>
      <c r="K2022" s="44">
        <f>IFERROR(VLOOKUP($F2022,'Arr 2020'!$A:$N,6,0),0)</f>
        <v>51963.97</v>
      </c>
      <c r="L2022" s="44">
        <f>IFERROR(VLOOKUP($F2022,'Arr 2020'!$A:$N,7,0),0)</f>
        <v>28013.9</v>
      </c>
      <c r="M2022" s="44">
        <f>IFERROR(VLOOKUP($F2022,'Arr 2020'!$A:$N,8,0),0)</f>
        <v>40872.57</v>
      </c>
      <c r="N2022" s="44">
        <f>IFERROR(VLOOKUP($F2022,'Arr 2020'!$A:$N,9,0),0)</f>
        <v>59098.46</v>
      </c>
      <c r="O2022" s="44">
        <f>IFERROR(VLOOKUP($F2022,'Arr 2020'!$A:$N,10,0),0)</f>
        <v>104192.85</v>
      </c>
      <c r="P2022" s="44">
        <f>IFERROR(VLOOKUP($F2022,'Arr 2020'!$A:$N,11,0),0)</f>
        <v>78224.050000000017</v>
      </c>
      <c r="Q2022" s="44">
        <f>IFERROR(VLOOKUP($F2022,'Arr 2020'!$A:$N,12,0),0)</f>
        <v>79973.649999999994</v>
      </c>
      <c r="R2022" s="44">
        <f>IFERROR(VLOOKUP($F2022,'Arr 2020'!$A:$N,13,0),0)</f>
        <v>54018.62</v>
      </c>
      <c r="S2022" s="44">
        <f>IFERROR(VLOOKUP($F2022,'Arr 2020'!$A:$N,14,0),0)</f>
        <v>57893.59</v>
      </c>
    </row>
    <row r="2023" spans="2:19" ht="15" customHeight="1" x14ac:dyDescent="0.2">
      <c r="B2023" s="32"/>
      <c r="C2023" s="33" t="s">
        <v>3515</v>
      </c>
      <c r="D2023" s="33"/>
      <c r="E2023" s="33"/>
      <c r="F2023" s="33"/>
      <c r="G2023" s="50" t="s">
        <v>3516</v>
      </c>
      <c r="H2023" s="73">
        <f>IFERROR(VLOOKUP($F2023,'Arr 2020'!$A$1:$C$1331,3,0),0)</f>
        <v>0</v>
      </c>
      <c r="I2023" s="73">
        <f>IFERROR(VLOOKUP($F2023,'Arr 2020'!$A:$N,4,0),0)</f>
        <v>0</v>
      </c>
      <c r="J2023" s="73">
        <f>IFERROR(VLOOKUP($F2023,'Arr 2020'!$A:$N,5,0),0)</f>
        <v>0</v>
      </c>
      <c r="K2023" s="73">
        <f>IFERROR(VLOOKUP($F2023,'Arr 2020'!$A:$N,6,0),0)</f>
        <v>0</v>
      </c>
      <c r="L2023" s="73">
        <f>IFERROR(VLOOKUP($F2023,'Arr 2020'!$A:$N,7,0),0)</f>
        <v>0</v>
      </c>
      <c r="M2023" s="73">
        <f>IFERROR(VLOOKUP($F2023,'Arr 2020'!$A:$N,8,0),0)</f>
        <v>0</v>
      </c>
      <c r="N2023" s="73">
        <f>IFERROR(VLOOKUP($F2023,'Arr 2020'!$A:$N,9,0),0)</f>
        <v>0</v>
      </c>
      <c r="O2023" s="73">
        <f>IFERROR(VLOOKUP($F2023,'Arr 2020'!$A:$N,10,0),0)</f>
        <v>0</v>
      </c>
      <c r="P2023" s="73">
        <f>IFERROR(VLOOKUP($F2023,'Arr 2020'!$A:$N,11,0),0)</f>
        <v>0</v>
      </c>
      <c r="Q2023" s="73">
        <f>IFERROR(VLOOKUP($F2023,'Arr 2020'!$A:$N,12,0),0)</f>
        <v>0</v>
      </c>
      <c r="R2023" s="73">
        <f>IFERROR(VLOOKUP($F2023,'Arr 2020'!$A:$N,13,0),0)</f>
        <v>0</v>
      </c>
      <c r="S2023" s="73">
        <f>IFERROR(VLOOKUP($F2023,'Arr 2020'!$A:$N,14,0),0)</f>
        <v>0</v>
      </c>
    </row>
    <row r="2024" spans="2:19" ht="15" customHeight="1" x14ac:dyDescent="0.2">
      <c r="B2024" s="64"/>
      <c r="C2024" s="37"/>
      <c r="D2024" s="37" t="s">
        <v>3517</v>
      </c>
      <c r="E2024" s="37"/>
      <c r="F2024" s="37"/>
      <c r="G2024" s="51" t="s">
        <v>3518</v>
      </c>
      <c r="H2024" s="38">
        <f>IFERROR(VLOOKUP($F2024,'Arr 2020'!$A$1:$C$1331,3,0),0)</f>
        <v>0</v>
      </c>
      <c r="I2024" s="38">
        <f>IFERROR(VLOOKUP($F2024,'Arr 2020'!$A:$N,4,0),0)</f>
        <v>0</v>
      </c>
      <c r="J2024" s="38">
        <f>IFERROR(VLOOKUP($F2024,'Arr 2020'!$A:$N,5,0),0)</f>
        <v>0</v>
      </c>
      <c r="K2024" s="38">
        <f>IFERROR(VLOOKUP($F2024,'Arr 2020'!$A:$N,6,0),0)</f>
        <v>0</v>
      </c>
      <c r="L2024" s="38">
        <f>IFERROR(VLOOKUP($F2024,'Arr 2020'!$A:$N,7,0),0)</f>
        <v>0</v>
      </c>
      <c r="M2024" s="38">
        <f>IFERROR(VLOOKUP($F2024,'Arr 2020'!$A:$N,8,0),0)</f>
        <v>0</v>
      </c>
      <c r="N2024" s="38">
        <f>IFERROR(VLOOKUP($F2024,'Arr 2020'!$A:$N,9,0),0)</f>
        <v>0</v>
      </c>
      <c r="O2024" s="38">
        <f>IFERROR(VLOOKUP($F2024,'Arr 2020'!$A:$N,10,0),0)</f>
        <v>0</v>
      </c>
      <c r="P2024" s="38">
        <f>IFERROR(VLOOKUP($F2024,'Arr 2020'!$A:$N,11,0),0)</f>
        <v>0</v>
      </c>
      <c r="Q2024" s="38">
        <f>IFERROR(VLOOKUP($F2024,'Arr 2020'!$A:$N,12,0),0)</f>
        <v>0</v>
      </c>
      <c r="R2024" s="38">
        <f>IFERROR(VLOOKUP($F2024,'Arr 2020'!$A:$N,13,0),0)</f>
        <v>0</v>
      </c>
      <c r="S2024" s="38">
        <f>IFERROR(VLOOKUP($F2024,'Arr 2020'!$A:$N,14,0),0)</f>
        <v>0</v>
      </c>
    </row>
    <row r="2025" spans="2:19" ht="15" customHeight="1" x14ac:dyDescent="0.2">
      <c r="B2025" s="23"/>
      <c r="C2025" s="22"/>
      <c r="D2025" s="22"/>
      <c r="E2025" s="22" t="s">
        <v>3519</v>
      </c>
      <c r="F2025" s="22"/>
      <c r="G2025" s="55" t="s">
        <v>3518</v>
      </c>
      <c r="H2025" s="24">
        <f>IFERROR(VLOOKUP($F2025,'Arr 2020'!$A$1:$C$1331,3,0),0)</f>
        <v>0</v>
      </c>
      <c r="I2025" s="24">
        <f>IFERROR(VLOOKUP($F2025,'Arr 2020'!$A:$N,4,0),0)</f>
        <v>0</v>
      </c>
      <c r="J2025" s="24">
        <f>IFERROR(VLOOKUP($F2025,'Arr 2020'!$A:$N,5,0),0)</f>
        <v>0</v>
      </c>
      <c r="K2025" s="24">
        <f>IFERROR(VLOOKUP($F2025,'Arr 2020'!$A:$N,6,0),0)</f>
        <v>0</v>
      </c>
      <c r="L2025" s="24">
        <f>IFERROR(VLOOKUP($F2025,'Arr 2020'!$A:$N,7,0),0)</f>
        <v>0</v>
      </c>
      <c r="M2025" s="24">
        <f>IFERROR(VLOOKUP($F2025,'Arr 2020'!$A:$N,8,0),0)</f>
        <v>0</v>
      </c>
      <c r="N2025" s="24">
        <f>IFERROR(VLOOKUP($F2025,'Arr 2020'!$A:$N,9,0),0)</f>
        <v>0</v>
      </c>
      <c r="O2025" s="24">
        <f>IFERROR(VLOOKUP($F2025,'Arr 2020'!$A:$N,10,0),0)</f>
        <v>0</v>
      </c>
      <c r="P2025" s="24">
        <f>IFERROR(VLOOKUP($F2025,'Arr 2020'!$A:$N,11,0),0)</f>
        <v>0</v>
      </c>
      <c r="Q2025" s="24">
        <f>IFERROR(VLOOKUP($F2025,'Arr 2020'!$A:$N,12,0),0)</f>
        <v>0</v>
      </c>
      <c r="R2025" s="24">
        <f>IFERROR(VLOOKUP($F2025,'Arr 2020'!$A:$N,13,0),0)</f>
        <v>0</v>
      </c>
      <c r="S2025" s="24">
        <f>IFERROR(VLOOKUP($F2025,'Arr 2020'!$A:$N,14,0),0)</f>
        <v>0</v>
      </c>
    </row>
    <row r="2026" spans="2:19" ht="15" customHeight="1" x14ac:dyDescent="0.2">
      <c r="B2026" s="60"/>
      <c r="C2026" s="61"/>
      <c r="D2026" s="61"/>
      <c r="E2026" s="61"/>
      <c r="F2026" s="43" t="s">
        <v>3520</v>
      </c>
      <c r="G2026" s="53" t="s">
        <v>3518</v>
      </c>
      <c r="H2026" s="44">
        <f>IFERROR(VLOOKUP($F2026,'Arr 2020'!$A$1:$C$1331,3,0),0)</f>
        <v>322.74</v>
      </c>
      <c r="I2026" s="44">
        <f>IFERROR(VLOOKUP($F2026,'Arr 2020'!$A:$N,4,0),0)</f>
        <v>0</v>
      </c>
      <c r="J2026" s="44">
        <f>IFERROR(VLOOKUP($F2026,'Arr 2020'!$A:$N,5,0),0)</f>
        <v>0</v>
      </c>
      <c r="K2026" s="44">
        <f>IFERROR(VLOOKUP($F2026,'Arr 2020'!$A:$N,6,0),0)</f>
        <v>0</v>
      </c>
      <c r="L2026" s="44">
        <f>IFERROR(VLOOKUP($F2026,'Arr 2020'!$A:$N,7,0),0)</f>
        <v>0</v>
      </c>
      <c r="M2026" s="44">
        <f>IFERROR(VLOOKUP($F2026,'Arr 2020'!$A:$N,8,0),0)</f>
        <v>257.24999999999994</v>
      </c>
      <c r="N2026" s="44">
        <f>IFERROR(VLOOKUP($F2026,'Arr 2020'!$A:$N,9,0),0)</f>
        <v>44.76</v>
      </c>
      <c r="O2026" s="44">
        <f>IFERROR(VLOOKUP($F2026,'Arr 2020'!$A:$N,10,0),0)</f>
        <v>228.79</v>
      </c>
      <c r="P2026" s="44">
        <f>IFERROR(VLOOKUP($F2026,'Arr 2020'!$A:$N,11,0),0)</f>
        <v>251.37999999999997</v>
      </c>
      <c r="Q2026" s="44">
        <f>IFERROR(VLOOKUP($F2026,'Arr 2020'!$A:$N,12,0),0)</f>
        <v>244.44999999999996</v>
      </c>
      <c r="R2026" s="44">
        <f>IFERROR(VLOOKUP($F2026,'Arr 2020'!$A:$N,13,0),0)</f>
        <v>1944.18</v>
      </c>
      <c r="S2026" s="44">
        <f>IFERROR(VLOOKUP($F2026,'Arr 2020'!$A:$N,14,0),0)</f>
        <v>125.93</v>
      </c>
    </row>
    <row r="2027" spans="2:19" ht="15" customHeight="1" thickBot="1" x14ac:dyDescent="0.25">
      <c r="B2027" s="66"/>
      <c r="C2027" s="67"/>
      <c r="D2027" s="67"/>
      <c r="E2027" s="67"/>
      <c r="F2027" s="67"/>
      <c r="G2027" s="68"/>
      <c r="H2027" s="21">
        <f>IFERROR(VLOOKUP($F2027,'Arr 2020'!$A$1:$C$1331,3,0),0)</f>
        <v>0</v>
      </c>
      <c r="I2027" s="21">
        <f>IFERROR(VLOOKUP($F2027,'Arr 2020'!$A:$N,4,0),0)</f>
        <v>0</v>
      </c>
      <c r="J2027" s="21">
        <f>IFERROR(VLOOKUP($F2027,'Arr 2020'!$A:$N,5,0),0)</f>
        <v>0</v>
      </c>
      <c r="K2027" s="21">
        <f>IFERROR(VLOOKUP($F2027,'Arr 2020'!$A:$N,6,0),0)</f>
        <v>0</v>
      </c>
      <c r="L2027" s="21">
        <f>IFERROR(VLOOKUP($F2027,'Arr 2020'!$A:$N,7,0),0)</f>
        <v>0</v>
      </c>
      <c r="M2027" s="21">
        <f>IFERROR(VLOOKUP($F2027,'Arr 2020'!$A:$N,8,0),0)</f>
        <v>0</v>
      </c>
      <c r="N2027" s="21">
        <f>IFERROR(VLOOKUP($F2027,'Arr 2020'!$A:$N,9,0),0)</f>
        <v>0</v>
      </c>
      <c r="O2027" s="21">
        <f>IFERROR(VLOOKUP($F2027,'Arr 2020'!$A:$N,10,0),0)</f>
        <v>0</v>
      </c>
      <c r="P2027" s="21">
        <f>IFERROR(VLOOKUP($F2027,'Arr 2020'!$A:$N,11,0),0)</f>
        <v>0</v>
      </c>
      <c r="Q2027" s="21">
        <f>IFERROR(VLOOKUP($F2027,'Arr 2020'!$A:$N,12,0),0)</f>
        <v>0</v>
      </c>
      <c r="R2027" s="21">
        <f>IFERROR(VLOOKUP($F2027,'Arr 2020'!$A:$N,13,0),0)</f>
        <v>0</v>
      </c>
      <c r="S2027" s="21">
        <f>IFERROR(VLOOKUP($F2027,'Arr 2020'!$A:$N,14,0),0)</f>
        <v>0</v>
      </c>
    </row>
    <row r="2028" spans="2:19" ht="30" customHeight="1" thickBot="1" x14ac:dyDescent="0.25">
      <c r="B2028" s="48" t="s">
        <v>19</v>
      </c>
      <c r="C2028" s="25"/>
      <c r="D2028" s="26"/>
      <c r="E2028" s="25"/>
      <c r="F2028" s="27"/>
      <c r="G2028" s="49" t="s">
        <v>3521</v>
      </c>
      <c r="H2028" s="93">
        <f>IFERROR(VLOOKUP($F2028,'Arr 2020'!$A$1:$C$1331,3,0),0)</f>
        <v>0</v>
      </c>
      <c r="I2028" s="93">
        <f>IFERROR(VLOOKUP($F2028,'Arr 2020'!$A:$N,4,0),0)</f>
        <v>0</v>
      </c>
      <c r="J2028" s="93">
        <f>IFERROR(VLOOKUP($F2028,'Arr 2020'!$A:$N,5,0),0)</f>
        <v>0</v>
      </c>
      <c r="K2028" s="93">
        <f>IFERROR(VLOOKUP($F2028,'Arr 2020'!$A:$N,6,0),0)</f>
        <v>0</v>
      </c>
      <c r="L2028" s="93">
        <f>IFERROR(VLOOKUP($F2028,'Arr 2020'!$A:$N,7,0),0)</f>
        <v>0</v>
      </c>
      <c r="M2028" s="93">
        <f>IFERROR(VLOOKUP($F2028,'Arr 2020'!$A:$N,8,0),0)</f>
        <v>0</v>
      </c>
      <c r="N2028" s="93">
        <f>IFERROR(VLOOKUP($F2028,'Arr 2020'!$A:$N,9,0),0)</f>
        <v>0</v>
      </c>
      <c r="O2028" s="93">
        <f>IFERROR(VLOOKUP($F2028,'Arr 2020'!$A:$N,10,0),0)</f>
        <v>0</v>
      </c>
      <c r="P2028" s="93">
        <f>IFERROR(VLOOKUP($F2028,'Arr 2020'!$A:$N,11,0),0)</f>
        <v>0</v>
      </c>
      <c r="Q2028" s="93">
        <f>IFERROR(VLOOKUP($F2028,'Arr 2020'!$A:$N,12,0),0)</f>
        <v>0</v>
      </c>
      <c r="R2028" s="93">
        <f>IFERROR(VLOOKUP($F2028,'Arr 2020'!$A:$N,13,0),0)</f>
        <v>0</v>
      </c>
      <c r="S2028" s="93">
        <f>IFERROR(VLOOKUP($F2028,'Arr 2020'!$A:$N,14,0),0)</f>
        <v>0</v>
      </c>
    </row>
    <row r="2029" spans="2:19" ht="15" customHeight="1" x14ac:dyDescent="0.2">
      <c r="B2029" s="32"/>
      <c r="C2029" s="33" t="s">
        <v>3522</v>
      </c>
      <c r="D2029" s="33"/>
      <c r="E2029" s="33"/>
      <c r="F2029" s="33"/>
      <c r="G2029" s="50" t="s">
        <v>4329</v>
      </c>
      <c r="H2029" s="73">
        <f>IFERROR(VLOOKUP($F2029,'Arr 2020'!$A$1:$C$1331,3,0),0)</f>
        <v>0</v>
      </c>
      <c r="I2029" s="73">
        <f>IFERROR(VLOOKUP($F2029,'Arr 2020'!$A:$N,4,0),0)</f>
        <v>0</v>
      </c>
      <c r="J2029" s="73">
        <f>IFERROR(VLOOKUP($F2029,'Arr 2020'!$A:$N,5,0),0)</f>
        <v>0</v>
      </c>
      <c r="K2029" s="73">
        <f>IFERROR(VLOOKUP($F2029,'Arr 2020'!$A:$N,6,0),0)</f>
        <v>0</v>
      </c>
      <c r="L2029" s="73">
        <f>IFERROR(VLOOKUP($F2029,'Arr 2020'!$A:$N,7,0),0)</f>
        <v>0</v>
      </c>
      <c r="M2029" s="73">
        <f>IFERROR(VLOOKUP($F2029,'Arr 2020'!$A:$N,8,0),0)</f>
        <v>0</v>
      </c>
      <c r="N2029" s="73">
        <f>IFERROR(VLOOKUP($F2029,'Arr 2020'!$A:$N,9,0),0)</f>
        <v>0</v>
      </c>
      <c r="O2029" s="73">
        <f>IFERROR(VLOOKUP($F2029,'Arr 2020'!$A:$N,10,0),0)</f>
        <v>0</v>
      </c>
      <c r="P2029" s="73">
        <f>IFERROR(VLOOKUP($F2029,'Arr 2020'!$A:$N,11,0),0)</f>
        <v>0</v>
      </c>
      <c r="Q2029" s="73">
        <f>IFERROR(VLOOKUP($F2029,'Arr 2020'!$A:$N,12,0),0)</f>
        <v>0</v>
      </c>
      <c r="R2029" s="73">
        <f>IFERROR(VLOOKUP($F2029,'Arr 2020'!$A:$N,13,0),0)</f>
        <v>0</v>
      </c>
      <c r="S2029" s="73">
        <f>IFERROR(VLOOKUP($F2029,'Arr 2020'!$A:$N,14,0),0)</f>
        <v>0</v>
      </c>
    </row>
    <row r="2030" spans="2:19" ht="15" customHeight="1" x14ac:dyDescent="0.2">
      <c r="B2030" s="64"/>
      <c r="C2030" s="37"/>
      <c r="D2030" s="37" t="s">
        <v>3523</v>
      </c>
      <c r="E2030" s="37"/>
      <c r="F2030" s="37"/>
      <c r="G2030" s="51" t="s">
        <v>3524</v>
      </c>
      <c r="H2030" s="38">
        <f>IFERROR(VLOOKUP($F2030,'Arr 2020'!$A$1:$C$1331,3,0),0)</f>
        <v>0</v>
      </c>
      <c r="I2030" s="38">
        <f>IFERROR(VLOOKUP($F2030,'Arr 2020'!$A:$N,4,0),0)</f>
        <v>0</v>
      </c>
      <c r="J2030" s="38">
        <f>IFERROR(VLOOKUP($F2030,'Arr 2020'!$A:$N,5,0),0)</f>
        <v>0</v>
      </c>
      <c r="K2030" s="38">
        <f>IFERROR(VLOOKUP($F2030,'Arr 2020'!$A:$N,6,0),0)</f>
        <v>0</v>
      </c>
      <c r="L2030" s="38">
        <f>IFERROR(VLOOKUP($F2030,'Arr 2020'!$A:$N,7,0),0)</f>
        <v>0</v>
      </c>
      <c r="M2030" s="38">
        <f>IFERROR(VLOOKUP($F2030,'Arr 2020'!$A:$N,8,0),0)</f>
        <v>0</v>
      </c>
      <c r="N2030" s="38">
        <f>IFERROR(VLOOKUP($F2030,'Arr 2020'!$A:$N,9,0),0)</f>
        <v>0</v>
      </c>
      <c r="O2030" s="38">
        <f>IFERROR(VLOOKUP($F2030,'Arr 2020'!$A:$N,10,0),0)</f>
        <v>0</v>
      </c>
      <c r="P2030" s="38">
        <f>IFERROR(VLOOKUP($F2030,'Arr 2020'!$A:$N,11,0),0)</f>
        <v>0</v>
      </c>
      <c r="Q2030" s="38">
        <f>IFERROR(VLOOKUP($F2030,'Arr 2020'!$A:$N,12,0),0)</f>
        <v>0</v>
      </c>
      <c r="R2030" s="38">
        <f>IFERROR(VLOOKUP($F2030,'Arr 2020'!$A:$N,13,0),0)</f>
        <v>0</v>
      </c>
      <c r="S2030" s="38">
        <f>IFERROR(VLOOKUP($F2030,'Arr 2020'!$A:$N,14,0),0)</f>
        <v>0</v>
      </c>
    </row>
    <row r="2031" spans="2:19" ht="15" customHeight="1" x14ac:dyDescent="0.2">
      <c r="B2031" s="23"/>
      <c r="C2031" s="22"/>
      <c r="D2031" s="22"/>
      <c r="E2031" s="22" t="s">
        <v>3525</v>
      </c>
      <c r="F2031" s="22"/>
      <c r="G2031" s="55" t="s">
        <v>3526</v>
      </c>
      <c r="H2031" s="24">
        <f>IFERROR(VLOOKUP($F2031,'Arr 2020'!$A$1:$C$1331,3,0),0)</f>
        <v>0</v>
      </c>
      <c r="I2031" s="24">
        <f>IFERROR(VLOOKUP($F2031,'Arr 2020'!$A:$N,4,0),0)</f>
        <v>0</v>
      </c>
      <c r="J2031" s="24">
        <f>IFERROR(VLOOKUP($F2031,'Arr 2020'!$A:$N,5,0),0)</f>
        <v>0</v>
      </c>
      <c r="K2031" s="24">
        <f>IFERROR(VLOOKUP($F2031,'Arr 2020'!$A:$N,6,0),0)</f>
        <v>0</v>
      </c>
      <c r="L2031" s="24">
        <f>IFERROR(VLOOKUP($F2031,'Arr 2020'!$A:$N,7,0),0)</f>
        <v>0</v>
      </c>
      <c r="M2031" s="24">
        <f>IFERROR(VLOOKUP($F2031,'Arr 2020'!$A:$N,8,0),0)</f>
        <v>0</v>
      </c>
      <c r="N2031" s="24">
        <f>IFERROR(VLOOKUP($F2031,'Arr 2020'!$A:$N,9,0),0)</f>
        <v>0</v>
      </c>
      <c r="O2031" s="24">
        <f>IFERROR(VLOOKUP($F2031,'Arr 2020'!$A:$N,10,0),0)</f>
        <v>0</v>
      </c>
      <c r="P2031" s="24">
        <f>IFERROR(VLOOKUP($F2031,'Arr 2020'!$A:$N,11,0),0)</f>
        <v>0</v>
      </c>
      <c r="Q2031" s="24">
        <f>IFERROR(VLOOKUP($F2031,'Arr 2020'!$A:$N,12,0),0)</f>
        <v>0</v>
      </c>
      <c r="R2031" s="24">
        <f>IFERROR(VLOOKUP($F2031,'Arr 2020'!$A:$N,13,0),0)</f>
        <v>0</v>
      </c>
      <c r="S2031" s="24">
        <f>IFERROR(VLOOKUP($F2031,'Arr 2020'!$A:$N,14,0),0)</f>
        <v>0</v>
      </c>
    </row>
    <row r="2032" spans="2:19" ht="15" customHeight="1" x14ac:dyDescent="0.2">
      <c r="B2032" s="60"/>
      <c r="C2032" s="61"/>
      <c r="D2032" s="61"/>
      <c r="E2032" s="61"/>
      <c r="F2032" s="43" t="s">
        <v>3527</v>
      </c>
      <c r="G2032" s="53" t="s">
        <v>3526</v>
      </c>
      <c r="H2032" s="44">
        <f>IFERROR(VLOOKUP($F2032,'Arr 2020'!$A$1:$C$1331,3,0),0)</f>
        <v>2121.6999999999998</v>
      </c>
      <c r="I2032" s="44">
        <f>IFERROR(VLOOKUP($F2032,'Arr 2020'!$A:$N,4,0),0)</f>
        <v>3463.53</v>
      </c>
      <c r="J2032" s="44">
        <f>IFERROR(VLOOKUP($F2032,'Arr 2020'!$A:$N,5,0),0)</f>
        <v>3107.75</v>
      </c>
      <c r="K2032" s="44">
        <f>IFERROR(VLOOKUP($F2032,'Arr 2020'!$A:$N,6,0),0)</f>
        <v>1874.1</v>
      </c>
      <c r="L2032" s="44">
        <f>IFERROR(VLOOKUP($F2032,'Arr 2020'!$A:$N,7,0),0)</f>
        <v>2804.87</v>
      </c>
      <c r="M2032" s="44">
        <f>IFERROR(VLOOKUP($F2032,'Arr 2020'!$A:$N,8,0),0)</f>
        <v>2071.46</v>
      </c>
      <c r="N2032" s="44">
        <f>IFERROR(VLOOKUP($F2032,'Arr 2020'!$A:$N,9,0),0)</f>
        <v>2036.68</v>
      </c>
      <c r="O2032" s="44">
        <f>IFERROR(VLOOKUP($F2032,'Arr 2020'!$A:$N,10,0),0)</f>
        <v>2848.54</v>
      </c>
      <c r="P2032" s="44">
        <f>IFERROR(VLOOKUP($F2032,'Arr 2020'!$A:$N,11,0),0)</f>
        <v>354.81</v>
      </c>
      <c r="Q2032" s="44">
        <f>IFERROR(VLOOKUP($F2032,'Arr 2020'!$A:$N,12,0),0)</f>
        <v>4413.24</v>
      </c>
      <c r="R2032" s="44">
        <f>IFERROR(VLOOKUP($F2032,'Arr 2020'!$A:$N,13,0),0)</f>
        <v>5887.48</v>
      </c>
      <c r="S2032" s="44">
        <f>IFERROR(VLOOKUP($F2032,'Arr 2020'!$A:$N,14,0),0)</f>
        <v>8295.7199999999993</v>
      </c>
    </row>
    <row r="2033" spans="2:19" ht="15" customHeight="1" x14ac:dyDescent="0.2">
      <c r="B2033" s="23"/>
      <c r="C2033" s="22"/>
      <c r="D2033" s="22"/>
      <c r="E2033" s="22" t="s">
        <v>3528</v>
      </c>
      <c r="F2033" s="22"/>
      <c r="G2033" s="55" t="s">
        <v>3529</v>
      </c>
      <c r="H2033" s="24">
        <f>IFERROR(VLOOKUP($F2033,'Arr 2020'!$A$1:$C$1331,3,0),0)</f>
        <v>0</v>
      </c>
      <c r="I2033" s="24">
        <f>IFERROR(VLOOKUP($F2033,'Arr 2020'!$A:$N,4,0),0)</f>
        <v>0</v>
      </c>
      <c r="J2033" s="24">
        <f>IFERROR(VLOOKUP($F2033,'Arr 2020'!$A:$N,5,0),0)</f>
        <v>0</v>
      </c>
      <c r="K2033" s="24">
        <f>IFERROR(VLOOKUP($F2033,'Arr 2020'!$A:$N,6,0),0)</f>
        <v>0</v>
      </c>
      <c r="L2033" s="24">
        <f>IFERROR(VLOOKUP($F2033,'Arr 2020'!$A:$N,7,0),0)</f>
        <v>0</v>
      </c>
      <c r="M2033" s="24">
        <f>IFERROR(VLOOKUP($F2033,'Arr 2020'!$A:$N,8,0),0)</f>
        <v>0</v>
      </c>
      <c r="N2033" s="24">
        <f>IFERROR(VLOOKUP($F2033,'Arr 2020'!$A:$N,9,0),0)</f>
        <v>0</v>
      </c>
      <c r="O2033" s="24">
        <f>IFERROR(VLOOKUP($F2033,'Arr 2020'!$A:$N,10,0),0)</f>
        <v>0</v>
      </c>
      <c r="P2033" s="24">
        <f>IFERROR(VLOOKUP($F2033,'Arr 2020'!$A:$N,11,0),0)</f>
        <v>0</v>
      </c>
      <c r="Q2033" s="24">
        <f>IFERROR(VLOOKUP($F2033,'Arr 2020'!$A:$N,12,0),0)</f>
        <v>0</v>
      </c>
      <c r="R2033" s="24">
        <f>IFERROR(VLOOKUP($F2033,'Arr 2020'!$A:$N,13,0),0)</f>
        <v>0</v>
      </c>
      <c r="S2033" s="24">
        <f>IFERROR(VLOOKUP($F2033,'Arr 2020'!$A:$N,14,0),0)</f>
        <v>0</v>
      </c>
    </row>
    <row r="2034" spans="2:19" ht="15" customHeight="1" x14ac:dyDescent="0.2">
      <c r="B2034" s="60"/>
      <c r="C2034" s="61"/>
      <c r="D2034" s="61"/>
      <c r="E2034" s="61"/>
      <c r="F2034" s="43" t="s">
        <v>3530</v>
      </c>
      <c r="G2034" s="53" t="s">
        <v>3531</v>
      </c>
      <c r="H2034" s="44">
        <f>IFERROR(VLOOKUP($F2034,'Arr 2020'!$A$1:$C$1331,3,0),0)</f>
        <v>0</v>
      </c>
      <c r="I2034" s="44">
        <f>IFERROR(VLOOKUP($F2034,'Arr 2020'!$A:$N,4,0),0)</f>
        <v>0</v>
      </c>
      <c r="J2034" s="44">
        <f>IFERROR(VLOOKUP($F2034,'Arr 2020'!$A:$N,5,0),0)</f>
        <v>0</v>
      </c>
      <c r="K2034" s="44">
        <f>IFERROR(VLOOKUP($F2034,'Arr 2020'!$A:$N,6,0),0)</f>
        <v>12</v>
      </c>
      <c r="L2034" s="44">
        <f>IFERROR(VLOOKUP($F2034,'Arr 2020'!$A:$N,7,0),0)</f>
        <v>0</v>
      </c>
      <c r="M2034" s="44">
        <f>IFERROR(VLOOKUP($F2034,'Arr 2020'!$A:$N,8,0),0)</f>
        <v>0</v>
      </c>
      <c r="N2034" s="44">
        <f>IFERROR(VLOOKUP($F2034,'Arr 2020'!$A:$N,9,0),0)</f>
        <v>0</v>
      </c>
      <c r="O2034" s="44">
        <f>IFERROR(VLOOKUP($F2034,'Arr 2020'!$A:$N,10,0),0)</f>
        <v>0</v>
      </c>
      <c r="P2034" s="44">
        <f>IFERROR(VLOOKUP($F2034,'Arr 2020'!$A:$N,11,0),0)</f>
        <v>0</v>
      </c>
      <c r="Q2034" s="44">
        <f>IFERROR(VLOOKUP($F2034,'Arr 2020'!$A:$N,12,0),0)</f>
        <v>14.78</v>
      </c>
      <c r="R2034" s="44">
        <f>IFERROR(VLOOKUP($F2034,'Arr 2020'!$A:$N,13,0),0)</f>
        <v>28</v>
      </c>
      <c r="S2034" s="44">
        <f>IFERROR(VLOOKUP($F2034,'Arr 2020'!$A:$N,14,0),0)</f>
        <v>0</v>
      </c>
    </row>
    <row r="2035" spans="2:19" ht="15" customHeight="1" x14ac:dyDescent="0.2">
      <c r="B2035" s="60"/>
      <c r="C2035" s="61"/>
      <c r="D2035" s="61"/>
      <c r="E2035" s="61"/>
      <c r="F2035" s="43" t="s">
        <v>3532</v>
      </c>
      <c r="G2035" s="53" t="s">
        <v>3533</v>
      </c>
      <c r="H2035" s="44">
        <f>IFERROR(VLOOKUP($F2035,'Arr 2020'!$A$1:$C$1331,3,0),0)</f>
        <v>0</v>
      </c>
      <c r="I2035" s="44">
        <f>IFERROR(VLOOKUP($F2035,'Arr 2020'!$A:$N,4,0),0)</f>
        <v>0</v>
      </c>
      <c r="J2035" s="44">
        <f>IFERROR(VLOOKUP($F2035,'Arr 2020'!$A:$N,5,0),0)</f>
        <v>0</v>
      </c>
      <c r="K2035" s="44">
        <f>IFERROR(VLOOKUP($F2035,'Arr 2020'!$A:$N,6,0),0)</f>
        <v>0</v>
      </c>
      <c r="L2035" s="44">
        <f>IFERROR(VLOOKUP($F2035,'Arr 2020'!$A:$N,7,0),0)</f>
        <v>0</v>
      </c>
      <c r="M2035" s="44">
        <f>IFERROR(VLOOKUP($F2035,'Arr 2020'!$A:$N,8,0),0)</f>
        <v>0</v>
      </c>
      <c r="N2035" s="44">
        <f>IFERROR(VLOOKUP($F2035,'Arr 2020'!$A:$N,9,0),0)</f>
        <v>0</v>
      </c>
      <c r="O2035" s="44">
        <f>IFERROR(VLOOKUP($F2035,'Arr 2020'!$A:$N,10,0),0)</f>
        <v>0</v>
      </c>
      <c r="P2035" s="44">
        <f>IFERROR(VLOOKUP($F2035,'Arr 2020'!$A:$N,11,0),0)</f>
        <v>0</v>
      </c>
      <c r="Q2035" s="44">
        <f>IFERROR(VLOOKUP($F2035,'Arr 2020'!$A:$N,12,0),0)</f>
        <v>0</v>
      </c>
      <c r="R2035" s="44">
        <f>IFERROR(VLOOKUP($F2035,'Arr 2020'!$A:$N,13,0),0)</f>
        <v>0</v>
      </c>
      <c r="S2035" s="44">
        <f>IFERROR(VLOOKUP($F2035,'Arr 2020'!$A:$N,14,0),0)</f>
        <v>0</v>
      </c>
    </row>
    <row r="2036" spans="2:19" ht="15" customHeight="1" x14ac:dyDescent="0.2">
      <c r="B2036" s="60"/>
      <c r="C2036" s="61"/>
      <c r="D2036" s="61"/>
      <c r="E2036" s="61"/>
      <c r="F2036" s="43" t="s">
        <v>3534</v>
      </c>
      <c r="G2036" s="53" t="s">
        <v>3535</v>
      </c>
      <c r="H2036" s="44">
        <f>IFERROR(VLOOKUP($F2036,'Arr 2020'!$A$1:$C$1331,3,0),0)</f>
        <v>16829.740000000002</v>
      </c>
      <c r="I2036" s="44">
        <f>IFERROR(VLOOKUP($F2036,'Arr 2020'!$A:$N,4,0),0)</f>
        <v>25354.54</v>
      </c>
      <c r="J2036" s="44">
        <f>IFERROR(VLOOKUP($F2036,'Arr 2020'!$A:$N,5,0),0)</f>
        <v>23266.67</v>
      </c>
      <c r="K2036" s="44">
        <f>IFERROR(VLOOKUP($F2036,'Arr 2020'!$A:$N,6,0),0)</f>
        <v>35694.839999999997</v>
      </c>
      <c r="L2036" s="44">
        <f>IFERROR(VLOOKUP($F2036,'Arr 2020'!$A:$N,7,0),0)</f>
        <v>23267.52</v>
      </c>
      <c r="M2036" s="44">
        <f>IFERROR(VLOOKUP($F2036,'Arr 2020'!$A:$N,8,0),0)</f>
        <v>15091.99</v>
      </c>
      <c r="N2036" s="44">
        <f>IFERROR(VLOOKUP($F2036,'Arr 2020'!$A:$N,9,0),0)</f>
        <v>11555.29</v>
      </c>
      <c r="O2036" s="44">
        <f>IFERROR(VLOOKUP($F2036,'Arr 2020'!$A:$N,10,0),0)</f>
        <v>19883.25</v>
      </c>
      <c r="P2036" s="44">
        <f>IFERROR(VLOOKUP($F2036,'Arr 2020'!$A:$N,11,0),0)</f>
        <v>45128.830000000009</v>
      </c>
      <c r="Q2036" s="44">
        <f>IFERROR(VLOOKUP($F2036,'Arr 2020'!$A:$N,12,0),0)</f>
        <v>55632.970000000008</v>
      </c>
      <c r="R2036" s="44">
        <f>IFERROR(VLOOKUP($F2036,'Arr 2020'!$A:$N,13,0),0)</f>
        <v>150527.81</v>
      </c>
      <c r="S2036" s="44">
        <f>IFERROR(VLOOKUP($F2036,'Arr 2020'!$A:$N,14,0),0)</f>
        <v>11261.46</v>
      </c>
    </row>
    <row r="2037" spans="2:19" ht="15" customHeight="1" x14ac:dyDescent="0.2">
      <c r="B2037" s="64"/>
      <c r="C2037" s="37"/>
      <c r="D2037" s="37" t="s">
        <v>3536</v>
      </c>
      <c r="E2037" s="37"/>
      <c r="F2037" s="37"/>
      <c r="G2037" s="51" t="s">
        <v>3537</v>
      </c>
      <c r="H2037" s="38">
        <f>IFERROR(VLOOKUP($F2037,'Arr 2020'!$A$1:$C$1331,3,0),0)</f>
        <v>0</v>
      </c>
      <c r="I2037" s="38">
        <f>IFERROR(VLOOKUP($F2037,'Arr 2020'!$A:$N,4,0),0)</f>
        <v>0</v>
      </c>
      <c r="J2037" s="38">
        <f>IFERROR(VLOOKUP($F2037,'Arr 2020'!$A:$N,5,0),0)</f>
        <v>0</v>
      </c>
      <c r="K2037" s="38">
        <f>IFERROR(VLOOKUP($F2037,'Arr 2020'!$A:$N,6,0),0)</f>
        <v>0</v>
      </c>
      <c r="L2037" s="38">
        <f>IFERROR(VLOOKUP($F2037,'Arr 2020'!$A:$N,7,0),0)</f>
        <v>0</v>
      </c>
      <c r="M2037" s="38">
        <f>IFERROR(VLOOKUP($F2037,'Arr 2020'!$A:$N,8,0),0)</f>
        <v>0</v>
      </c>
      <c r="N2037" s="38">
        <f>IFERROR(VLOOKUP($F2037,'Arr 2020'!$A:$N,9,0),0)</f>
        <v>0</v>
      </c>
      <c r="O2037" s="38">
        <f>IFERROR(VLOOKUP($F2037,'Arr 2020'!$A:$N,10,0),0)</f>
        <v>0</v>
      </c>
      <c r="P2037" s="38">
        <f>IFERROR(VLOOKUP($F2037,'Arr 2020'!$A:$N,11,0),0)</f>
        <v>0</v>
      </c>
      <c r="Q2037" s="38">
        <f>IFERROR(VLOOKUP($F2037,'Arr 2020'!$A:$N,12,0),0)</f>
        <v>0</v>
      </c>
      <c r="R2037" s="38">
        <f>IFERROR(VLOOKUP($F2037,'Arr 2020'!$A:$N,13,0),0)</f>
        <v>0</v>
      </c>
      <c r="S2037" s="38">
        <f>IFERROR(VLOOKUP($F2037,'Arr 2020'!$A:$N,14,0),0)</f>
        <v>0</v>
      </c>
    </row>
    <row r="2038" spans="2:19" ht="15" customHeight="1" x14ac:dyDescent="0.2">
      <c r="B2038" s="23"/>
      <c r="C2038" s="22"/>
      <c r="D2038" s="22"/>
      <c r="E2038" s="22" t="s">
        <v>3538</v>
      </c>
      <c r="F2038" s="22"/>
      <c r="G2038" s="55" t="s">
        <v>3539</v>
      </c>
      <c r="H2038" s="24">
        <f>IFERROR(VLOOKUP($F2038,'Arr 2020'!$A$1:$C$1331,3,0),0)</f>
        <v>0</v>
      </c>
      <c r="I2038" s="24">
        <f>IFERROR(VLOOKUP($F2038,'Arr 2020'!$A:$N,4,0),0)</f>
        <v>0</v>
      </c>
      <c r="J2038" s="24">
        <f>IFERROR(VLOOKUP($F2038,'Arr 2020'!$A:$N,5,0),0)</f>
        <v>0</v>
      </c>
      <c r="K2038" s="24">
        <f>IFERROR(VLOOKUP($F2038,'Arr 2020'!$A:$N,6,0),0)</f>
        <v>0</v>
      </c>
      <c r="L2038" s="24">
        <f>IFERROR(VLOOKUP($F2038,'Arr 2020'!$A:$N,7,0),0)</f>
        <v>0</v>
      </c>
      <c r="M2038" s="24">
        <f>IFERROR(VLOOKUP($F2038,'Arr 2020'!$A:$N,8,0),0)</f>
        <v>0</v>
      </c>
      <c r="N2038" s="24">
        <f>IFERROR(VLOOKUP($F2038,'Arr 2020'!$A:$N,9,0),0)</f>
        <v>0</v>
      </c>
      <c r="O2038" s="24">
        <f>IFERROR(VLOOKUP($F2038,'Arr 2020'!$A:$N,10,0),0)</f>
        <v>0</v>
      </c>
      <c r="P2038" s="24">
        <f>IFERROR(VLOOKUP($F2038,'Arr 2020'!$A:$N,11,0),0)</f>
        <v>0</v>
      </c>
      <c r="Q2038" s="24">
        <f>IFERROR(VLOOKUP($F2038,'Arr 2020'!$A:$N,12,0),0)</f>
        <v>0</v>
      </c>
      <c r="R2038" s="24">
        <f>IFERROR(VLOOKUP($F2038,'Arr 2020'!$A:$N,13,0),0)</f>
        <v>0</v>
      </c>
      <c r="S2038" s="24">
        <f>IFERROR(VLOOKUP($F2038,'Arr 2020'!$A:$N,14,0),0)</f>
        <v>0</v>
      </c>
    </row>
    <row r="2039" spans="2:19" ht="15" customHeight="1" x14ac:dyDescent="0.2">
      <c r="B2039" s="60"/>
      <c r="C2039" s="61"/>
      <c r="D2039" s="61"/>
      <c r="E2039" s="61"/>
      <c r="F2039" s="43" t="s">
        <v>3540</v>
      </c>
      <c r="G2039" s="53" t="s">
        <v>3539</v>
      </c>
      <c r="H2039" s="44">
        <f>IFERROR(VLOOKUP($F2039,'Arr 2020'!$A$1:$C$1331,3,0),0)</f>
        <v>2586.36</v>
      </c>
      <c r="I2039" s="44">
        <f>IFERROR(VLOOKUP($F2039,'Arr 2020'!$A:$N,4,0),0)</f>
        <v>3941.52</v>
      </c>
      <c r="J2039" s="44">
        <f>IFERROR(VLOOKUP($F2039,'Arr 2020'!$A:$N,5,0),0)</f>
        <v>3224.3000000000006</v>
      </c>
      <c r="K2039" s="44">
        <f>IFERROR(VLOOKUP($F2039,'Arr 2020'!$A:$N,6,0),0)</f>
        <v>684.45</v>
      </c>
      <c r="L2039" s="44">
        <f>IFERROR(VLOOKUP($F2039,'Arr 2020'!$A:$N,7,0),0)</f>
        <v>398.41</v>
      </c>
      <c r="M2039" s="44">
        <f>IFERROR(VLOOKUP($F2039,'Arr 2020'!$A:$N,8,0),0)</f>
        <v>1032.7599999999998</v>
      </c>
      <c r="N2039" s="44">
        <f>IFERROR(VLOOKUP($F2039,'Arr 2020'!$A:$N,9,0),0)</f>
        <v>2031.26</v>
      </c>
      <c r="O2039" s="44">
        <f>IFERROR(VLOOKUP($F2039,'Arr 2020'!$A:$N,10,0),0)</f>
        <v>2834.85</v>
      </c>
      <c r="P2039" s="44">
        <f>IFERROR(VLOOKUP($F2039,'Arr 2020'!$A:$N,11,0),0)</f>
        <v>1260.3599999999999</v>
      </c>
      <c r="Q2039" s="44">
        <f>IFERROR(VLOOKUP($F2039,'Arr 2020'!$A:$N,12,0),0)</f>
        <v>591.45000000000005</v>
      </c>
      <c r="R2039" s="44">
        <f>IFERROR(VLOOKUP($F2039,'Arr 2020'!$A:$N,13,0),0)</f>
        <v>247.5</v>
      </c>
      <c r="S2039" s="44">
        <f>IFERROR(VLOOKUP($F2039,'Arr 2020'!$A:$N,14,0),0)</f>
        <v>46.14</v>
      </c>
    </row>
    <row r="2040" spans="2:19" ht="15" customHeight="1" x14ac:dyDescent="0.2">
      <c r="B2040" s="23"/>
      <c r="C2040" s="22"/>
      <c r="D2040" s="22"/>
      <c r="E2040" s="22" t="s">
        <v>3541</v>
      </c>
      <c r="F2040" s="22"/>
      <c r="G2040" s="55" t="s">
        <v>3542</v>
      </c>
      <c r="H2040" s="24">
        <f>IFERROR(VLOOKUP($F2040,'Arr 2020'!$A$1:$C$1331,3,0),0)</f>
        <v>0</v>
      </c>
      <c r="I2040" s="24">
        <f>IFERROR(VLOOKUP($F2040,'Arr 2020'!$A:$N,4,0),0)</f>
        <v>0</v>
      </c>
      <c r="J2040" s="24">
        <f>IFERROR(VLOOKUP($F2040,'Arr 2020'!$A:$N,5,0),0)</f>
        <v>0</v>
      </c>
      <c r="K2040" s="24">
        <f>IFERROR(VLOOKUP($F2040,'Arr 2020'!$A:$N,6,0),0)</f>
        <v>0</v>
      </c>
      <c r="L2040" s="24">
        <f>IFERROR(VLOOKUP($F2040,'Arr 2020'!$A:$N,7,0),0)</f>
        <v>0</v>
      </c>
      <c r="M2040" s="24">
        <f>IFERROR(VLOOKUP($F2040,'Arr 2020'!$A:$N,8,0),0)</f>
        <v>0</v>
      </c>
      <c r="N2040" s="24">
        <f>IFERROR(VLOOKUP($F2040,'Arr 2020'!$A:$N,9,0),0)</f>
        <v>0</v>
      </c>
      <c r="O2040" s="24">
        <f>IFERROR(VLOOKUP($F2040,'Arr 2020'!$A:$N,10,0),0)</f>
        <v>0</v>
      </c>
      <c r="P2040" s="24">
        <f>IFERROR(VLOOKUP($F2040,'Arr 2020'!$A:$N,11,0),0)</f>
        <v>0</v>
      </c>
      <c r="Q2040" s="24">
        <f>IFERROR(VLOOKUP($F2040,'Arr 2020'!$A:$N,12,0),0)</f>
        <v>0</v>
      </c>
      <c r="R2040" s="24">
        <f>IFERROR(VLOOKUP($F2040,'Arr 2020'!$A:$N,13,0),0)</f>
        <v>0</v>
      </c>
      <c r="S2040" s="24">
        <f>IFERROR(VLOOKUP($F2040,'Arr 2020'!$A:$N,14,0),0)</f>
        <v>0</v>
      </c>
    </row>
    <row r="2041" spans="2:19" ht="15" customHeight="1" x14ac:dyDescent="0.2">
      <c r="B2041" s="60"/>
      <c r="C2041" s="61"/>
      <c r="D2041" s="61"/>
      <c r="E2041" s="61"/>
      <c r="F2041" s="43" t="s">
        <v>3543</v>
      </c>
      <c r="G2041" s="53" t="s">
        <v>3542</v>
      </c>
      <c r="H2041" s="44">
        <f>IFERROR(VLOOKUP($F2041,'Arr 2020'!$A$1:$C$1331,3,0),0)</f>
        <v>156938.85999999999</v>
      </c>
      <c r="I2041" s="44">
        <f>IFERROR(VLOOKUP($F2041,'Arr 2020'!$A:$N,4,0),0)</f>
        <v>59346.29</v>
      </c>
      <c r="J2041" s="44">
        <f>IFERROR(VLOOKUP($F2041,'Arr 2020'!$A:$N,5,0),0)</f>
        <v>61114.61</v>
      </c>
      <c r="K2041" s="44">
        <f>IFERROR(VLOOKUP($F2041,'Arr 2020'!$A:$N,6,0),0)</f>
        <v>69219.08</v>
      </c>
      <c r="L2041" s="44">
        <f>IFERROR(VLOOKUP($F2041,'Arr 2020'!$A:$N,7,0),0)</f>
        <v>17896.53</v>
      </c>
      <c r="M2041" s="44">
        <f>IFERROR(VLOOKUP($F2041,'Arr 2020'!$A:$N,8,0),0)</f>
        <v>70395.820000000007</v>
      </c>
      <c r="N2041" s="44">
        <f>IFERROR(VLOOKUP($F2041,'Arr 2020'!$A:$N,9,0),0)</f>
        <v>61362.14</v>
      </c>
      <c r="O2041" s="44">
        <f>IFERROR(VLOOKUP($F2041,'Arr 2020'!$A:$N,10,0),0)</f>
        <v>51035.15</v>
      </c>
      <c r="P2041" s="44">
        <f>IFERROR(VLOOKUP($F2041,'Arr 2020'!$A:$N,11,0),0)</f>
        <v>21300.85</v>
      </c>
      <c r="Q2041" s="44">
        <f>IFERROR(VLOOKUP($F2041,'Arr 2020'!$A:$N,12,0),0)</f>
        <v>3199.83</v>
      </c>
      <c r="R2041" s="44">
        <f>IFERROR(VLOOKUP($F2041,'Arr 2020'!$A:$N,13,0),0)</f>
        <v>27080.16</v>
      </c>
      <c r="S2041" s="44">
        <f>IFERROR(VLOOKUP($F2041,'Arr 2020'!$A:$N,14,0),0)</f>
        <v>25488.57</v>
      </c>
    </row>
    <row r="2042" spans="2:19" ht="15" customHeight="1" x14ac:dyDescent="0.2">
      <c r="B2042" s="23"/>
      <c r="C2042" s="22"/>
      <c r="D2042" s="22"/>
      <c r="E2042" s="22" t="s">
        <v>3544</v>
      </c>
      <c r="F2042" s="22"/>
      <c r="G2042" s="55" t="s">
        <v>3545</v>
      </c>
      <c r="H2042" s="24">
        <f>IFERROR(VLOOKUP($F2042,'Arr 2020'!$A$1:$C$1331,3,0),0)</f>
        <v>0</v>
      </c>
      <c r="I2042" s="24">
        <f>IFERROR(VLOOKUP($F2042,'Arr 2020'!$A:$N,4,0),0)</f>
        <v>0</v>
      </c>
      <c r="J2042" s="24">
        <f>IFERROR(VLOOKUP($F2042,'Arr 2020'!$A:$N,5,0),0)</f>
        <v>0</v>
      </c>
      <c r="K2042" s="24">
        <f>IFERROR(VLOOKUP($F2042,'Arr 2020'!$A:$N,6,0),0)</f>
        <v>0</v>
      </c>
      <c r="L2042" s="24">
        <f>IFERROR(VLOOKUP($F2042,'Arr 2020'!$A:$N,7,0),0)</f>
        <v>0</v>
      </c>
      <c r="M2042" s="24">
        <f>IFERROR(VLOOKUP($F2042,'Arr 2020'!$A:$N,8,0),0)</f>
        <v>0</v>
      </c>
      <c r="N2042" s="24">
        <f>IFERROR(VLOOKUP($F2042,'Arr 2020'!$A:$N,9,0),0)</f>
        <v>0</v>
      </c>
      <c r="O2042" s="24">
        <f>IFERROR(VLOOKUP($F2042,'Arr 2020'!$A:$N,10,0),0)</f>
        <v>0</v>
      </c>
      <c r="P2042" s="24">
        <f>IFERROR(VLOOKUP($F2042,'Arr 2020'!$A:$N,11,0),0)</f>
        <v>0</v>
      </c>
      <c r="Q2042" s="24">
        <f>IFERROR(VLOOKUP($F2042,'Arr 2020'!$A:$N,12,0),0)</f>
        <v>0</v>
      </c>
      <c r="R2042" s="24">
        <f>IFERROR(VLOOKUP($F2042,'Arr 2020'!$A:$N,13,0),0)</f>
        <v>0</v>
      </c>
      <c r="S2042" s="24">
        <f>IFERROR(VLOOKUP($F2042,'Arr 2020'!$A:$N,14,0),0)</f>
        <v>0</v>
      </c>
    </row>
    <row r="2043" spans="2:19" ht="15" customHeight="1" x14ac:dyDescent="0.2">
      <c r="B2043" s="60"/>
      <c r="C2043" s="61"/>
      <c r="D2043" s="61"/>
      <c r="E2043" s="61"/>
      <c r="F2043" s="43" t="s">
        <v>3546</v>
      </c>
      <c r="G2043" s="53" t="s">
        <v>3545</v>
      </c>
      <c r="H2043" s="44">
        <f>IFERROR(VLOOKUP($F2043,'Arr 2020'!$A$1:$C$1331,3,0),0)</f>
        <v>0</v>
      </c>
      <c r="I2043" s="44">
        <f>IFERROR(VLOOKUP($F2043,'Arr 2020'!$A:$N,4,0),0)</f>
        <v>270.89999999999998</v>
      </c>
      <c r="J2043" s="44">
        <f>IFERROR(VLOOKUP($F2043,'Arr 2020'!$A:$N,5,0),0)</f>
        <v>309.74</v>
      </c>
      <c r="K2043" s="44">
        <f>IFERROR(VLOOKUP($F2043,'Arr 2020'!$A:$N,6,0),0)</f>
        <v>12.46</v>
      </c>
      <c r="L2043" s="44">
        <f>IFERROR(VLOOKUP($F2043,'Arr 2020'!$A:$N,7,0),0)</f>
        <v>371.05</v>
      </c>
      <c r="M2043" s="44">
        <f>IFERROR(VLOOKUP($F2043,'Arr 2020'!$A:$N,8,0),0)</f>
        <v>0</v>
      </c>
      <c r="N2043" s="44">
        <f>IFERROR(VLOOKUP($F2043,'Arr 2020'!$A:$N,9,0),0)</f>
        <v>69.739999999999981</v>
      </c>
      <c r="O2043" s="44">
        <f>IFERROR(VLOOKUP($F2043,'Arr 2020'!$A:$N,10,0),0)</f>
        <v>51.63</v>
      </c>
      <c r="P2043" s="44">
        <f>IFERROR(VLOOKUP($F2043,'Arr 2020'!$A:$N,11,0),0)</f>
        <v>377.56</v>
      </c>
      <c r="Q2043" s="44">
        <f>IFERROR(VLOOKUP($F2043,'Arr 2020'!$A:$N,12,0),0)</f>
        <v>97.68</v>
      </c>
      <c r="R2043" s="44">
        <f>IFERROR(VLOOKUP($F2043,'Arr 2020'!$A:$N,13,0),0)</f>
        <v>85.03</v>
      </c>
      <c r="S2043" s="44">
        <f>IFERROR(VLOOKUP($F2043,'Arr 2020'!$A:$N,14,0),0)</f>
        <v>424.54</v>
      </c>
    </row>
    <row r="2044" spans="2:19" ht="15" customHeight="1" x14ac:dyDescent="0.2">
      <c r="B2044" s="23"/>
      <c r="C2044" s="22"/>
      <c r="D2044" s="22"/>
      <c r="E2044" s="22" t="s">
        <v>3547</v>
      </c>
      <c r="F2044" s="22"/>
      <c r="G2044" s="55" t="s">
        <v>3548</v>
      </c>
      <c r="H2044" s="24">
        <f>IFERROR(VLOOKUP($F2044,'Arr 2020'!$A$1:$C$1331,3,0),0)</f>
        <v>0</v>
      </c>
      <c r="I2044" s="24">
        <f>IFERROR(VLOOKUP($F2044,'Arr 2020'!$A:$N,4,0),0)</f>
        <v>0</v>
      </c>
      <c r="J2044" s="24">
        <f>IFERROR(VLOOKUP($F2044,'Arr 2020'!$A:$N,5,0),0)</f>
        <v>0</v>
      </c>
      <c r="K2044" s="24">
        <f>IFERROR(VLOOKUP($F2044,'Arr 2020'!$A:$N,6,0),0)</f>
        <v>0</v>
      </c>
      <c r="L2044" s="24">
        <f>IFERROR(VLOOKUP($F2044,'Arr 2020'!$A:$N,7,0),0)</f>
        <v>0</v>
      </c>
      <c r="M2044" s="24">
        <f>IFERROR(VLOOKUP($F2044,'Arr 2020'!$A:$N,8,0),0)</f>
        <v>0</v>
      </c>
      <c r="N2044" s="24">
        <f>IFERROR(VLOOKUP($F2044,'Arr 2020'!$A:$N,9,0),0)</f>
        <v>0</v>
      </c>
      <c r="O2044" s="24">
        <f>IFERROR(VLOOKUP($F2044,'Arr 2020'!$A:$N,10,0),0)</f>
        <v>0</v>
      </c>
      <c r="P2044" s="24">
        <f>IFERROR(VLOOKUP($F2044,'Arr 2020'!$A:$N,11,0),0)</f>
        <v>0</v>
      </c>
      <c r="Q2044" s="24">
        <f>IFERROR(VLOOKUP($F2044,'Arr 2020'!$A:$N,12,0),0)</f>
        <v>0</v>
      </c>
      <c r="R2044" s="24">
        <f>IFERROR(VLOOKUP($F2044,'Arr 2020'!$A:$N,13,0),0)</f>
        <v>0</v>
      </c>
      <c r="S2044" s="24">
        <f>IFERROR(VLOOKUP($F2044,'Arr 2020'!$A:$N,14,0),0)</f>
        <v>0</v>
      </c>
    </row>
    <row r="2045" spans="2:19" ht="15" customHeight="1" x14ac:dyDescent="0.2">
      <c r="B2045" s="60"/>
      <c r="C2045" s="61"/>
      <c r="D2045" s="61"/>
      <c r="E2045" s="61"/>
      <c r="F2045" s="43" t="s">
        <v>3549</v>
      </c>
      <c r="G2045" s="53" t="s">
        <v>3550</v>
      </c>
      <c r="H2045" s="44">
        <f>IFERROR(VLOOKUP($F2045,'Arr 2020'!$A$1:$C$1331,3,0),0)</f>
        <v>0</v>
      </c>
      <c r="I2045" s="44">
        <f>IFERROR(VLOOKUP($F2045,'Arr 2020'!$A:$N,4,0),0)</f>
        <v>0</v>
      </c>
      <c r="J2045" s="44">
        <f>IFERROR(VLOOKUP($F2045,'Arr 2020'!$A:$N,5,0),0)</f>
        <v>0</v>
      </c>
      <c r="K2045" s="44">
        <f>IFERROR(VLOOKUP($F2045,'Arr 2020'!$A:$N,6,0),0)</f>
        <v>0</v>
      </c>
      <c r="L2045" s="44">
        <f>IFERROR(VLOOKUP($F2045,'Arr 2020'!$A:$N,7,0),0)</f>
        <v>0</v>
      </c>
      <c r="M2045" s="44">
        <f>IFERROR(VLOOKUP($F2045,'Arr 2020'!$A:$N,8,0),0)</f>
        <v>0</v>
      </c>
      <c r="N2045" s="44">
        <f>IFERROR(VLOOKUP($F2045,'Arr 2020'!$A:$N,9,0),0)</f>
        <v>0</v>
      </c>
      <c r="O2045" s="44">
        <f>IFERROR(VLOOKUP($F2045,'Arr 2020'!$A:$N,10,0),0)</f>
        <v>0</v>
      </c>
      <c r="P2045" s="44">
        <f>IFERROR(VLOOKUP($F2045,'Arr 2020'!$A:$N,11,0),0)</f>
        <v>0</v>
      </c>
      <c r="Q2045" s="44">
        <f>IFERROR(VLOOKUP($F2045,'Arr 2020'!$A:$N,12,0),0)</f>
        <v>0</v>
      </c>
      <c r="R2045" s="44">
        <f>IFERROR(VLOOKUP($F2045,'Arr 2020'!$A:$N,13,0),0)</f>
        <v>0</v>
      </c>
      <c r="S2045" s="44">
        <f>IFERROR(VLOOKUP($F2045,'Arr 2020'!$A:$N,14,0),0)</f>
        <v>0</v>
      </c>
    </row>
    <row r="2046" spans="2:19" ht="15" customHeight="1" x14ac:dyDescent="0.2">
      <c r="B2046" s="60"/>
      <c r="C2046" s="61"/>
      <c r="D2046" s="61"/>
      <c r="E2046" s="61"/>
      <c r="F2046" s="43" t="s">
        <v>3551</v>
      </c>
      <c r="G2046" s="53" t="s">
        <v>3552</v>
      </c>
      <c r="H2046" s="44">
        <f>IFERROR(VLOOKUP($F2046,'Arr 2020'!$A$1:$C$1331,3,0),0)</f>
        <v>8458.1299999999992</v>
      </c>
      <c r="I2046" s="44">
        <f>IFERROR(VLOOKUP($F2046,'Arr 2020'!$A:$N,4,0),0)</f>
        <v>1549.8</v>
      </c>
      <c r="J2046" s="44">
        <f>IFERROR(VLOOKUP($F2046,'Arr 2020'!$A:$N,5,0),0)</f>
        <v>2025</v>
      </c>
      <c r="K2046" s="44">
        <f>IFERROR(VLOOKUP($F2046,'Arr 2020'!$A:$N,6,0),0)</f>
        <v>25.460000000000004</v>
      </c>
      <c r="L2046" s="44">
        <f>IFERROR(VLOOKUP($F2046,'Arr 2020'!$A:$N,7,0),0)</f>
        <v>15616.15</v>
      </c>
      <c r="M2046" s="44">
        <f>IFERROR(VLOOKUP($F2046,'Arr 2020'!$A:$N,8,0),0)</f>
        <v>6.06</v>
      </c>
      <c r="N2046" s="44">
        <f>IFERROR(VLOOKUP($F2046,'Arr 2020'!$A:$N,9,0),0)</f>
        <v>13318.29</v>
      </c>
      <c r="O2046" s="44">
        <f>IFERROR(VLOOKUP($F2046,'Arr 2020'!$A:$N,10,0),0)</f>
        <v>4810.88</v>
      </c>
      <c r="P2046" s="44">
        <f>IFERROR(VLOOKUP($F2046,'Arr 2020'!$A:$N,11,0),0)</f>
        <v>4679.12</v>
      </c>
      <c r="Q2046" s="44">
        <f>IFERROR(VLOOKUP($F2046,'Arr 2020'!$A:$N,12,0),0)</f>
        <v>28450.66</v>
      </c>
      <c r="R2046" s="44">
        <f>IFERROR(VLOOKUP($F2046,'Arr 2020'!$A:$N,13,0),0)</f>
        <v>1082.56</v>
      </c>
      <c r="S2046" s="44">
        <f>IFERROR(VLOOKUP($F2046,'Arr 2020'!$A:$N,14,0),0)</f>
        <v>2100.06</v>
      </c>
    </row>
    <row r="2047" spans="2:19" ht="15" customHeight="1" x14ac:dyDescent="0.2">
      <c r="B2047" s="60"/>
      <c r="C2047" s="61"/>
      <c r="D2047" s="61"/>
      <c r="E2047" s="61"/>
      <c r="F2047" s="43" t="s">
        <v>3553</v>
      </c>
      <c r="G2047" s="53" t="s">
        <v>3554</v>
      </c>
      <c r="H2047" s="44">
        <f>IFERROR(VLOOKUP($F2047,'Arr 2020'!$A$1:$C$1331,3,0),0)</f>
        <v>5164.4499999999989</v>
      </c>
      <c r="I2047" s="44">
        <f>IFERROR(VLOOKUP($F2047,'Arr 2020'!$A:$N,4,0),0)</f>
        <v>2801.01</v>
      </c>
      <c r="J2047" s="44">
        <f>IFERROR(VLOOKUP($F2047,'Arr 2020'!$A:$N,5,0),0)</f>
        <v>4958.03</v>
      </c>
      <c r="K2047" s="44">
        <f>IFERROR(VLOOKUP($F2047,'Arr 2020'!$A:$N,6,0),0)</f>
        <v>2710.35</v>
      </c>
      <c r="L2047" s="44">
        <f>IFERROR(VLOOKUP($F2047,'Arr 2020'!$A:$N,7,0),0)</f>
        <v>3532.76</v>
      </c>
      <c r="M2047" s="44">
        <f>IFERROR(VLOOKUP($F2047,'Arr 2020'!$A:$N,8,0),0)</f>
        <v>4725.6599999999989</v>
      </c>
      <c r="N2047" s="44">
        <f>IFERROR(VLOOKUP($F2047,'Arr 2020'!$A:$N,9,0),0)</f>
        <v>8449.2999999999993</v>
      </c>
      <c r="O2047" s="44">
        <f>IFERROR(VLOOKUP($F2047,'Arr 2020'!$A:$N,10,0),0)</f>
        <v>11970.84</v>
      </c>
      <c r="P2047" s="44">
        <f>IFERROR(VLOOKUP($F2047,'Arr 2020'!$A:$N,11,0),0)</f>
        <v>11014.13</v>
      </c>
      <c r="Q2047" s="44">
        <f>IFERROR(VLOOKUP($F2047,'Arr 2020'!$A:$N,12,0),0)</f>
        <v>14290.809999999998</v>
      </c>
      <c r="R2047" s="44">
        <f>IFERROR(VLOOKUP($F2047,'Arr 2020'!$A:$N,13,0),0)</f>
        <v>13534.25</v>
      </c>
      <c r="S2047" s="44">
        <f>IFERROR(VLOOKUP($F2047,'Arr 2020'!$A:$N,14,0),0)</f>
        <v>13556.31</v>
      </c>
    </row>
    <row r="2048" spans="2:19" ht="15" customHeight="1" x14ac:dyDescent="0.2">
      <c r="B2048" s="60"/>
      <c r="C2048" s="61"/>
      <c r="D2048" s="61"/>
      <c r="E2048" s="61"/>
      <c r="F2048" s="43" t="s">
        <v>3555</v>
      </c>
      <c r="G2048" s="53" t="s">
        <v>3556</v>
      </c>
      <c r="H2048" s="44">
        <f>IFERROR(VLOOKUP($F2048,'Arr 2020'!$A$1:$C$1331,3,0),0)</f>
        <v>394.66</v>
      </c>
      <c r="I2048" s="44">
        <f>IFERROR(VLOOKUP($F2048,'Arr 2020'!$A:$N,4,0),0)</f>
        <v>0</v>
      </c>
      <c r="J2048" s="44">
        <f>IFERROR(VLOOKUP($F2048,'Arr 2020'!$A:$N,5,0),0)</f>
        <v>4.04</v>
      </c>
      <c r="K2048" s="44">
        <f>IFERROR(VLOOKUP($F2048,'Arr 2020'!$A:$N,6,0),0)</f>
        <v>0</v>
      </c>
      <c r="L2048" s="44">
        <f>IFERROR(VLOOKUP($F2048,'Arr 2020'!$A:$N,7,0),0)</f>
        <v>0</v>
      </c>
      <c r="M2048" s="44">
        <f>IFERROR(VLOOKUP($F2048,'Arr 2020'!$A:$N,8,0),0)</f>
        <v>0</v>
      </c>
      <c r="N2048" s="44">
        <f>IFERROR(VLOOKUP($F2048,'Arr 2020'!$A:$N,9,0),0)</f>
        <v>0</v>
      </c>
      <c r="O2048" s="44">
        <f>IFERROR(VLOOKUP($F2048,'Arr 2020'!$A:$N,10,0),0)</f>
        <v>0</v>
      </c>
      <c r="P2048" s="44">
        <f>IFERROR(VLOOKUP($F2048,'Arr 2020'!$A:$N,11,0),0)</f>
        <v>0</v>
      </c>
      <c r="Q2048" s="44">
        <f>IFERROR(VLOOKUP($F2048,'Arr 2020'!$A:$N,12,0),0)</f>
        <v>0</v>
      </c>
      <c r="R2048" s="44">
        <f>IFERROR(VLOOKUP($F2048,'Arr 2020'!$A:$N,13,0),0)</f>
        <v>0</v>
      </c>
      <c r="S2048" s="44">
        <f>IFERROR(VLOOKUP($F2048,'Arr 2020'!$A:$N,14,0),0)</f>
        <v>0</v>
      </c>
    </row>
    <row r="2049" spans="2:19" ht="15" customHeight="1" x14ac:dyDescent="0.2">
      <c r="B2049" s="64"/>
      <c r="C2049" s="37"/>
      <c r="D2049" s="37" t="s">
        <v>3557</v>
      </c>
      <c r="E2049" s="37"/>
      <c r="F2049" s="37"/>
      <c r="G2049" s="51" t="s">
        <v>3558</v>
      </c>
      <c r="H2049" s="38">
        <f>IFERROR(VLOOKUP($F2049,'Arr 2020'!$A$1:$C$1331,3,0),0)</f>
        <v>0</v>
      </c>
      <c r="I2049" s="38">
        <f>IFERROR(VLOOKUP($F2049,'Arr 2020'!$A:$N,4,0),0)</f>
        <v>0</v>
      </c>
      <c r="J2049" s="38">
        <f>IFERROR(VLOOKUP($F2049,'Arr 2020'!$A:$N,5,0),0)</f>
        <v>0</v>
      </c>
      <c r="K2049" s="38">
        <f>IFERROR(VLOOKUP($F2049,'Arr 2020'!$A:$N,6,0),0)</f>
        <v>0</v>
      </c>
      <c r="L2049" s="38">
        <f>IFERROR(VLOOKUP($F2049,'Arr 2020'!$A:$N,7,0),0)</f>
        <v>0</v>
      </c>
      <c r="M2049" s="38">
        <f>IFERROR(VLOOKUP($F2049,'Arr 2020'!$A:$N,8,0),0)</f>
        <v>0</v>
      </c>
      <c r="N2049" s="38">
        <f>IFERROR(VLOOKUP($F2049,'Arr 2020'!$A:$N,9,0),0)</f>
        <v>0</v>
      </c>
      <c r="O2049" s="38">
        <f>IFERROR(VLOOKUP($F2049,'Arr 2020'!$A:$N,10,0),0)</f>
        <v>0</v>
      </c>
      <c r="P2049" s="38">
        <f>IFERROR(VLOOKUP($F2049,'Arr 2020'!$A:$N,11,0),0)</f>
        <v>0</v>
      </c>
      <c r="Q2049" s="38">
        <f>IFERROR(VLOOKUP($F2049,'Arr 2020'!$A:$N,12,0),0)</f>
        <v>0</v>
      </c>
      <c r="R2049" s="38">
        <f>IFERROR(VLOOKUP($F2049,'Arr 2020'!$A:$N,13,0),0)</f>
        <v>0</v>
      </c>
      <c r="S2049" s="38">
        <f>IFERROR(VLOOKUP($F2049,'Arr 2020'!$A:$N,14,0),0)</f>
        <v>0</v>
      </c>
    </row>
    <row r="2050" spans="2:19" ht="15" customHeight="1" x14ac:dyDescent="0.2">
      <c r="B2050" s="23"/>
      <c r="C2050" s="22"/>
      <c r="D2050" s="22"/>
      <c r="E2050" s="22" t="s">
        <v>3559</v>
      </c>
      <c r="F2050" s="22"/>
      <c r="G2050" s="55" t="s">
        <v>3560</v>
      </c>
      <c r="H2050" s="24">
        <f>IFERROR(VLOOKUP($F2050,'Arr 2020'!$A$1:$C$1331,3,0),0)</f>
        <v>0</v>
      </c>
      <c r="I2050" s="24">
        <f>IFERROR(VLOOKUP($F2050,'Arr 2020'!$A:$N,4,0),0)</f>
        <v>0</v>
      </c>
      <c r="J2050" s="24">
        <f>IFERROR(VLOOKUP($F2050,'Arr 2020'!$A:$N,5,0),0)</f>
        <v>0</v>
      </c>
      <c r="K2050" s="24">
        <f>IFERROR(VLOOKUP($F2050,'Arr 2020'!$A:$N,6,0),0)</f>
        <v>0</v>
      </c>
      <c r="L2050" s="24">
        <f>IFERROR(VLOOKUP($F2050,'Arr 2020'!$A:$N,7,0),0)</f>
        <v>0</v>
      </c>
      <c r="M2050" s="24">
        <f>IFERROR(VLOOKUP($F2050,'Arr 2020'!$A:$N,8,0),0)</f>
        <v>0</v>
      </c>
      <c r="N2050" s="24">
        <f>IFERROR(VLOOKUP($F2050,'Arr 2020'!$A:$N,9,0),0)</f>
        <v>0</v>
      </c>
      <c r="O2050" s="24">
        <f>IFERROR(VLOOKUP($F2050,'Arr 2020'!$A:$N,10,0),0)</f>
        <v>0</v>
      </c>
      <c r="P2050" s="24">
        <f>IFERROR(VLOOKUP($F2050,'Arr 2020'!$A:$N,11,0),0)</f>
        <v>0</v>
      </c>
      <c r="Q2050" s="24">
        <f>IFERROR(VLOOKUP($F2050,'Arr 2020'!$A:$N,12,0),0)</f>
        <v>0</v>
      </c>
      <c r="R2050" s="24">
        <f>IFERROR(VLOOKUP($F2050,'Arr 2020'!$A:$N,13,0),0)</f>
        <v>0</v>
      </c>
      <c r="S2050" s="24">
        <f>IFERROR(VLOOKUP($F2050,'Arr 2020'!$A:$N,14,0),0)</f>
        <v>0</v>
      </c>
    </row>
    <row r="2051" spans="2:19" ht="15" customHeight="1" x14ac:dyDescent="0.2">
      <c r="B2051" s="60"/>
      <c r="C2051" s="61"/>
      <c r="D2051" s="61"/>
      <c r="E2051" s="61"/>
      <c r="F2051" s="43" t="s">
        <v>3561</v>
      </c>
      <c r="G2051" s="53" t="s">
        <v>3560</v>
      </c>
      <c r="H2051" s="44">
        <f>IFERROR(VLOOKUP($F2051,'Arr 2020'!$A$1:$C$1331,3,0),0)</f>
        <v>22.31</v>
      </c>
      <c r="I2051" s="44">
        <f>IFERROR(VLOOKUP($F2051,'Arr 2020'!$A:$N,4,0),0)</f>
        <v>11.8</v>
      </c>
      <c r="J2051" s="44">
        <f>IFERROR(VLOOKUP($F2051,'Arr 2020'!$A:$N,5,0),0)</f>
        <v>10</v>
      </c>
      <c r="K2051" s="44">
        <f>IFERROR(VLOOKUP($F2051,'Arr 2020'!$A:$N,6,0),0)</f>
        <v>0</v>
      </c>
      <c r="L2051" s="44">
        <f>IFERROR(VLOOKUP($F2051,'Arr 2020'!$A:$N,7,0),0)</f>
        <v>28.33</v>
      </c>
      <c r="M2051" s="44">
        <f>IFERROR(VLOOKUP($F2051,'Arr 2020'!$A:$N,8,0),0)</f>
        <v>30.65</v>
      </c>
      <c r="N2051" s="44">
        <f>IFERROR(VLOOKUP($F2051,'Arr 2020'!$A:$N,9,0),0)</f>
        <v>0</v>
      </c>
      <c r="O2051" s="44">
        <f>IFERROR(VLOOKUP($F2051,'Arr 2020'!$A:$N,10,0),0)</f>
        <v>51.8</v>
      </c>
      <c r="P2051" s="44">
        <f>IFERROR(VLOOKUP($F2051,'Arr 2020'!$A:$N,11,0),0)</f>
        <v>4.5999999999999996</v>
      </c>
      <c r="Q2051" s="44">
        <f>IFERROR(VLOOKUP($F2051,'Arr 2020'!$A:$N,12,0),0)</f>
        <v>0</v>
      </c>
      <c r="R2051" s="44">
        <f>IFERROR(VLOOKUP($F2051,'Arr 2020'!$A:$N,13,0),0)</f>
        <v>315.89999999999998</v>
      </c>
      <c r="S2051" s="44">
        <f>IFERROR(VLOOKUP($F2051,'Arr 2020'!$A:$N,14,0),0)</f>
        <v>76.900000000000006</v>
      </c>
    </row>
    <row r="2052" spans="2:19" ht="15" customHeight="1" x14ac:dyDescent="0.2">
      <c r="B2052" s="23"/>
      <c r="C2052" s="22"/>
      <c r="D2052" s="22"/>
      <c r="E2052" s="22" t="s">
        <v>3562</v>
      </c>
      <c r="F2052" s="22"/>
      <c r="G2052" s="55" t="s">
        <v>3563</v>
      </c>
      <c r="H2052" s="24">
        <f>IFERROR(VLOOKUP($F2052,'Arr 2020'!$A$1:$C$1331,3,0),0)</f>
        <v>0</v>
      </c>
      <c r="I2052" s="24">
        <f>IFERROR(VLOOKUP($F2052,'Arr 2020'!$A:$N,4,0),0)</f>
        <v>0</v>
      </c>
      <c r="J2052" s="24">
        <f>IFERROR(VLOOKUP($F2052,'Arr 2020'!$A:$N,5,0),0)</f>
        <v>0</v>
      </c>
      <c r="K2052" s="24">
        <f>IFERROR(VLOOKUP($F2052,'Arr 2020'!$A:$N,6,0),0)</f>
        <v>0</v>
      </c>
      <c r="L2052" s="24">
        <f>IFERROR(VLOOKUP($F2052,'Arr 2020'!$A:$N,7,0),0)</f>
        <v>0</v>
      </c>
      <c r="M2052" s="24">
        <f>IFERROR(VLOOKUP($F2052,'Arr 2020'!$A:$N,8,0),0)</f>
        <v>0</v>
      </c>
      <c r="N2052" s="24">
        <f>IFERROR(VLOOKUP($F2052,'Arr 2020'!$A:$N,9,0),0)</f>
        <v>0</v>
      </c>
      <c r="O2052" s="24">
        <f>IFERROR(VLOOKUP($F2052,'Arr 2020'!$A:$N,10,0),0)</f>
        <v>0</v>
      </c>
      <c r="P2052" s="24">
        <f>IFERROR(VLOOKUP($F2052,'Arr 2020'!$A:$N,11,0),0)</f>
        <v>0</v>
      </c>
      <c r="Q2052" s="24">
        <f>IFERROR(VLOOKUP($F2052,'Arr 2020'!$A:$N,12,0),0)</f>
        <v>0</v>
      </c>
      <c r="R2052" s="24">
        <f>IFERROR(VLOOKUP($F2052,'Arr 2020'!$A:$N,13,0),0)</f>
        <v>0</v>
      </c>
      <c r="S2052" s="24">
        <f>IFERROR(VLOOKUP($F2052,'Arr 2020'!$A:$N,14,0),0)</f>
        <v>0</v>
      </c>
    </row>
    <row r="2053" spans="2:19" ht="15" customHeight="1" x14ac:dyDescent="0.2">
      <c r="B2053" s="60"/>
      <c r="C2053" s="61"/>
      <c r="D2053" s="61"/>
      <c r="E2053" s="61"/>
      <c r="F2053" s="43" t="s">
        <v>3564</v>
      </c>
      <c r="G2053" s="53" t="s">
        <v>3565</v>
      </c>
      <c r="H2053" s="44">
        <f>IFERROR(VLOOKUP($F2053,'Arr 2020'!$A$1:$C$1331,3,0),0)</f>
        <v>9488.98</v>
      </c>
      <c r="I2053" s="44">
        <f>IFERROR(VLOOKUP($F2053,'Arr 2020'!$A:$N,4,0),0)</f>
        <v>28126.42</v>
      </c>
      <c r="J2053" s="44">
        <f>IFERROR(VLOOKUP($F2053,'Arr 2020'!$A:$N,5,0),0)</f>
        <v>5555.74</v>
      </c>
      <c r="K2053" s="44">
        <f>IFERROR(VLOOKUP($F2053,'Arr 2020'!$A:$N,6,0),0)</f>
        <v>4882.91</v>
      </c>
      <c r="L2053" s="44">
        <f>IFERROR(VLOOKUP($F2053,'Arr 2020'!$A:$N,7,0),0)</f>
        <v>66922.12</v>
      </c>
      <c r="M2053" s="44">
        <f>IFERROR(VLOOKUP($F2053,'Arr 2020'!$A:$N,8,0),0)</f>
        <v>53351.41</v>
      </c>
      <c r="N2053" s="44">
        <f>IFERROR(VLOOKUP($F2053,'Arr 2020'!$A:$N,9,0),0)</f>
        <v>7517.12</v>
      </c>
      <c r="O2053" s="44">
        <f>IFERROR(VLOOKUP($F2053,'Arr 2020'!$A:$N,10,0),0)</f>
        <v>3402.77</v>
      </c>
      <c r="P2053" s="44">
        <f>IFERROR(VLOOKUP($F2053,'Arr 2020'!$A:$N,11,0),0)</f>
        <v>4850.7499999999991</v>
      </c>
      <c r="Q2053" s="44">
        <f>IFERROR(VLOOKUP($F2053,'Arr 2020'!$A:$N,12,0),0)</f>
        <v>37327.919999999998</v>
      </c>
      <c r="R2053" s="44">
        <f>IFERROR(VLOOKUP($F2053,'Arr 2020'!$A:$N,13,0),0)</f>
        <v>11430.59</v>
      </c>
      <c r="S2053" s="44">
        <f>IFERROR(VLOOKUP($F2053,'Arr 2020'!$A:$N,14,0),0)</f>
        <v>13644.89</v>
      </c>
    </row>
    <row r="2054" spans="2:19" ht="15" customHeight="1" x14ac:dyDescent="0.2">
      <c r="B2054" s="60"/>
      <c r="C2054" s="61"/>
      <c r="D2054" s="61"/>
      <c r="E2054" s="61"/>
      <c r="F2054" s="43" t="s">
        <v>3566</v>
      </c>
      <c r="G2054" s="53" t="s">
        <v>3567</v>
      </c>
      <c r="H2054" s="44">
        <f>IFERROR(VLOOKUP($F2054,'Arr 2020'!$A$1:$C$1331,3,0),0)</f>
        <v>12023.72</v>
      </c>
      <c r="I2054" s="44">
        <f>IFERROR(VLOOKUP($F2054,'Arr 2020'!$A:$N,4,0),0)</f>
        <v>10597.88</v>
      </c>
      <c r="J2054" s="44">
        <f>IFERROR(VLOOKUP($F2054,'Arr 2020'!$A:$N,5,0),0)</f>
        <v>12883.76</v>
      </c>
      <c r="K2054" s="44">
        <f>IFERROR(VLOOKUP($F2054,'Arr 2020'!$A:$N,6,0),0)</f>
        <v>9978.06</v>
      </c>
      <c r="L2054" s="44">
        <f>IFERROR(VLOOKUP($F2054,'Arr 2020'!$A:$N,7,0),0)</f>
        <v>10147.94</v>
      </c>
      <c r="M2054" s="44">
        <f>IFERROR(VLOOKUP($F2054,'Arr 2020'!$A:$N,8,0),0)</f>
        <v>7378.78</v>
      </c>
      <c r="N2054" s="44">
        <f>IFERROR(VLOOKUP($F2054,'Arr 2020'!$A:$N,9,0),0)</f>
        <v>7442.88</v>
      </c>
      <c r="O2054" s="44">
        <f>IFERROR(VLOOKUP($F2054,'Arr 2020'!$A:$N,10,0),0)</f>
        <v>7028.66</v>
      </c>
      <c r="P2054" s="44">
        <f>IFERROR(VLOOKUP($F2054,'Arr 2020'!$A:$N,11,0),0)</f>
        <v>3294.66</v>
      </c>
      <c r="Q2054" s="44">
        <f>IFERROR(VLOOKUP($F2054,'Arr 2020'!$A:$N,12,0),0)</f>
        <v>13308.76</v>
      </c>
      <c r="R2054" s="44">
        <f>IFERROR(VLOOKUP($F2054,'Arr 2020'!$A:$N,13,0),0)</f>
        <v>11019.3</v>
      </c>
      <c r="S2054" s="44">
        <f>IFERROR(VLOOKUP($F2054,'Arr 2020'!$A:$N,14,0),0)</f>
        <v>58546.46</v>
      </c>
    </row>
    <row r="2055" spans="2:19" ht="15" customHeight="1" x14ac:dyDescent="0.2">
      <c r="B2055" s="23"/>
      <c r="C2055" s="22"/>
      <c r="D2055" s="22"/>
      <c r="E2055" s="22" t="s">
        <v>3568</v>
      </c>
      <c r="F2055" s="22"/>
      <c r="G2055" s="55" t="s">
        <v>3569</v>
      </c>
      <c r="H2055" s="24">
        <f>IFERROR(VLOOKUP($F2055,'Arr 2020'!$A$1:$C$1331,3,0),0)</f>
        <v>0</v>
      </c>
      <c r="I2055" s="24">
        <f>IFERROR(VLOOKUP($F2055,'Arr 2020'!$A:$N,4,0),0)</f>
        <v>0</v>
      </c>
      <c r="J2055" s="24">
        <f>IFERROR(VLOOKUP($F2055,'Arr 2020'!$A:$N,5,0),0)</f>
        <v>0</v>
      </c>
      <c r="K2055" s="24">
        <f>IFERROR(VLOOKUP($F2055,'Arr 2020'!$A:$N,6,0),0)</f>
        <v>0</v>
      </c>
      <c r="L2055" s="24">
        <f>IFERROR(VLOOKUP($F2055,'Arr 2020'!$A:$N,7,0),0)</f>
        <v>0</v>
      </c>
      <c r="M2055" s="24">
        <f>IFERROR(VLOOKUP($F2055,'Arr 2020'!$A:$N,8,0),0)</f>
        <v>0</v>
      </c>
      <c r="N2055" s="24">
        <f>IFERROR(VLOOKUP($F2055,'Arr 2020'!$A:$N,9,0),0)</f>
        <v>0</v>
      </c>
      <c r="O2055" s="24">
        <f>IFERROR(VLOOKUP($F2055,'Arr 2020'!$A:$N,10,0),0)</f>
        <v>0</v>
      </c>
      <c r="P2055" s="24">
        <f>IFERROR(VLOOKUP($F2055,'Arr 2020'!$A:$N,11,0),0)</f>
        <v>0</v>
      </c>
      <c r="Q2055" s="24">
        <f>IFERROR(VLOOKUP($F2055,'Arr 2020'!$A:$N,12,0),0)</f>
        <v>0</v>
      </c>
      <c r="R2055" s="24">
        <f>IFERROR(VLOOKUP($F2055,'Arr 2020'!$A:$N,13,0),0)</f>
        <v>0</v>
      </c>
      <c r="S2055" s="24">
        <f>IFERROR(VLOOKUP($F2055,'Arr 2020'!$A:$N,14,0),0)</f>
        <v>0</v>
      </c>
    </row>
    <row r="2056" spans="2:19" ht="15" customHeight="1" x14ac:dyDescent="0.2">
      <c r="B2056" s="60"/>
      <c r="C2056" s="61"/>
      <c r="D2056" s="61"/>
      <c r="E2056" s="61"/>
      <c r="F2056" s="43" t="s">
        <v>3570</v>
      </c>
      <c r="G2056" s="53" t="s">
        <v>3569</v>
      </c>
      <c r="H2056" s="44">
        <f>IFERROR(VLOOKUP($F2056,'Arr 2020'!$A$1:$C$1331,3,0),0)</f>
        <v>38274</v>
      </c>
      <c r="I2056" s="44">
        <f>IFERROR(VLOOKUP($F2056,'Arr 2020'!$A:$N,4,0),0)</f>
        <v>6848.76</v>
      </c>
      <c r="J2056" s="44">
        <f>IFERROR(VLOOKUP($F2056,'Arr 2020'!$A:$N,5,0),0)</f>
        <v>18397.64</v>
      </c>
      <c r="K2056" s="44">
        <f>IFERROR(VLOOKUP($F2056,'Arr 2020'!$A:$N,6,0),0)</f>
        <v>9587.2999999999993</v>
      </c>
      <c r="L2056" s="44">
        <f>IFERROR(VLOOKUP($F2056,'Arr 2020'!$A:$N,7,0),0)</f>
        <v>21150.000000000004</v>
      </c>
      <c r="M2056" s="44">
        <f>IFERROR(VLOOKUP($F2056,'Arr 2020'!$A:$N,8,0),0)</f>
        <v>8275.1699999999983</v>
      </c>
      <c r="N2056" s="44">
        <f>IFERROR(VLOOKUP($F2056,'Arr 2020'!$A:$N,9,0),0)</f>
        <v>9587.84</v>
      </c>
      <c r="O2056" s="44">
        <f>IFERROR(VLOOKUP($F2056,'Arr 2020'!$A:$N,10,0),0)</f>
        <v>6930.06</v>
      </c>
      <c r="P2056" s="44">
        <f>IFERROR(VLOOKUP($F2056,'Arr 2020'!$A:$N,11,0),0)</f>
        <v>17740.599999999999</v>
      </c>
      <c r="Q2056" s="44">
        <f>IFERROR(VLOOKUP($F2056,'Arr 2020'!$A:$N,12,0),0)</f>
        <v>5509.47</v>
      </c>
      <c r="R2056" s="44">
        <f>IFERROR(VLOOKUP($F2056,'Arr 2020'!$A:$N,13,0),0)</f>
        <v>7968.78</v>
      </c>
      <c r="S2056" s="44">
        <f>IFERROR(VLOOKUP($F2056,'Arr 2020'!$A:$N,14,0),0)</f>
        <v>22978.66</v>
      </c>
    </row>
    <row r="2057" spans="2:19" ht="15" customHeight="1" x14ac:dyDescent="0.2">
      <c r="B2057" s="23"/>
      <c r="C2057" s="22"/>
      <c r="D2057" s="22"/>
      <c r="E2057" s="22" t="s">
        <v>3571</v>
      </c>
      <c r="F2057" s="22"/>
      <c r="G2057" s="55" t="s">
        <v>3572</v>
      </c>
      <c r="H2057" s="24">
        <f>IFERROR(VLOOKUP($F2057,'Arr 2020'!$A$1:$C$1331,3,0),0)</f>
        <v>0</v>
      </c>
      <c r="I2057" s="24">
        <f>IFERROR(VLOOKUP($F2057,'Arr 2020'!$A:$N,4,0),0)</f>
        <v>0</v>
      </c>
      <c r="J2057" s="24">
        <f>IFERROR(VLOOKUP($F2057,'Arr 2020'!$A:$N,5,0),0)</f>
        <v>0</v>
      </c>
      <c r="K2057" s="24">
        <f>IFERROR(VLOOKUP($F2057,'Arr 2020'!$A:$N,6,0),0)</f>
        <v>0</v>
      </c>
      <c r="L2057" s="24">
        <f>IFERROR(VLOOKUP($F2057,'Arr 2020'!$A:$N,7,0),0)</f>
        <v>0</v>
      </c>
      <c r="M2057" s="24">
        <f>IFERROR(VLOOKUP($F2057,'Arr 2020'!$A:$N,8,0),0)</f>
        <v>0</v>
      </c>
      <c r="N2057" s="24">
        <f>IFERROR(VLOOKUP($F2057,'Arr 2020'!$A:$N,9,0),0)</f>
        <v>0</v>
      </c>
      <c r="O2057" s="24">
        <f>IFERROR(VLOOKUP($F2057,'Arr 2020'!$A:$N,10,0),0)</f>
        <v>0</v>
      </c>
      <c r="P2057" s="24">
        <f>IFERROR(VLOOKUP($F2057,'Arr 2020'!$A:$N,11,0),0)</f>
        <v>0</v>
      </c>
      <c r="Q2057" s="24">
        <f>IFERROR(VLOOKUP($F2057,'Arr 2020'!$A:$N,12,0),0)</f>
        <v>0</v>
      </c>
      <c r="R2057" s="24">
        <f>IFERROR(VLOOKUP($F2057,'Arr 2020'!$A:$N,13,0),0)</f>
        <v>0</v>
      </c>
      <c r="S2057" s="24">
        <f>IFERROR(VLOOKUP($F2057,'Arr 2020'!$A:$N,14,0),0)</f>
        <v>0</v>
      </c>
    </row>
    <row r="2058" spans="2:19" ht="15" customHeight="1" x14ac:dyDescent="0.2">
      <c r="B2058" s="60"/>
      <c r="C2058" s="61"/>
      <c r="D2058" s="61"/>
      <c r="E2058" s="61"/>
      <c r="F2058" s="43" t="s">
        <v>3573</v>
      </c>
      <c r="G2058" s="53" t="s">
        <v>3574</v>
      </c>
      <c r="H2058" s="44">
        <f>IFERROR(VLOOKUP($F2058,'Arr 2020'!$A$1:$C$1331,3,0),0)</f>
        <v>18240.2</v>
      </c>
      <c r="I2058" s="44">
        <f>IFERROR(VLOOKUP($F2058,'Arr 2020'!$A:$N,4,0),0)</f>
        <v>4247.25</v>
      </c>
      <c r="J2058" s="44">
        <f>IFERROR(VLOOKUP($F2058,'Arr 2020'!$A:$N,5,0),0)</f>
        <v>3364.9</v>
      </c>
      <c r="K2058" s="44">
        <f>IFERROR(VLOOKUP($F2058,'Arr 2020'!$A:$N,6,0),0)</f>
        <v>34619.9</v>
      </c>
      <c r="L2058" s="44">
        <f>IFERROR(VLOOKUP($F2058,'Arr 2020'!$A:$N,7,0),0)</f>
        <v>1193.7200000000003</v>
      </c>
      <c r="M2058" s="44">
        <f>IFERROR(VLOOKUP($F2058,'Arr 2020'!$A:$N,8,0),0)</f>
        <v>280.23</v>
      </c>
      <c r="N2058" s="44">
        <f>IFERROR(VLOOKUP($F2058,'Arr 2020'!$A:$N,9,0),0)</f>
        <v>8059.0500000000011</v>
      </c>
      <c r="O2058" s="44">
        <f>IFERROR(VLOOKUP($F2058,'Arr 2020'!$A:$N,10,0),0)</f>
        <v>856.36000000000013</v>
      </c>
      <c r="P2058" s="44">
        <f>IFERROR(VLOOKUP($F2058,'Arr 2020'!$A:$N,11,0),0)</f>
        <v>1714.69</v>
      </c>
      <c r="Q2058" s="44">
        <f>IFERROR(VLOOKUP($F2058,'Arr 2020'!$A:$N,12,0),0)</f>
        <v>966</v>
      </c>
      <c r="R2058" s="44">
        <f>IFERROR(VLOOKUP($F2058,'Arr 2020'!$A:$N,13,0),0)</f>
        <v>2328.87</v>
      </c>
      <c r="S2058" s="44">
        <f>IFERROR(VLOOKUP($F2058,'Arr 2020'!$A:$N,14,0),0)</f>
        <v>1150.97</v>
      </c>
    </row>
    <row r="2059" spans="2:19" ht="15" customHeight="1" x14ac:dyDescent="0.2">
      <c r="B2059" s="60"/>
      <c r="C2059" s="61"/>
      <c r="D2059" s="61"/>
      <c r="E2059" s="61"/>
      <c r="F2059" s="43" t="s">
        <v>3575</v>
      </c>
      <c r="G2059" s="53" t="s">
        <v>3576</v>
      </c>
      <c r="H2059" s="44">
        <f>IFERROR(VLOOKUP($F2059,'Arr 2020'!$A$1:$C$1331,3,0),0)</f>
        <v>11580.15</v>
      </c>
      <c r="I2059" s="44">
        <f>IFERROR(VLOOKUP($F2059,'Arr 2020'!$A:$N,4,0),0)</f>
        <v>8973.73</v>
      </c>
      <c r="J2059" s="44">
        <f>IFERROR(VLOOKUP($F2059,'Arr 2020'!$A:$N,5,0),0)</f>
        <v>10731.57</v>
      </c>
      <c r="K2059" s="44">
        <f>IFERROR(VLOOKUP($F2059,'Arr 2020'!$A:$N,6,0),0)</f>
        <v>23317.11</v>
      </c>
      <c r="L2059" s="44">
        <f>IFERROR(VLOOKUP($F2059,'Arr 2020'!$A:$N,7,0),0)</f>
        <v>11933.27</v>
      </c>
      <c r="M2059" s="44">
        <f>IFERROR(VLOOKUP($F2059,'Arr 2020'!$A:$N,8,0),0)</f>
        <v>13818.35</v>
      </c>
      <c r="N2059" s="44">
        <f>IFERROR(VLOOKUP($F2059,'Arr 2020'!$A:$N,9,0),0)</f>
        <v>29537.24</v>
      </c>
      <c r="O2059" s="44">
        <f>IFERROR(VLOOKUP($F2059,'Arr 2020'!$A:$N,10,0),0)</f>
        <v>22008.25</v>
      </c>
      <c r="P2059" s="44">
        <f>IFERROR(VLOOKUP($F2059,'Arr 2020'!$A:$N,11,0),0)</f>
        <v>20867.55</v>
      </c>
      <c r="Q2059" s="44">
        <f>IFERROR(VLOOKUP($F2059,'Arr 2020'!$A:$N,12,0),0)</f>
        <v>22641.19</v>
      </c>
      <c r="R2059" s="44">
        <f>IFERROR(VLOOKUP($F2059,'Arr 2020'!$A:$N,13,0),0)</f>
        <v>23607.83</v>
      </c>
      <c r="S2059" s="44">
        <f>IFERROR(VLOOKUP($F2059,'Arr 2020'!$A:$N,14,0),0)</f>
        <v>22569.05</v>
      </c>
    </row>
    <row r="2060" spans="2:19" ht="15" customHeight="1" x14ac:dyDescent="0.2">
      <c r="B2060" s="60"/>
      <c r="C2060" s="61"/>
      <c r="D2060" s="61"/>
      <c r="E2060" s="61"/>
      <c r="F2060" s="43" t="s">
        <v>3577</v>
      </c>
      <c r="G2060" s="53" t="s">
        <v>3578</v>
      </c>
      <c r="H2060" s="44">
        <f>IFERROR(VLOOKUP($F2060,'Arr 2020'!$A$1:$C$1331,3,0),0)</f>
        <v>0</v>
      </c>
      <c r="I2060" s="44">
        <f>IFERROR(VLOOKUP($F2060,'Arr 2020'!$A:$N,4,0),0)</f>
        <v>50.52</v>
      </c>
      <c r="J2060" s="44">
        <f>IFERROR(VLOOKUP($F2060,'Arr 2020'!$A:$N,5,0),0)</f>
        <v>0</v>
      </c>
      <c r="K2060" s="44">
        <f>IFERROR(VLOOKUP($F2060,'Arr 2020'!$A:$N,6,0),0)</f>
        <v>0</v>
      </c>
      <c r="L2060" s="44">
        <f>IFERROR(VLOOKUP($F2060,'Arr 2020'!$A:$N,7,0),0)</f>
        <v>0</v>
      </c>
      <c r="M2060" s="44">
        <f>IFERROR(VLOOKUP($F2060,'Arr 2020'!$A:$N,8,0),0)</f>
        <v>0</v>
      </c>
      <c r="N2060" s="44">
        <f>IFERROR(VLOOKUP($F2060,'Arr 2020'!$A:$N,9,0),0)</f>
        <v>0</v>
      </c>
      <c r="O2060" s="44">
        <f>IFERROR(VLOOKUP($F2060,'Arr 2020'!$A:$N,10,0),0)</f>
        <v>29.45</v>
      </c>
      <c r="P2060" s="44">
        <f>IFERROR(VLOOKUP($F2060,'Arr 2020'!$A:$N,11,0),0)</f>
        <v>149.49</v>
      </c>
      <c r="Q2060" s="44">
        <f>IFERROR(VLOOKUP($F2060,'Arr 2020'!$A:$N,12,0),0)</f>
        <v>0</v>
      </c>
      <c r="R2060" s="44">
        <f>IFERROR(VLOOKUP($F2060,'Arr 2020'!$A:$N,13,0),0)</f>
        <v>0</v>
      </c>
      <c r="S2060" s="44">
        <f>IFERROR(VLOOKUP($F2060,'Arr 2020'!$A:$N,14,0),0)</f>
        <v>0</v>
      </c>
    </row>
    <row r="2061" spans="2:19" ht="30" customHeight="1" x14ac:dyDescent="0.2">
      <c r="B2061" s="60"/>
      <c r="C2061" s="61"/>
      <c r="D2061" s="61"/>
      <c r="E2061" s="61"/>
      <c r="F2061" s="43" t="s">
        <v>3579</v>
      </c>
      <c r="G2061" s="53" t="s">
        <v>3580</v>
      </c>
      <c r="H2061" s="44">
        <f>IFERROR(VLOOKUP($F2061,'Arr 2020'!$A$1:$C$1331,3,0),0)</f>
        <v>31964.35</v>
      </c>
      <c r="I2061" s="44">
        <f>IFERROR(VLOOKUP($F2061,'Arr 2020'!$A:$N,4,0),0)</f>
        <v>75974.16</v>
      </c>
      <c r="J2061" s="44">
        <f>IFERROR(VLOOKUP($F2061,'Arr 2020'!$A:$N,5,0),0)</f>
        <v>51793.250000000007</v>
      </c>
      <c r="K2061" s="44">
        <f>IFERROR(VLOOKUP($F2061,'Arr 2020'!$A:$N,6,0),0)</f>
        <v>79933.17</v>
      </c>
      <c r="L2061" s="44">
        <f>IFERROR(VLOOKUP($F2061,'Arr 2020'!$A:$N,7,0),0)</f>
        <v>84466.249999999985</v>
      </c>
      <c r="M2061" s="44">
        <f>IFERROR(VLOOKUP($F2061,'Arr 2020'!$A:$N,8,0),0)</f>
        <v>56695.12</v>
      </c>
      <c r="N2061" s="44">
        <f>IFERROR(VLOOKUP($F2061,'Arr 2020'!$A:$N,9,0),0)</f>
        <v>40162.03</v>
      </c>
      <c r="O2061" s="44">
        <f>IFERROR(VLOOKUP($F2061,'Arr 2020'!$A:$N,10,0),0)</f>
        <v>41551.849999999991</v>
      </c>
      <c r="P2061" s="44">
        <f>IFERROR(VLOOKUP($F2061,'Arr 2020'!$A:$N,11,0),0)</f>
        <v>135191.71</v>
      </c>
      <c r="Q2061" s="44">
        <f>IFERROR(VLOOKUP($F2061,'Arr 2020'!$A:$N,12,0),0)</f>
        <v>78602.929999999993</v>
      </c>
      <c r="R2061" s="44">
        <f>IFERROR(VLOOKUP($F2061,'Arr 2020'!$A:$N,13,0),0)</f>
        <v>70831.289999999994</v>
      </c>
      <c r="S2061" s="44">
        <f>IFERROR(VLOOKUP($F2061,'Arr 2020'!$A:$N,14,0),0)</f>
        <v>81914</v>
      </c>
    </row>
    <row r="2062" spans="2:19" ht="15" customHeight="1" x14ac:dyDescent="0.2">
      <c r="B2062" s="64"/>
      <c r="C2062" s="37"/>
      <c r="D2062" s="37" t="s">
        <v>3581</v>
      </c>
      <c r="E2062" s="37"/>
      <c r="F2062" s="37"/>
      <c r="G2062" s="51" t="s">
        <v>4330</v>
      </c>
      <c r="H2062" s="38">
        <f>IFERROR(VLOOKUP($F2062,'Arr 2020'!$A$1:$C$1331,3,0),0)</f>
        <v>0</v>
      </c>
      <c r="I2062" s="38">
        <f>IFERROR(VLOOKUP($F2062,'Arr 2020'!$A:$N,4,0),0)</f>
        <v>0</v>
      </c>
      <c r="J2062" s="38">
        <f>IFERROR(VLOOKUP($F2062,'Arr 2020'!$A:$N,5,0),0)</f>
        <v>0</v>
      </c>
      <c r="K2062" s="38">
        <f>IFERROR(VLOOKUP($F2062,'Arr 2020'!$A:$N,6,0),0)</f>
        <v>0</v>
      </c>
      <c r="L2062" s="38">
        <f>IFERROR(VLOOKUP($F2062,'Arr 2020'!$A:$N,7,0),0)</f>
        <v>0</v>
      </c>
      <c r="M2062" s="38">
        <f>IFERROR(VLOOKUP($F2062,'Arr 2020'!$A:$N,8,0),0)</f>
        <v>0</v>
      </c>
      <c r="N2062" s="38">
        <f>IFERROR(VLOOKUP($F2062,'Arr 2020'!$A:$N,9,0),0)</f>
        <v>0</v>
      </c>
      <c r="O2062" s="38">
        <f>IFERROR(VLOOKUP($F2062,'Arr 2020'!$A:$N,10,0),0)</f>
        <v>0</v>
      </c>
      <c r="P2062" s="38">
        <f>IFERROR(VLOOKUP($F2062,'Arr 2020'!$A:$N,11,0),0)</f>
        <v>0</v>
      </c>
      <c r="Q2062" s="38">
        <f>IFERROR(VLOOKUP($F2062,'Arr 2020'!$A:$N,12,0),0)</f>
        <v>0</v>
      </c>
      <c r="R2062" s="38">
        <f>IFERROR(VLOOKUP($F2062,'Arr 2020'!$A:$N,13,0),0)</f>
        <v>0</v>
      </c>
      <c r="S2062" s="38">
        <f>IFERROR(VLOOKUP($F2062,'Arr 2020'!$A:$N,14,0),0)</f>
        <v>0</v>
      </c>
    </row>
    <row r="2063" spans="2:19" ht="15" customHeight="1" x14ac:dyDescent="0.2">
      <c r="B2063" s="23"/>
      <c r="C2063" s="22"/>
      <c r="D2063" s="22"/>
      <c r="E2063" s="22" t="s">
        <v>3583</v>
      </c>
      <c r="F2063" s="22"/>
      <c r="G2063" s="55" t="s">
        <v>4330</v>
      </c>
      <c r="H2063" s="24">
        <f>IFERROR(VLOOKUP($F2063,'Arr 2020'!$A$1:$C$1331,3,0),0)</f>
        <v>0</v>
      </c>
      <c r="I2063" s="24">
        <f>IFERROR(VLOOKUP($F2063,'Arr 2020'!$A:$N,4,0),0)</f>
        <v>0</v>
      </c>
      <c r="J2063" s="24">
        <f>IFERROR(VLOOKUP($F2063,'Arr 2020'!$A:$N,5,0),0)</f>
        <v>0</v>
      </c>
      <c r="K2063" s="24">
        <f>IFERROR(VLOOKUP($F2063,'Arr 2020'!$A:$N,6,0),0)</f>
        <v>0</v>
      </c>
      <c r="L2063" s="24">
        <f>IFERROR(VLOOKUP($F2063,'Arr 2020'!$A:$N,7,0),0)</f>
        <v>0</v>
      </c>
      <c r="M2063" s="24">
        <f>IFERROR(VLOOKUP($F2063,'Arr 2020'!$A:$N,8,0),0)</f>
        <v>0</v>
      </c>
      <c r="N2063" s="24">
        <f>IFERROR(VLOOKUP($F2063,'Arr 2020'!$A:$N,9,0),0)</f>
        <v>0</v>
      </c>
      <c r="O2063" s="24">
        <f>IFERROR(VLOOKUP($F2063,'Arr 2020'!$A:$N,10,0),0)</f>
        <v>0</v>
      </c>
      <c r="P2063" s="24">
        <f>IFERROR(VLOOKUP($F2063,'Arr 2020'!$A:$N,11,0),0)</f>
        <v>0</v>
      </c>
      <c r="Q2063" s="24">
        <f>IFERROR(VLOOKUP($F2063,'Arr 2020'!$A:$N,12,0),0)</f>
        <v>0</v>
      </c>
      <c r="R2063" s="24">
        <f>IFERROR(VLOOKUP($F2063,'Arr 2020'!$A:$N,13,0),0)</f>
        <v>0</v>
      </c>
      <c r="S2063" s="24">
        <f>IFERROR(VLOOKUP($F2063,'Arr 2020'!$A:$N,14,0),0)</f>
        <v>0</v>
      </c>
    </row>
    <row r="2064" spans="2:19" ht="15" customHeight="1" x14ac:dyDescent="0.2">
      <c r="B2064" s="60"/>
      <c r="C2064" s="61"/>
      <c r="D2064" s="61"/>
      <c r="E2064" s="61"/>
      <c r="F2064" s="43" t="s">
        <v>3584</v>
      </c>
      <c r="G2064" s="53" t="s">
        <v>4330</v>
      </c>
      <c r="H2064" s="44">
        <f>IFERROR(VLOOKUP($F2064,'Arr 2020'!$A$1:$C$1331,3,0),0)</f>
        <v>26295.14</v>
      </c>
      <c r="I2064" s="44">
        <f>IFERROR(VLOOKUP($F2064,'Arr 2020'!$A:$N,4,0),0)</f>
        <v>1439.58</v>
      </c>
      <c r="J2064" s="44">
        <f>IFERROR(VLOOKUP($F2064,'Arr 2020'!$A:$N,5,0),0)</f>
        <v>24622.610000000004</v>
      </c>
      <c r="K2064" s="44">
        <f>IFERROR(VLOOKUP($F2064,'Arr 2020'!$A:$N,6,0),0)</f>
        <v>33757.599999999991</v>
      </c>
      <c r="L2064" s="44">
        <f>IFERROR(VLOOKUP($F2064,'Arr 2020'!$A:$N,7,0),0)</f>
        <v>7141.67</v>
      </c>
      <c r="M2064" s="44">
        <f>IFERROR(VLOOKUP($F2064,'Arr 2020'!$A:$N,8,0),0)</f>
        <v>1625.78</v>
      </c>
      <c r="N2064" s="44">
        <f>IFERROR(VLOOKUP($F2064,'Arr 2020'!$A:$N,9,0),0)</f>
        <v>23.039999999999996</v>
      </c>
      <c r="O2064" s="44">
        <f>IFERROR(VLOOKUP($F2064,'Arr 2020'!$A:$N,10,0),0)</f>
        <v>278.06000000000006</v>
      </c>
      <c r="P2064" s="44">
        <f>IFERROR(VLOOKUP($F2064,'Arr 2020'!$A:$N,11,0),0)</f>
        <v>129.93</v>
      </c>
      <c r="Q2064" s="44">
        <f>IFERROR(VLOOKUP($F2064,'Arr 2020'!$A:$N,12,0),0)</f>
        <v>152.72</v>
      </c>
      <c r="R2064" s="44">
        <f>IFERROR(VLOOKUP($F2064,'Arr 2020'!$A:$N,13,0),0)</f>
        <v>234.99</v>
      </c>
      <c r="S2064" s="44">
        <f>IFERROR(VLOOKUP($F2064,'Arr 2020'!$A:$N,14,0),0)</f>
        <v>179.9</v>
      </c>
    </row>
    <row r="2065" spans="2:19" ht="15" customHeight="1" x14ac:dyDescent="0.2">
      <c r="B2065" s="32"/>
      <c r="C2065" s="33" t="s">
        <v>3585</v>
      </c>
      <c r="D2065" s="33"/>
      <c r="E2065" s="33"/>
      <c r="F2065" s="33"/>
      <c r="G2065" s="50" t="s">
        <v>4331</v>
      </c>
      <c r="H2065" s="73">
        <f>IFERROR(VLOOKUP($F2065,'Arr 2020'!$A$1:$C$1331,3,0),0)</f>
        <v>0</v>
      </c>
      <c r="I2065" s="73">
        <f>IFERROR(VLOOKUP($F2065,'Arr 2020'!$A:$N,4,0),0)</f>
        <v>0</v>
      </c>
      <c r="J2065" s="73">
        <f>IFERROR(VLOOKUP($F2065,'Arr 2020'!$A:$N,5,0),0)</f>
        <v>0</v>
      </c>
      <c r="K2065" s="73">
        <f>IFERROR(VLOOKUP($F2065,'Arr 2020'!$A:$N,6,0),0)</f>
        <v>0</v>
      </c>
      <c r="L2065" s="73">
        <f>IFERROR(VLOOKUP($F2065,'Arr 2020'!$A:$N,7,0),0)</f>
        <v>0</v>
      </c>
      <c r="M2065" s="73">
        <f>IFERROR(VLOOKUP($F2065,'Arr 2020'!$A:$N,8,0),0)</f>
        <v>0</v>
      </c>
      <c r="N2065" s="73">
        <f>IFERROR(VLOOKUP($F2065,'Arr 2020'!$A:$N,9,0),0)</f>
        <v>0</v>
      </c>
      <c r="O2065" s="73">
        <f>IFERROR(VLOOKUP($F2065,'Arr 2020'!$A:$N,10,0),0)</f>
        <v>0</v>
      </c>
      <c r="P2065" s="73">
        <f>IFERROR(VLOOKUP($F2065,'Arr 2020'!$A:$N,11,0),0)</f>
        <v>0</v>
      </c>
      <c r="Q2065" s="73">
        <f>IFERROR(VLOOKUP($F2065,'Arr 2020'!$A:$N,12,0),0)</f>
        <v>0</v>
      </c>
      <c r="R2065" s="73">
        <f>IFERROR(VLOOKUP($F2065,'Arr 2020'!$A:$N,13,0),0)</f>
        <v>0</v>
      </c>
      <c r="S2065" s="73">
        <f>IFERROR(VLOOKUP($F2065,'Arr 2020'!$A:$N,14,0),0)</f>
        <v>0</v>
      </c>
    </row>
    <row r="2066" spans="2:19" ht="15" customHeight="1" x14ac:dyDescent="0.2">
      <c r="B2066" s="64"/>
      <c r="C2066" s="37"/>
      <c r="D2066" s="37" t="s">
        <v>3586</v>
      </c>
      <c r="E2066" s="37"/>
      <c r="F2066" s="37"/>
      <c r="G2066" s="51" t="s">
        <v>4332</v>
      </c>
      <c r="H2066" s="38">
        <f>IFERROR(VLOOKUP($F2066,'Arr 2020'!$A$1:$C$1331,3,0),0)</f>
        <v>0</v>
      </c>
      <c r="I2066" s="38">
        <f>IFERROR(VLOOKUP($F2066,'Arr 2020'!$A:$N,4,0),0)</f>
        <v>0</v>
      </c>
      <c r="J2066" s="38">
        <f>IFERROR(VLOOKUP($F2066,'Arr 2020'!$A:$N,5,0),0)</f>
        <v>0</v>
      </c>
      <c r="K2066" s="38">
        <f>IFERROR(VLOOKUP($F2066,'Arr 2020'!$A:$N,6,0),0)</f>
        <v>0</v>
      </c>
      <c r="L2066" s="38">
        <f>IFERROR(VLOOKUP($F2066,'Arr 2020'!$A:$N,7,0),0)</f>
        <v>0</v>
      </c>
      <c r="M2066" s="38">
        <f>IFERROR(VLOOKUP($F2066,'Arr 2020'!$A:$N,8,0),0)</f>
        <v>0</v>
      </c>
      <c r="N2066" s="38">
        <f>IFERROR(VLOOKUP($F2066,'Arr 2020'!$A:$N,9,0),0)</f>
        <v>0</v>
      </c>
      <c r="O2066" s="38">
        <f>IFERROR(VLOOKUP($F2066,'Arr 2020'!$A:$N,10,0),0)</f>
        <v>0</v>
      </c>
      <c r="P2066" s="38">
        <f>IFERROR(VLOOKUP($F2066,'Arr 2020'!$A:$N,11,0),0)</f>
        <v>0</v>
      </c>
      <c r="Q2066" s="38">
        <f>IFERROR(VLOOKUP($F2066,'Arr 2020'!$A:$N,12,0),0)</f>
        <v>0</v>
      </c>
      <c r="R2066" s="38">
        <f>IFERROR(VLOOKUP($F2066,'Arr 2020'!$A:$N,13,0),0)</f>
        <v>0</v>
      </c>
      <c r="S2066" s="38">
        <f>IFERROR(VLOOKUP($F2066,'Arr 2020'!$A:$N,14,0),0)</f>
        <v>0</v>
      </c>
    </row>
    <row r="2067" spans="2:19" ht="15" customHeight="1" x14ac:dyDescent="0.2">
      <c r="B2067" s="23"/>
      <c r="C2067" s="22"/>
      <c r="D2067" s="22"/>
      <c r="E2067" s="22" t="s">
        <v>3588</v>
      </c>
      <c r="F2067" s="22"/>
      <c r="G2067" s="55" t="s">
        <v>4332</v>
      </c>
      <c r="H2067" s="24">
        <f>IFERROR(VLOOKUP($F2067,'Arr 2020'!$A$1:$C$1331,3,0),0)</f>
        <v>0</v>
      </c>
      <c r="I2067" s="24">
        <f>IFERROR(VLOOKUP($F2067,'Arr 2020'!$A:$N,4,0),0)</f>
        <v>0</v>
      </c>
      <c r="J2067" s="24">
        <f>IFERROR(VLOOKUP($F2067,'Arr 2020'!$A:$N,5,0),0)</f>
        <v>0</v>
      </c>
      <c r="K2067" s="24">
        <f>IFERROR(VLOOKUP($F2067,'Arr 2020'!$A:$N,6,0),0)</f>
        <v>0</v>
      </c>
      <c r="L2067" s="24">
        <f>IFERROR(VLOOKUP($F2067,'Arr 2020'!$A:$N,7,0),0)</f>
        <v>0</v>
      </c>
      <c r="M2067" s="24">
        <f>IFERROR(VLOOKUP($F2067,'Arr 2020'!$A:$N,8,0),0)</f>
        <v>0</v>
      </c>
      <c r="N2067" s="24">
        <f>IFERROR(VLOOKUP($F2067,'Arr 2020'!$A:$N,9,0),0)</f>
        <v>0</v>
      </c>
      <c r="O2067" s="24">
        <f>IFERROR(VLOOKUP($F2067,'Arr 2020'!$A:$N,10,0),0)</f>
        <v>0</v>
      </c>
      <c r="P2067" s="24">
        <f>IFERROR(VLOOKUP($F2067,'Arr 2020'!$A:$N,11,0),0)</f>
        <v>0</v>
      </c>
      <c r="Q2067" s="24">
        <f>IFERROR(VLOOKUP($F2067,'Arr 2020'!$A:$N,12,0),0)</f>
        <v>0</v>
      </c>
      <c r="R2067" s="24">
        <f>IFERROR(VLOOKUP($F2067,'Arr 2020'!$A:$N,13,0),0)</f>
        <v>0</v>
      </c>
      <c r="S2067" s="24">
        <f>IFERROR(VLOOKUP($F2067,'Arr 2020'!$A:$N,14,0),0)</f>
        <v>0</v>
      </c>
    </row>
    <row r="2068" spans="2:19" ht="15" customHeight="1" x14ac:dyDescent="0.2">
      <c r="B2068" s="60"/>
      <c r="C2068" s="61"/>
      <c r="D2068" s="61"/>
      <c r="E2068" s="61"/>
      <c r="F2068" s="43" t="s">
        <v>3589</v>
      </c>
      <c r="G2068" s="53" t="s">
        <v>4332</v>
      </c>
      <c r="H2068" s="44">
        <f>IFERROR(VLOOKUP($F2068,'Arr 2020'!$A$1:$C$1331,3,0),0)</f>
        <v>482.54</v>
      </c>
      <c r="I2068" s="44">
        <f>IFERROR(VLOOKUP($F2068,'Arr 2020'!$A:$N,4,0),0)</f>
        <v>312.64</v>
      </c>
      <c r="J2068" s="44">
        <f>IFERROR(VLOOKUP($F2068,'Arr 2020'!$A:$N,5,0),0)</f>
        <v>491.68</v>
      </c>
      <c r="K2068" s="44">
        <f>IFERROR(VLOOKUP($F2068,'Arr 2020'!$A:$N,6,0),0)</f>
        <v>454.92</v>
      </c>
      <c r="L2068" s="44">
        <f>IFERROR(VLOOKUP($F2068,'Arr 2020'!$A:$N,7,0),0)</f>
        <v>257.98</v>
      </c>
      <c r="M2068" s="44">
        <f>IFERROR(VLOOKUP($F2068,'Arr 2020'!$A:$N,8,0),0)</f>
        <v>657.2</v>
      </c>
      <c r="N2068" s="44">
        <f>IFERROR(VLOOKUP($F2068,'Arr 2020'!$A:$N,9,0),0)</f>
        <v>4005.02</v>
      </c>
      <c r="O2068" s="44">
        <f>IFERROR(VLOOKUP($F2068,'Arr 2020'!$A:$N,10,0),0)</f>
        <v>689.64</v>
      </c>
      <c r="P2068" s="44">
        <f>IFERROR(VLOOKUP($F2068,'Arr 2020'!$A:$N,11,0),0)</f>
        <v>561.15</v>
      </c>
      <c r="Q2068" s="44">
        <f>IFERROR(VLOOKUP($F2068,'Arr 2020'!$A:$N,12,0),0)</f>
        <v>889.71</v>
      </c>
      <c r="R2068" s="44">
        <f>IFERROR(VLOOKUP($F2068,'Arr 2020'!$A:$N,13,0),0)</f>
        <v>478.7</v>
      </c>
      <c r="S2068" s="44">
        <f>IFERROR(VLOOKUP($F2068,'Arr 2020'!$A:$N,14,0),0)</f>
        <v>2395.06</v>
      </c>
    </row>
    <row r="2069" spans="2:19" ht="15" customHeight="1" x14ac:dyDescent="0.2">
      <c r="B2069" s="64"/>
      <c r="C2069" s="37"/>
      <c r="D2069" s="37" t="s">
        <v>3590</v>
      </c>
      <c r="E2069" s="37"/>
      <c r="F2069" s="37"/>
      <c r="G2069" s="51" t="s">
        <v>4333</v>
      </c>
      <c r="H2069" s="38">
        <f>IFERROR(VLOOKUP($F2069,'Arr 2020'!$A$1:$C$1331,3,0),0)</f>
        <v>0</v>
      </c>
      <c r="I2069" s="38">
        <f>IFERROR(VLOOKUP($F2069,'Arr 2020'!$A:$N,4,0),0)</f>
        <v>0</v>
      </c>
      <c r="J2069" s="38">
        <f>IFERROR(VLOOKUP($F2069,'Arr 2020'!$A:$N,5,0),0)</f>
        <v>0</v>
      </c>
      <c r="K2069" s="38">
        <f>IFERROR(VLOOKUP($F2069,'Arr 2020'!$A:$N,6,0),0)</f>
        <v>0</v>
      </c>
      <c r="L2069" s="38">
        <f>IFERROR(VLOOKUP($F2069,'Arr 2020'!$A:$N,7,0),0)</f>
        <v>0</v>
      </c>
      <c r="M2069" s="38">
        <f>IFERROR(VLOOKUP($F2069,'Arr 2020'!$A:$N,8,0),0)</f>
        <v>0</v>
      </c>
      <c r="N2069" s="38">
        <f>IFERROR(VLOOKUP($F2069,'Arr 2020'!$A:$N,9,0),0)</f>
        <v>0</v>
      </c>
      <c r="O2069" s="38">
        <f>IFERROR(VLOOKUP($F2069,'Arr 2020'!$A:$N,10,0),0)</f>
        <v>0</v>
      </c>
      <c r="P2069" s="38">
        <f>IFERROR(VLOOKUP($F2069,'Arr 2020'!$A:$N,11,0),0)</f>
        <v>0</v>
      </c>
      <c r="Q2069" s="38">
        <f>IFERROR(VLOOKUP($F2069,'Arr 2020'!$A:$N,12,0),0)</f>
        <v>0</v>
      </c>
      <c r="R2069" s="38">
        <f>IFERROR(VLOOKUP($F2069,'Arr 2020'!$A:$N,13,0),0)</f>
        <v>0</v>
      </c>
      <c r="S2069" s="38">
        <f>IFERROR(VLOOKUP($F2069,'Arr 2020'!$A:$N,14,0),0)</f>
        <v>0</v>
      </c>
    </row>
    <row r="2070" spans="2:19" ht="15" customHeight="1" x14ac:dyDescent="0.2">
      <c r="B2070" s="23"/>
      <c r="C2070" s="22"/>
      <c r="D2070" s="22"/>
      <c r="E2070" s="22" t="s">
        <v>3592</v>
      </c>
      <c r="F2070" s="22"/>
      <c r="G2070" s="55" t="s">
        <v>4333</v>
      </c>
      <c r="H2070" s="24">
        <f>IFERROR(VLOOKUP($F2070,'Arr 2020'!$A$1:$C$1331,3,0),0)</f>
        <v>0</v>
      </c>
      <c r="I2070" s="24">
        <f>IFERROR(VLOOKUP($F2070,'Arr 2020'!$A:$N,4,0),0)</f>
        <v>0</v>
      </c>
      <c r="J2070" s="24">
        <f>IFERROR(VLOOKUP($F2070,'Arr 2020'!$A:$N,5,0),0)</f>
        <v>0</v>
      </c>
      <c r="K2070" s="24">
        <f>IFERROR(VLOOKUP($F2070,'Arr 2020'!$A:$N,6,0),0)</f>
        <v>0</v>
      </c>
      <c r="L2070" s="24">
        <f>IFERROR(VLOOKUP($F2070,'Arr 2020'!$A:$N,7,0),0)</f>
        <v>0</v>
      </c>
      <c r="M2070" s="24">
        <f>IFERROR(VLOOKUP($F2070,'Arr 2020'!$A:$N,8,0),0)</f>
        <v>0</v>
      </c>
      <c r="N2070" s="24">
        <f>IFERROR(VLOOKUP($F2070,'Arr 2020'!$A:$N,9,0),0)</f>
        <v>0</v>
      </c>
      <c r="O2070" s="24">
        <f>IFERROR(VLOOKUP($F2070,'Arr 2020'!$A:$N,10,0),0)</f>
        <v>0</v>
      </c>
      <c r="P2070" s="24">
        <f>IFERROR(VLOOKUP($F2070,'Arr 2020'!$A:$N,11,0),0)</f>
        <v>0</v>
      </c>
      <c r="Q2070" s="24">
        <f>IFERROR(VLOOKUP($F2070,'Arr 2020'!$A:$N,12,0),0)</f>
        <v>0</v>
      </c>
      <c r="R2070" s="24">
        <f>IFERROR(VLOOKUP($F2070,'Arr 2020'!$A:$N,13,0),0)</f>
        <v>0</v>
      </c>
      <c r="S2070" s="24">
        <f>IFERROR(VLOOKUP($F2070,'Arr 2020'!$A:$N,14,0),0)</f>
        <v>0</v>
      </c>
    </row>
    <row r="2071" spans="2:19" ht="15" customHeight="1" x14ac:dyDescent="0.2">
      <c r="B2071" s="60"/>
      <c r="C2071" s="61"/>
      <c r="D2071" s="61"/>
      <c r="E2071" s="61"/>
      <c r="F2071" s="43" t="s">
        <v>3593</v>
      </c>
      <c r="G2071" s="53" t="s">
        <v>4333</v>
      </c>
      <c r="H2071" s="44">
        <f>IFERROR(VLOOKUP($F2071,'Arr 2020'!$A$1:$C$1331,3,0),0)</f>
        <v>135.00000000000003</v>
      </c>
      <c r="I2071" s="44">
        <f>IFERROR(VLOOKUP($F2071,'Arr 2020'!$A:$N,4,0),0)</f>
        <v>158.72</v>
      </c>
      <c r="J2071" s="44">
        <f>IFERROR(VLOOKUP($F2071,'Arr 2020'!$A:$N,5,0),0)</f>
        <v>63.24</v>
      </c>
      <c r="K2071" s="44">
        <f>IFERROR(VLOOKUP($F2071,'Arr 2020'!$A:$N,6,0),0)</f>
        <v>366.76</v>
      </c>
      <c r="L2071" s="44">
        <f>IFERROR(VLOOKUP($F2071,'Arr 2020'!$A:$N,7,0),0)</f>
        <v>206.84</v>
      </c>
      <c r="M2071" s="44">
        <f>IFERROR(VLOOKUP($F2071,'Arr 2020'!$A:$N,8,0),0)</f>
        <v>72.930000000000007</v>
      </c>
      <c r="N2071" s="44">
        <f>IFERROR(VLOOKUP($F2071,'Arr 2020'!$A:$N,9,0),0)</f>
        <v>50.16</v>
      </c>
      <c r="O2071" s="44">
        <f>IFERROR(VLOOKUP($F2071,'Arr 2020'!$A:$N,10,0),0)</f>
        <v>41.38</v>
      </c>
      <c r="P2071" s="44">
        <f>IFERROR(VLOOKUP($F2071,'Arr 2020'!$A:$N,11,0),0)</f>
        <v>88.480000000000018</v>
      </c>
      <c r="Q2071" s="44">
        <f>IFERROR(VLOOKUP($F2071,'Arr 2020'!$A:$N,12,0),0)</f>
        <v>216.39</v>
      </c>
      <c r="R2071" s="44">
        <f>IFERROR(VLOOKUP($F2071,'Arr 2020'!$A:$N,13,0),0)</f>
        <v>468.78</v>
      </c>
      <c r="S2071" s="44">
        <f>IFERROR(VLOOKUP($F2071,'Arr 2020'!$A:$N,14,0),0)</f>
        <v>18.95</v>
      </c>
    </row>
    <row r="2072" spans="2:19" ht="15" customHeight="1" x14ac:dyDescent="0.2">
      <c r="B2072" s="64"/>
      <c r="C2072" s="37"/>
      <c r="D2072" s="37" t="s">
        <v>3594</v>
      </c>
      <c r="E2072" s="37"/>
      <c r="F2072" s="37"/>
      <c r="G2072" s="51" t="s">
        <v>3595</v>
      </c>
      <c r="H2072" s="38">
        <f>IFERROR(VLOOKUP($F2072,'Arr 2020'!$A$1:$C$1331,3,0),0)</f>
        <v>0</v>
      </c>
      <c r="I2072" s="38">
        <f>IFERROR(VLOOKUP($F2072,'Arr 2020'!$A:$N,4,0),0)</f>
        <v>0</v>
      </c>
      <c r="J2072" s="38">
        <f>IFERROR(VLOOKUP($F2072,'Arr 2020'!$A:$N,5,0),0)</f>
        <v>0</v>
      </c>
      <c r="K2072" s="38">
        <f>IFERROR(VLOOKUP($F2072,'Arr 2020'!$A:$N,6,0),0)</f>
        <v>0</v>
      </c>
      <c r="L2072" s="38">
        <f>IFERROR(VLOOKUP($F2072,'Arr 2020'!$A:$N,7,0),0)</f>
        <v>0</v>
      </c>
      <c r="M2072" s="38">
        <f>IFERROR(VLOOKUP($F2072,'Arr 2020'!$A:$N,8,0),0)</f>
        <v>0</v>
      </c>
      <c r="N2072" s="38">
        <f>IFERROR(VLOOKUP($F2072,'Arr 2020'!$A:$N,9,0),0)</f>
        <v>0</v>
      </c>
      <c r="O2072" s="38">
        <f>IFERROR(VLOOKUP($F2072,'Arr 2020'!$A:$N,10,0),0)</f>
        <v>0</v>
      </c>
      <c r="P2072" s="38">
        <f>IFERROR(VLOOKUP($F2072,'Arr 2020'!$A:$N,11,0),0)</f>
        <v>0</v>
      </c>
      <c r="Q2072" s="38">
        <f>IFERROR(VLOOKUP($F2072,'Arr 2020'!$A:$N,12,0),0)</f>
        <v>0</v>
      </c>
      <c r="R2072" s="38">
        <f>IFERROR(VLOOKUP($F2072,'Arr 2020'!$A:$N,13,0),0)</f>
        <v>0</v>
      </c>
      <c r="S2072" s="38">
        <f>IFERROR(VLOOKUP($F2072,'Arr 2020'!$A:$N,14,0),0)</f>
        <v>0</v>
      </c>
    </row>
    <row r="2073" spans="2:19" ht="15" customHeight="1" x14ac:dyDescent="0.2">
      <c r="B2073" s="23"/>
      <c r="C2073" s="22"/>
      <c r="D2073" s="22"/>
      <c r="E2073" s="22" t="s">
        <v>3596</v>
      </c>
      <c r="F2073" s="22"/>
      <c r="G2073" s="55" t="s">
        <v>3595</v>
      </c>
      <c r="H2073" s="24">
        <f>IFERROR(VLOOKUP($F2073,'Arr 2020'!$A$1:$C$1331,3,0),0)</f>
        <v>0</v>
      </c>
      <c r="I2073" s="24">
        <f>IFERROR(VLOOKUP($F2073,'Arr 2020'!$A:$N,4,0),0)</f>
        <v>0</v>
      </c>
      <c r="J2073" s="24">
        <f>IFERROR(VLOOKUP($F2073,'Arr 2020'!$A:$N,5,0),0)</f>
        <v>0</v>
      </c>
      <c r="K2073" s="24">
        <f>IFERROR(VLOOKUP($F2073,'Arr 2020'!$A:$N,6,0),0)</f>
        <v>0</v>
      </c>
      <c r="L2073" s="24">
        <f>IFERROR(VLOOKUP($F2073,'Arr 2020'!$A:$N,7,0),0)</f>
        <v>0</v>
      </c>
      <c r="M2073" s="24">
        <f>IFERROR(VLOOKUP($F2073,'Arr 2020'!$A:$N,8,0),0)</f>
        <v>0</v>
      </c>
      <c r="N2073" s="24">
        <f>IFERROR(VLOOKUP($F2073,'Arr 2020'!$A:$N,9,0),0)</f>
        <v>0</v>
      </c>
      <c r="O2073" s="24">
        <f>IFERROR(VLOOKUP($F2073,'Arr 2020'!$A:$N,10,0),0)</f>
        <v>0</v>
      </c>
      <c r="P2073" s="24">
        <f>IFERROR(VLOOKUP($F2073,'Arr 2020'!$A:$N,11,0),0)</f>
        <v>0</v>
      </c>
      <c r="Q2073" s="24">
        <f>IFERROR(VLOOKUP($F2073,'Arr 2020'!$A:$N,12,0),0)</f>
        <v>0</v>
      </c>
      <c r="R2073" s="24">
        <f>IFERROR(VLOOKUP($F2073,'Arr 2020'!$A:$N,13,0),0)</f>
        <v>0</v>
      </c>
      <c r="S2073" s="24">
        <f>IFERROR(VLOOKUP($F2073,'Arr 2020'!$A:$N,14,0),0)</f>
        <v>0</v>
      </c>
    </row>
    <row r="2074" spans="2:19" ht="15" customHeight="1" x14ac:dyDescent="0.2">
      <c r="B2074" s="60"/>
      <c r="C2074" s="61"/>
      <c r="D2074" s="61"/>
      <c r="E2074" s="61"/>
      <c r="F2074" s="43" t="s">
        <v>3597</v>
      </c>
      <c r="G2074" s="53" t="s">
        <v>3595</v>
      </c>
      <c r="H2074" s="44">
        <f>IFERROR(VLOOKUP($F2074,'Arr 2020'!$A$1:$C$1331,3,0),0)</f>
        <v>201.79</v>
      </c>
      <c r="I2074" s="44">
        <f>IFERROR(VLOOKUP($F2074,'Arr 2020'!$A:$N,4,0),0)</f>
        <v>373.84</v>
      </c>
      <c r="J2074" s="44">
        <f>IFERROR(VLOOKUP($F2074,'Arr 2020'!$A:$N,5,0),0)</f>
        <v>259.76</v>
      </c>
      <c r="K2074" s="44">
        <f>IFERROR(VLOOKUP($F2074,'Arr 2020'!$A:$N,6,0),0)</f>
        <v>0</v>
      </c>
      <c r="L2074" s="44">
        <f>IFERROR(VLOOKUP($F2074,'Arr 2020'!$A:$N,7,0),0)</f>
        <v>0</v>
      </c>
      <c r="M2074" s="44">
        <f>IFERROR(VLOOKUP($F2074,'Arr 2020'!$A:$N,8,0),0)</f>
        <v>17.149999999999999</v>
      </c>
      <c r="N2074" s="44">
        <f>IFERROR(VLOOKUP($F2074,'Arr 2020'!$A:$N,9,0),0)</f>
        <v>1370.84</v>
      </c>
      <c r="O2074" s="44">
        <f>IFERROR(VLOOKUP($F2074,'Arr 2020'!$A:$N,10,0),0)</f>
        <v>53.2</v>
      </c>
      <c r="P2074" s="44">
        <f>IFERROR(VLOOKUP($F2074,'Arr 2020'!$A:$N,11,0),0)</f>
        <v>324</v>
      </c>
      <c r="Q2074" s="44">
        <f>IFERROR(VLOOKUP($F2074,'Arr 2020'!$A:$N,12,0),0)</f>
        <v>482.24</v>
      </c>
      <c r="R2074" s="44">
        <f>IFERROR(VLOOKUP($F2074,'Arr 2020'!$A:$N,13,0),0)</f>
        <v>36.39</v>
      </c>
      <c r="S2074" s="44">
        <f>IFERROR(VLOOKUP($F2074,'Arr 2020'!$A:$N,14,0),0)</f>
        <v>0.24</v>
      </c>
    </row>
    <row r="2075" spans="2:19" ht="15" customHeight="1" x14ac:dyDescent="0.2">
      <c r="B2075" s="32"/>
      <c r="C2075" s="33" t="s">
        <v>3598</v>
      </c>
      <c r="D2075" s="33"/>
      <c r="E2075" s="33"/>
      <c r="F2075" s="33"/>
      <c r="G2075" s="50" t="s">
        <v>3599</v>
      </c>
      <c r="H2075" s="73">
        <f>IFERROR(VLOOKUP($F2075,'Arr 2020'!$A$1:$C$1331,3,0),0)</f>
        <v>0</v>
      </c>
      <c r="I2075" s="73">
        <f>IFERROR(VLOOKUP($F2075,'Arr 2020'!$A:$N,4,0),0)</f>
        <v>0</v>
      </c>
      <c r="J2075" s="73">
        <f>IFERROR(VLOOKUP($F2075,'Arr 2020'!$A:$N,5,0),0)</f>
        <v>0</v>
      </c>
      <c r="K2075" s="73">
        <f>IFERROR(VLOOKUP($F2075,'Arr 2020'!$A:$N,6,0),0)</f>
        <v>0</v>
      </c>
      <c r="L2075" s="73">
        <f>IFERROR(VLOOKUP($F2075,'Arr 2020'!$A:$N,7,0),0)</f>
        <v>0</v>
      </c>
      <c r="M2075" s="73">
        <f>IFERROR(VLOOKUP($F2075,'Arr 2020'!$A:$N,8,0),0)</f>
        <v>0</v>
      </c>
      <c r="N2075" s="73">
        <f>IFERROR(VLOOKUP($F2075,'Arr 2020'!$A:$N,9,0),0)</f>
        <v>0</v>
      </c>
      <c r="O2075" s="73">
        <f>IFERROR(VLOOKUP($F2075,'Arr 2020'!$A:$N,10,0),0)</f>
        <v>0</v>
      </c>
      <c r="P2075" s="73">
        <f>IFERROR(VLOOKUP($F2075,'Arr 2020'!$A:$N,11,0),0)</f>
        <v>0</v>
      </c>
      <c r="Q2075" s="73">
        <f>IFERROR(VLOOKUP($F2075,'Arr 2020'!$A:$N,12,0),0)</f>
        <v>0</v>
      </c>
      <c r="R2075" s="73">
        <f>IFERROR(VLOOKUP($F2075,'Arr 2020'!$A:$N,13,0),0)</f>
        <v>0</v>
      </c>
      <c r="S2075" s="73">
        <f>IFERROR(VLOOKUP($F2075,'Arr 2020'!$A:$N,14,0),0)</f>
        <v>0</v>
      </c>
    </row>
    <row r="2076" spans="2:19" ht="15" customHeight="1" x14ac:dyDescent="0.2">
      <c r="B2076" s="64"/>
      <c r="C2076" s="37"/>
      <c r="D2076" s="37" t="s">
        <v>3600</v>
      </c>
      <c r="E2076" s="37"/>
      <c r="F2076" s="37"/>
      <c r="G2076" s="51" t="s">
        <v>3601</v>
      </c>
      <c r="H2076" s="38">
        <f>IFERROR(VLOOKUP($F2076,'Arr 2020'!$A$1:$C$1331,3,0),0)</f>
        <v>0</v>
      </c>
      <c r="I2076" s="38">
        <f>IFERROR(VLOOKUP($F2076,'Arr 2020'!$A:$N,4,0),0)</f>
        <v>0</v>
      </c>
      <c r="J2076" s="38">
        <f>IFERROR(VLOOKUP($F2076,'Arr 2020'!$A:$N,5,0),0)</f>
        <v>0</v>
      </c>
      <c r="K2076" s="38">
        <f>IFERROR(VLOOKUP($F2076,'Arr 2020'!$A:$N,6,0),0)</f>
        <v>0</v>
      </c>
      <c r="L2076" s="38">
        <f>IFERROR(VLOOKUP($F2076,'Arr 2020'!$A:$N,7,0),0)</f>
        <v>0</v>
      </c>
      <c r="M2076" s="38">
        <f>IFERROR(VLOOKUP($F2076,'Arr 2020'!$A:$N,8,0),0)</f>
        <v>0</v>
      </c>
      <c r="N2076" s="38">
        <f>IFERROR(VLOOKUP($F2076,'Arr 2020'!$A:$N,9,0),0)</f>
        <v>0</v>
      </c>
      <c r="O2076" s="38">
        <f>IFERROR(VLOOKUP($F2076,'Arr 2020'!$A:$N,10,0),0)</f>
        <v>0</v>
      </c>
      <c r="P2076" s="38">
        <f>IFERROR(VLOOKUP($F2076,'Arr 2020'!$A:$N,11,0),0)</f>
        <v>0</v>
      </c>
      <c r="Q2076" s="38">
        <f>IFERROR(VLOOKUP($F2076,'Arr 2020'!$A:$N,12,0),0)</f>
        <v>0</v>
      </c>
      <c r="R2076" s="38">
        <f>IFERROR(VLOOKUP($F2076,'Arr 2020'!$A:$N,13,0),0)</f>
        <v>0</v>
      </c>
      <c r="S2076" s="38">
        <f>IFERROR(VLOOKUP($F2076,'Arr 2020'!$A:$N,14,0),0)</f>
        <v>0</v>
      </c>
    </row>
    <row r="2077" spans="2:19" ht="15" customHeight="1" x14ac:dyDescent="0.2">
      <c r="B2077" s="23"/>
      <c r="C2077" s="22"/>
      <c r="D2077" s="22"/>
      <c r="E2077" s="22" t="s">
        <v>3602</v>
      </c>
      <c r="F2077" s="22"/>
      <c r="G2077" s="55" t="s">
        <v>3603</v>
      </c>
      <c r="H2077" s="24">
        <f>IFERROR(VLOOKUP($F2077,'Arr 2020'!$A$1:$C$1331,3,0),0)</f>
        <v>0</v>
      </c>
      <c r="I2077" s="24">
        <f>IFERROR(VLOOKUP($F2077,'Arr 2020'!$A:$N,4,0),0)</f>
        <v>0</v>
      </c>
      <c r="J2077" s="24">
        <f>IFERROR(VLOOKUP($F2077,'Arr 2020'!$A:$N,5,0),0)</f>
        <v>0</v>
      </c>
      <c r="K2077" s="24">
        <f>IFERROR(VLOOKUP($F2077,'Arr 2020'!$A:$N,6,0),0)</f>
        <v>0</v>
      </c>
      <c r="L2077" s="24">
        <f>IFERROR(VLOOKUP($F2077,'Arr 2020'!$A:$N,7,0),0)</f>
        <v>0</v>
      </c>
      <c r="M2077" s="24">
        <f>IFERROR(VLOOKUP($F2077,'Arr 2020'!$A:$N,8,0),0)</f>
        <v>0</v>
      </c>
      <c r="N2077" s="24">
        <f>IFERROR(VLOOKUP($F2077,'Arr 2020'!$A:$N,9,0),0)</f>
        <v>0</v>
      </c>
      <c r="O2077" s="24">
        <f>IFERROR(VLOOKUP($F2077,'Arr 2020'!$A:$N,10,0),0)</f>
        <v>0</v>
      </c>
      <c r="P2077" s="24">
        <f>IFERROR(VLOOKUP($F2077,'Arr 2020'!$A:$N,11,0),0)</f>
        <v>0</v>
      </c>
      <c r="Q2077" s="24">
        <f>IFERROR(VLOOKUP($F2077,'Arr 2020'!$A:$N,12,0),0)</f>
        <v>0</v>
      </c>
      <c r="R2077" s="24">
        <f>IFERROR(VLOOKUP($F2077,'Arr 2020'!$A:$N,13,0),0)</f>
        <v>0</v>
      </c>
      <c r="S2077" s="24">
        <f>IFERROR(VLOOKUP($F2077,'Arr 2020'!$A:$N,14,0),0)</f>
        <v>0</v>
      </c>
    </row>
    <row r="2078" spans="2:19" ht="15" customHeight="1" x14ac:dyDescent="0.2">
      <c r="B2078" s="60"/>
      <c r="C2078" s="61"/>
      <c r="D2078" s="61"/>
      <c r="E2078" s="61"/>
      <c r="F2078" s="43" t="s">
        <v>3604</v>
      </c>
      <c r="G2078" s="53" t="s">
        <v>3603</v>
      </c>
      <c r="H2078" s="44">
        <f>IFERROR(VLOOKUP($F2078,'Arr 2020'!$A$1:$C$1331,3,0),0)</f>
        <v>218.58</v>
      </c>
      <c r="I2078" s="44">
        <f>IFERROR(VLOOKUP($F2078,'Arr 2020'!$A:$N,4,0),0)</f>
        <v>401.45</v>
      </c>
      <c r="J2078" s="44">
        <f>IFERROR(VLOOKUP($F2078,'Arr 2020'!$A:$N,5,0),0)</f>
        <v>686.72</v>
      </c>
      <c r="K2078" s="44">
        <f>IFERROR(VLOOKUP($F2078,'Arr 2020'!$A:$N,6,0),0)</f>
        <v>244.59999999999997</v>
      </c>
      <c r="L2078" s="44">
        <f>IFERROR(VLOOKUP($F2078,'Arr 2020'!$A:$N,7,0),0)</f>
        <v>0</v>
      </c>
      <c r="M2078" s="44">
        <f>IFERROR(VLOOKUP($F2078,'Arr 2020'!$A:$N,8,0),0)</f>
        <v>0</v>
      </c>
      <c r="N2078" s="44">
        <f>IFERROR(VLOOKUP($F2078,'Arr 2020'!$A:$N,9,0),0)</f>
        <v>79.72</v>
      </c>
      <c r="O2078" s="44">
        <f>IFERROR(VLOOKUP($F2078,'Arr 2020'!$A:$N,10,0),0)</f>
        <v>11.55</v>
      </c>
      <c r="P2078" s="44">
        <f>IFERROR(VLOOKUP($F2078,'Arr 2020'!$A:$N,11,0),0)</f>
        <v>99.409999999999982</v>
      </c>
      <c r="Q2078" s="44">
        <f>IFERROR(VLOOKUP($F2078,'Arr 2020'!$A:$N,12,0),0)</f>
        <v>40.600000000000009</v>
      </c>
      <c r="R2078" s="44">
        <f>IFERROR(VLOOKUP($F2078,'Arr 2020'!$A:$N,13,0),0)</f>
        <v>262.05</v>
      </c>
      <c r="S2078" s="44">
        <f>IFERROR(VLOOKUP($F2078,'Arr 2020'!$A:$N,14,0),0)</f>
        <v>144.66</v>
      </c>
    </row>
    <row r="2079" spans="2:19" ht="15" customHeight="1" x14ac:dyDescent="0.2">
      <c r="B2079" s="23"/>
      <c r="C2079" s="22"/>
      <c r="D2079" s="22"/>
      <c r="E2079" s="22" t="s">
        <v>3605</v>
      </c>
      <c r="F2079" s="22"/>
      <c r="G2079" s="55" t="s">
        <v>3606</v>
      </c>
      <c r="H2079" s="24">
        <f>IFERROR(VLOOKUP($F2079,'Arr 2020'!$A$1:$C$1331,3,0),0)</f>
        <v>0</v>
      </c>
      <c r="I2079" s="24">
        <f>IFERROR(VLOOKUP($F2079,'Arr 2020'!$A:$N,4,0),0)</f>
        <v>0</v>
      </c>
      <c r="J2079" s="24">
        <f>IFERROR(VLOOKUP($F2079,'Arr 2020'!$A:$N,5,0),0)</f>
        <v>0</v>
      </c>
      <c r="K2079" s="24">
        <f>IFERROR(VLOOKUP($F2079,'Arr 2020'!$A:$N,6,0),0)</f>
        <v>0</v>
      </c>
      <c r="L2079" s="24">
        <f>IFERROR(VLOOKUP($F2079,'Arr 2020'!$A:$N,7,0),0)</f>
        <v>0</v>
      </c>
      <c r="M2079" s="24">
        <f>IFERROR(VLOOKUP($F2079,'Arr 2020'!$A:$N,8,0),0)</f>
        <v>0</v>
      </c>
      <c r="N2079" s="24">
        <f>IFERROR(VLOOKUP($F2079,'Arr 2020'!$A:$N,9,0),0)</f>
        <v>0</v>
      </c>
      <c r="O2079" s="24">
        <f>IFERROR(VLOOKUP($F2079,'Arr 2020'!$A:$N,10,0),0)</f>
        <v>0</v>
      </c>
      <c r="P2079" s="24">
        <f>IFERROR(VLOOKUP($F2079,'Arr 2020'!$A:$N,11,0),0)</f>
        <v>0</v>
      </c>
      <c r="Q2079" s="24">
        <f>IFERROR(VLOOKUP($F2079,'Arr 2020'!$A:$N,12,0),0)</f>
        <v>0</v>
      </c>
      <c r="R2079" s="24">
        <f>IFERROR(VLOOKUP($F2079,'Arr 2020'!$A:$N,13,0),0)</f>
        <v>0</v>
      </c>
      <c r="S2079" s="24">
        <f>IFERROR(VLOOKUP($F2079,'Arr 2020'!$A:$N,14,0),0)</f>
        <v>0</v>
      </c>
    </row>
    <row r="2080" spans="2:19" ht="15" customHeight="1" x14ac:dyDescent="0.2">
      <c r="B2080" s="60"/>
      <c r="C2080" s="61"/>
      <c r="D2080" s="61"/>
      <c r="E2080" s="61"/>
      <c r="F2080" s="43" t="s">
        <v>3607</v>
      </c>
      <c r="G2080" s="53" t="s">
        <v>3606</v>
      </c>
      <c r="H2080" s="44">
        <f>IFERROR(VLOOKUP($F2080,'Arr 2020'!$A$1:$C$1331,3,0),0)</f>
        <v>0</v>
      </c>
      <c r="I2080" s="44">
        <f>IFERROR(VLOOKUP($F2080,'Arr 2020'!$A:$N,4,0),0)</f>
        <v>0</v>
      </c>
      <c r="J2080" s="44">
        <f>IFERROR(VLOOKUP($F2080,'Arr 2020'!$A:$N,5,0),0)</f>
        <v>0</v>
      </c>
      <c r="K2080" s="44">
        <f>IFERROR(VLOOKUP($F2080,'Arr 2020'!$A:$N,6,0),0)</f>
        <v>0</v>
      </c>
      <c r="L2080" s="44">
        <f>IFERROR(VLOOKUP($F2080,'Arr 2020'!$A:$N,7,0),0)</f>
        <v>0</v>
      </c>
      <c r="M2080" s="44">
        <f>IFERROR(VLOOKUP($F2080,'Arr 2020'!$A:$N,8,0),0)</f>
        <v>0</v>
      </c>
      <c r="N2080" s="44">
        <f>IFERROR(VLOOKUP($F2080,'Arr 2020'!$A:$N,9,0),0)</f>
        <v>0</v>
      </c>
      <c r="O2080" s="44">
        <f>IFERROR(VLOOKUP($F2080,'Arr 2020'!$A:$N,10,0),0)</f>
        <v>0</v>
      </c>
      <c r="P2080" s="44">
        <f>IFERROR(VLOOKUP($F2080,'Arr 2020'!$A:$N,11,0),0)</f>
        <v>0</v>
      </c>
      <c r="Q2080" s="44">
        <f>IFERROR(VLOOKUP($F2080,'Arr 2020'!$A:$N,12,0),0)</f>
        <v>0</v>
      </c>
      <c r="R2080" s="44">
        <f>IFERROR(VLOOKUP($F2080,'Arr 2020'!$A:$N,13,0),0)</f>
        <v>0</v>
      </c>
      <c r="S2080" s="44">
        <f>IFERROR(VLOOKUP($F2080,'Arr 2020'!$A:$N,14,0),0)</f>
        <v>0</v>
      </c>
    </row>
    <row r="2081" spans="2:19" ht="15" customHeight="1" x14ac:dyDescent="0.2">
      <c r="B2081" s="64"/>
      <c r="C2081" s="37"/>
      <c r="D2081" s="37" t="s">
        <v>3608</v>
      </c>
      <c r="E2081" s="37"/>
      <c r="F2081" s="37"/>
      <c r="G2081" s="51" t="s">
        <v>3609</v>
      </c>
      <c r="H2081" s="38">
        <f>IFERROR(VLOOKUP($F2081,'Arr 2020'!$A$1:$C$1331,3,0),0)</f>
        <v>0</v>
      </c>
      <c r="I2081" s="38">
        <f>IFERROR(VLOOKUP($F2081,'Arr 2020'!$A:$N,4,0),0)</f>
        <v>0</v>
      </c>
      <c r="J2081" s="38">
        <f>IFERROR(VLOOKUP($F2081,'Arr 2020'!$A:$N,5,0),0)</f>
        <v>0</v>
      </c>
      <c r="K2081" s="38">
        <f>IFERROR(VLOOKUP($F2081,'Arr 2020'!$A:$N,6,0),0)</f>
        <v>0</v>
      </c>
      <c r="L2081" s="38">
        <f>IFERROR(VLOOKUP($F2081,'Arr 2020'!$A:$N,7,0),0)</f>
        <v>0</v>
      </c>
      <c r="M2081" s="38">
        <f>IFERROR(VLOOKUP($F2081,'Arr 2020'!$A:$N,8,0),0)</f>
        <v>0</v>
      </c>
      <c r="N2081" s="38">
        <f>IFERROR(VLOOKUP($F2081,'Arr 2020'!$A:$N,9,0),0)</f>
        <v>0</v>
      </c>
      <c r="O2081" s="38">
        <f>IFERROR(VLOOKUP($F2081,'Arr 2020'!$A:$N,10,0),0)</f>
        <v>0</v>
      </c>
      <c r="P2081" s="38">
        <f>IFERROR(VLOOKUP($F2081,'Arr 2020'!$A:$N,11,0),0)</f>
        <v>0</v>
      </c>
      <c r="Q2081" s="38">
        <f>IFERROR(VLOOKUP($F2081,'Arr 2020'!$A:$N,12,0),0)</f>
        <v>0</v>
      </c>
      <c r="R2081" s="38">
        <f>IFERROR(VLOOKUP($F2081,'Arr 2020'!$A:$N,13,0),0)</f>
        <v>0</v>
      </c>
      <c r="S2081" s="38">
        <f>IFERROR(VLOOKUP($F2081,'Arr 2020'!$A:$N,14,0),0)</f>
        <v>0</v>
      </c>
    </row>
    <row r="2082" spans="2:19" ht="15" customHeight="1" x14ac:dyDescent="0.2">
      <c r="B2082" s="23"/>
      <c r="C2082" s="22"/>
      <c r="D2082" s="22"/>
      <c r="E2082" s="22" t="s">
        <v>3610</v>
      </c>
      <c r="F2082" s="22"/>
      <c r="G2082" s="55" t="s">
        <v>3609</v>
      </c>
      <c r="H2082" s="24">
        <f>IFERROR(VLOOKUP($F2082,'Arr 2020'!$A$1:$C$1331,3,0),0)</f>
        <v>0</v>
      </c>
      <c r="I2082" s="24">
        <f>IFERROR(VLOOKUP($F2082,'Arr 2020'!$A:$N,4,0),0)</f>
        <v>0</v>
      </c>
      <c r="J2082" s="24">
        <f>IFERROR(VLOOKUP($F2082,'Arr 2020'!$A:$N,5,0),0)</f>
        <v>0</v>
      </c>
      <c r="K2082" s="24">
        <f>IFERROR(VLOOKUP($F2082,'Arr 2020'!$A:$N,6,0),0)</f>
        <v>0</v>
      </c>
      <c r="L2082" s="24">
        <f>IFERROR(VLOOKUP($F2082,'Arr 2020'!$A:$N,7,0),0)</f>
        <v>0</v>
      </c>
      <c r="M2082" s="24">
        <f>IFERROR(VLOOKUP($F2082,'Arr 2020'!$A:$N,8,0),0)</f>
        <v>0</v>
      </c>
      <c r="N2082" s="24">
        <f>IFERROR(VLOOKUP($F2082,'Arr 2020'!$A:$N,9,0),0)</f>
        <v>0</v>
      </c>
      <c r="O2082" s="24">
        <f>IFERROR(VLOOKUP($F2082,'Arr 2020'!$A:$N,10,0),0)</f>
        <v>0</v>
      </c>
      <c r="P2082" s="24">
        <f>IFERROR(VLOOKUP($F2082,'Arr 2020'!$A:$N,11,0),0)</f>
        <v>0</v>
      </c>
      <c r="Q2082" s="24">
        <f>IFERROR(VLOOKUP($F2082,'Arr 2020'!$A:$N,12,0),0)</f>
        <v>0</v>
      </c>
      <c r="R2082" s="24">
        <f>IFERROR(VLOOKUP($F2082,'Arr 2020'!$A:$N,13,0),0)</f>
        <v>0</v>
      </c>
      <c r="S2082" s="24">
        <f>IFERROR(VLOOKUP($F2082,'Arr 2020'!$A:$N,14,0),0)</f>
        <v>0</v>
      </c>
    </row>
    <row r="2083" spans="2:19" ht="15" customHeight="1" x14ac:dyDescent="0.2">
      <c r="B2083" s="60"/>
      <c r="C2083" s="61"/>
      <c r="D2083" s="61"/>
      <c r="E2083" s="61"/>
      <c r="F2083" s="43" t="s">
        <v>3611</v>
      </c>
      <c r="G2083" s="53" t="s">
        <v>3609</v>
      </c>
      <c r="H2083" s="44">
        <f>IFERROR(VLOOKUP($F2083,'Arr 2020'!$A$1:$C$1331,3,0),0)</f>
        <v>0</v>
      </c>
      <c r="I2083" s="44">
        <f>IFERROR(VLOOKUP($F2083,'Arr 2020'!$A:$N,4,0),0)</f>
        <v>0</v>
      </c>
      <c r="J2083" s="44">
        <f>IFERROR(VLOOKUP($F2083,'Arr 2020'!$A:$N,5,0),0)</f>
        <v>0</v>
      </c>
      <c r="K2083" s="44">
        <f>IFERROR(VLOOKUP($F2083,'Arr 2020'!$A:$N,6,0),0)</f>
        <v>0</v>
      </c>
      <c r="L2083" s="44">
        <f>IFERROR(VLOOKUP($F2083,'Arr 2020'!$A:$N,7,0),0)</f>
        <v>0</v>
      </c>
      <c r="M2083" s="44">
        <f>IFERROR(VLOOKUP($F2083,'Arr 2020'!$A:$N,8,0),0)</f>
        <v>0</v>
      </c>
      <c r="N2083" s="44">
        <f>IFERROR(VLOOKUP($F2083,'Arr 2020'!$A:$N,9,0),0)</f>
        <v>0</v>
      </c>
      <c r="O2083" s="44">
        <f>IFERROR(VLOOKUP($F2083,'Arr 2020'!$A:$N,10,0),0)</f>
        <v>0</v>
      </c>
      <c r="P2083" s="44">
        <f>IFERROR(VLOOKUP($F2083,'Arr 2020'!$A:$N,11,0),0)</f>
        <v>50.439999999999991</v>
      </c>
      <c r="Q2083" s="44">
        <f>IFERROR(VLOOKUP($F2083,'Arr 2020'!$A:$N,12,0),0)</f>
        <v>294.79000000000002</v>
      </c>
      <c r="R2083" s="44">
        <f>IFERROR(VLOOKUP($F2083,'Arr 2020'!$A:$N,13,0),0)</f>
        <v>757.69</v>
      </c>
      <c r="S2083" s="44">
        <f>IFERROR(VLOOKUP($F2083,'Arr 2020'!$A:$N,14,0),0)</f>
        <v>0</v>
      </c>
    </row>
    <row r="2084" spans="2:19" ht="15" customHeight="1" x14ac:dyDescent="0.2">
      <c r="B2084" s="32"/>
      <c r="C2084" s="33" t="s">
        <v>3612</v>
      </c>
      <c r="D2084" s="33"/>
      <c r="E2084" s="33"/>
      <c r="F2084" s="33"/>
      <c r="G2084" s="50" t="s">
        <v>3613</v>
      </c>
      <c r="H2084" s="73">
        <f>IFERROR(VLOOKUP($F2084,'Arr 2020'!$A$1:$C$1331,3,0),0)</f>
        <v>0</v>
      </c>
      <c r="I2084" s="73">
        <f>IFERROR(VLOOKUP($F2084,'Arr 2020'!$A:$N,4,0),0)</f>
        <v>0</v>
      </c>
      <c r="J2084" s="73">
        <f>IFERROR(VLOOKUP($F2084,'Arr 2020'!$A:$N,5,0),0)</f>
        <v>0</v>
      </c>
      <c r="K2084" s="73">
        <f>IFERROR(VLOOKUP($F2084,'Arr 2020'!$A:$N,6,0),0)</f>
        <v>0</v>
      </c>
      <c r="L2084" s="73">
        <f>IFERROR(VLOOKUP($F2084,'Arr 2020'!$A:$N,7,0),0)</f>
        <v>0</v>
      </c>
      <c r="M2084" s="73">
        <f>IFERROR(VLOOKUP($F2084,'Arr 2020'!$A:$N,8,0),0)</f>
        <v>0</v>
      </c>
      <c r="N2084" s="73">
        <f>IFERROR(VLOOKUP($F2084,'Arr 2020'!$A:$N,9,0),0)</f>
        <v>0</v>
      </c>
      <c r="O2084" s="73">
        <f>IFERROR(VLOOKUP($F2084,'Arr 2020'!$A:$N,10,0),0)</f>
        <v>0</v>
      </c>
      <c r="P2084" s="73">
        <f>IFERROR(VLOOKUP($F2084,'Arr 2020'!$A:$N,11,0),0)</f>
        <v>0</v>
      </c>
      <c r="Q2084" s="73">
        <f>IFERROR(VLOOKUP($F2084,'Arr 2020'!$A:$N,12,0),0)</f>
        <v>0</v>
      </c>
      <c r="R2084" s="73">
        <f>IFERROR(VLOOKUP($F2084,'Arr 2020'!$A:$N,13,0),0)</f>
        <v>0</v>
      </c>
      <c r="S2084" s="73">
        <f>IFERROR(VLOOKUP($F2084,'Arr 2020'!$A:$N,14,0),0)</f>
        <v>0</v>
      </c>
    </row>
    <row r="2085" spans="2:19" ht="15" customHeight="1" x14ac:dyDescent="0.2">
      <c r="B2085" s="64"/>
      <c r="C2085" s="37"/>
      <c r="D2085" s="37" t="s">
        <v>3614</v>
      </c>
      <c r="E2085" s="37"/>
      <c r="F2085" s="37"/>
      <c r="G2085" s="51" t="s">
        <v>3615</v>
      </c>
      <c r="H2085" s="38">
        <f>IFERROR(VLOOKUP($F2085,'Arr 2020'!$A$1:$C$1331,3,0),0)</f>
        <v>0</v>
      </c>
      <c r="I2085" s="38">
        <f>IFERROR(VLOOKUP($F2085,'Arr 2020'!$A:$N,4,0),0)</f>
        <v>0</v>
      </c>
      <c r="J2085" s="38">
        <f>IFERROR(VLOOKUP($F2085,'Arr 2020'!$A:$N,5,0),0)</f>
        <v>0</v>
      </c>
      <c r="K2085" s="38">
        <f>IFERROR(VLOOKUP($F2085,'Arr 2020'!$A:$N,6,0),0)</f>
        <v>0</v>
      </c>
      <c r="L2085" s="38">
        <f>IFERROR(VLOOKUP($F2085,'Arr 2020'!$A:$N,7,0),0)</f>
        <v>0</v>
      </c>
      <c r="M2085" s="38">
        <f>IFERROR(VLOOKUP($F2085,'Arr 2020'!$A:$N,8,0),0)</f>
        <v>0</v>
      </c>
      <c r="N2085" s="38">
        <f>IFERROR(VLOOKUP($F2085,'Arr 2020'!$A:$N,9,0),0)</f>
        <v>0</v>
      </c>
      <c r="O2085" s="38">
        <f>IFERROR(VLOOKUP($F2085,'Arr 2020'!$A:$N,10,0),0)</f>
        <v>0</v>
      </c>
      <c r="P2085" s="38">
        <f>IFERROR(VLOOKUP($F2085,'Arr 2020'!$A:$N,11,0),0)</f>
        <v>0</v>
      </c>
      <c r="Q2085" s="38">
        <f>IFERROR(VLOOKUP($F2085,'Arr 2020'!$A:$N,12,0),0)</f>
        <v>0</v>
      </c>
      <c r="R2085" s="38">
        <f>IFERROR(VLOOKUP($F2085,'Arr 2020'!$A:$N,13,0),0)</f>
        <v>0</v>
      </c>
      <c r="S2085" s="38">
        <f>IFERROR(VLOOKUP($F2085,'Arr 2020'!$A:$N,14,0),0)</f>
        <v>0</v>
      </c>
    </row>
    <row r="2086" spans="2:19" ht="15" customHeight="1" x14ac:dyDescent="0.2">
      <c r="B2086" s="23"/>
      <c r="C2086" s="22"/>
      <c r="D2086" s="22"/>
      <c r="E2086" s="22" t="s">
        <v>3616</v>
      </c>
      <c r="F2086" s="22"/>
      <c r="G2086" s="55" t="s">
        <v>3617</v>
      </c>
      <c r="H2086" s="24">
        <f>IFERROR(VLOOKUP($F2086,'Arr 2020'!$A$1:$C$1331,3,0),0)</f>
        <v>0</v>
      </c>
      <c r="I2086" s="24">
        <f>IFERROR(VLOOKUP($F2086,'Arr 2020'!$A:$N,4,0),0)</f>
        <v>0</v>
      </c>
      <c r="J2086" s="24">
        <f>IFERROR(VLOOKUP($F2086,'Arr 2020'!$A:$N,5,0),0)</f>
        <v>0</v>
      </c>
      <c r="K2086" s="24">
        <f>IFERROR(VLOOKUP($F2086,'Arr 2020'!$A:$N,6,0),0)</f>
        <v>0</v>
      </c>
      <c r="L2086" s="24">
        <f>IFERROR(VLOOKUP($F2086,'Arr 2020'!$A:$N,7,0),0)</f>
        <v>0</v>
      </c>
      <c r="M2086" s="24">
        <f>IFERROR(VLOOKUP($F2086,'Arr 2020'!$A:$N,8,0),0)</f>
        <v>0</v>
      </c>
      <c r="N2086" s="24">
        <f>IFERROR(VLOOKUP($F2086,'Arr 2020'!$A:$N,9,0),0)</f>
        <v>0</v>
      </c>
      <c r="O2086" s="24">
        <f>IFERROR(VLOOKUP($F2086,'Arr 2020'!$A:$N,10,0),0)</f>
        <v>0</v>
      </c>
      <c r="P2086" s="24">
        <f>IFERROR(VLOOKUP($F2086,'Arr 2020'!$A:$N,11,0),0)</f>
        <v>0</v>
      </c>
      <c r="Q2086" s="24">
        <f>IFERROR(VLOOKUP($F2086,'Arr 2020'!$A:$N,12,0),0)</f>
        <v>0</v>
      </c>
      <c r="R2086" s="24">
        <f>IFERROR(VLOOKUP($F2086,'Arr 2020'!$A:$N,13,0),0)</f>
        <v>0</v>
      </c>
      <c r="S2086" s="24">
        <f>IFERROR(VLOOKUP($F2086,'Arr 2020'!$A:$N,14,0),0)</f>
        <v>0</v>
      </c>
    </row>
    <row r="2087" spans="2:19" ht="15" customHeight="1" x14ac:dyDescent="0.2">
      <c r="B2087" s="60"/>
      <c r="C2087" s="61"/>
      <c r="D2087" s="61"/>
      <c r="E2087" s="61"/>
      <c r="F2087" s="43" t="s">
        <v>3618</v>
      </c>
      <c r="G2087" s="53" t="s">
        <v>3617</v>
      </c>
      <c r="H2087" s="44">
        <f>IFERROR(VLOOKUP($F2087,'Arr 2020'!$A$1:$C$1331,3,0),0)</f>
        <v>0</v>
      </c>
      <c r="I2087" s="44">
        <f>IFERROR(VLOOKUP($F2087,'Arr 2020'!$A:$N,4,0),0)</f>
        <v>8.77</v>
      </c>
      <c r="J2087" s="44">
        <f>IFERROR(VLOOKUP($F2087,'Arr 2020'!$A:$N,5,0),0)</f>
        <v>19.66</v>
      </c>
      <c r="K2087" s="44">
        <f>IFERROR(VLOOKUP($F2087,'Arr 2020'!$A:$N,6,0),0)</f>
        <v>0</v>
      </c>
      <c r="L2087" s="44">
        <f>IFERROR(VLOOKUP($F2087,'Arr 2020'!$A:$N,7,0),0)</f>
        <v>0</v>
      </c>
      <c r="M2087" s="44">
        <f>IFERROR(VLOOKUP($F2087,'Arr 2020'!$A:$N,8,0),0)</f>
        <v>0</v>
      </c>
      <c r="N2087" s="44">
        <f>IFERROR(VLOOKUP($F2087,'Arr 2020'!$A:$N,9,0),0)</f>
        <v>0</v>
      </c>
      <c r="O2087" s="44">
        <f>IFERROR(VLOOKUP($F2087,'Arr 2020'!$A:$N,10,0),0)</f>
        <v>0.94</v>
      </c>
      <c r="P2087" s="44">
        <f>IFERROR(VLOOKUP($F2087,'Arr 2020'!$A:$N,11,0),0)</f>
        <v>0</v>
      </c>
      <c r="Q2087" s="44">
        <f>IFERROR(VLOOKUP($F2087,'Arr 2020'!$A:$N,12,0),0)</f>
        <v>0</v>
      </c>
      <c r="R2087" s="44">
        <f>IFERROR(VLOOKUP($F2087,'Arr 2020'!$A:$N,13,0),0)</f>
        <v>0</v>
      </c>
      <c r="S2087" s="44">
        <f>IFERROR(VLOOKUP($F2087,'Arr 2020'!$A:$N,14,0),0)</f>
        <v>0</v>
      </c>
    </row>
    <row r="2088" spans="2:19" ht="15" customHeight="1" x14ac:dyDescent="0.2">
      <c r="B2088" s="60"/>
      <c r="C2088" s="61"/>
      <c r="D2088" s="61"/>
      <c r="E2088" s="61"/>
      <c r="F2088" s="43" t="s">
        <v>3619</v>
      </c>
      <c r="G2088" s="53" t="s">
        <v>3620</v>
      </c>
      <c r="H2088" s="44">
        <f>IFERROR(VLOOKUP($F2088,'Arr 2020'!$A$1:$C$1331,3,0),0)</f>
        <v>0</v>
      </c>
      <c r="I2088" s="44">
        <f>IFERROR(VLOOKUP($F2088,'Arr 2020'!$A:$N,4,0),0)</f>
        <v>0</v>
      </c>
      <c r="J2088" s="44">
        <f>IFERROR(VLOOKUP($F2088,'Arr 2020'!$A:$N,5,0),0)</f>
        <v>0</v>
      </c>
      <c r="K2088" s="44">
        <f>IFERROR(VLOOKUP($F2088,'Arr 2020'!$A:$N,6,0),0)</f>
        <v>0</v>
      </c>
      <c r="L2088" s="44">
        <f>IFERROR(VLOOKUP($F2088,'Arr 2020'!$A:$N,7,0),0)</f>
        <v>0</v>
      </c>
      <c r="M2088" s="44">
        <f>IFERROR(VLOOKUP($F2088,'Arr 2020'!$A:$N,8,0),0)</f>
        <v>0</v>
      </c>
      <c r="N2088" s="44">
        <f>IFERROR(VLOOKUP($F2088,'Arr 2020'!$A:$N,9,0),0)</f>
        <v>0</v>
      </c>
      <c r="O2088" s="44">
        <f>IFERROR(VLOOKUP($F2088,'Arr 2020'!$A:$N,10,0),0)</f>
        <v>0</v>
      </c>
      <c r="P2088" s="44">
        <f>IFERROR(VLOOKUP($F2088,'Arr 2020'!$A:$N,11,0),0)</f>
        <v>0</v>
      </c>
      <c r="Q2088" s="44">
        <f>IFERROR(VLOOKUP($F2088,'Arr 2020'!$A:$N,12,0),0)</f>
        <v>0</v>
      </c>
      <c r="R2088" s="44">
        <f>IFERROR(VLOOKUP($F2088,'Arr 2020'!$A:$N,13,0),0)</f>
        <v>0</v>
      </c>
      <c r="S2088" s="44">
        <f>IFERROR(VLOOKUP($F2088,'Arr 2020'!$A:$N,14,0),0)</f>
        <v>0</v>
      </c>
    </row>
    <row r="2089" spans="2:19" ht="15" customHeight="1" x14ac:dyDescent="0.2">
      <c r="B2089" s="23"/>
      <c r="C2089" s="22"/>
      <c r="D2089" s="22"/>
      <c r="E2089" s="22" t="s">
        <v>3621</v>
      </c>
      <c r="F2089" s="22"/>
      <c r="G2089" s="55" t="s">
        <v>3622</v>
      </c>
      <c r="H2089" s="24">
        <f>IFERROR(VLOOKUP($F2089,'Arr 2020'!$A$1:$C$1331,3,0),0)</f>
        <v>0</v>
      </c>
      <c r="I2089" s="24">
        <f>IFERROR(VLOOKUP($F2089,'Arr 2020'!$A:$N,4,0),0)</f>
        <v>0</v>
      </c>
      <c r="J2089" s="24">
        <f>IFERROR(VLOOKUP($F2089,'Arr 2020'!$A:$N,5,0),0)</f>
        <v>0</v>
      </c>
      <c r="K2089" s="24">
        <f>IFERROR(VLOOKUP($F2089,'Arr 2020'!$A:$N,6,0),0)</f>
        <v>0</v>
      </c>
      <c r="L2089" s="24">
        <f>IFERROR(VLOOKUP($F2089,'Arr 2020'!$A:$N,7,0),0)</f>
        <v>0</v>
      </c>
      <c r="M2089" s="24">
        <f>IFERROR(VLOOKUP($F2089,'Arr 2020'!$A:$N,8,0),0)</f>
        <v>0</v>
      </c>
      <c r="N2089" s="24">
        <f>IFERROR(VLOOKUP($F2089,'Arr 2020'!$A:$N,9,0),0)</f>
        <v>0</v>
      </c>
      <c r="O2089" s="24">
        <f>IFERROR(VLOOKUP($F2089,'Arr 2020'!$A:$N,10,0),0)</f>
        <v>0</v>
      </c>
      <c r="P2089" s="24">
        <f>IFERROR(VLOOKUP($F2089,'Arr 2020'!$A:$N,11,0),0)</f>
        <v>0</v>
      </c>
      <c r="Q2089" s="24">
        <f>IFERROR(VLOOKUP($F2089,'Arr 2020'!$A:$N,12,0),0)</f>
        <v>0</v>
      </c>
      <c r="R2089" s="24">
        <f>IFERROR(VLOOKUP($F2089,'Arr 2020'!$A:$N,13,0),0)</f>
        <v>0</v>
      </c>
      <c r="S2089" s="24">
        <f>IFERROR(VLOOKUP($F2089,'Arr 2020'!$A:$N,14,0),0)</f>
        <v>0</v>
      </c>
    </row>
    <row r="2090" spans="2:19" ht="15" customHeight="1" x14ac:dyDescent="0.2">
      <c r="B2090" s="60"/>
      <c r="C2090" s="61"/>
      <c r="D2090" s="61"/>
      <c r="E2090" s="61"/>
      <c r="F2090" s="43" t="s">
        <v>3623</v>
      </c>
      <c r="G2090" s="53" t="s">
        <v>3622</v>
      </c>
      <c r="H2090" s="44">
        <f>IFERROR(VLOOKUP($F2090,'Arr 2020'!$A$1:$C$1331,3,0),0)</f>
        <v>321759.11</v>
      </c>
      <c r="I2090" s="44">
        <f>IFERROR(VLOOKUP($F2090,'Arr 2020'!$A:$N,4,0),0)</f>
        <v>300992.46000000002</v>
      </c>
      <c r="J2090" s="44">
        <f>IFERROR(VLOOKUP($F2090,'Arr 2020'!$A:$N,5,0),0)</f>
        <v>263913.65000000002</v>
      </c>
      <c r="K2090" s="44">
        <f>IFERROR(VLOOKUP($F2090,'Arr 2020'!$A:$N,6,0),0)</f>
        <v>262719.53999999998</v>
      </c>
      <c r="L2090" s="44">
        <f>IFERROR(VLOOKUP($F2090,'Arr 2020'!$A:$N,7,0),0)</f>
        <v>209149.62</v>
      </c>
      <c r="M2090" s="44">
        <f>IFERROR(VLOOKUP($F2090,'Arr 2020'!$A:$N,8,0),0)</f>
        <v>262535.12</v>
      </c>
      <c r="N2090" s="44">
        <f>IFERROR(VLOOKUP($F2090,'Arr 2020'!$A:$N,9,0),0)</f>
        <v>304931.48</v>
      </c>
      <c r="O2090" s="44">
        <f>IFERROR(VLOOKUP($F2090,'Arr 2020'!$A:$N,10,0),0)</f>
        <v>287512.03000000003</v>
      </c>
      <c r="P2090" s="44">
        <f>IFERROR(VLOOKUP($F2090,'Arr 2020'!$A:$N,11,0),0)</f>
        <v>260604.03</v>
      </c>
      <c r="Q2090" s="44">
        <f>IFERROR(VLOOKUP($F2090,'Arr 2020'!$A:$N,12,0),0)</f>
        <v>280247.38</v>
      </c>
      <c r="R2090" s="44">
        <f>IFERROR(VLOOKUP($F2090,'Arr 2020'!$A:$N,13,0),0)</f>
        <v>330768.39</v>
      </c>
      <c r="S2090" s="44">
        <f>IFERROR(VLOOKUP($F2090,'Arr 2020'!$A:$N,14,0),0)</f>
        <v>259645.99</v>
      </c>
    </row>
    <row r="2091" spans="2:19" ht="15" customHeight="1" x14ac:dyDescent="0.2">
      <c r="B2091" s="64"/>
      <c r="C2091" s="37"/>
      <c r="D2091" s="37" t="s">
        <v>3624</v>
      </c>
      <c r="E2091" s="37"/>
      <c r="F2091" s="37"/>
      <c r="G2091" s="51" t="s">
        <v>3625</v>
      </c>
      <c r="H2091" s="38">
        <f>IFERROR(VLOOKUP($F2091,'Arr 2020'!$A$1:$C$1331,3,0),0)</f>
        <v>0</v>
      </c>
      <c r="I2091" s="38">
        <f>IFERROR(VLOOKUP($F2091,'Arr 2020'!$A:$N,4,0),0)</f>
        <v>0</v>
      </c>
      <c r="J2091" s="38">
        <f>IFERROR(VLOOKUP($F2091,'Arr 2020'!$A:$N,5,0),0)</f>
        <v>0</v>
      </c>
      <c r="K2091" s="38">
        <f>IFERROR(VLOOKUP($F2091,'Arr 2020'!$A:$N,6,0),0)</f>
        <v>0</v>
      </c>
      <c r="L2091" s="38">
        <f>IFERROR(VLOOKUP($F2091,'Arr 2020'!$A:$N,7,0),0)</f>
        <v>0</v>
      </c>
      <c r="M2091" s="38">
        <f>IFERROR(VLOOKUP($F2091,'Arr 2020'!$A:$N,8,0),0)</f>
        <v>0</v>
      </c>
      <c r="N2091" s="38">
        <f>IFERROR(VLOOKUP($F2091,'Arr 2020'!$A:$N,9,0),0)</f>
        <v>0</v>
      </c>
      <c r="O2091" s="38">
        <f>IFERROR(VLOOKUP($F2091,'Arr 2020'!$A:$N,10,0),0)</f>
        <v>0</v>
      </c>
      <c r="P2091" s="38">
        <f>IFERROR(VLOOKUP($F2091,'Arr 2020'!$A:$N,11,0),0)</f>
        <v>0</v>
      </c>
      <c r="Q2091" s="38">
        <f>IFERROR(VLOOKUP($F2091,'Arr 2020'!$A:$N,12,0),0)</f>
        <v>0</v>
      </c>
      <c r="R2091" s="38">
        <f>IFERROR(VLOOKUP($F2091,'Arr 2020'!$A:$N,13,0),0)</f>
        <v>0</v>
      </c>
      <c r="S2091" s="38">
        <f>IFERROR(VLOOKUP($F2091,'Arr 2020'!$A:$N,14,0),0)</f>
        <v>0</v>
      </c>
    </row>
    <row r="2092" spans="2:19" ht="15" customHeight="1" x14ac:dyDescent="0.2">
      <c r="B2092" s="23"/>
      <c r="C2092" s="22"/>
      <c r="D2092" s="22"/>
      <c r="E2092" s="22" t="s">
        <v>3626</v>
      </c>
      <c r="F2092" s="22"/>
      <c r="G2092" s="55" t="s">
        <v>3625</v>
      </c>
      <c r="H2092" s="24">
        <f>IFERROR(VLOOKUP($F2092,'Arr 2020'!$A$1:$C$1331,3,0),0)</f>
        <v>0</v>
      </c>
      <c r="I2092" s="24">
        <f>IFERROR(VLOOKUP($F2092,'Arr 2020'!$A:$N,4,0),0)</f>
        <v>0</v>
      </c>
      <c r="J2092" s="24">
        <f>IFERROR(VLOOKUP($F2092,'Arr 2020'!$A:$N,5,0),0)</f>
        <v>0</v>
      </c>
      <c r="K2092" s="24">
        <f>IFERROR(VLOOKUP($F2092,'Arr 2020'!$A:$N,6,0),0)</f>
        <v>0</v>
      </c>
      <c r="L2092" s="24">
        <f>IFERROR(VLOOKUP($F2092,'Arr 2020'!$A:$N,7,0),0)</f>
        <v>0</v>
      </c>
      <c r="M2092" s="24">
        <f>IFERROR(VLOOKUP($F2092,'Arr 2020'!$A:$N,8,0),0)</f>
        <v>0</v>
      </c>
      <c r="N2092" s="24">
        <f>IFERROR(VLOOKUP($F2092,'Arr 2020'!$A:$N,9,0),0)</f>
        <v>0</v>
      </c>
      <c r="O2092" s="24">
        <f>IFERROR(VLOOKUP($F2092,'Arr 2020'!$A:$N,10,0),0)</f>
        <v>0</v>
      </c>
      <c r="P2092" s="24">
        <f>IFERROR(VLOOKUP($F2092,'Arr 2020'!$A:$N,11,0),0)</f>
        <v>0</v>
      </c>
      <c r="Q2092" s="24">
        <f>IFERROR(VLOOKUP($F2092,'Arr 2020'!$A:$N,12,0),0)</f>
        <v>0</v>
      </c>
      <c r="R2092" s="24">
        <f>IFERROR(VLOOKUP($F2092,'Arr 2020'!$A:$N,13,0),0)</f>
        <v>0</v>
      </c>
      <c r="S2092" s="24">
        <f>IFERROR(VLOOKUP($F2092,'Arr 2020'!$A:$N,14,0),0)</f>
        <v>0</v>
      </c>
    </row>
    <row r="2093" spans="2:19" ht="15" customHeight="1" x14ac:dyDescent="0.2">
      <c r="B2093" s="60"/>
      <c r="C2093" s="61"/>
      <c r="D2093" s="61"/>
      <c r="E2093" s="61"/>
      <c r="F2093" s="43" t="s">
        <v>3627</v>
      </c>
      <c r="G2093" s="53" t="s">
        <v>3625</v>
      </c>
      <c r="H2093" s="44">
        <f>IFERROR(VLOOKUP($F2093,'Arr 2020'!$A$1:$C$1331,3,0),0)</f>
        <v>0</v>
      </c>
      <c r="I2093" s="44">
        <f>IFERROR(VLOOKUP($F2093,'Arr 2020'!$A:$N,4,0),0)</f>
        <v>0</v>
      </c>
      <c r="J2093" s="44">
        <f>IFERROR(VLOOKUP($F2093,'Arr 2020'!$A:$N,5,0),0)</f>
        <v>0</v>
      </c>
      <c r="K2093" s="44">
        <f>IFERROR(VLOOKUP($F2093,'Arr 2020'!$A:$N,6,0),0)</f>
        <v>0</v>
      </c>
      <c r="L2093" s="44">
        <f>IFERROR(VLOOKUP($F2093,'Arr 2020'!$A:$N,7,0),0)</f>
        <v>0</v>
      </c>
      <c r="M2093" s="44">
        <f>IFERROR(VLOOKUP($F2093,'Arr 2020'!$A:$N,8,0),0)</f>
        <v>0</v>
      </c>
      <c r="N2093" s="44">
        <f>IFERROR(VLOOKUP($F2093,'Arr 2020'!$A:$N,9,0),0)</f>
        <v>0</v>
      </c>
      <c r="O2093" s="44">
        <f>IFERROR(VLOOKUP($F2093,'Arr 2020'!$A:$N,10,0),0)</f>
        <v>0</v>
      </c>
      <c r="P2093" s="44">
        <f>IFERROR(VLOOKUP($F2093,'Arr 2020'!$A:$N,11,0),0)</f>
        <v>0</v>
      </c>
      <c r="Q2093" s="44">
        <f>IFERROR(VLOOKUP($F2093,'Arr 2020'!$A:$N,12,0),0)</f>
        <v>0</v>
      </c>
      <c r="R2093" s="44">
        <f>IFERROR(VLOOKUP($F2093,'Arr 2020'!$A:$N,13,0),0)</f>
        <v>0</v>
      </c>
      <c r="S2093" s="44">
        <f>IFERROR(VLOOKUP($F2093,'Arr 2020'!$A:$N,14,0),0)</f>
        <v>0</v>
      </c>
    </row>
    <row r="2094" spans="2:19" ht="15" customHeight="1" x14ac:dyDescent="0.2">
      <c r="B2094" s="64"/>
      <c r="C2094" s="37"/>
      <c r="D2094" s="37" t="s">
        <v>3628</v>
      </c>
      <c r="E2094" s="37"/>
      <c r="F2094" s="37"/>
      <c r="G2094" s="51" t="s">
        <v>3629</v>
      </c>
      <c r="H2094" s="38">
        <f>IFERROR(VLOOKUP($F2094,'Arr 2020'!$A$1:$C$1331,3,0),0)</f>
        <v>0</v>
      </c>
      <c r="I2094" s="38">
        <f>IFERROR(VLOOKUP($F2094,'Arr 2020'!$A:$N,4,0),0)</f>
        <v>0</v>
      </c>
      <c r="J2094" s="38">
        <f>IFERROR(VLOOKUP($F2094,'Arr 2020'!$A:$N,5,0),0)</f>
        <v>0</v>
      </c>
      <c r="K2094" s="38">
        <f>IFERROR(VLOOKUP($F2094,'Arr 2020'!$A:$N,6,0),0)</f>
        <v>0</v>
      </c>
      <c r="L2094" s="38">
        <f>IFERROR(VLOOKUP($F2094,'Arr 2020'!$A:$N,7,0),0)</f>
        <v>0</v>
      </c>
      <c r="M2094" s="38">
        <f>IFERROR(VLOOKUP($F2094,'Arr 2020'!$A:$N,8,0),0)</f>
        <v>0</v>
      </c>
      <c r="N2094" s="38">
        <f>IFERROR(VLOOKUP($F2094,'Arr 2020'!$A:$N,9,0),0)</f>
        <v>0</v>
      </c>
      <c r="O2094" s="38">
        <f>IFERROR(VLOOKUP($F2094,'Arr 2020'!$A:$N,10,0),0)</f>
        <v>0</v>
      </c>
      <c r="P2094" s="38">
        <f>IFERROR(VLOOKUP($F2094,'Arr 2020'!$A:$N,11,0),0)</f>
        <v>0</v>
      </c>
      <c r="Q2094" s="38">
        <f>IFERROR(VLOOKUP($F2094,'Arr 2020'!$A:$N,12,0),0)</f>
        <v>0</v>
      </c>
      <c r="R2094" s="38">
        <f>IFERROR(VLOOKUP($F2094,'Arr 2020'!$A:$N,13,0),0)</f>
        <v>0</v>
      </c>
      <c r="S2094" s="38">
        <f>IFERROR(VLOOKUP($F2094,'Arr 2020'!$A:$N,14,0),0)</f>
        <v>0</v>
      </c>
    </row>
    <row r="2095" spans="2:19" ht="15" customHeight="1" x14ac:dyDescent="0.2">
      <c r="B2095" s="23"/>
      <c r="C2095" s="22"/>
      <c r="D2095" s="22"/>
      <c r="E2095" s="22" t="s">
        <v>3630</v>
      </c>
      <c r="F2095" s="22"/>
      <c r="G2095" s="55" t="s">
        <v>3629</v>
      </c>
      <c r="H2095" s="24">
        <f>IFERROR(VLOOKUP($F2095,'Arr 2020'!$A$1:$C$1331,3,0),0)</f>
        <v>0</v>
      </c>
      <c r="I2095" s="24">
        <f>IFERROR(VLOOKUP($F2095,'Arr 2020'!$A:$N,4,0),0)</f>
        <v>0</v>
      </c>
      <c r="J2095" s="24">
        <f>IFERROR(VLOOKUP($F2095,'Arr 2020'!$A:$N,5,0),0)</f>
        <v>0</v>
      </c>
      <c r="K2095" s="24">
        <f>IFERROR(VLOOKUP($F2095,'Arr 2020'!$A:$N,6,0),0)</f>
        <v>0</v>
      </c>
      <c r="L2095" s="24">
        <f>IFERROR(VLOOKUP($F2095,'Arr 2020'!$A:$N,7,0),0)</f>
        <v>0</v>
      </c>
      <c r="M2095" s="24">
        <f>IFERROR(VLOOKUP($F2095,'Arr 2020'!$A:$N,8,0),0)</f>
        <v>0</v>
      </c>
      <c r="N2095" s="24">
        <f>IFERROR(VLOOKUP($F2095,'Arr 2020'!$A:$N,9,0),0)</f>
        <v>0</v>
      </c>
      <c r="O2095" s="24">
        <f>IFERROR(VLOOKUP($F2095,'Arr 2020'!$A:$N,10,0),0)</f>
        <v>0</v>
      </c>
      <c r="P2095" s="24">
        <f>IFERROR(VLOOKUP($F2095,'Arr 2020'!$A:$N,11,0),0)</f>
        <v>0</v>
      </c>
      <c r="Q2095" s="24">
        <f>IFERROR(VLOOKUP($F2095,'Arr 2020'!$A:$N,12,0),0)</f>
        <v>0</v>
      </c>
      <c r="R2095" s="24">
        <f>IFERROR(VLOOKUP($F2095,'Arr 2020'!$A:$N,13,0),0)</f>
        <v>0</v>
      </c>
      <c r="S2095" s="24">
        <f>IFERROR(VLOOKUP($F2095,'Arr 2020'!$A:$N,14,0),0)</f>
        <v>0</v>
      </c>
    </row>
    <row r="2096" spans="2:19" ht="15" customHeight="1" x14ac:dyDescent="0.2">
      <c r="B2096" s="60"/>
      <c r="C2096" s="61"/>
      <c r="D2096" s="61"/>
      <c r="E2096" s="61"/>
      <c r="F2096" s="43" t="s">
        <v>3631</v>
      </c>
      <c r="G2096" s="53" t="s">
        <v>3629</v>
      </c>
      <c r="H2096" s="44">
        <f>IFERROR(VLOOKUP($F2096,'Arr 2020'!$A$1:$C$1331,3,0),0)</f>
        <v>0</v>
      </c>
      <c r="I2096" s="44">
        <f>IFERROR(VLOOKUP($F2096,'Arr 2020'!$A:$N,4,0),0)</f>
        <v>0</v>
      </c>
      <c r="J2096" s="44">
        <f>IFERROR(VLOOKUP($F2096,'Arr 2020'!$A:$N,5,0),0)</f>
        <v>0</v>
      </c>
      <c r="K2096" s="44">
        <f>IFERROR(VLOOKUP($F2096,'Arr 2020'!$A:$N,6,0),0)</f>
        <v>0</v>
      </c>
      <c r="L2096" s="44">
        <f>IFERROR(VLOOKUP($F2096,'Arr 2020'!$A:$N,7,0),0)</f>
        <v>0</v>
      </c>
      <c r="M2096" s="44">
        <f>IFERROR(VLOOKUP($F2096,'Arr 2020'!$A:$N,8,0),0)</f>
        <v>0</v>
      </c>
      <c r="N2096" s="44">
        <f>IFERROR(VLOOKUP($F2096,'Arr 2020'!$A:$N,9,0),0)</f>
        <v>0</v>
      </c>
      <c r="O2096" s="44">
        <f>IFERROR(VLOOKUP($F2096,'Arr 2020'!$A:$N,10,0),0)</f>
        <v>0</v>
      </c>
      <c r="P2096" s="44">
        <f>IFERROR(VLOOKUP($F2096,'Arr 2020'!$A:$N,11,0),0)</f>
        <v>0</v>
      </c>
      <c r="Q2096" s="44">
        <f>IFERROR(VLOOKUP($F2096,'Arr 2020'!$A:$N,12,0),0)</f>
        <v>0</v>
      </c>
      <c r="R2096" s="44">
        <f>IFERROR(VLOOKUP($F2096,'Arr 2020'!$A:$N,13,0),0)</f>
        <v>0</v>
      </c>
      <c r="S2096" s="44">
        <f>IFERROR(VLOOKUP($F2096,'Arr 2020'!$A:$N,14,0),0)</f>
        <v>0</v>
      </c>
    </row>
    <row r="2097" spans="2:19" ht="15" customHeight="1" x14ac:dyDescent="0.2">
      <c r="B2097" s="32"/>
      <c r="C2097" s="33" t="s">
        <v>3632</v>
      </c>
      <c r="D2097" s="33"/>
      <c r="E2097" s="33"/>
      <c r="F2097" s="33"/>
      <c r="G2097" s="50" t="s">
        <v>3633</v>
      </c>
      <c r="H2097" s="73">
        <f>IFERROR(VLOOKUP($F2097,'Arr 2020'!$A$1:$C$1331,3,0),0)</f>
        <v>0</v>
      </c>
      <c r="I2097" s="73">
        <f>IFERROR(VLOOKUP($F2097,'Arr 2020'!$A:$N,4,0),0)</f>
        <v>0</v>
      </c>
      <c r="J2097" s="73">
        <f>IFERROR(VLOOKUP($F2097,'Arr 2020'!$A:$N,5,0),0)</f>
        <v>0</v>
      </c>
      <c r="K2097" s="73">
        <f>IFERROR(VLOOKUP($F2097,'Arr 2020'!$A:$N,6,0),0)</f>
        <v>0</v>
      </c>
      <c r="L2097" s="73">
        <f>IFERROR(VLOOKUP($F2097,'Arr 2020'!$A:$N,7,0),0)</f>
        <v>0</v>
      </c>
      <c r="M2097" s="73">
        <f>IFERROR(VLOOKUP($F2097,'Arr 2020'!$A:$N,8,0),0)</f>
        <v>0</v>
      </c>
      <c r="N2097" s="73">
        <f>IFERROR(VLOOKUP($F2097,'Arr 2020'!$A:$N,9,0),0)</f>
        <v>0</v>
      </c>
      <c r="O2097" s="73">
        <f>IFERROR(VLOOKUP($F2097,'Arr 2020'!$A:$N,10,0),0)</f>
        <v>0</v>
      </c>
      <c r="P2097" s="73">
        <f>IFERROR(VLOOKUP($F2097,'Arr 2020'!$A:$N,11,0),0)</f>
        <v>0</v>
      </c>
      <c r="Q2097" s="73">
        <f>IFERROR(VLOOKUP($F2097,'Arr 2020'!$A:$N,12,0),0)</f>
        <v>0</v>
      </c>
      <c r="R2097" s="73">
        <f>IFERROR(VLOOKUP($F2097,'Arr 2020'!$A:$N,13,0),0)</f>
        <v>0</v>
      </c>
      <c r="S2097" s="73">
        <f>IFERROR(VLOOKUP($F2097,'Arr 2020'!$A:$N,14,0),0)</f>
        <v>0</v>
      </c>
    </row>
    <row r="2098" spans="2:19" ht="15" customHeight="1" x14ac:dyDescent="0.2">
      <c r="B2098" s="64"/>
      <c r="C2098" s="37"/>
      <c r="D2098" s="37" t="s">
        <v>3634</v>
      </c>
      <c r="E2098" s="37"/>
      <c r="F2098" s="37"/>
      <c r="G2098" s="51" t="s">
        <v>3635</v>
      </c>
      <c r="H2098" s="38">
        <f>IFERROR(VLOOKUP($F2098,'Arr 2020'!$A$1:$C$1331,3,0),0)</f>
        <v>0</v>
      </c>
      <c r="I2098" s="38">
        <f>IFERROR(VLOOKUP($F2098,'Arr 2020'!$A:$N,4,0),0)</f>
        <v>0</v>
      </c>
      <c r="J2098" s="38">
        <f>IFERROR(VLOOKUP($F2098,'Arr 2020'!$A:$N,5,0),0)</f>
        <v>0</v>
      </c>
      <c r="K2098" s="38">
        <f>IFERROR(VLOOKUP($F2098,'Arr 2020'!$A:$N,6,0),0)</f>
        <v>0</v>
      </c>
      <c r="L2098" s="38">
        <f>IFERROR(VLOOKUP($F2098,'Arr 2020'!$A:$N,7,0),0)</f>
        <v>0</v>
      </c>
      <c r="M2098" s="38">
        <f>IFERROR(VLOOKUP($F2098,'Arr 2020'!$A:$N,8,0),0)</f>
        <v>0</v>
      </c>
      <c r="N2098" s="38">
        <f>IFERROR(VLOOKUP($F2098,'Arr 2020'!$A:$N,9,0),0)</f>
        <v>0</v>
      </c>
      <c r="O2098" s="38">
        <f>IFERROR(VLOOKUP($F2098,'Arr 2020'!$A:$N,10,0),0)</f>
        <v>0</v>
      </c>
      <c r="P2098" s="38">
        <f>IFERROR(VLOOKUP($F2098,'Arr 2020'!$A:$N,11,0),0)</f>
        <v>0</v>
      </c>
      <c r="Q2098" s="38">
        <f>IFERROR(VLOOKUP($F2098,'Arr 2020'!$A:$N,12,0),0)</f>
        <v>0</v>
      </c>
      <c r="R2098" s="38">
        <f>IFERROR(VLOOKUP($F2098,'Arr 2020'!$A:$N,13,0),0)</f>
        <v>0</v>
      </c>
      <c r="S2098" s="38">
        <f>IFERROR(VLOOKUP($F2098,'Arr 2020'!$A:$N,14,0),0)</f>
        <v>0</v>
      </c>
    </row>
    <row r="2099" spans="2:19" ht="15" customHeight="1" x14ac:dyDescent="0.2">
      <c r="B2099" s="23"/>
      <c r="C2099" s="22"/>
      <c r="D2099" s="22"/>
      <c r="E2099" s="22" t="s">
        <v>3636</v>
      </c>
      <c r="F2099" s="22"/>
      <c r="G2099" s="55" t="s">
        <v>3637</v>
      </c>
      <c r="H2099" s="24">
        <f>IFERROR(VLOOKUP($F2099,'Arr 2020'!$A$1:$C$1331,3,0),0)</f>
        <v>0</v>
      </c>
      <c r="I2099" s="24">
        <f>IFERROR(VLOOKUP($F2099,'Arr 2020'!$A:$N,4,0),0)</f>
        <v>0</v>
      </c>
      <c r="J2099" s="24">
        <f>IFERROR(VLOOKUP($F2099,'Arr 2020'!$A:$N,5,0),0)</f>
        <v>0</v>
      </c>
      <c r="K2099" s="24">
        <f>IFERROR(VLOOKUP($F2099,'Arr 2020'!$A:$N,6,0),0)</f>
        <v>0</v>
      </c>
      <c r="L2099" s="24">
        <f>IFERROR(VLOOKUP($F2099,'Arr 2020'!$A:$N,7,0),0)</f>
        <v>0</v>
      </c>
      <c r="M2099" s="24">
        <f>IFERROR(VLOOKUP($F2099,'Arr 2020'!$A:$N,8,0),0)</f>
        <v>0</v>
      </c>
      <c r="N2099" s="24">
        <f>IFERROR(VLOOKUP($F2099,'Arr 2020'!$A:$N,9,0),0)</f>
        <v>0</v>
      </c>
      <c r="O2099" s="24">
        <f>IFERROR(VLOOKUP($F2099,'Arr 2020'!$A:$N,10,0),0)</f>
        <v>0</v>
      </c>
      <c r="P2099" s="24">
        <f>IFERROR(VLOOKUP($F2099,'Arr 2020'!$A:$N,11,0),0)</f>
        <v>0</v>
      </c>
      <c r="Q2099" s="24">
        <f>IFERROR(VLOOKUP($F2099,'Arr 2020'!$A:$N,12,0),0)</f>
        <v>0</v>
      </c>
      <c r="R2099" s="24">
        <f>IFERROR(VLOOKUP($F2099,'Arr 2020'!$A:$N,13,0),0)</f>
        <v>0</v>
      </c>
      <c r="S2099" s="24">
        <f>IFERROR(VLOOKUP($F2099,'Arr 2020'!$A:$N,14,0),0)</f>
        <v>0</v>
      </c>
    </row>
    <row r="2100" spans="2:19" ht="15" customHeight="1" x14ac:dyDescent="0.2">
      <c r="B2100" s="60"/>
      <c r="C2100" s="61"/>
      <c r="D2100" s="61"/>
      <c r="E2100" s="61"/>
      <c r="F2100" s="43" t="s">
        <v>3638</v>
      </c>
      <c r="G2100" s="53" t="s">
        <v>3637</v>
      </c>
      <c r="H2100" s="44">
        <f>IFERROR(VLOOKUP($F2100,'Arr 2020'!$A$1:$C$1331,3,0),0)</f>
        <v>318.76</v>
      </c>
      <c r="I2100" s="44">
        <f>IFERROR(VLOOKUP($F2100,'Arr 2020'!$A:$N,4,0),0)</f>
        <v>497.14</v>
      </c>
      <c r="J2100" s="44">
        <f>IFERROR(VLOOKUP($F2100,'Arr 2020'!$A:$N,5,0),0)</f>
        <v>604.63</v>
      </c>
      <c r="K2100" s="44">
        <f>IFERROR(VLOOKUP($F2100,'Arr 2020'!$A:$N,6,0),0)</f>
        <v>704.12</v>
      </c>
      <c r="L2100" s="44">
        <f>IFERROR(VLOOKUP($F2100,'Arr 2020'!$A:$N,7,0),0)</f>
        <v>66.58</v>
      </c>
      <c r="M2100" s="44">
        <f>IFERROR(VLOOKUP($F2100,'Arr 2020'!$A:$N,8,0),0)</f>
        <v>1077.3499999999999</v>
      </c>
      <c r="N2100" s="44">
        <f>IFERROR(VLOOKUP($F2100,'Arr 2020'!$A:$N,9,0),0)</f>
        <v>19.620000000000005</v>
      </c>
      <c r="O2100" s="44">
        <f>IFERROR(VLOOKUP($F2100,'Arr 2020'!$A:$N,10,0),0)</f>
        <v>40.1</v>
      </c>
      <c r="P2100" s="44">
        <f>IFERROR(VLOOKUP($F2100,'Arr 2020'!$A:$N,11,0),0)</f>
        <v>6.52</v>
      </c>
      <c r="Q2100" s="44">
        <f>IFERROR(VLOOKUP($F2100,'Arr 2020'!$A:$N,12,0),0)</f>
        <v>400.75</v>
      </c>
      <c r="R2100" s="44">
        <f>IFERROR(VLOOKUP($F2100,'Arr 2020'!$A:$N,13,0),0)</f>
        <v>105.81</v>
      </c>
      <c r="S2100" s="44">
        <f>IFERROR(VLOOKUP($F2100,'Arr 2020'!$A:$N,14,0),0)</f>
        <v>349.21</v>
      </c>
    </row>
    <row r="2101" spans="2:19" ht="15" customHeight="1" x14ac:dyDescent="0.2">
      <c r="B2101" s="23"/>
      <c r="C2101" s="22"/>
      <c r="D2101" s="22"/>
      <c r="E2101" s="22" t="s">
        <v>3639</v>
      </c>
      <c r="F2101" s="22"/>
      <c r="G2101" s="55" t="s">
        <v>3640</v>
      </c>
      <c r="H2101" s="24">
        <f>IFERROR(VLOOKUP($F2101,'Arr 2020'!$A$1:$C$1331,3,0),0)</f>
        <v>0</v>
      </c>
      <c r="I2101" s="24">
        <f>IFERROR(VLOOKUP($F2101,'Arr 2020'!$A:$N,4,0),0)</f>
        <v>0</v>
      </c>
      <c r="J2101" s="24">
        <f>IFERROR(VLOOKUP($F2101,'Arr 2020'!$A:$N,5,0),0)</f>
        <v>0</v>
      </c>
      <c r="K2101" s="24">
        <f>IFERROR(VLOOKUP($F2101,'Arr 2020'!$A:$N,6,0),0)</f>
        <v>0</v>
      </c>
      <c r="L2101" s="24">
        <f>IFERROR(VLOOKUP($F2101,'Arr 2020'!$A:$N,7,0),0)</f>
        <v>0</v>
      </c>
      <c r="M2101" s="24">
        <f>IFERROR(VLOOKUP($F2101,'Arr 2020'!$A:$N,8,0),0)</f>
        <v>0</v>
      </c>
      <c r="N2101" s="24">
        <f>IFERROR(VLOOKUP($F2101,'Arr 2020'!$A:$N,9,0),0)</f>
        <v>0</v>
      </c>
      <c r="O2101" s="24">
        <f>IFERROR(VLOOKUP($F2101,'Arr 2020'!$A:$N,10,0),0)</f>
        <v>0</v>
      </c>
      <c r="P2101" s="24">
        <f>IFERROR(VLOOKUP($F2101,'Arr 2020'!$A:$N,11,0),0)</f>
        <v>0</v>
      </c>
      <c r="Q2101" s="24">
        <f>IFERROR(VLOOKUP($F2101,'Arr 2020'!$A:$N,12,0),0)</f>
        <v>0</v>
      </c>
      <c r="R2101" s="24">
        <f>IFERROR(VLOOKUP($F2101,'Arr 2020'!$A:$N,13,0),0)</f>
        <v>0</v>
      </c>
      <c r="S2101" s="24">
        <f>IFERROR(VLOOKUP($F2101,'Arr 2020'!$A:$N,14,0),0)</f>
        <v>0</v>
      </c>
    </row>
    <row r="2102" spans="2:19" ht="15" customHeight="1" x14ac:dyDescent="0.2">
      <c r="B2102" s="60"/>
      <c r="C2102" s="61"/>
      <c r="D2102" s="61"/>
      <c r="E2102" s="61"/>
      <c r="F2102" s="43" t="s">
        <v>3641</v>
      </c>
      <c r="G2102" s="53" t="s">
        <v>3640</v>
      </c>
      <c r="H2102" s="44">
        <f>IFERROR(VLOOKUP($F2102,'Arr 2020'!$A$1:$C$1331,3,0),0)</f>
        <v>53.59</v>
      </c>
      <c r="I2102" s="44">
        <f>IFERROR(VLOOKUP($F2102,'Arr 2020'!$A:$N,4,0),0)</f>
        <v>0</v>
      </c>
      <c r="J2102" s="44">
        <f>IFERROR(VLOOKUP($F2102,'Arr 2020'!$A:$N,5,0),0)</f>
        <v>0</v>
      </c>
      <c r="K2102" s="44">
        <f>IFERROR(VLOOKUP($F2102,'Arr 2020'!$A:$N,6,0),0)</f>
        <v>0</v>
      </c>
      <c r="L2102" s="44">
        <f>IFERROR(VLOOKUP($F2102,'Arr 2020'!$A:$N,7,0),0)</f>
        <v>0</v>
      </c>
      <c r="M2102" s="44">
        <f>IFERROR(VLOOKUP($F2102,'Arr 2020'!$A:$N,8,0),0)</f>
        <v>286.2</v>
      </c>
      <c r="N2102" s="44">
        <f>IFERROR(VLOOKUP($F2102,'Arr 2020'!$A:$N,9,0),0)</f>
        <v>0</v>
      </c>
      <c r="O2102" s="44">
        <f>IFERROR(VLOOKUP($F2102,'Arr 2020'!$A:$N,10,0),0)</f>
        <v>26.77</v>
      </c>
      <c r="P2102" s="44">
        <f>IFERROR(VLOOKUP($F2102,'Arr 2020'!$A:$N,11,0),0)</f>
        <v>0</v>
      </c>
      <c r="Q2102" s="44">
        <f>IFERROR(VLOOKUP($F2102,'Arr 2020'!$A:$N,12,0),0)</f>
        <v>13.69</v>
      </c>
      <c r="R2102" s="44">
        <f>IFERROR(VLOOKUP($F2102,'Arr 2020'!$A:$N,13,0),0)</f>
        <v>324.45</v>
      </c>
      <c r="S2102" s="44">
        <f>IFERROR(VLOOKUP($F2102,'Arr 2020'!$A:$N,14,0),0)</f>
        <v>0</v>
      </c>
    </row>
    <row r="2103" spans="2:19" ht="15" customHeight="1" x14ac:dyDescent="0.2">
      <c r="B2103" s="64"/>
      <c r="C2103" s="37"/>
      <c r="D2103" s="37" t="s">
        <v>3642</v>
      </c>
      <c r="E2103" s="37"/>
      <c r="F2103" s="37"/>
      <c r="G2103" s="51" t="s">
        <v>3643</v>
      </c>
      <c r="H2103" s="38">
        <f>IFERROR(VLOOKUP($F2103,'Arr 2020'!$A$1:$C$1331,3,0),0)</f>
        <v>0</v>
      </c>
      <c r="I2103" s="38">
        <f>IFERROR(VLOOKUP($F2103,'Arr 2020'!$A:$N,4,0),0)</f>
        <v>0</v>
      </c>
      <c r="J2103" s="38">
        <f>IFERROR(VLOOKUP($F2103,'Arr 2020'!$A:$N,5,0),0)</f>
        <v>0</v>
      </c>
      <c r="K2103" s="38">
        <f>IFERROR(VLOOKUP($F2103,'Arr 2020'!$A:$N,6,0),0)</f>
        <v>0</v>
      </c>
      <c r="L2103" s="38">
        <f>IFERROR(VLOOKUP($F2103,'Arr 2020'!$A:$N,7,0),0)</f>
        <v>0</v>
      </c>
      <c r="M2103" s="38">
        <f>IFERROR(VLOOKUP($F2103,'Arr 2020'!$A:$N,8,0),0)</f>
        <v>0</v>
      </c>
      <c r="N2103" s="38">
        <f>IFERROR(VLOOKUP($F2103,'Arr 2020'!$A:$N,9,0),0)</f>
        <v>0</v>
      </c>
      <c r="O2103" s="38">
        <f>IFERROR(VLOOKUP($F2103,'Arr 2020'!$A:$N,10,0),0)</f>
        <v>0</v>
      </c>
      <c r="P2103" s="38">
        <f>IFERROR(VLOOKUP($F2103,'Arr 2020'!$A:$N,11,0),0)</f>
        <v>0</v>
      </c>
      <c r="Q2103" s="38">
        <f>IFERROR(VLOOKUP($F2103,'Arr 2020'!$A:$N,12,0),0)</f>
        <v>0</v>
      </c>
      <c r="R2103" s="38">
        <f>IFERROR(VLOOKUP($F2103,'Arr 2020'!$A:$N,13,0),0)</f>
        <v>0</v>
      </c>
      <c r="S2103" s="38">
        <f>IFERROR(VLOOKUP($F2103,'Arr 2020'!$A:$N,14,0),0)</f>
        <v>0</v>
      </c>
    </row>
    <row r="2104" spans="2:19" ht="15" customHeight="1" x14ac:dyDescent="0.2">
      <c r="B2104" s="23"/>
      <c r="C2104" s="22"/>
      <c r="D2104" s="22"/>
      <c r="E2104" s="22" t="s">
        <v>3644</v>
      </c>
      <c r="F2104" s="22"/>
      <c r="G2104" s="55" t="s">
        <v>3645</v>
      </c>
      <c r="H2104" s="24">
        <f>IFERROR(VLOOKUP($F2104,'Arr 2020'!$A$1:$C$1331,3,0),0)</f>
        <v>0</v>
      </c>
      <c r="I2104" s="24">
        <f>IFERROR(VLOOKUP($F2104,'Arr 2020'!$A:$N,4,0),0)</f>
        <v>0</v>
      </c>
      <c r="J2104" s="24">
        <f>IFERROR(VLOOKUP($F2104,'Arr 2020'!$A:$N,5,0),0)</f>
        <v>0</v>
      </c>
      <c r="K2104" s="24">
        <f>IFERROR(VLOOKUP($F2104,'Arr 2020'!$A:$N,6,0),0)</f>
        <v>0</v>
      </c>
      <c r="L2104" s="24">
        <f>IFERROR(VLOOKUP($F2104,'Arr 2020'!$A:$N,7,0),0)</f>
        <v>0</v>
      </c>
      <c r="M2104" s="24">
        <f>IFERROR(VLOOKUP($F2104,'Arr 2020'!$A:$N,8,0),0)</f>
        <v>0</v>
      </c>
      <c r="N2104" s="24">
        <f>IFERROR(VLOOKUP($F2104,'Arr 2020'!$A:$N,9,0),0)</f>
        <v>0</v>
      </c>
      <c r="O2104" s="24">
        <f>IFERROR(VLOOKUP($F2104,'Arr 2020'!$A:$N,10,0),0)</f>
        <v>0</v>
      </c>
      <c r="P2104" s="24">
        <f>IFERROR(VLOOKUP($F2104,'Arr 2020'!$A:$N,11,0),0)</f>
        <v>0</v>
      </c>
      <c r="Q2104" s="24">
        <f>IFERROR(VLOOKUP($F2104,'Arr 2020'!$A:$N,12,0),0)</f>
        <v>0</v>
      </c>
      <c r="R2104" s="24">
        <f>IFERROR(VLOOKUP($F2104,'Arr 2020'!$A:$N,13,0),0)</f>
        <v>0</v>
      </c>
      <c r="S2104" s="24">
        <f>IFERROR(VLOOKUP($F2104,'Arr 2020'!$A:$N,14,0),0)</f>
        <v>0</v>
      </c>
    </row>
    <row r="2105" spans="2:19" ht="15" customHeight="1" x14ac:dyDescent="0.2">
      <c r="B2105" s="60"/>
      <c r="C2105" s="61"/>
      <c r="D2105" s="61"/>
      <c r="E2105" s="61"/>
      <c r="F2105" s="43" t="s">
        <v>3646</v>
      </c>
      <c r="G2105" s="53" t="s">
        <v>3645</v>
      </c>
      <c r="H2105" s="44">
        <f>IFERROR(VLOOKUP($F2105,'Arr 2020'!$A$1:$C$1331,3,0),0)</f>
        <v>1931.83</v>
      </c>
      <c r="I2105" s="44">
        <f>IFERROR(VLOOKUP($F2105,'Arr 2020'!$A:$N,4,0),0)</f>
        <v>1172.55</v>
      </c>
      <c r="J2105" s="44">
        <f>IFERROR(VLOOKUP($F2105,'Arr 2020'!$A:$N,5,0),0)</f>
        <v>1031.9100000000001</v>
      </c>
      <c r="K2105" s="44">
        <f>IFERROR(VLOOKUP($F2105,'Arr 2020'!$A:$N,6,0),0)</f>
        <v>1402.2300000000002</v>
      </c>
      <c r="L2105" s="44">
        <f>IFERROR(VLOOKUP($F2105,'Arr 2020'!$A:$N,7,0),0)</f>
        <v>903.67</v>
      </c>
      <c r="M2105" s="44">
        <f>IFERROR(VLOOKUP($F2105,'Arr 2020'!$A:$N,8,0),0)</f>
        <v>997.8</v>
      </c>
      <c r="N2105" s="44">
        <f>IFERROR(VLOOKUP($F2105,'Arr 2020'!$A:$N,9,0),0)</f>
        <v>1416.0299999999997</v>
      </c>
      <c r="O2105" s="44">
        <f>IFERROR(VLOOKUP($F2105,'Arr 2020'!$A:$N,10,0),0)</f>
        <v>848.92</v>
      </c>
      <c r="P2105" s="44">
        <f>IFERROR(VLOOKUP($F2105,'Arr 2020'!$A:$N,11,0),0)</f>
        <v>2177.7399999999998</v>
      </c>
      <c r="Q2105" s="44">
        <f>IFERROR(VLOOKUP($F2105,'Arr 2020'!$A:$N,12,0),0)</f>
        <v>2184.64</v>
      </c>
      <c r="R2105" s="44">
        <f>IFERROR(VLOOKUP($F2105,'Arr 2020'!$A:$N,13,0),0)</f>
        <v>2925.37</v>
      </c>
      <c r="S2105" s="44">
        <f>IFERROR(VLOOKUP($F2105,'Arr 2020'!$A:$N,14,0),0)</f>
        <v>1320.41</v>
      </c>
    </row>
    <row r="2106" spans="2:19" ht="15" customHeight="1" x14ac:dyDescent="0.2">
      <c r="B2106" s="23"/>
      <c r="C2106" s="22"/>
      <c r="D2106" s="22"/>
      <c r="E2106" s="22" t="s">
        <v>3647</v>
      </c>
      <c r="F2106" s="22"/>
      <c r="G2106" s="55" t="s">
        <v>3648</v>
      </c>
      <c r="H2106" s="24">
        <f>IFERROR(VLOOKUP($F2106,'Arr 2020'!$A$1:$C$1331,3,0),0)</f>
        <v>0</v>
      </c>
      <c r="I2106" s="24">
        <f>IFERROR(VLOOKUP($F2106,'Arr 2020'!$A:$N,4,0),0)</f>
        <v>0</v>
      </c>
      <c r="J2106" s="24">
        <f>IFERROR(VLOOKUP($F2106,'Arr 2020'!$A:$N,5,0),0)</f>
        <v>0</v>
      </c>
      <c r="K2106" s="24">
        <f>IFERROR(VLOOKUP($F2106,'Arr 2020'!$A:$N,6,0),0)</f>
        <v>0</v>
      </c>
      <c r="L2106" s="24">
        <f>IFERROR(VLOOKUP($F2106,'Arr 2020'!$A:$N,7,0),0)</f>
        <v>0</v>
      </c>
      <c r="M2106" s="24">
        <f>IFERROR(VLOOKUP($F2106,'Arr 2020'!$A:$N,8,0),0)</f>
        <v>0</v>
      </c>
      <c r="N2106" s="24">
        <f>IFERROR(VLOOKUP($F2106,'Arr 2020'!$A:$N,9,0),0)</f>
        <v>0</v>
      </c>
      <c r="O2106" s="24">
        <f>IFERROR(VLOOKUP($F2106,'Arr 2020'!$A:$N,10,0),0)</f>
        <v>0</v>
      </c>
      <c r="P2106" s="24">
        <f>IFERROR(VLOOKUP($F2106,'Arr 2020'!$A:$N,11,0),0)</f>
        <v>0</v>
      </c>
      <c r="Q2106" s="24">
        <f>IFERROR(VLOOKUP($F2106,'Arr 2020'!$A:$N,12,0),0)</f>
        <v>0</v>
      </c>
      <c r="R2106" s="24">
        <f>IFERROR(VLOOKUP($F2106,'Arr 2020'!$A:$N,13,0),0)</f>
        <v>0</v>
      </c>
      <c r="S2106" s="24">
        <f>IFERROR(VLOOKUP($F2106,'Arr 2020'!$A:$N,14,0),0)</f>
        <v>0</v>
      </c>
    </row>
    <row r="2107" spans="2:19" ht="15" customHeight="1" x14ac:dyDescent="0.2">
      <c r="B2107" s="60"/>
      <c r="C2107" s="61"/>
      <c r="D2107" s="61"/>
      <c r="E2107" s="61"/>
      <c r="F2107" s="43" t="s">
        <v>3649</v>
      </c>
      <c r="G2107" s="53" t="s">
        <v>3648</v>
      </c>
      <c r="H2107" s="44">
        <f>IFERROR(VLOOKUP($F2107,'Arr 2020'!$A$1:$C$1331,3,0),0)</f>
        <v>0.3</v>
      </c>
      <c r="I2107" s="44">
        <f>IFERROR(VLOOKUP($F2107,'Arr 2020'!$A:$N,4,0),0)</f>
        <v>0</v>
      </c>
      <c r="J2107" s="44">
        <f>IFERROR(VLOOKUP($F2107,'Arr 2020'!$A:$N,5,0),0)</f>
        <v>0</v>
      </c>
      <c r="K2107" s="44">
        <f>IFERROR(VLOOKUP($F2107,'Arr 2020'!$A:$N,6,0),0)</f>
        <v>0.5</v>
      </c>
      <c r="L2107" s="44">
        <f>IFERROR(VLOOKUP($F2107,'Arr 2020'!$A:$N,7,0),0)</f>
        <v>0</v>
      </c>
      <c r="M2107" s="44">
        <f>IFERROR(VLOOKUP($F2107,'Arr 2020'!$A:$N,8,0),0)</f>
        <v>67.159999999999982</v>
      </c>
      <c r="N2107" s="44">
        <f>IFERROR(VLOOKUP($F2107,'Arr 2020'!$A:$N,9,0),0)</f>
        <v>68.44</v>
      </c>
      <c r="O2107" s="44">
        <f>IFERROR(VLOOKUP($F2107,'Arr 2020'!$A:$N,10,0),0)</f>
        <v>0</v>
      </c>
      <c r="P2107" s="44">
        <f>IFERROR(VLOOKUP($F2107,'Arr 2020'!$A:$N,11,0),0)</f>
        <v>0</v>
      </c>
      <c r="Q2107" s="44">
        <f>IFERROR(VLOOKUP($F2107,'Arr 2020'!$A:$N,12,0),0)</f>
        <v>0</v>
      </c>
      <c r="R2107" s="44">
        <f>IFERROR(VLOOKUP($F2107,'Arr 2020'!$A:$N,13,0),0)</f>
        <v>0</v>
      </c>
      <c r="S2107" s="44">
        <f>IFERROR(VLOOKUP($F2107,'Arr 2020'!$A:$N,14,0),0)</f>
        <v>0</v>
      </c>
    </row>
    <row r="2108" spans="2:19" ht="15" customHeight="1" x14ac:dyDescent="0.2">
      <c r="B2108" s="23"/>
      <c r="C2108" s="22"/>
      <c r="D2108" s="22"/>
      <c r="E2108" s="22" t="s">
        <v>3650</v>
      </c>
      <c r="F2108" s="22"/>
      <c r="G2108" s="55" t="s">
        <v>3651</v>
      </c>
      <c r="H2108" s="24">
        <f>IFERROR(VLOOKUP($F2108,'Arr 2020'!$A$1:$C$1331,3,0),0)</f>
        <v>0</v>
      </c>
      <c r="I2108" s="24">
        <f>IFERROR(VLOOKUP($F2108,'Arr 2020'!$A:$N,4,0),0)</f>
        <v>0</v>
      </c>
      <c r="J2108" s="24">
        <f>IFERROR(VLOOKUP($F2108,'Arr 2020'!$A:$N,5,0),0)</f>
        <v>0</v>
      </c>
      <c r="K2108" s="24">
        <f>IFERROR(VLOOKUP($F2108,'Arr 2020'!$A:$N,6,0),0)</f>
        <v>0</v>
      </c>
      <c r="L2108" s="24">
        <f>IFERROR(VLOOKUP($F2108,'Arr 2020'!$A:$N,7,0),0)</f>
        <v>0</v>
      </c>
      <c r="M2108" s="24">
        <f>IFERROR(VLOOKUP($F2108,'Arr 2020'!$A:$N,8,0),0)</f>
        <v>0</v>
      </c>
      <c r="N2108" s="24">
        <f>IFERROR(VLOOKUP($F2108,'Arr 2020'!$A:$N,9,0),0)</f>
        <v>0</v>
      </c>
      <c r="O2108" s="24">
        <f>IFERROR(VLOOKUP($F2108,'Arr 2020'!$A:$N,10,0),0)</f>
        <v>0</v>
      </c>
      <c r="P2108" s="24">
        <f>IFERROR(VLOOKUP($F2108,'Arr 2020'!$A:$N,11,0),0)</f>
        <v>0</v>
      </c>
      <c r="Q2108" s="24">
        <f>IFERROR(VLOOKUP($F2108,'Arr 2020'!$A:$N,12,0),0)</f>
        <v>0</v>
      </c>
      <c r="R2108" s="24">
        <f>IFERROR(VLOOKUP($F2108,'Arr 2020'!$A:$N,13,0),0)</f>
        <v>0</v>
      </c>
      <c r="S2108" s="24">
        <f>IFERROR(VLOOKUP($F2108,'Arr 2020'!$A:$N,14,0),0)</f>
        <v>0</v>
      </c>
    </row>
    <row r="2109" spans="2:19" ht="15" customHeight="1" x14ac:dyDescent="0.2">
      <c r="B2109" s="60"/>
      <c r="C2109" s="61"/>
      <c r="D2109" s="61"/>
      <c r="E2109" s="61"/>
      <c r="F2109" s="43" t="s">
        <v>3652</v>
      </c>
      <c r="G2109" s="53" t="s">
        <v>3651</v>
      </c>
      <c r="H2109" s="44">
        <f>IFERROR(VLOOKUP($F2109,'Arr 2020'!$A$1:$C$1331,3,0),0)</f>
        <v>1</v>
      </c>
      <c r="I2109" s="44">
        <f>IFERROR(VLOOKUP($F2109,'Arr 2020'!$A:$N,4,0),0)</f>
        <v>358.46</v>
      </c>
      <c r="J2109" s="44">
        <f>IFERROR(VLOOKUP($F2109,'Arr 2020'!$A:$N,5,0),0)</f>
        <v>446.81999999999994</v>
      </c>
      <c r="K2109" s="44">
        <f>IFERROR(VLOOKUP($F2109,'Arr 2020'!$A:$N,6,0),0)</f>
        <v>69.989999999999995</v>
      </c>
      <c r="L2109" s="44">
        <f>IFERROR(VLOOKUP($F2109,'Arr 2020'!$A:$N,7,0),0)</f>
        <v>155.88999999999999</v>
      </c>
      <c r="M2109" s="44">
        <f>IFERROR(VLOOKUP($F2109,'Arr 2020'!$A:$N,8,0),0)</f>
        <v>457.81</v>
      </c>
      <c r="N2109" s="44">
        <f>IFERROR(VLOOKUP($F2109,'Arr 2020'!$A:$N,9,0),0)</f>
        <v>955.48</v>
      </c>
      <c r="O2109" s="44">
        <f>IFERROR(VLOOKUP($F2109,'Arr 2020'!$A:$N,10,0),0)</f>
        <v>359.08999999999992</v>
      </c>
      <c r="P2109" s="44">
        <f>IFERROR(VLOOKUP($F2109,'Arr 2020'!$A:$N,11,0),0)</f>
        <v>1991.13</v>
      </c>
      <c r="Q2109" s="44">
        <f>IFERROR(VLOOKUP($F2109,'Arr 2020'!$A:$N,12,0),0)</f>
        <v>4650.28</v>
      </c>
      <c r="R2109" s="44">
        <f>IFERROR(VLOOKUP($F2109,'Arr 2020'!$A:$N,13,0),0)</f>
        <v>1823.48</v>
      </c>
      <c r="S2109" s="44">
        <f>IFERROR(VLOOKUP($F2109,'Arr 2020'!$A:$N,14,0),0)</f>
        <v>1179.6300000000001</v>
      </c>
    </row>
    <row r="2110" spans="2:19" ht="15" customHeight="1" x14ac:dyDescent="0.2">
      <c r="B2110" s="64"/>
      <c r="C2110" s="37"/>
      <c r="D2110" s="37" t="s">
        <v>3653</v>
      </c>
      <c r="E2110" s="37"/>
      <c r="F2110" s="37"/>
      <c r="G2110" s="51" t="s">
        <v>3654</v>
      </c>
      <c r="H2110" s="38">
        <f>IFERROR(VLOOKUP($F2110,'Arr 2020'!$A$1:$C$1331,3,0),0)</f>
        <v>0</v>
      </c>
      <c r="I2110" s="38">
        <f>IFERROR(VLOOKUP($F2110,'Arr 2020'!$A:$N,4,0),0)</f>
        <v>0</v>
      </c>
      <c r="J2110" s="38">
        <f>IFERROR(VLOOKUP($F2110,'Arr 2020'!$A:$N,5,0),0)</f>
        <v>0</v>
      </c>
      <c r="K2110" s="38">
        <f>IFERROR(VLOOKUP($F2110,'Arr 2020'!$A:$N,6,0),0)</f>
        <v>0</v>
      </c>
      <c r="L2110" s="38">
        <f>IFERROR(VLOOKUP($F2110,'Arr 2020'!$A:$N,7,0),0)</f>
        <v>0</v>
      </c>
      <c r="M2110" s="38">
        <f>IFERROR(VLOOKUP($F2110,'Arr 2020'!$A:$N,8,0),0)</f>
        <v>0</v>
      </c>
      <c r="N2110" s="38">
        <f>IFERROR(VLOOKUP($F2110,'Arr 2020'!$A:$N,9,0),0)</f>
        <v>0</v>
      </c>
      <c r="O2110" s="38">
        <f>IFERROR(VLOOKUP($F2110,'Arr 2020'!$A:$N,10,0),0)</f>
        <v>0</v>
      </c>
      <c r="P2110" s="38">
        <f>IFERROR(VLOOKUP($F2110,'Arr 2020'!$A:$N,11,0),0)</f>
        <v>0</v>
      </c>
      <c r="Q2110" s="38">
        <f>IFERROR(VLOOKUP($F2110,'Arr 2020'!$A:$N,12,0),0)</f>
        <v>0</v>
      </c>
      <c r="R2110" s="38">
        <f>IFERROR(VLOOKUP($F2110,'Arr 2020'!$A:$N,13,0),0)</f>
        <v>0</v>
      </c>
      <c r="S2110" s="38">
        <f>IFERROR(VLOOKUP($F2110,'Arr 2020'!$A:$N,14,0),0)</f>
        <v>0</v>
      </c>
    </row>
    <row r="2111" spans="2:19" ht="15" customHeight="1" x14ac:dyDescent="0.2">
      <c r="B2111" s="23"/>
      <c r="C2111" s="22"/>
      <c r="D2111" s="22"/>
      <c r="E2111" s="22" t="s">
        <v>3655</v>
      </c>
      <c r="F2111" s="22"/>
      <c r="G2111" s="55" t="s">
        <v>3654</v>
      </c>
      <c r="H2111" s="24">
        <f>IFERROR(VLOOKUP($F2111,'Arr 2020'!$A$1:$C$1331,3,0),0)</f>
        <v>0</v>
      </c>
      <c r="I2111" s="24">
        <f>IFERROR(VLOOKUP($F2111,'Arr 2020'!$A:$N,4,0),0)</f>
        <v>0</v>
      </c>
      <c r="J2111" s="24">
        <f>IFERROR(VLOOKUP($F2111,'Arr 2020'!$A:$N,5,0),0)</f>
        <v>0</v>
      </c>
      <c r="K2111" s="24">
        <f>IFERROR(VLOOKUP($F2111,'Arr 2020'!$A:$N,6,0),0)</f>
        <v>0</v>
      </c>
      <c r="L2111" s="24">
        <f>IFERROR(VLOOKUP($F2111,'Arr 2020'!$A:$N,7,0),0)</f>
        <v>0</v>
      </c>
      <c r="M2111" s="24">
        <f>IFERROR(VLOOKUP($F2111,'Arr 2020'!$A:$N,8,0),0)</f>
        <v>0</v>
      </c>
      <c r="N2111" s="24">
        <f>IFERROR(VLOOKUP($F2111,'Arr 2020'!$A:$N,9,0),0)</f>
        <v>0</v>
      </c>
      <c r="O2111" s="24">
        <f>IFERROR(VLOOKUP($F2111,'Arr 2020'!$A:$N,10,0),0)</f>
        <v>0</v>
      </c>
      <c r="P2111" s="24">
        <f>IFERROR(VLOOKUP($F2111,'Arr 2020'!$A:$N,11,0),0)</f>
        <v>0</v>
      </c>
      <c r="Q2111" s="24">
        <f>IFERROR(VLOOKUP($F2111,'Arr 2020'!$A:$N,12,0),0)</f>
        <v>0</v>
      </c>
      <c r="R2111" s="24">
        <f>IFERROR(VLOOKUP($F2111,'Arr 2020'!$A:$N,13,0),0)</f>
        <v>0</v>
      </c>
      <c r="S2111" s="24">
        <f>IFERROR(VLOOKUP($F2111,'Arr 2020'!$A:$N,14,0),0)</f>
        <v>0</v>
      </c>
    </row>
    <row r="2112" spans="2:19" ht="15" customHeight="1" x14ac:dyDescent="0.2">
      <c r="B2112" s="60"/>
      <c r="C2112" s="61"/>
      <c r="D2112" s="61"/>
      <c r="E2112" s="61"/>
      <c r="F2112" s="43" t="s">
        <v>3656</v>
      </c>
      <c r="G2112" s="53" t="s">
        <v>3654</v>
      </c>
      <c r="H2112" s="44">
        <f>IFERROR(VLOOKUP($F2112,'Arr 2020'!$A$1:$C$1331,3,0),0)</f>
        <v>0</v>
      </c>
      <c r="I2112" s="44">
        <f>IFERROR(VLOOKUP($F2112,'Arr 2020'!$A:$N,4,0),0)</f>
        <v>10.76</v>
      </c>
      <c r="J2112" s="44">
        <f>IFERROR(VLOOKUP($F2112,'Arr 2020'!$A:$N,5,0),0)</f>
        <v>0</v>
      </c>
      <c r="K2112" s="44">
        <f>IFERROR(VLOOKUP($F2112,'Arr 2020'!$A:$N,6,0),0)</f>
        <v>0</v>
      </c>
      <c r="L2112" s="44">
        <f>IFERROR(VLOOKUP($F2112,'Arr 2020'!$A:$N,7,0),0)</f>
        <v>0</v>
      </c>
      <c r="M2112" s="44">
        <f>IFERROR(VLOOKUP($F2112,'Arr 2020'!$A:$N,8,0),0)</f>
        <v>0</v>
      </c>
      <c r="N2112" s="44">
        <f>IFERROR(VLOOKUP($F2112,'Arr 2020'!$A:$N,9,0),0)</f>
        <v>0</v>
      </c>
      <c r="O2112" s="44">
        <f>IFERROR(VLOOKUP($F2112,'Arr 2020'!$A:$N,10,0),0)</f>
        <v>0</v>
      </c>
      <c r="P2112" s="44">
        <f>IFERROR(VLOOKUP($F2112,'Arr 2020'!$A:$N,11,0),0)</f>
        <v>0</v>
      </c>
      <c r="Q2112" s="44">
        <f>IFERROR(VLOOKUP($F2112,'Arr 2020'!$A:$N,12,0),0)</f>
        <v>23.15</v>
      </c>
      <c r="R2112" s="44">
        <f>IFERROR(VLOOKUP($F2112,'Arr 2020'!$A:$N,13,0),0)</f>
        <v>0</v>
      </c>
      <c r="S2112" s="44">
        <f>IFERROR(VLOOKUP($F2112,'Arr 2020'!$A:$N,14,0),0)</f>
        <v>1.44</v>
      </c>
    </row>
    <row r="2113" spans="2:19" ht="30" customHeight="1" x14ac:dyDescent="0.2">
      <c r="B2113" s="32"/>
      <c r="C2113" s="33" t="s">
        <v>3657</v>
      </c>
      <c r="D2113" s="33"/>
      <c r="E2113" s="33"/>
      <c r="F2113" s="33"/>
      <c r="G2113" s="50" t="s">
        <v>3658</v>
      </c>
      <c r="H2113" s="73">
        <f>IFERROR(VLOOKUP($F2113,'Arr 2020'!$A$1:$C$1331,3,0),0)</f>
        <v>0</v>
      </c>
      <c r="I2113" s="73">
        <f>IFERROR(VLOOKUP($F2113,'Arr 2020'!$A:$N,4,0),0)</f>
        <v>0</v>
      </c>
      <c r="J2113" s="73">
        <f>IFERROR(VLOOKUP($F2113,'Arr 2020'!$A:$N,5,0),0)</f>
        <v>0</v>
      </c>
      <c r="K2113" s="73">
        <f>IFERROR(VLOOKUP($F2113,'Arr 2020'!$A:$N,6,0),0)</f>
        <v>0</v>
      </c>
      <c r="L2113" s="73">
        <f>IFERROR(VLOOKUP($F2113,'Arr 2020'!$A:$N,7,0),0)</f>
        <v>0</v>
      </c>
      <c r="M2113" s="73">
        <f>IFERROR(VLOOKUP($F2113,'Arr 2020'!$A:$N,8,0),0)</f>
        <v>0</v>
      </c>
      <c r="N2113" s="73">
        <f>IFERROR(VLOOKUP($F2113,'Arr 2020'!$A:$N,9,0),0)</f>
        <v>0</v>
      </c>
      <c r="O2113" s="73">
        <f>IFERROR(VLOOKUP($F2113,'Arr 2020'!$A:$N,10,0),0)</f>
        <v>0</v>
      </c>
      <c r="P2113" s="73">
        <f>IFERROR(VLOOKUP($F2113,'Arr 2020'!$A:$N,11,0),0)</f>
        <v>0</v>
      </c>
      <c r="Q2113" s="73">
        <f>IFERROR(VLOOKUP($F2113,'Arr 2020'!$A:$N,12,0),0)</f>
        <v>0</v>
      </c>
      <c r="R2113" s="73">
        <f>IFERROR(VLOOKUP($F2113,'Arr 2020'!$A:$N,13,0),0)</f>
        <v>0</v>
      </c>
      <c r="S2113" s="73">
        <f>IFERROR(VLOOKUP($F2113,'Arr 2020'!$A:$N,14,0),0)</f>
        <v>0</v>
      </c>
    </row>
    <row r="2114" spans="2:19" ht="15" customHeight="1" x14ac:dyDescent="0.2">
      <c r="B2114" s="64"/>
      <c r="C2114" s="37"/>
      <c r="D2114" s="37" t="s">
        <v>3659</v>
      </c>
      <c r="E2114" s="37"/>
      <c r="F2114" s="37"/>
      <c r="G2114" s="51" t="s">
        <v>3660</v>
      </c>
      <c r="H2114" s="38">
        <f>IFERROR(VLOOKUP($F2114,'Arr 2020'!$A$1:$C$1331,3,0),0)</f>
        <v>0</v>
      </c>
      <c r="I2114" s="38">
        <f>IFERROR(VLOOKUP($F2114,'Arr 2020'!$A:$N,4,0),0)</f>
        <v>0</v>
      </c>
      <c r="J2114" s="38">
        <f>IFERROR(VLOOKUP($F2114,'Arr 2020'!$A:$N,5,0),0)</f>
        <v>0</v>
      </c>
      <c r="K2114" s="38">
        <f>IFERROR(VLOOKUP($F2114,'Arr 2020'!$A:$N,6,0),0)</f>
        <v>0</v>
      </c>
      <c r="L2114" s="38">
        <f>IFERROR(VLOOKUP($F2114,'Arr 2020'!$A:$N,7,0),0)</f>
        <v>0</v>
      </c>
      <c r="M2114" s="38">
        <f>IFERROR(VLOOKUP($F2114,'Arr 2020'!$A:$N,8,0),0)</f>
        <v>0</v>
      </c>
      <c r="N2114" s="38">
        <f>IFERROR(VLOOKUP($F2114,'Arr 2020'!$A:$N,9,0),0)</f>
        <v>0</v>
      </c>
      <c r="O2114" s="38">
        <f>IFERROR(VLOOKUP($F2114,'Arr 2020'!$A:$N,10,0),0)</f>
        <v>0</v>
      </c>
      <c r="P2114" s="38">
        <f>IFERROR(VLOOKUP($F2114,'Arr 2020'!$A:$N,11,0),0)</f>
        <v>0</v>
      </c>
      <c r="Q2114" s="38">
        <f>IFERROR(VLOOKUP($F2114,'Arr 2020'!$A:$N,12,0),0)</f>
        <v>0</v>
      </c>
      <c r="R2114" s="38">
        <f>IFERROR(VLOOKUP($F2114,'Arr 2020'!$A:$N,13,0),0)</f>
        <v>0</v>
      </c>
      <c r="S2114" s="38">
        <f>IFERROR(VLOOKUP($F2114,'Arr 2020'!$A:$N,14,0),0)</f>
        <v>0</v>
      </c>
    </row>
    <row r="2115" spans="2:19" ht="15" customHeight="1" x14ac:dyDescent="0.2">
      <c r="B2115" s="23"/>
      <c r="C2115" s="22"/>
      <c r="D2115" s="22"/>
      <c r="E2115" s="22" t="s">
        <v>3661</v>
      </c>
      <c r="F2115" s="22"/>
      <c r="G2115" s="55" t="s">
        <v>3662</v>
      </c>
      <c r="H2115" s="24">
        <f>IFERROR(VLOOKUP($F2115,'Arr 2020'!$A$1:$C$1331,3,0),0)</f>
        <v>0</v>
      </c>
      <c r="I2115" s="24">
        <f>IFERROR(VLOOKUP($F2115,'Arr 2020'!$A:$N,4,0),0)</f>
        <v>0</v>
      </c>
      <c r="J2115" s="24">
        <f>IFERROR(VLOOKUP($F2115,'Arr 2020'!$A:$N,5,0),0)</f>
        <v>0</v>
      </c>
      <c r="K2115" s="24">
        <f>IFERROR(VLOOKUP($F2115,'Arr 2020'!$A:$N,6,0),0)</f>
        <v>0</v>
      </c>
      <c r="L2115" s="24">
        <f>IFERROR(VLOOKUP($F2115,'Arr 2020'!$A:$N,7,0),0)</f>
        <v>0</v>
      </c>
      <c r="M2115" s="24">
        <f>IFERROR(VLOOKUP($F2115,'Arr 2020'!$A:$N,8,0),0)</f>
        <v>0</v>
      </c>
      <c r="N2115" s="24">
        <f>IFERROR(VLOOKUP($F2115,'Arr 2020'!$A:$N,9,0),0)</f>
        <v>0</v>
      </c>
      <c r="O2115" s="24">
        <f>IFERROR(VLOOKUP($F2115,'Arr 2020'!$A:$N,10,0),0)</f>
        <v>0</v>
      </c>
      <c r="P2115" s="24">
        <f>IFERROR(VLOOKUP($F2115,'Arr 2020'!$A:$N,11,0),0)</f>
        <v>0</v>
      </c>
      <c r="Q2115" s="24">
        <f>IFERROR(VLOOKUP($F2115,'Arr 2020'!$A:$N,12,0),0)</f>
        <v>0</v>
      </c>
      <c r="R2115" s="24">
        <f>IFERROR(VLOOKUP($F2115,'Arr 2020'!$A:$N,13,0),0)</f>
        <v>0</v>
      </c>
      <c r="S2115" s="24">
        <f>IFERROR(VLOOKUP($F2115,'Arr 2020'!$A:$N,14,0),0)</f>
        <v>0</v>
      </c>
    </row>
    <row r="2116" spans="2:19" ht="15" customHeight="1" x14ac:dyDescent="0.2">
      <c r="B2116" s="60"/>
      <c r="C2116" s="61"/>
      <c r="D2116" s="61"/>
      <c r="E2116" s="61"/>
      <c r="F2116" s="43" t="s">
        <v>3663</v>
      </c>
      <c r="G2116" s="53" t="s">
        <v>3662</v>
      </c>
      <c r="H2116" s="44">
        <f>IFERROR(VLOOKUP($F2116,'Arr 2020'!$A$1:$C$1331,3,0),0)</f>
        <v>19222.549999999996</v>
      </c>
      <c r="I2116" s="44">
        <f>IFERROR(VLOOKUP($F2116,'Arr 2020'!$A:$N,4,0),0)</f>
        <v>29861.14</v>
      </c>
      <c r="J2116" s="44">
        <f>IFERROR(VLOOKUP($F2116,'Arr 2020'!$A:$N,5,0),0)</f>
        <v>12630.49</v>
      </c>
      <c r="K2116" s="44">
        <f>IFERROR(VLOOKUP($F2116,'Arr 2020'!$A:$N,6,0),0)</f>
        <v>20270.57</v>
      </c>
      <c r="L2116" s="44">
        <f>IFERROR(VLOOKUP($F2116,'Arr 2020'!$A:$N,7,0),0)</f>
        <v>11083.75</v>
      </c>
      <c r="M2116" s="44">
        <f>IFERROR(VLOOKUP($F2116,'Arr 2020'!$A:$N,8,0),0)</f>
        <v>9416.9199999999983</v>
      </c>
      <c r="N2116" s="44">
        <f>IFERROR(VLOOKUP($F2116,'Arr 2020'!$A:$N,9,0),0)</f>
        <v>15193.72</v>
      </c>
      <c r="O2116" s="44">
        <f>IFERROR(VLOOKUP($F2116,'Arr 2020'!$A:$N,10,0),0)</f>
        <v>41279.49</v>
      </c>
      <c r="P2116" s="44">
        <f>IFERROR(VLOOKUP($F2116,'Arr 2020'!$A:$N,11,0),0)</f>
        <v>32579.71</v>
      </c>
      <c r="Q2116" s="44">
        <f>IFERROR(VLOOKUP($F2116,'Arr 2020'!$A:$N,12,0),0)</f>
        <v>45322.79</v>
      </c>
      <c r="R2116" s="44">
        <f>IFERROR(VLOOKUP($F2116,'Arr 2020'!$A:$N,13,0),0)</f>
        <v>57490.74</v>
      </c>
      <c r="S2116" s="44">
        <f>IFERROR(VLOOKUP($F2116,'Arr 2020'!$A:$N,14,0),0)</f>
        <v>74226.009999999995</v>
      </c>
    </row>
    <row r="2117" spans="2:19" ht="15" customHeight="1" x14ac:dyDescent="0.2">
      <c r="B2117" s="23"/>
      <c r="C2117" s="22"/>
      <c r="D2117" s="22"/>
      <c r="E2117" s="22" t="s">
        <v>3664</v>
      </c>
      <c r="F2117" s="22"/>
      <c r="G2117" s="55" t="s">
        <v>3665</v>
      </c>
      <c r="H2117" s="24">
        <f>IFERROR(VLOOKUP($F2117,'Arr 2020'!$A$1:$C$1331,3,0),0)</f>
        <v>0</v>
      </c>
      <c r="I2117" s="24">
        <f>IFERROR(VLOOKUP($F2117,'Arr 2020'!$A:$N,4,0),0)</f>
        <v>0</v>
      </c>
      <c r="J2117" s="24">
        <f>IFERROR(VLOOKUP($F2117,'Arr 2020'!$A:$N,5,0),0)</f>
        <v>0</v>
      </c>
      <c r="K2117" s="24">
        <f>IFERROR(VLOOKUP($F2117,'Arr 2020'!$A:$N,6,0),0)</f>
        <v>0</v>
      </c>
      <c r="L2117" s="24">
        <f>IFERROR(VLOOKUP($F2117,'Arr 2020'!$A:$N,7,0),0)</f>
        <v>0</v>
      </c>
      <c r="M2117" s="24">
        <f>IFERROR(VLOOKUP($F2117,'Arr 2020'!$A:$N,8,0),0)</f>
        <v>0</v>
      </c>
      <c r="N2117" s="24">
        <f>IFERROR(VLOOKUP($F2117,'Arr 2020'!$A:$N,9,0),0)</f>
        <v>0</v>
      </c>
      <c r="O2117" s="24">
        <f>IFERROR(VLOOKUP($F2117,'Arr 2020'!$A:$N,10,0),0)</f>
        <v>0</v>
      </c>
      <c r="P2117" s="24">
        <f>IFERROR(VLOOKUP($F2117,'Arr 2020'!$A:$N,11,0),0)</f>
        <v>0</v>
      </c>
      <c r="Q2117" s="24">
        <f>IFERROR(VLOOKUP($F2117,'Arr 2020'!$A:$N,12,0),0)</f>
        <v>0</v>
      </c>
      <c r="R2117" s="24">
        <f>IFERROR(VLOOKUP($F2117,'Arr 2020'!$A:$N,13,0),0)</f>
        <v>0</v>
      </c>
      <c r="S2117" s="24">
        <f>IFERROR(VLOOKUP($F2117,'Arr 2020'!$A:$N,14,0),0)</f>
        <v>0</v>
      </c>
    </row>
    <row r="2118" spans="2:19" ht="15" customHeight="1" x14ac:dyDescent="0.2">
      <c r="B2118" s="60"/>
      <c r="C2118" s="61"/>
      <c r="D2118" s="61"/>
      <c r="E2118" s="61"/>
      <c r="F2118" s="43" t="s">
        <v>3666</v>
      </c>
      <c r="G2118" s="53" t="s">
        <v>3667</v>
      </c>
      <c r="H2118" s="44">
        <f>IFERROR(VLOOKUP($F2118,'Arr 2020'!$A$1:$C$1331,3,0),0)</f>
        <v>49.87</v>
      </c>
      <c r="I2118" s="44">
        <f>IFERROR(VLOOKUP($F2118,'Arr 2020'!$A:$N,4,0),0)</f>
        <v>0</v>
      </c>
      <c r="J2118" s="44">
        <f>IFERROR(VLOOKUP($F2118,'Arr 2020'!$A:$N,5,0),0)</f>
        <v>4.51</v>
      </c>
      <c r="K2118" s="44">
        <f>IFERROR(VLOOKUP($F2118,'Arr 2020'!$A:$N,6,0),0)</f>
        <v>0</v>
      </c>
      <c r="L2118" s="44">
        <f>IFERROR(VLOOKUP($F2118,'Arr 2020'!$A:$N,7,0),0)</f>
        <v>0</v>
      </c>
      <c r="M2118" s="44">
        <f>IFERROR(VLOOKUP($F2118,'Arr 2020'!$A:$N,8,0),0)</f>
        <v>0</v>
      </c>
      <c r="N2118" s="44">
        <f>IFERROR(VLOOKUP($F2118,'Arr 2020'!$A:$N,9,0),0)</f>
        <v>0</v>
      </c>
      <c r="O2118" s="44">
        <f>IFERROR(VLOOKUP($F2118,'Arr 2020'!$A:$N,10,0),0)</f>
        <v>0</v>
      </c>
      <c r="P2118" s="44">
        <f>IFERROR(VLOOKUP($F2118,'Arr 2020'!$A:$N,11,0),0)</f>
        <v>133.22</v>
      </c>
      <c r="Q2118" s="44">
        <f>IFERROR(VLOOKUP($F2118,'Arr 2020'!$A:$N,12,0),0)</f>
        <v>0</v>
      </c>
      <c r="R2118" s="44">
        <f>IFERROR(VLOOKUP($F2118,'Arr 2020'!$A:$N,13,0),0)</f>
        <v>0</v>
      </c>
      <c r="S2118" s="44">
        <f>IFERROR(VLOOKUP($F2118,'Arr 2020'!$A:$N,14,0),0)</f>
        <v>0</v>
      </c>
    </row>
    <row r="2119" spans="2:19" ht="30" customHeight="1" x14ac:dyDescent="0.2">
      <c r="B2119" s="60"/>
      <c r="C2119" s="61"/>
      <c r="D2119" s="61"/>
      <c r="E2119" s="61"/>
      <c r="F2119" s="43" t="s">
        <v>3668</v>
      </c>
      <c r="G2119" s="53" t="s">
        <v>3669</v>
      </c>
      <c r="H2119" s="44">
        <f>IFERROR(VLOOKUP($F2119,'Arr 2020'!$A$1:$C$1331,3,0),0)</f>
        <v>318.48</v>
      </c>
      <c r="I2119" s="44">
        <f>IFERROR(VLOOKUP($F2119,'Arr 2020'!$A:$N,4,0),0)</f>
        <v>676.55999999999983</v>
      </c>
      <c r="J2119" s="44">
        <f>IFERROR(VLOOKUP($F2119,'Arr 2020'!$A:$N,5,0),0)</f>
        <v>705.7</v>
      </c>
      <c r="K2119" s="44">
        <f>IFERROR(VLOOKUP($F2119,'Arr 2020'!$A:$N,6,0),0)</f>
        <v>150.72999999999999</v>
      </c>
      <c r="L2119" s="44">
        <f>IFERROR(VLOOKUP($F2119,'Arr 2020'!$A:$N,7,0),0)</f>
        <v>48.86999999999999</v>
      </c>
      <c r="M2119" s="44">
        <f>IFERROR(VLOOKUP($F2119,'Arr 2020'!$A:$N,8,0),0)</f>
        <v>92.95</v>
      </c>
      <c r="N2119" s="44">
        <f>IFERROR(VLOOKUP($F2119,'Arr 2020'!$A:$N,9,0),0)</f>
        <v>381.58</v>
      </c>
      <c r="O2119" s="44">
        <f>IFERROR(VLOOKUP($F2119,'Arr 2020'!$A:$N,10,0),0)</f>
        <v>636.29</v>
      </c>
      <c r="P2119" s="44">
        <f>IFERROR(VLOOKUP($F2119,'Arr 2020'!$A:$N,11,0),0)</f>
        <v>363.41</v>
      </c>
      <c r="Q2119" s="44">
        <f>IFERROR(VLOOKUP($F2119,'Arr 2020'!$A:$N,12,0),0)</f>
        <v>818.37</v>
      </c>
      <c r="R2119" s="44">
        <f>IFERROR(VLOOKUP($F2119,'Arr 2020'!$A:$N,13,0),0)</f>
        <v>634.4</v>
      </c>
      <c r="S2119" s="44">
        <f>IFERROR(VLOOKUP($F2119,'Arr 2020'!$A:$N,14,0),0)</f>
        <v>691.98</v>
      </c>
    </row>
    <row r="2120" spans="2:19" ht="15" customHeight="1" x14ac:dyDescent="0.2">
      <c r="B2120" s="64"/>
      <c r="C2120" s="37"/>
      <c r="D2120" s="37" t="s">
        <v>3670</v>
      </c>
      <c r="E2120" s="37"/>
      <c r="F2120" s="37"/>
      <c r="G2120" s="51" t="s">
        <v>3671</v>
      </c>
      <c r="H2120" s="38">
        <f>IFERROR(VLOOKUP($F2120,'Arr 2020'!$A$1:$C$1331,3,0),0)</f>
        <v>0</v>
      </c>
      <c r="I2120" s="38">
        <f>IFERROR(VLOOKUP($F2120,'Arr 2020'!$A:$N,4,0),0)</f>
        <v>0</v>
      </c>
      <c r="J2120" s="38">
        <f>IFERROR(VLOOKUP($F2120,'Arr 2020'!$A:$N,5,0),0)</f>
        <v>0</v>
      </c>
      <c r="K2120" s="38">
        <f>IFERROR(VLOOKUP($F2120,'Arr 2020'!$A:$N,6,0),0)</f>
        <v>0</v>
      </c>
      <c r="L2120" s="38">
        <f>IFERROR(VLOOKUP($F2120,'Arr 2020'!$A:$N,7,0),0)</f>
        <v>0</v>
      </c>
      <c r="M2120" s="38">
        <f>IFERROR(VLOOKUP($F2120,'Arr 2020'!$A:$N,8,0),0)</f>
        <v>0</v>
      </c>
      <c r="N2120" s="38">
        <f>IFERROR(VLOOKUP($F2120,'Arr 2020'!$A:$N,9,0),0)</f>
        <v>0</v>
      </c>
      <c r="O2120" s="38">
        <f>IFERROR(VLOOKUP($F2120,'Arr 2020'!$A:$N,10,0),0)</f>
        <v>0</v>
      </c>
      <c r="P2120" s="38">
        <f>IFERROR(VLOOKUP($F2120,'Arr 2020'!$A:$N,11,0),0)</f>
        <v>0</v>
      </c>
      <c r="Q2120" s="38">
        <f>IFERROR(VLOOKUP($F2120,'Arr 2020'!$A:$N,12,0),0)</f>
        <v>0</v>
      </c>
      <c r="R2120" s="38">
        <f>IFERROR(VLOOKUP($F2120,'Arr 2020'!$A:$N,13,0),0)</f>
        <v>0</v>
      </c>
      <c r="S2120" s="38">
        <f>IFERROR(VLOOKUP($F2120,'Arr 2020'!$A:$N,14,0),0)</f>
        <v>0</v>
      </c>
    </row>
    <row r="2121" spans="2:19" ht="15" customHeight="1" x14ac:dyDescent="0.2">
      <c r="B2121" s="23"/>
      <c r="C2121" s="22"/>
      <c r="D2121" s="22"/>
      <c r="E2121" s="22" t="s">
        <v>3672</v>
      </c>
      <c r="F2121" s="22"/>
      <c r="G2121" s="55" t="s">
        <v>3671</v>
      </c>
      <c r="H2121" s="24">
        <f>IFERROR(VLOOKUP($F2121,'Arr 2020'!$A$1:$C$1331,3,0),0)</f>
        <v>0</v>
      </c>
      <c r="I2121" s="24">
        <f>IFERROR(VLOOKUP($F2121,'Arr 2020'!$A:$N,4,0),0)</f>
        <v>0</v>
      </c>
      <c r="J2121" s="24">
        <f>IFERROR(VLOOKUP($F2121,'Arr 2020'!$A:$N,5,0),0)</f>
        <v>0</v>
      </c>
      <c r="K2121" s="24">
        <f>IFERROR(VLOOKUP($F2121,'Arr 2020'!$A:$N,6,0),0)</f>
        <v>0</v>
      </c>
      <c r="L2121" s="24">
        <f>IFERROR(VLOOKUP($F2121,'Arr 2020'!$A:$N,7,0),0)</f>
        <v>0</v>
      </c>
      <c r="M2121" s="24">
        <f>IFERROR(VLOOKUP($F2121,'Arr 2020'!$A:$N,8,0),0)</f>
        <v>0</v>
      </c>
      <c r="N2121" s="24">
        <f>IFERROR(VLOOKUP($F2121,'Arr 2020'!$A:$N,9,0),0)</f>
        <v>0</v>
      </c>
      <c r="O2121" s="24">
        <f>IFERROR(VLOOKUP($F2121,'Arr 2020'!$A:$N,10,0),0)</f>
        <v>0</v>
      </c>
      <c r="P2121" s="24">
        <f>IFERROR(VLOOKUP($F2121,'Arr 2020'!$A:$N,11,0),0)</f>
        <v>0</v>
      </c>
      <c r="Q2121" s="24">
        <f>IFERROR(VLOOKUP($F2121,'Arr 2020'!$A:$N,12,0),0)</f>
        <v>0</v>
      </c>
      <c r="R2121" s="24">
        <f>IFERROR(VLOOKUP($F2121,'Arr 2020'!$A:$N,13,0),0)</f>
        <v>0</v>
      </c>
      <c r="S2121" s="24">
        <f>IFERROR(VLOOKUP($F2121,'Arr 2020'!$A:$N,14,0),0)</f>
        <v>0</v>
      </c>
    </row>
    <row r="2122" spans="2:19" ht="15" customHeight="1" x14ac:dyDescent="0.2">
      <c r="B2122" s="60"/>
      <c r="C2122" s="61"/>
      <c r="D2122" s="61"/>
      <c r="E2122" s="61"/>
      <c r="F2122" s="43" t="s">
        <v>3673</v>
      </c>
      <c r="G2122" s="53" t="s">
        <v>3671</v>
      </c>
      <c r="H2122" s="44">
        <f>IFERROR(VLOOKUP($F2122,'Arr 2020'!$A$1:$C$1331,3,0),0)</f>
        <v>629</v>
      </c>
      <c r="I2122" s="44">
        <f>IFERROR(VLOOKUP($F2122,'Arr 2020'!$A:$N,4,0),0)</f>
        <v>36.51</v>
      </c>
      <c r="J2122" s="44">
        <f>IFERROR(VLOOKUP($F2122,'Arr 2020'!$A:$N,5,0),0)</f>
        <v>880.45000000000016</v>
      </c>
      <c r="K2122" s="44">
        <f>IFERROR(VLOOKUP($F2122,'Arr 2020'!$A:$N,6,0),0)</f>
        <v>78.409999999999982</v>
      </c>
      <c r="L2122" s="44">
        <f>IFERROR(VLOOKUP($F2122,'Arr 2020'!$A:$N,7,0),0)</f>
        <v>139.6</v>
      </c>
      <c r="M2122" s="44">
        <f>IFERROR(VLOOKUP($F2122,'Arr 2020'!$A:$N,8,0),0)</f>
        <v>77.15000000000002</v>
      </c>
      <c r="N2122" s="44">
        <f>IFERROR(VLOOKUP($F2122,'Arr 2020'!$A:$N,9,0),0)</f>
        <v>285.5</v>
      </c>
      <c r="O2122" s="44">
        <f>IFERROR(VLOOKUP($F2122,'Arr 2020'!$A:$N,10,0),0)</f>
        <v>8897.7999999999993</v>
      </c>
      <c r="P2122" s="44">
        <f>IFERROR(VLOOKUP($F2122,'Arr 2020'!$A:$N,11,0),0)</f>
        <v>386.31</v>
      </c>
      <c r="Q2122" s="44">
        <f>IFERROR(VLOOKUP($F2122,'Arr 2020'!$A:$N,12,0),0)</f>
        <v>2856.71</v>
      </c>
      <c r="R2122" s="44">
        <f>IFERROR(VLOOKUP($F2122,'Arr 2020'!$A:$N,13,0),0)</f>
        <v>1199.4100000000001</v>
      </c>
      <c r="S2122" s="44">
        <f>IFERROR(VLOOKUP($F2122,'Arr 2020'!$A:$N,14,0),0)</f>
        <v>793.05</v>
      </c>
    </row>
    <row r="2123" spans="2:19" ht="15" customHeight="1" x14ac:dyDescent="0.2">
      <c r="B2123" s="64"/>
      <c r="C2123" s="37"/>
      <c r="D2123" s="37" t="s">
        <v>3674</v>
      </c>
      <c r="E2123" s="37"/>
      <c r="F2123" s="37"/>
      <c r="G2123" s="51" t="s">
        <v>3675</v>
      </c>
      <c r="H2123" s="38">
        <f>IFERROR(VLOOKUP($F2123,'Arr 2020'!$A$1:$C$1331,3,0),0)</f>
        <v>0</v>
      </c>
      <c r="I2123" s="38">
        <f>IFERROR(VLOOKUP($F2123,'Arr 2020'!$A:$N,4,0),0)</f>
        <v>0</v>
      </c>
      <c r="J2123" s="38">
        <f>IFERROR(VLOOKUP($F2123,'Arr 2020'!$A:$N,5,0),0)</f>
        <v>0</v>
      </c>
      <c r="K2123" s="38">
        <f>IFERROR(VLOOKUP($F2123,'Arr 2020'!$A:$N,6,0),0)</f>
        <v>0</v>
      </c>
      <c r="L2123" s="38">
        <f>IFERROR(VLOOKUP($F2123,'Arr 2020'!$A:$N,7,0),0)</f>
        <v>0</v>
      </c>
      <c r="M2123" s="38">
        <f>IFERROR(VLOOKUP($F2123,'Arr 2020'!$A:$N,8,0),0)</f>
        <v>0</v>
      </c>
      <c r="N2123" s="38">
        <f>IFERROR(VLOOKUP($F2123,'Arr 2020'!$A:$N,9,0),0)</f>
        <v>0</v>
      </c>
      <c r="O2123" s="38">
        <f>IFERROR(VLOOKUP($F2123,'Arr 2020'!$A:$N,10,0),0)</f>
        <v>0</v>
      </c>
      <c r="P2123" s="38">
        <f>IFERROR(VLOOKUP($F2123,'Arr 2020'!$A:$N,11,0),0)</f>
        <v>0</v>
      </c>
      <c r="Q2123" s="38">
        <f>IFERROR(VLOOKUP($F2123,'Arr 2020'!$A:$N,12,0),0)</f>
        <v>0</v>
      </c>
      <c r="R2123" s="38">
        <f>IFERROR(VLOOKUP($F2123,'Arr 2020'!$A:$N,13,0),0)</f>
        <v>0</v>
      </c>
      <c r="S2123" s="38">
        <f>IFERROR(VLOOKUP($F2123,'Arr 2020'!$A:$N,14,0),0)</f>
        <v>0</v>
      </c>
    </row>
    <row r="2124" spans="2:19" ht="15" customHeight="1" x14ac:dyDescent="0.2">
      <c r="B2124" s="23"/>
      <c r="C2124" s="22"/>
      <c r="D2124" s="22"/>
      <c r="E2124" s="22" t="s">
        <v>3676</v>
      </c>
      <c r="F2124" s="22"/>
      <c r="G2124" s="55" t="s">
        <v>3675</v>
      </c>
      <c r="H2124" s="24">
        <f>IFERROR(VLOOKUP($F2124,'Arr 2020'!$A$1:$C$1331,3,0),0)</f>
        <v>0</v>
      </c>
      <c r="I2124" s="24">
        <f>IFERROR(VLOOKUP($F2124,'Arr 2020'!$A:$N,4,0),0)</f>
        <v>0</v>
      </c>
      <c r="J2124" s="24">
        <f>IFERROR(VLOOKUP($F2124,'Arr 2020'!$A:$N,5,0),0)</f>
        <v>0</v>
      </c>
      <c r="K2124" s="24">
        <f>IFERROR(VLOOKUP($F2124,'Arr 2020'!$A:$N,6,0),0)</f>
        <v>0</v>
      </c>
      <c r="L2124" s="24">
        <f>IFERROR(VLOOKUP($F2124,'Arr 2020'!$A:$N,7,0),0)</f>
        <v>0</v>
      </c>
      <c r="M2124" s="24">
        <f>IFERROR(VLOOKUP($F2124,'Arr 2020'!$A:$N,8,0),0)</f>
        <v>0</v>
      </c>
      <c r="N2124" s="24">
        <f>IFERROR(VLOOKUP($F2124,'Arr 2020'!$A:$N,9,0),0)</f>
        <v>0</v>
      </c>
      <c r="O2124" s="24">
        <f>IFERROR(VLOOKUP($F2124,'Arr 2020'!$A:$N,10,0),0)</f>
        <v>0</v>
      </c>
      <c r="P2124" s="24">
        <f>IFERROR(VLOOKUP($F2124,'Arr 2020'!$A:$N,11,0),0)</f>
        <v>0</v>
      </c>
      <c r="Q2124" s="24">
        <f>IFERROR(VLOOKUP($F2124,'Arr 2020'!$A:$N,12,0),0)</f>
        <v>0</v>
      </c>
      <c r="R2124" s="24">
        <f>IFERROR(VLOOKUP($F2124,'Arr 2020'!$A:$N,13,0),0)</f>
        <v>0</v>
      </c>
      <c r="S2124" s="24">
        <f>IFERROR(VLOOKUP($F2124,'Arr 2020'!$A:$N,14,0),0)</f>
        <v>0</v>
      </c>
    </row>
    <row r="2125" spans="2:19" ht="15" customHeight="1" x14ac:dyDescent="0.2">
      <c r="B2125" s="60"/>
      <c r="C2125" s="61"/>
      <c r="D2125" s="61"/>
      <c r="E2125" s="61"/>
      <c r="F2125" s="43" t="s">
        <v>3677</v>
      </c>
      <c r="G2125" s="53" t="s">
        <v>3678</v>
      </c>
      <c r="H2125" s="44">
        <f>IFERROR(VLOOKUP($F2125,'Arr 2020'!$A$1:$C$1331,3,0),0)</f>
        <v>8136.39</v>
      </c>
      <c r="I2125" s="44">
        <f>IFERROR(VLOOKUP($F2125,'Arr 2020'!$A:$N,4,0),0)</f>
        <v>9020.1000000000022</v>
      </c>
      <c r="J2125" s="44">
        <f>IFERROR(VLOOKUP($F2125,'Arr 2020'!$A:$N,5,0),0)</f>
        <v>7477</v>
      </c>
      <c r="K2125" s="44">
        <f>IFERROR(VLOOKUP($F2125,'Arr 2020'!$A:$N,6,0),0)</f>
        <v>2158.5</v>
      </c>
      <c r="L2125" s="44">
        <f>IFERROR(VLOOKUP($F2125,'Arr 2020'!$A:$N,7,0),0)</f>
        <v>8809.3799999999992</v>
      </c>
      <c r="M2125" s="44">
        <f>IFERROR(VLOOKUP($F2125,'Arr 2020'!$A:$N,8,0),0)</f>
        <v>7455.62</v>
      </c>
      <c r="N2125" s="44">
        <f>IFERROR(VLOOKUP($F2125,'Arr 2020'!$A:$N,9,0),0)</f>
        <v>12095.120000000003</v>
      </c>
      <c r="O2125" s="44">
        <f>IFERROR(VLOOKUP($F2125,'Arr 2020'!$A:$N,10,0),0)</f>
        <v>15531.93</v>
      </c>
      <c r="P2125" s="44">
        <f>IFERROR(VLOOKUP($F2125,'Arr 2020'!$A:$N,11,0),0)</f>
        <v>14662.61</v>
      </c>
      <c r="Q2125" s="44">
        <f>IFERROR(VLOOKUP($F2125,'Arr 2020'!$A:$N,12,0),0)</f>
        <v>6959.7700000000013</v>
      </c>
      <c r="R2125" s="44">
        <f>IFERROR(VLOOKUP($F2125,'Arr 2020'!$A:$N,13,0),0)</f>
        <v>9854.2099999999991</v>
      </c>
      <c r="S2125" s="44">
        <f>IFERROR(VLOOKUP($F2125,'Arr 2020'!$A:$N,14,0),0)</f>
        <v>10003.41</v>
      </c>
    </row>
    <row r="2126" spans="2:19" ht="15" customHeight="1" x14ac:dyDescent="0.2">
      <c r="B2126" s="60"/>
      <c r="C2126" s="61"/>
      <c r="D2126" s="61"/>
      <c r="E2126" s="61"/>
      <c r="F2126" s="43" t="s">
        <v>3679</v>
      </c>
      <c r="G2126" s="53" t="s">
        <v>3680</v>
      </c>
      <c r="H2126" s="44">
        <f>IFERROR(VLOOKUP($F2126,'Arr 2020'!$A$1:$C$1331,3,0),0)</f>
        <v>45.45</v>
      </c>
      <c r="I2126" s="44">
        <f>IFERROR(VLOOKUP($F2126,'Arr 2020'!$A:$N,4,0),0)</f>
        <v>11.81</v>
      </c>
      <c r="J2126" s="44">
        <f>IFERROR(VLOOKUP($F2126,'Arr 2020'!$A:$N,5,0),0)</f>
        <v>21.33</v>
      </c>
      <c r="K2126" s="44">
        <f>IFERROR(VLOOKUP($F2126,'Arr 2020'!$A:$N,6,0),0)</f>
        <v>0</v>
      </c>
      <c r="L2126" s="44">
        <f>IFERROR(VLOOKUP($F2126,'Arr 2020'!$A:$N,7,0),0)</f>
        <v>0</v>
      </c>
      <c r="M2126" s="44">
        <f>IFERROR(VLOOKUP($F2126,'Arr 2020'!$A:$N,8,0),0)</f>
        <v>0</v>
      </c>
      <c r="N2126" s="44">
        <f>IFERROR(VLOOKUP($F2126,'Arr 2020'!$A:$N,9,0),0)</f>
        <v>0</v>
      </c>
      <c r="O2126" s="44">
        <f>IFERROR(VLOOKUP($F2126,'Arr 2020'!$A:$N,10,0),0)</f>
        <v>0</v>
      </c>
      <c r="P2126" s="44">
        <f>IFERROR(VLOOKUP($F2126,'Arr 2020'!$A:$N,11,0),0)</f>
        <v>28.52</v>
      </c>
      <c r="Q2126" s="44">
        <f>IFERROR(VLOOKUP($F2126,'Arr 2020'!$A:$N,12,0),0)</f>
        <v>0</v>
      </c>
      <c r="R2126" s="44">
        <f>IFERROR(VLOOKUP($F2126,'Arr 2020'!$A:$N,13,0),0)</f>
        <v>0</v>
      </c>
      <c r="S2126" s="44">
        <f>IFERROR(VLOOKUP($F2126,'Arr 2020'!$A:$N,14,0),0)</f>
        <v>0</v>
      </c>
    </row>
    <row r="2127" spans="2:19" ht="15" customHeight="1" x14ac:dyDescent="0.2">
      <c r="B2127" s="64"/>
      <c r="C2127" s="37"/>
      <c r="D2127" s="37" t="s">
        <v>3681</v>
      </c>
      <c r="E2127" s="37"/>
      <c r="F2127" s="37"/>
      <c r="G2127" s="51" t="s">
        <v>3682</v>
      </c>
      <c r="H2127" s="38">
        <f>IFERROR(VLOOKUP($F2127,'Arr 2020'!$A$1:$C$1331,3,0),0)</f>
        <v>0</v>
      </c>
      <c r="I2127" s="38">
        <f>IFERROR(VLOOKUP($F2127,'Arr 2020'!$A:$N,4,0),0)</f>
        <v>0</v>
      </c>
      <c r="J2127" s="38">
        <f>IFERROR(VLOOKUP($F2127,'Arr 2020'!$A:$N,5,0),0)</f>
        <v>0</v>
      </c>
      <c r="K2127" s="38">
        <f>IFERROR(VLOOKUP($F2127,'Arr 2020'!$A:$N,6,0),0)</f>
        <v>0</v>
      </c>
      <c r="L2127" s="38">
        <f>IFERROR(VLOOKUP($F2127,'Arr 2020'!$A:$N,7,0),0)</f>
        <v>0</v>
      </c>
      <c r="M2127" s="38">
        <f>IFERROR(VLOOKUP($F2127,'Arr 2020'!$A:$N,8,0),0)</f>
        <v>0</v>
      </c>
      <c r="N2127" s="38">
        <f>IFERROR(VLOOKUP($F2127,'Arr 2020'!$A:$N,9,0),0)</f>
        <v>0</v>
      </c>
      <c r="O2127" s="38">
        <f>IFERROR(VLOOKUP($F2127,'Arr 2020'!$A:$N,10,0),0)</f>
        <v>0</v>
      </c>
      <c r="P2127" s="38">
        <f>IFERROR(VLOOKUP($F2127,'Arr 2020'!$A:$N,11,0),0)</f>
        <v>0</v>
      </c>
      <c r="Q2127" s="38">
        <f>IFERROR(VLOOKUP($F2127,'Arr 2020'!$A:$N,12,0),0)</f>
        <v>0</v>
      </c>
      <c r="R2127" s="38">
        <f>IFERROR(VLOOKUP($F2127,'Arr 2020'!$A:$N,13,0),0)</f>
        <v>0</v>
      </c>
      <c r="S2127" s="38">
        <f>IFERROR(VLOOKUP($F2127,'Arr 2020'!$A:$N,14,0),0)</f>
        <v>0</v>
      </c>
    </row>
    <row r="2128" spans="2:19" ht="15" customHeight="1" x14ac:dyDescent="0.2">
      <c r="B2128" s="23"/>
      <c r="C2128" s="22"/>
      <c r="D2128" s="22"/>
      <c r="E2128" s="22" t="s">
        <v>3683</v>
      </c>
      <c r="F2128" s="22"/>
      <c r="G2128" s="55" t="s">
        <v>3684</v>
      </c>
      <c r="H2128" s="24">
        <f>IFERROR(VLOOKUP($F2128,'Arr 2020'!$A$1:$C$1331,3,0),0)</f>
        <v>0</v>
      </c>
      <c r="I2128" s="24">
        <f>IFERROR(VLOOKUP($F2128,'Arr 2020'!$A:$N,4,0),0)</f>
        <v>0</v>
      </c>
      <c r="J2128" s="24">
        <f>IFERROR(VLOOKUP($F2128,'Arr 2020'!$A:$N,5,0),0)</f>
        <v>0</v>
      </c>
      <c r="K2128" s="24">
        <f>IFERROR(VLOOKUP($F2128,'Arr 2020'!$A:$N,6,0),0)</f>
        <v>0</v>
      </c>
      <c r="L2128" s="24">
        <f>IFERROR(VLOOKUP($F2128,'Arr 2020'!$A:$N,7,0),0)</f>
        <v>0</v>
      </c>
      <c r="M2128" s="24">
        <f>IFERROR(VLOOKUP($F2128,'Arr 2020'!$A:$N,8,0),0)</f>
        <v>0</v>
      </c>
      <c r="N2128" s="24">
        <f>IFERROR(VLOOKUP($F2128,'Arr 2020'!$A:$N,9,0),0)</f>
        <v>0</v>
      </c>
      <c r="O2128" s="24">
        <f>IFERROR(VLOOKUP($F2128,'Arr 2020'!$A:$N,10,0),0)</f>
        <v>0</v>
      </c>
      <c r="P2128" s="24">
        <f>IFERROR(VLOOKUP($F2128,'Arr 2020'!$A:$N,11,0),0)</f>
        <v>0</v>
      </c>
      <c r="Q2128" s="24">
        <f>IFERROR(VLOOKUP($F2128,'Arr 2020'!$A:$N,12,0),0)</f>
        <v>0</v>
      </c>
      <c r="R2128" s="24">
        <f>IFERROR(VLOOKUP($F2128,'Arr 2020'!$A:$N,13,0),0)</f>
        <v>0</v>
      </c>
      <c r="S2128" s="24">
        <f>IFERROR(VLOOKUP($F2128,'Arr 2020'!$A:$N,14,0),0)</f>
        <v>0</v>
      </c>
    </row>
    <row r="2129" spans="2:19" ht="15" customHeight="1" x14ac:dyDescent="0.2">
      <c r="B2129" s="60"/>
      <c r="C2129" s="61"/>
      <c r="D2129" s="61"/>
      <c r="E2129" s="61"/>
      <c r="F2129" s="43" t="s">
        <v>3685</v>
      </c>
      <c r="G2129" s="53" t="s">
        <v>3684</v>
      </c>
      <c r="H2129" s="44">
        <f>IFERROR(VLOOKUP($F2129,'Arr 2020'!$A$1:$C$1331,3,0),0)</f>
        <v>1320.08</v>
      </c>
      <c r="I2129" s="44">
        <f>IFERROR(VLOOKUP($F2129,'Arr 2020'!$A:$N,4,0),0)</f>
        <v>9560.3700000000008</v>
      </c>
      <c r="J2129" s="44">
        <f>IFERROR(VLOOKUP($F2129,'Arr 2020'!$A:$N,5,0),0)</f>
        <v>788.74</v>
      </c>
      <c r="K2129" s="44">
        <f>IFERROR(VLOOKUP($F2129,'Arr 2020'!$A:$N,6,0),0)</f>
        <v>8960.2099999999991</v>
      </c>
      <c r="L2129" s="44">
        <f>IFERROR(VLOOKUP($F2129,'Arr 2020'!$A:$N,7,0),0)</f>
        <v>4389.1599999999989</v>
      </c>
      <c r="M2129" s="44">
        <f>IFERROR(VLOOKUP($F2129,'Arr 2020'!$A:$N,8,0),0)</f>
        <v>1558.05</v>
      </c>
      <c r="N2129" s="44">
        <f>IFERROR(VLOOKUP($F2129,'Arr 2020'!$A:$N,9,0),0)</f>
        <v>0</v>
      </c>
      <c r="O2129" s="44">
        <f>IFERROR(VLOOKUP($F2129,'Arr 2020'!$A:$N,10,0),0)</f>
        <v>0</v>
      </c>
      <c r="P2129" s="44">
        <f>IFERROR(VLOOKUP($F2129,'Arr 2020'!$A:$N,11,0),0)</f>
        <v>61.04</v>
      </c>
      <c r="Q2129" s="44">
        <f>IFERROR(VLOOKUP($F2129,'Arr 2020'!$A:$N,12,0),0)</f>
        <v>76.92</v>
      </c>
      <c r="R2129" s="44">
        <f>IFERROR(VLOOKUP($F2129,'Arr 2020'!$A:$N,13,0),0)</f>
        <v>0</v>
      </c>
      <c r="S2129" s="44">
        <f>IFERROR(VLOOKUP($F2129,'Arr 2020'!$A:$N,14,0),0)</f>
        <v>0</v>
      </c>
    </row>
    <row r="2130" spans="2:19" ht="15" customHeight="1" x14ac:dyDescent="0.2">
      <c r="B2130" s="23"/>
      <c r="C2130" s="22"/>
      <c r="D2130" s="22"/>
      <c r="E2130" s="22" t="s">
        <v>3686</v>
      </c>
      <c r="F2130" s="22"/>
      <c r="G2130" s="55" t="s">
        <v>3687</v>
      </c>
      <c r="H2130" s="24">
        <f>IFERROR(VLOOKUP($F2130,'Arr 2020'!$A$1:$C$1331,3,0),0)</f>
        <v>0</v>
      </c>
      <c r="I2130" s="24">
        <f>IFERROR(VLOOKUP($F2130,'Arr 2020'!$A:$N,4,0),0)</f>
        <v>0</v>
      </c>
      <c r="J2130" s="24">
        <f>IFERROR(VLOOKUP($F2130,'Arr 2020'!$A:$N,5,0),0)</f>
        <v>0</v>
      </c>
      <c r="K2130" s="24">
        <f>IFERROR(VLOOKUP($F2130,'Arr 2020'!$A:$N,6,0),0)</f>
        <v>0</v>
      </c>
      <c r="L2130" s="24">
        <f>IFERROR(VLOOKUP($F2130,'Arr 2020'!$A:$N,7,0),0)</f>
        <v>0</v>
      </c>
      <c r="M2130" s="24">
        <f>IFERROR(VLOOKUP($F2130,'Arr 2020'!$A:$N,8,0),0)</f>
        <v>0</v>
      </c>
      <c r="N2130" s="24">
        <f>IFERROR(VLOOKUP($F2130,'Arr 2020'!$A:$N,9,0),0)</f>
        <v>0</v>
      </c>
      <c r="O2130" s="24">
        <f>IFERROR(VLOOKUP($F2130,'Arr 2020'!$A:$N,10,0),0)</f>
        <v>0</v>
      </c>
      <c r="P2130" s="24">
        <f>IFERROR(VLOOKUP($F2130,'Arr 2020'!$A:$N,11,0),0)</f>
        <v>0</v>
      </c>
      <c r="Q2130" s="24">
        <f>IFERROR(VLOOKUP($F2130,'Arr 2020'!$A:$N,12,0),0)</f>
        <v>0</v>
      </c>
      <c r="R2130" s="24">
        <f>IFERROR(VLOOKUP($F2130,'Arr 2020'!$A:$N,13,0),0)</f>
        <v>0</v>
      </c>
      <c r="S2130" s="24">
        <f>IFERROR(VLOOKUP($F2130,'Arr 2020'!$A:$N,14,0),0)</f>
        <v>0</v>
      </c>
    </row>
    <row r="2131" spans="2:19" ht="15" customHeight="1" x14ac:dyDescent="0.2">
      <c r="B2131" s="60"/>
      <c r="C2131" s="61"/>
      <c r="D2131" s="61"/>
      <c r="E2131" s="61"/>
      <c r="F2131" s="43" t="s">
        <v>3688</v>
      </c>
      <c r="G2131" s="53" t="s">
        <v>3687</v>
      </c>
      <c r="H2131" s="44">
        <f>IFERROR(VLOOKUP($F2131,'Arr 2020'!$A$1:$C$1331,3,0),0)</f>
        <v>469.74</v>
      </c>
      <c r="I2131" s="44">
        <f>IFERROR(VLOOKUP($F2131,'Arr 2020'!$A:$N,4,0),0)</f>
        <v>278.93</v>
      </c>
      <c r="J2131" s="44">
        <f>IFERROR(VLOOKUP($F2131,'Arr 2020'!$A:$N,5,0),0)</f>
        <v>451.35000000000008</v>
      </c>
      <c r="K2131" s="44">
        <f>IFERROR(VLOOKUP($F2131,'Arr 2020'!$A:$N,6,0),0)</f>
        <v>284.98</v>
      </c>
      <c r="L2131" s="44">
        <f>IFERROR(VLOOKUP($F2131,'Arr 2020'!$A:$N,7,0),0)</f>
        <v>469.26999999999992</v>
      </c>
      <c r="M2131" s="44">
        <f>IFERROR(VLOOKUP($F2131,'Arr 2020'!$A:$N,8,0),0)</f>
        <v>1843.79</v>
      </c>
      <c r="N2131" s="44">
        <f>IFERROR(VLOOKUP($F2131,'Arr 2020'!$A:$N,9,0),0)</f>
        <v>2300.88</v>
      </c>
      <c r="O2131" s="44">
        <f>IFERROR(VLOOKUP($F2131,'Arr 2020'!$A:$N,10,0),0)</f>
        <v>1481.63</v>
      </c>
      <c r="P2131" s="44">
        <f>IFERROR(VLOOKUP($F2131,'Arr 2020'!$A:$N,11,0),0)</f>
        <v>260.36</v>
      </c>
      <c r="Q2131" s="44">
        <f>IFERROR(VLOOKUP($F2131,'Arr 2020'!$A:$N,12,0),0)</f>
        <v>998.45</v>
      </c>
      <c r="R2131" s="44">
        <f>IFERROR(VLOOKUP($F2131,'Arr 2020'!$A:$N,13,0),0)</f>
        <v>678.63</v>
      </c>
      <c r="S2131" s="44">
        <f>IFERROR(VLOOKUP($F2131,'Arr 2020'!$A:$N,14,0),0)</f>
        <v>723.11</v>
      </c>
    </row>
    <row r="2132" spans="2:19" ht="15" customHeight="1" x14ac:dyDescent="0.2">
      <c r="B2132" s="23"/>
      <c r="C2132" s="22"/>
      <c r="D2132" s="22"/>
      <c r="E2132" s="22" t="s">
        <v>3689</v>
      </c>
      <c r="F2132" s="22"/>
      <c r="G2132" s="55" t="s">
        <v>3690</v>
      </c>
      <c r="H2132" s="24">
        <f>IFERROR(VLOOKUP($F2132,'Arr 2020'!$A$1:$C$1331,3,0),0)</f>
        <v>0</v>
      </c>
      <c r="I2132" s="24">
        <f>IFERROR(VLOOKUP($F2132,'Arr 2020'!$A:$N,4,0),0)</f>
        <v>0</v>
      </c>
      <c r="J2132" s="24">
        <f>IFERROR(VLOOKUP($F2132,'Arr 2020'!$A:$N,5,0),0)</f>
        <v>0</v>
      </c>
      <c r="K2132" s="24">
        <f>IFERROR(VLOOKUP($F2132,'Arr 2020'!$A:$N,6,0),0)</f>
        <v>0</v>
      </c>
      <c r="L2132" s="24">
        <f>IFERROR(VLOOKUP($F2132,'Arr 2020'!$A:$N,7,0),0)</f>
        <v>0</v>
      </c>
      <c r="M2132" s="24">
        <f>IFERROR(VLOOKUP($F2132,'Arr 2020'!$A:$N,8,0),0)</f>
        <v>0</v>
      </c>
      <c r="N2132" s="24">
        <f>IFERROR(VLOOKUP($F2132,'Arr 2020'!$A:$N,9,0),0)</f>
        <v>0</v>
      </c>
      <c r="O2132" s="24">
        <f>IFERROR(VLOOKUP($F2132,'Arr 2020'!$A:$N,10,0),0)</f>
        <v>0</v>
      </c>
      <c r="P2132" s="24">
        <f>IFERROR(VLOOKUP($F2132,'Arr 2020'!$A:$N,11,0),0)</f>
        <v>0</v>
      </c>
      <c r="Q2132" s="24">
        <f>IFERROR(VLOOKUP($F2132,'Arr 2020'!$A:$N,12,0),0)</f>
        <v>0</v>
      </c>
      <c r="R2132" s="24">
        <f>IFERROR(VLOOKUP($F2132,'Arr 2020'!$A:$N,13,0),0)</f>
        <v>0</v>
      </c>
      <c r="S2132" s="24">
        <f>IFERROR(VLOOKUP($F2132,'Arr 2020'!$A:$N,14,0),0)</f>
        <v>0</v>
      </c>
    </row>
    <row r="2133" spans="2:19" ht="15" customHeight="1" x14ac:dyDescent="0.2">
      <c r="B2133" s="60"/>
      <c r="C2133" s="61"/>
      <c r="D2133" s="61"/>
      <c r="E2133" s="61"/>
      <c r="F2133" s="43" t="s">
        <v>3691</v>
      </c>
      <c r="G2133" s="53" t="s">
        <v>3692</v>
      </c>
      <c r="H2133" s="44">
        <f>IFERROR(VLOOKUP($F2133,'Arr 2020'!$A$1:$C$1331,3,0),0)</f>
        <v>499.77</v>
      </c>
      <c r="I2133" s="44">
        <f>IFERROR(VLOOKUP($F2133,'Arr 2020'!$A:$N,4,0),0)</f>
        <v>673.86</v>
      </c>
      <c r="J2133" s="44">
        <f>IFERROR(VLOOKUP($F2133,'Arr 2020'!$A:$N,5,0),0)</f>
        <v>304.33</v>
      </c>
      <c r="K2133" s="44">
        <f>IFERROR(VLOOKUP($F2133,'Arr 2020'!$A:$N,6,0),0)</f>
        <v>0</v>
      </c>
      <c r="L2133" s="44">
        <f>IFERROR(VLOOKUP($F2133,'Arr 2020'!$A:$N,7,0),0)</f>
        <v>0</v>
      </c>
      <c r="M2133" s="44">
        <f>IFERROR(VLOOKUP($F2133,'Arr 2020'!$A:$N,8,0),0)</f>
        <v>18.79</v>
      </c>
      <c r="N2133" s="44">
        <f>IFERROR(VLOOKUP($F2133,'Arr 2020'!$A:$N,9,0),0)</f>
        <v>251.96</v>
      </c>
      <c r="O2133" s="44">
        <f>IFERROR(VLOOKUP($F2133,'Arr 2020'!$A:$N,10,0),0)</f>
        <v>0</v>
      </c>
      <c r="P2133" s="44">
        <f>IFERROR(VLOOKUP($F2133,'Arr 2020'!$A:$N,11,0),0)</f>
        <v>0</v>
      </c>
      <c r="Q2133" s="44">
        <f>IFERROR(VLOOKUP($F2133,'Arr 2020'!$A:$N,12,0),0)</f>
        <v>279.8</v>
      </c>
      <c r="R2133" s="44">
        <f>IFERROR(VLOOKUP($F2133,'Arr 2020'!$A:$N,13,0),0)</f>
        <v>164.13</v>
      </c>
      <c r="S2133" s="44">
        <f>IFERROR(VLOOKUP($F2133,'Arr 2020'!$A:$N,14,0),0)</f>
        <v>0</v>
      </c>
    </row>
    <row r="2134" spans="2:19" ht="15" customHeight="1" x14ac:dyDescent="0.2">
      <c r="B2134" s="60"/>
      <c r="C2134" s="61"/>
      <c r="D2134" s="61"/>
      <c r="E2134" s="61"/>
      <c r="F2134" s="43" t="s">
        <v>3693</v>
      </c>
      <c r="G2134" s="53" t="s">
        <v>4334</v>
      </c>
      <c r="H2134" s="44">
        <f>IFERROR(VLOOKUP($F2134,'Arr 2020'!$A$1:$C$1331,3,0),0)</f>
        <v>0</v>
      </c>
      <c r="I2134" s="44">
        <f>IFERROR(VLOOKUP($F2134,'Arr 2020'!$A:$N,4,0),0)</f>
        <v>0</v>
      </c>
      <c r="J2134" s="44">
        <f>IFERROR(VLOOKUP($F2134,'Arr 2020'!$A:$N,5,0),0)</f>
        <v>0</v>
      </c>
      <c r="K2134" s="44">
        <f>IFERROR(VLOOKUP($F2134,'Arr 2020'!$A:$N,6,0),0)</f>
        <v>0</v>
      </c>
      <c r="L2134" s="44">
        <f>IFERROR(VLOOKUP($F2134,'Arr 2020'!$A:$N,7,0),0)</f>
        <v>0</v>
      </c>
      <c r="M2134" s="44">
        <f>IFERROR(VLOOKUP($F2134,'Arr 2020'!$A:$N,8,0),0)</f>
        <v>0</v>
      </c>
      <c r="N2134" s="44">
        <f>IFERROR(VLOOKUP($F2134,'Arr 2020'!$A:$N,9,0),0)</f>
        <v>0</v>
      </c>
      <c r="O2134" s="44">
        <f>IFERROR(VLOOKUP($F2134,'Arr 2020'!$A:$N,10,0),0)</f>
        <v>0</v>
      </c>
      <c r="P2134" s="44">
        <f>IFERROR(VLOOKUP($F2134,'Arr 2020'!$A:$N,11,0),0)</f>
        <v>0</v>
      </c>
      <c r="Q2134" s="44">
        <f>IFERROR(VLOOKUP($F2134,'Arr 2020'!$A:$N,12,0),0)</f>
        <v>0</v>
      </c>
      <c r="R2134" s="44">
        <f>IFERROR(VLOOKUP($F2134,'Arr 2020'!$A:$N,13,0),0)</f>
        <v>0</v>
      </c>
      <c r="S2134" s="44">
        <f>IFERROR(VLOOKUP($F2134,'Arr 2020'!$A:$N,14,0),0)</f>
        <v>0</v>
      </c>
    </row>
    <row r="2135" spans="2:19" ht="15" customHeight="1" x14ac:dyDescent="0.2">
      <c r="B2135" s="60"/>
      <c r="C2135" s="61"/>
      <c r="D2135" s="61"/>
      <c r="E2135" s="61"/>
      <c r="F2135" s="43" t="s">
        <v>3695</v>
      </c>
      <c r="G2135" s="53" t="s">
        <v>3696</v>
      </c>
      <c r="H2135" s="44">
        <f>IFERROR(VLOOKUP($F2135,'Arr 2020'!$A$1:$C$1331,3,0),0)</f>
        <v>0</v>
      </c>
      <c r="I2135" s="44">
        <f>IFERROR(VLOOKUP($F2135,'Arr 2020'!$A:$N,4,0),0)</f>
        <v>0</v>
      </c>
      <c r="J2135" s="44">
        <f>IFERROR(VLOOKUP($F2135,'Arr 2020'!$A:$N,5,0),0)</f>
        <v>0</v>
      </c>
      <c r="K2135" s="44">
        <f>IFERROR(VLOOKUP($F2135,'Arr 2020'!$A:$N,6,0),0)</f>
        <v>0</v>
      </c>
      <c r="L2135" s="44">
        <f>IFERROR(VLOOKUP($F2135,'Arr 2020'!$A:$N,7,0),0)</f>
        <v>0</v>
      </c>
      <c r="M2135" s="44">
        <f>IFERROR(VLOOKUP($F2135,'Arr 2020'!$A:$N,8,0),0)</f>
        <v>0</v>
      </c>
      <c r="N2135" s="44">
        <f>IFERROR(VLOOKUP($F2135,'Arr 2020'!$A:$N,9,0),0)</f>
        <v>0</v>
      </c>
      <c r="O2135" s="44">
        <f>IFERROR(VLOOKUP($F2135,'Arr 2020'!$A:$N,10,0),0)</f>
        <v>0</v>
      </c>
      <c r="P2135" s="44">
        <f>IFERROR(VLOOKUP($F2135,'Arr 2020'!$A:$N,11,0),0)</f>
        <v>0</v>
      </c>
      <c r="Q2135" s="44">
        <f>IFERROR(VLOOKUP($F2135,'Arr 2020'!$A:$N,12,0),0)</f>
        <v>0</v>
      </c>
      <c r="R2135" s="44">
        <f>IFERROR(VLOOKUP($F2135,'Arr 2020'!$A:$N,13,0),0)</f>
        <v>0</v>
      </c>
      <c r="S2135" s="44">
        <f>IFERROR(VLOOKUP($F2135,'Arr 2020'!$A:$N,14,0),0)</f>
        <v>0</v>
      </c>
    </row>
    <row r="2136" spans="2:19" ht="15" customHeight="1" x14ac:dyDescent="0.2">
      <c r="B2136" s="60"/>
      <c r="C2136" s="61"/>
      <c r="D2136" s="61"/>
      <c r="E2136" s="61"/>
      <c r="F2136" s="43" t="s">
        <v>3697</v>
      </c>
      <c r="G2136" s="53" t="s">
        <v>3698</v>
      </c>
      <c r="H2136" s="44">
        <f>IFERROR(VLOOKUP($F2136,'Arr 2020'!$A$1:$C$1331,3,0),0)</f>
        <v>20707.849999999999</v>
      </c>
      <c r="I2136" s="44">
        <f>IFERROR(VLOOKUP($F2136,'Arr 2020'!$A:$N,4,0),0)</f>
        <v>16161.31</v>
      </c>
      <c r="J2136" s="44">
        <f>IFERROR(VLOOKUP($F2136,'Arr 2020'!$A:$N,5,0),0)</f>
        <v>20726.8</v>
      </c>
      <c r="K2136" s="44">
        <f>IFERROR(VLOOKUP($F2136,'Arr 2020'!$A:$N,6,0),0)</f>
        <v>13267.75</v>
      </c>
      <c r="L2136" s="44">
        <f>IFERROR(VLOOKUP($F2136,'Arr 2020'!$A:$N,7,0),0)</f>
        <v>8682.86</v>
      </c>
      <c r="M2136" s="44">
        <f>IFERROR(VLOOKUP($F2136,'Arr 2020'!$A:$N,8,0),0)</f>
        <v>19024.97</v>
      </c>
      <c r="N2136" s="44">
        <f>IFERROR(VLOOKUP($F2136,'Arr 2020'!$A:$N,9,0),0)</f>
        <v>18444.11</v>
      </c>
      <c r="O2136" s="44">
        <f>IFERROR(VLOOKUP($F2136,'Arr 2020'!$A:$N,10,0),0)</f>
        <v>18832.689999999999</v>
      </c>
      <c r="P2136" s="44">
        <f>IFERROR(VLOOKUP($F2136,'Arr 2020'!$A:$N,11,0),0)</f>
        <v>25981.21</v>
      </c>
      <c r="Q2136" s="44">
        <f>IFERROR(VLOOKUP($F2136,'Arr 2020'!$A:$N,12,0),0)</f>
        <v>22050.45</v>
      </c>
      <c r="R2136" s="44">
        <f>IFERROR(VLOOKUP($F2136,'Arr 2020'!$A:$N,13,0),0)</f>
        <v>28925.49</v>
      </c>
      <c r="S2136" s="44">
        <f>IFERROR(VLOOKUP($F2136,'Arr 2020'!$A:$N,14,0),0)</f>
        <v>15978.56</v>
      </c>
    </row>
    <row r="2137" spans="2:19" ht="15" customHeight="1" x14ac:dyDescent="0.2">
      <c r="B2137" s="60"/>
      <c r="C2137" s="61"/>
      <c r="D2137" s="61"/>
      <c r="E2137" s="61"/>
      <c r="F2137" s="43" t="s">
        <v>3699</v>
      </c>
      <c r="G2137" s="53" t="s">
        <v>3700</v>
      </c>
      <c r="H2137" s="44">
        <f>IFERROR(VLOOKUP($F2137,'Arr 2020'!$A$1:$C$1331,3,0),0)</f>
        <v>0</v>
      </c>
      <c r="I2137" s="44">
        <f>IFERROR(VLOOKUP($F2137,'Arr 2020'!$A:$N,4,0),0)</f>
        <v>0</v>
      </c>
      <c r="J2137" s="44">
        <f>IFERROR(VLOOKUP($F2137,'Arr 2020'!$A:$N,5,0),0)</f>
        <v>0</v>
      </c>
      <c r="K2137" s="44">
        <f>IFERROR(VLOOKUP($F2137,'Arr 2020'!$A:$N,6,0),0)</f>
        <v>0</v>
      </c>
      <c r="L2137" s="44">
        <f>IFERROR(VLOOKUP($F2137,'Arr 2020'!$A:$N,7,0),0)</f>
        <v>0</v>
      </c>
      <c r="M2137" s="44">
        <f>IFERROR(VLOOKUP($F2137,'Arr 2020'!$A:$N,8,0),0)</f>
        <v>0</v>
      </c>
      <c r="N2137" s="44">
        <f>IFERROR(VLOOKUP($F2137,'Arr 2020'!$A:$N,9,0),0)</f>
        <v>0</v>
      </c>
      <c r="O2137" s="44">
        <f>IFERROR(VLOOKUP($F2137,'Arr 2020'!$A:$N,10,0),0)</f>
        <v>0</v>
      </c>
      <c r="P2137" s="44">
        <f>IFERROR(VLOOKUP($F2137,'Arr 2020'!$A:$N,11,0),0)</f>
        <v>0</v>
      </c>
      <c r="Q2137" s="44">
        <f>IFERROR(VLOOKUP($F2137,'Arr 2020'!$A:$N,12,0),0)</f>
        <v>0</v>
      </c>
      <c r="R2137" s="44">
        <f>IFERROR(VLOOKUP($F2137,'Arr 2020'!$A:$N,13,0),0)</f>
        <v>0</v>
      </c>
      <c r="S2137" s="44">
        <f>IFERROR(VLOOKUP($F2137,'Arr 2020'!$A:$N,14,0),0)</f>
        <v>0</v>
      </c>
    </row>
    <row r="2138" spans="2:19" ht="15" customHeight="1" x14ac:dyDescent="0.2">
      <c r="B2138" s="60"/>
      <c r="C2138" s="61"/>
      <c r="D2138" s="61"/>
      <c r="E2138" s="61"/>
      <c r="F2138" s="43" t="s">
        <v>3701</v>
      </c>
      <c r="G2138" s="53" t="s">
        <v>3702</v>
      </c>
      <c r="H2138" s="44">
        <f>IFERROR(VLOOKUP($F2138,'Arr 2020'!$A$1:$C$1331,3,0),0)</f>
        <v>0</v>
      </c>
      <c r="I2138" s="44">
        <f>IFERROR(VLOOKUP($F2138,'Arr 2020'!$A:$N,4,0),0)</f>
        <v>0</v>
      </c>
      <c r="J2138" s="44">
        <f>IFERROR(VLOOKUP($F2138,'Arr 2020'!$A:$N,5,0),0)</f>
        <v>0</v>
      </c>
      <c r="K2138" s="44">
        <f>IFERROR(VLOOKUP($F2138,'Arr 2020'!$A:$N,6,0),0)</f>
        <v>0</v>
      </c>
      <c r="L2138" s="44">
        <f>IFERROR(VLOOKUP($F2138,'Arr 2020'!$A:$N,7,0),0)</f>
        <v>0</v>
      </c>
      <c r="M2138" s="44">
        <f>IFERROR(VLOOKUP($F2138,'Arr 2020'!$A:$N,8,0),0)</f>
        <v>0</v>
      </c>
      <c r="N2138" s="44">
        <f>IFERROR(VLOOKUP($F2138,'Arr 2020'!$A:$N,9,0),0)</f>
        <v>0</v>
      </c>
      <c r="O2138" s="44">
        <f>IFERROR(VLOOKUP($F2138,'Arr 2020'!$A:$N,10,0),0)</f>
        <v>0</v>
      </c>
      <c r="P2138" s="44">
        <f>IFERROR(VLOOKUP($F2138,'Arr 2020'!$A:$N,11,0),0)</f>
        <v>0</v>
      </c>
      <c r="Q2138" s="44">
        <f>IFERROR(VLOOKUP($F2138,'Arr 2020'!$A:$N,12,0),0)</f>
        <v>0</v>
      </c>
      <c r="R2138" s="44">
        <f>IFERROR(VLOOKUP($F2138,'Arr 2020'!$A:$N,13,0),0)</f>
        <v>0</v>
      </c>
      <c r="S2138" s="44">
        <f>IFERROR(VLOOKUP($F2138,'Arr 2020'!$A:$N,14,0),0)</f>
        <v>0</v>
      </c>
    </row>
    <row r="2139" spans="2:19" ht="15" customHeight="1" x14ac:dyDescent="0.2">
      <c r="B2139" s="60"/>
      <c r="C2139" s="61"/>
      <c r="D2139" s="61"/>
      <c r="E2139" s="61"/>
      <c r="F2139" s="43" t="s">
        <v>3703</v>
      </c>
      <c r="G2139" s="53" t="s">
        <v>3704</v>
      </c>
      <c r="H2139" s="44">
        <f>IFERROR(VLOOKUP($F2139,'Arr 2020'!$A$1:$C$1331,3,0),0)</f>
        <v>0</v>
      </c>
      <c r="I2139" s="44">
        <f>IFERROR(VLOOKUP($F2139,'Arr 2020'!$A:$N,4,0),0)</f>
        <v>0</v>
      </c>
      <c r="J2139" s="44">
        <f>IFERROR(VLOOKUP($F2139,'Arr 2020'!$A:$N,5,0),0)</f>
        <v>0</v>
      </c>
      <c r="K2139" s="44">
        <f>IFERROR(VLOOKUP($F2139,'Arr 2020'!$A:$N,6,0),0)</f>
        <v>0</v>
      </c>
      <c r="L2139" s="44">
        <f>IFERROR(VLOOKUP($F2139,'Arr 2020'!$A:$N,7,0),0)</f>
        <v>0</v>
      </c>
      <c r="M2139" s="44">
        <f>IFERROR(VLOOKUP($F2139,'Arr 2020'!$A:$N,8,0),0)</f>
        <v>0</v>
      </c>
      <c r="N2139" s="44">
        <f>IFERROR(VLOOKUP($F2139,'Arr 2020'!$A:$N,9,0),0)</f>
        <v>0</v>
      </c>
      <c r="O2139" s="44">
        <f>IFERROR(VLOOKUP($F2139,'Arr 2020'!$A:$N,10,0),0)</f>
        <v>0</v>
      </c>
      <c r="P2139" s="44">
        <f>IFERROR(VLOOKUP($F2139,'Arr 2020'!$A:$N,11,0),0)</f>
        <v>0</v>
      </c>
      <c r="Q2139" s="44">
        <f>IFERROR(VLOOKUP($F2139,'Arr 2020'!$A:$N,12,0),0)</f>
        <v>0</v>
      </c>
      <c r="R2139" s="44">
        <f>IFERROR(VLOOKUP($F2139,'Arr 2020'!$A:$N,13,0),0)</f>
        <v>0</v>
      </c>
      <c r="S2139" s="44">
        <f>IFERROR(VLOOKUP($F2139,'Arr 2020'!$A:$N,14,0),0)</f>
        <v>0</v>
      </c>
    </row>
    <row r="2140" spans="2:19" ht="30" customHeight="1" x14ac:dyDescent="0.2">
      <c r="B2140" s="60"/>
      <c r="C2140" s="61"/>
      <c r="D2140" s="61"/>
      <c r="E2140" s="61"/>
      <c r="F2140" s="43" t="s">
        <v>3705</v>
      </c>
      <c r="G2140" s="53" t="s">
        <v>3706</v>
      </c>
      <c r="H2140" s="44">
        <f>IFERROR(VLOOKUP($F2140,'Arr 2020'!$A$1:$C$1331,3,0),0)</f>
        <v>46753.36</v>
      </c>
      <c r="I2140" s="44">
        <f>IFERROR(VLOOKUP($F2140,'Arr 2020'!$A:$N,4,0),0)</f>
        <v>61819.59</v>
      </c>
      <c r="J2140" s="44">
        <f>IFERROR(VLOOKUP($F2140,'Arr 2020'!$A:$N,5,0),0)</f>
        <v>56599.830000000009</v>
      </c>
      <c r="K2140" s="44">
        <f>IFERROR(VLOOKUP($F2140,'Arr 2020'!$A:$N,6,0),0)</f>
        <v>72507.56</v>
      </c>
      <c r="L2140" s="44">
        <f>IFERROR(VLOOKUP($F2140,'Arr 2020'!$A:$N,7,0),0)</f>
        <v>38374.32</v>
      </c>
      <c r="M2140" s="44">
        <f>IFERROR(VLOOKUP($F2140,'Arr 2020'!$A:$N,8,0),0)</f>
        <v>42293.56</v>
      </c>
      <c r="N2140" s="44">
        <f>IFERROR(VLOOKUP($F2140,'Arr 2020'!$A:$N,9,0),0)</f>
        <v>63573.96</v>
      </c>
      <c r="O2140" s="44">
        <f>IFERROR(VLOOKUP($F2140,'Arr 2020'!$A:$N,10,0),0)</f>
        <v>47469.84</v>
      </c>
      <c r="P2140" s="44">
        <f>IFERROR(VLOOKUP($F2140,'Arr 2020'!$A:$N,11,0),0)</f>
        <v>62387.58</v>
      </c>
      <c r="Q2140" s="44">
        <f>IFERROR(VLOOKUP($F2140,'Arr 2020'!$A:$N,12,0),0)</f>
        <v>44352.95</v>
      </c>
      <c r="R2140" s="44">
        <f>IFERROR(VLOOKUP($F2140,'Arr 2020'!$A:$N,13,0),0)</f>
        <v>39578.89</v>
      </c>
      <c r="S2140" s="44">
        <f>IFERROR(VLOOKUP($F2140,'Arr 2020'!$A:$N,14,0),0)</f>
        <v>65998.850000000006</v>
      </c>
    </row>
    <row r="2141" spans="2:19" ht="15" customHeight="1" thickBot="1" x14ac:dyDescent="0.25">
      <c r="B2141" s="66"/>
      <c r="C2141" s="67"/>
      <c r="D2141" s="67"/>
      <c r="E2141" s="67"/>
      <c r="F2141" s="67"/>
      <c r="G2141" s="68"/>
      <c r="H2141" s="21">
        <f>IFERROR(VLOOKUP($F2141,'Arr 2020'!$A$1:$C$1331,3,0),0)</f>
        <v>0</v>
      </c>
      <c r="I2141" s="21">
        <f>IFERROR(VLOOKUP($F2141,'Arr 2020'!$A:$N,4,0),0)</f>
        <v>0</v>
      </c>
      <c r="J2141" s="21">
        <f>IFERROR(VLOOKUP($F2141,'Arr 2020'!$A:$N,5,0),0)</f>
        <v>0</v>
      </c>
      <c r="K2141" s="21">
        <f>IFERROR(VLOOKUP($F2141,'Arr 2020'!$A:$N,6,0),0)</f>
        <v>0</v>
      </c>
      <c r="L2141" s="21">
        <f>IFERROR(VLOOKUP($F2141,'Arr 2020'!$A:$N,7,0),0)</f>
        <v>0</v>
      </c>
      <c r="M2141" s="21">
        <f>IFERROR(VLOOKUP($F2141,'Arr 2020'!$A:$N,8,0),0)</f>
        <v>0</v>
      </c>
      <c r="N2141" s="21">
        <f>IFERROR(VLOOKUP($F2141,'Arr 2020'!$A:$N,9,0),0)</f>
        <v>0</v>
      </c>
      <c r="O2141" s="21">
        <f>IFERROR(VLOOKUP($F2141,'Arr 2020'!$A:$N,10,0),0)</f>
        <v>0</v>
      </c>
      <c r="P2141" s="21">
        <f>IFERROR(VLOOKUP($F2141,'Arr 2020'!$A:$N,11,0),0)</f>
        <v>0</v>
      </c>
      <c r="Q2141" s="21">
        <f>IFERROR(VLOOKUP($F2141,'Arr 2020'!$A:$N,12,0),0)</f>
        <v>0</v>
      </c>
      <c r="R2141" s="21">
        <f>IFERROR(VLOOKUP($F2141,'Arr 2020'!$A:$N,13,0),0)</f>
        <v>0</v>
      </c>
      <c r="S2141" s="21">
        <f>IFERROR(VLOOKUP($F2141,'Arr 2020'!$A:$N,14,0),0)</f>
        <v>0</v>
      </c>
    </row>
    <row r="2142" spans="2:19" ht="30" customHeight="1" thickBot="1" x14ac:dyDescent="0.25">
      <c r="B2142" s="48" t="s">
        <v>20</v>
      </c>
      <c r="C2142" s="25"/>
      <c r="D2142" s="26"/>
      <c r="E2142" s="25"/>
      <c r="F2142" s="27"/>
      <c r="G2142" s="49" t="s">
        <v>3707</v>
      </c>
      <c r="H2142" s="93">
        <f>IFERROR(VLOOKUP($F2142,'Arr 2020'!$A$1:$C$1331,3,0),0)</f>
        <v>0</v>
      </c>
      <c r="I2142" s="93">
        <f>IFERROR(VLOOKUP($F2142,'Arr 2020'!$A:$N,4,0),0)</f>
        <v>0</v>
      </c>
      <c r="J2142" s="93">
        <f>IFERROR(VLOOKUP($F2142,'Arr 2020'!$A:$N,5,0),0)</f>
        <v>0</v>
      </c>
      <c r="K2142" s="93">
        <f>IFERROR(VLOOKUP($F2142,'Arr 2020'!$A:$N,6,0),0)</f>
        <v>0</v>
      </c>
      <c r="L2142" s="93">
        <f>IFERROR(VLOOKUP($F2142,'Arr 2020'!$A:$N,7,0),0)</f>
        <v>0</v>
      </c>
      <c r="M2142" s="93">
        <f>IFERROR(VLOOKUP($F2142,'Arr 2020'!$A:$N,8,0),0)</f>
        <v>0</v>
      </c>
      <c r="N2142" s="93">
        <f>IFERROR(VLOOKUP($F2142,'Arr 2020'!$A:$N,9,0),0)</f>
        <v>0</v>
      </c>
      <c r="O2142" s="93">
        <f>IFERROR(VLOOKUP($F2142,'Arr 2020'!$A:$N,10,0),0)</f>
        <v>0</v>
      </c>
      <c r="P2142" s="93">
        <f>IFERROR(VLOOKUP($F2142,'Arr 2020'!$A:$N,11,0),0)</f>
        <v>0</v>
      </c>
      <c r="Q2142" s="93">
        <f>IFERROR(VLOOKUP($F2142,'Arr 2020'!$A:$N,12,0),0)</f>
        <v>0</v>
      </c>
      <c r="R2142" s="93">
        <f>IFERROR(VLOOKUP($F2142,'Arr 2020'!$A:$N,13,0),0)</f>
        <v>0</v>
      </c>
      <c r="S2142" s="93">
        <f>IFERROR(VLOOKUP($F2142,'Arr 2020'!$A:$N,14,0),0)</f>
        <v>0</v>
      </c>
    </row>
    <row r="2143" spans="2:19" ht="15" customHeight="1" x14ac:dyDescent="0.2">
      <c r="B2143" s="32"/>
      <c r="C2143" s="33" t="s">
        <v>3708</v>
      </c>
      <c r="D2143" s="33"/>
      <c r="E2143" s="33"/>
      <c r="F2143" s="33"/>
      <c r="G2143" s="50" t="s">
        <v>3707</v>
      </c>
      <c r="H2143" s="73">
        <f>IFERROR(VLOOKUP($F2143,'Arr 2020'!$A$1:$C$1331,3,0),0)</f>
        <v>0</v>
      </c>
      <c r="I2143" s="73">
        <f>IFERROR(VLOOKUP($F2143,'Arr 2020'!$A:$N,4,0),0)</f>
        <v>0</v>
      </c>
      <c r="J2143" s="73">
        <f>IFERROR(VLOOKUP($F2143,'Arr 2020'!$A:$N,5,0),0)</f>
        <v>0</v>
      </c>
      <c r="K2143" s="73">
        <f>IFERROR(VLOOKUP($F2143,'Arr 2020'!$A:$N,6,0),0)</f>
        <v>0</v>
      </c>
      <c r="L2143" s="73">
        <f>IFERROR(VLOOKUP($F2143,'Arr 2020'!$A:$N,7,0),0)</f>
        <v>0</v>
      </c>
      <c r="M2143" s="73">
        <f>IFERROR(VLOOKUP($F2143,'Arr 2020'!$A:$N,8,0),0)</f>
        <v>0</v>
      </c>
      <c r="N2143" s="73">
        <f>IFERROR(VLOOKUP($F2143,'Arr 2020'!$A:$N,9,0),0)</f>
        <v>0</v>
      </c>
      <c r="O2143" s="73">
        <f>IFERROR(VLOOKUP($F2143,'Arr 2020'!$A:$N,10,0),0)</f>
        <v>0</v>
      </c>
      <c r="P2143" s="73">
        <f>IFERROR(VLOOKUP($F2143,'Arr 2020'!$A:$N,11,0),0)</f>
        <v>0</v>
      </c>
      <c r="Q2143" s="73">
        <f>IFERROR(VLOOKUP($F2143,'Arr 2020'!$A:$N,12,0),0)</f>
        <v>0</v>
      </c>
      <c r="R2143" s="73">
        <f>IFERROR(VLOOKUP($F2143,'Arr 2020'!$A:$N,13,0),0)</f>
        <v>0</v>
      </c>
      <c r="S2143" s="73">
        <f>IFERROR(VLOOKUP($F2143,'Arr 2020'!$A:$N,14,0),0)</f>
        <v>0</v>
      </c>
    </row>
    <row r="2144" spans="2:19" ht="15" customHeight="1" x14ac:dyDescent="0.2">
      <c r="B2144" s="64"/>
      <c r="C2144" s="37"/>
      <c r="D2144" s="37" t="s">
        <v>3709</v>
      </c>
      <c r="E2144" s="37"/>
      <c r="F2144" s="37"/>
      <c r="G2144" s="51" t="s">
        <v>3710</v>
      </c>
      <c r="H2144" s="38">
        <f>IFERROR(VLOOKUP($F2144,'Arr 2020'!$A$1:$C$1331,3,0),0)</f>
        <v>0</v>
      </c>
      <c r="I2144" s="38">
        <f>IFERROR(VLOOKUP($F2144,'Arr 2020'!$A:$N,4,0),0)</f>
        <v>0</v>
      </c>
      <c r="J2144" s="38">
        <f>IFERROR(VLOOKUP($F2144,'Arr 2020'!$A:$N,5,0),0)</f>
        <v>0</v>
      </c>
      <c r="K2144" s="38">
        <f>IFERROR(VLOOKUP($F2144,'Arr 2020'!$A:$N,6,0),0)</f>
        <v>0</v>
      </c>
      <c r="L2144" s="38">
        <f>IFERROR(VLOOKUP($F2144,'Arr 2020'!$A:$N,7,0),0)</f>
        <v>0</v>
      </c>
      <c r="M2144" s="38">
        <f>IFERROR(VLOOKUP($F2144,'Arr 2020'!$A:$N,8,0),0)</f>
        <v>0</v>
      </c>
      <c r="N2144" s="38">
        <f>IFERROR(VLOOKUP($F2144,'Arr 2020'!$A:$N,9,0),0)</f>
        <v>0</v>
      </c>
      <c r="O2144" s="38">
        <f>IFERROR(VLOOKUP($F2144,'Arr 2020'!$A:$N,10,0),0)</f>
        <v>0</v>
      </c>
      <c r="P2144" s="38">
        <f>IFERROR(VLOOKUP($F2144,'Arr 2020'!$A:$N,11,0),0)</f>
        <v>0</v>
      </c>
      <c r="Q2144" s="38">
        <f>IFERROR(VLOOKUP($F2144,'Arr 2020'!$A:$N,12,0),0)</f>
        <v>0</v>
      </c>
      <c r="R2144" s="38">
        <f>IFERROR(VLOOKUP($F2144,'Arr 2020'!$A:$N,13,0),0)</f>
        <v>0</v>
      </c>
      <c r="S2144" s="38">
        <f>IFERROR(VLOOKUP($F2144,'Arr 2020'!$A:$N,14,0),0)</f>
        <v>0</v>
      </c>
    </row>
    <row r="2145" spans="2:19" ht="15" customHeight="1" x14ac:dyDescent="0.2">
      <c r="B2145" s="23"/>
      <c r="C2145" s="22"/>
      <c r="D2145" s="22"/>
      <c r="E2145" s="22" t="s">
        <v>3711</v>
      </c>
      <c r="F2145" s="22"/>
      <c r="G2145" s="55" t="s">
        <v>3712</v>
      </c>
      <c r="H2145" s="24">
        <f>IFERROR(VLOOKUP($F2145,'Arr 2020'!$A$1:$C$1331,3,0),0)</f>
        <v>0</v>
      </c>
      <c r="I2145" s="24">
        <f>IFERROR(VLOOKUP($F2145,'Arr 2020'!$A:$N,4,0),0)</f>
        <v>0</v>
      </c>
      <c r="J2145" s="24">
        <f>IFERROR(VLOOKUP($F2145,'Arr 2020'!$A:$N,5,0),0)</f>
        <v>0</v>
      </c>
      <c r="K2145" s="24">
        <f>IFERROR(VLOOKUP($F2145,'Arr 2020'!$A:$N,6,0),0)</f>
        <v>0</v>
      </c>
      <c r="L2145" s="24">
        <f>IFERROR(VLOOKUP($F2145,'Arr 2020'!$A:$N,7,0),0)</f>
        <v>0</v>
      </c>
      <c r="M2145" s="24">
        <f>IFERROR(VLOOKUP($F2145,'Arr 2020'!$A:$N,8,0),0)</f>
        <v>0</v>
      </c>
      <c r="N2145" s="24">
        <f>IFERROR(VLOOKUP($F2145,'Arr 2020'!$A:$N,9,0),0)</f>
        <v>0</v>
      </c>
      <c r="O2145" s="24">
        <f>IFERROR(VLOOKUP($F2145,'Arr 2020'!$A:$N,10,0),0)</f>
        <v>0</v>
      </c>
      <c r="P2145" s="24">
        <f>IFERROR(VLOOKUP($F2145,'Arr 2020'!$A:$N,11,0),0)</f>
        <v>0</v>
      </c>
      <c r="Q2145" s="24">
        <f>IFERROR(VLOOKUP($F2145,'Arr 2020'!$A:$N,12,0),0)</f>
        <v>0</v>
      </c>
      <c r="R2145" s="24">
        <f>IFERROR(VLOOKUP($F2145,'Arr 2020'!$A:$N,13,0),0)</f>
        <v>0</v>
      </c>
      <c r="S2145" s="24">
        <f>IFERROR(VLOOKUP($F2145,'Arr 2020'!$A:$N,14,0),0)</f>
        <v>0</v>
      </c>
    </row>
    <row r="2146" spans="2:19" ht="15" customHeight="1" x14ac:dyDescent="0.2">
      <c r="B2146" s="60"/>
      <c r="C2146" s="61"/>
      <c r="D2146" s="61"/>
      <c r="E2146" s="61"/>
      <c r="F2146" s="43" t="s">
        <v>3713</v>
      </c>
      <c r="G2146" s="53" t="s">
        <v>3712</v>
      </c>
      <c r="H2146" s="44">
        <f>IFERROR(VLOOKUP($F2146,'Arr 2020'!$A$1:$C$1331,3,0),0)</f>
        <v>3559.74</v>
      </c>
      <c r="I2146" s="44">
        <f>IFERROR(VLOOKUP($F2146,'Arr 2020'!$A:$N,4,0),0)</f>
        <v>964.73</v>
      </c>
      <c r="J2146" s="44">
        <f>IFERROR(VLOOKUP($F2146,'Arr 2020'!$A:$N,5,0),0)</f>
        <v>2936.87</v>
      </c>
      <c r="K2146" s="44">
        <f>IFERROR(VLOOKUP($F2146,'Arr 2020'!$A:$N,6,0),0)</f>
        <v>2692.0000000000005</v>
      </c>
      <c r="L2146" s="44">
        <f>IFERROR(VLOOKUP($F2146,'Arr 2020'!$A:$N,7,0),0)</f>
        <v>847.20000000000016</v>
      </c>
      <c r="M2146" s="44">
        <f>IFERROR(VLOOKUP($F2146,'Arr 2020'!$A:$N,8,0),0)</f>
        <v>1316.14</v>
      </c>
      <c r="N2146" s="44">
        <f>IFERROR(VLOOKUP($F2146,'Arr 2020'!$A:$N,9,0),0)</f>
        <v>35523.53</v>
      </c>
      <c r="O2146" s="44">
        <f>IFERROR(VLOOKUP($F2146,'Arr 2020'!$A:$N,10,0),0)</f>
        <v>2980.39</v>
      </c>
      <c r="P2146" s="44">
        <f>IFERROR(VLOOKUP($F2146,'Arr 2020'!$A:$N,11,0),0)</f>
        <v>1718.14</v>
      </c>
      <c r="Q2146" s="44">
        <f>IFERROR(VLOOKUP($F2146,'Arr 2020'!$A:$N,12,0),0)</f>
        <v>1367.81</v>
      </c>
      <c r="R2146" s="44">
        <f>IFERROR(VLOOKUP($F2146,'Arr 2020'!$A:$N,13,0),0)</f>
        <v>73632.289999999994</v>
      </c>
      <c r="S2146" s="44">
        <f>IFERROR(VLOOKUP($F2146,'Arr 2020'!$A:$N,14,0),0)</f>
        <v>23748.62</v>
      </c>
    </row>
    <row r="2147" spans="2:19" ht="15" customHeight="1" x14ac:dyDescent="0.2">
      <c r="B2147" s="23"/>
      <c r="C2147" s="22"/>
      <c r="D2147" s="22"/>
      <c r="E2147" s="22" t="s">
        <v>3714</v>
      </c>
      <c r="F2147" s="22"/>
      <c r="G2147" s="55" t="s">
        <v>3715</v>
      </c>
      <c r="H2147" s="24">
        <f>IFERROR(VLOOKUP($F2147,'Arr 2020'!$A$1:$C$1331,3,0),0)</f>
        <v>0</v>
      </c>
      <c r="I2147" s="24">
        <f>IFERROR(VLOOKUP($F2147,'Arr 2020'!$A:$N,4,0),0)</f>
        <v>0</v>
      </c>
      <c r="J2147" s="24">
        <f>IFERROR(VLOOKUP($F2147,'Arr 2020'!$A:$N,5,0),0)</f>
        <v>0</v>
      </c>
      <c r="K2147" s="24">
        <f>IFERROR(VLOOKUP($F2147,'Arr 2020'!$A:$N,6,0),0)</f>
        <v>0</v>
      </c>
      <c r="L2147" s="24">
        <f>IFERROR(VLOOKUP($F2147,'Arr 2020'!$A:$N,7,0),0)</f>
        <v>0</v>
      </c>
      <c r="M2147" s="24">
        <f>IFERROR(VLOOKUP($F2147,'Arr 2020'!$A:$N,8,0),0)</f>
        <v>0</v>
      </c>
      <c r="N2147" s="24">
        <f>IFERROR(VLOOKUP($F2147,'Arr 2020'!$A:$N,9,0),0)</f>
        <v>0</v>
      </c>
      <c r="O2147" s="24">
        <f>IFERROR(VLOOKUP($F2147,'Arr 2020'!$A:$N,10,0),0)</f>
        <v>0</v>
      </c>
      <c r="P2147" s="24">
        <f>IFERROR(VLOOKUP($F2147,'Arr 2020'!$A:$N,11,0),0)</f>
        <v>0</v>
      </c>
      <c r="Q2147" s="24">
        <f>IFERROR(VLOOKUP($F2147,'Arr 2020'!$A:$N,12,0),0)</f>
        <v>0</v>
      </c>
      <c r="R2147" s="24">
        <f>IFERROR(VLOOKUP($F2147,'Arr 2020'!$A:$N,13,0),0)</f>
        <v>0</v>
      </c>
      <c r="S2147" s="24">
        <f>IFERROR(VLOOKUP($F2147,'Arr 2020'!$A:$N,14,0),0)</f>
        <v>0</v>
      </c>
    </row>
    <row r="2148" spans="2:19" ht="15" customHeight="1" x14ac:dyDescent="0.2">
      <c r="B2148" s="60"/>
      <c r="C2148" s="61"/>
      <c r="D2148" s="61"/>
      <c r="E2148" s="61"/>
      <c r="F2148" s="43" t="s">
        <v>3716</v>
      </c>
      <c r="G2148" s="53" t="s">
        <v>3715</v>
      </c>
      <c r="H2148" s="44">
        <f>IFERROR(VLOOKUP($F2148,'Arr 2020'!$A$1:$C$1331,3,0),0)</f>
        <v>0</v>
      </c>
      <c r="I2148" s="44">
        <f>IFERROR(VLOOKUP($F2148,'Arr 2020'!$A:$N,4,0),0)</f>
        <v>0</v>
      </c>
      <c r="J2148" s="44">
        <f>IFERROR(VLOOKUP($F2148,'Arr 2020'!$A:$N,5,0),0)</f>
        <v>0</v>
      </c>
      <c r="K2148" s="44">
        <f>IFERROR(VLOOKUP($F2148,'Arr 2020'!$A:$N,6,0),0)</f>
        <v>0</v>
      </c>
      <c r="L2148" s="44">
        <f>IFERROR(VLOOKUP($F2148,'Arr 2020'!$A:$N,7,0),0)</f>
        <v>0</v>
      </c>
      <c r="M2148" s="44">
        <f>IFERROR(VLOOKUP($F2148,'Arr 2020'!$A:$N,8,0),0)</f>
        <v>0</v>
      </c>
      <c r="N2148" s="44">
        <f>IFERROR(VLOOKUP($F2148,'Arr 2020'!$A:$N,9,0),0)</f>
        <v>0</v>
      </c>
      <c r="O2148" s="44">
        <f>IFERROR(VLOOKUP($F2148,'Arr 2020'!$A:$N,10,0),0)</f>
        <v>0</v>
      </c>
      <c r="P2148" s="44">
        <f>IFERROR(VLOOKUP($F2148,'Arr 2020'!$A:$N,11,0),0)</f>
        <v>0</v>
      </c>
      <c r="Q2148" s="44">
        <f>IFERROR(VLOOKUP($F2148,'Arr 2020'!$A:$N,12,0),0)</f>
        <v>0</v>
      </c>
      <c r="R2148" s="44">
        <f>IFERROR(VLOOKUP($F2148,'Arr 2020'!$A:$N,13,0),0)</f>
        <v>0</v>
      </c>
      <c r="S2148" s="44">
        <f>IFERROR(VLOOKUP($F2148,'Arr 2020'!$A:$N,14,0),0)</f>
        <v>0</v>
      </c>
    </row>
    <row r="2149" spans="2:19" ht="15" customHeight="1" x14ac:dyDescent="0.2">
      <c r="B2149" s="23"/>
      <c r="C2149" s="22"/>
      <c r="D2149" s="22"/>
      <c r="E2149" s="22" t="s">
        <v>3717</v>
      </c>
      <c r="F2149" s="22"/>
      <c r="G2149" s="55" t="s">
        <v>3718</v>
      </c>
      <c r="H2149" s="24">
        <f>IFERROR(VLOOKUP($F2149,'Arr 2020'!$A$1:$C$1331,3,0),0)</f>
        <v>0</v>
      </c>
      <c r="I2149" s="24">
        <f>IFERROR(VLOOKUP($F2149,'Arr 2020'!$A:$N,4,0),0)</f>
        <v>0</v>
      </c>
      <c r="J2149" s="24">
        <f>IFERROR(VLOOKUP($F2149,'Arr 2020'!$A:$N,5,0),0)</f>
        <v>0</v>
      </c>
      <c r="K2149" s="24">
        <f>IFERROR(VLOOKUP($F2149,'Arr 2020'!$A:$N,6,0),0)</f>
        <v>0</v>
      </c>
      <c r="L2149" s="24">
        <f>IFERROR(VLOOKUP($F2149,'Arr 2020'!$A:$N,7,0),0)</f>
        <v>0</v>
      </c>
      <c r="M2149" s="24">
        <f>IFERROR(VLOOKUP($F2149,'Arr 2020'!$A:$N,8,0),0)</f>
        <v>0</v>
      </c>
      <c r="N2149" s="24">
        <f>IFERROR(VLOOKUP($F2149,'Arr 2020'!$A:$N,9,0),0)</f>
        <v>0</v>
      </c>
      <c r="O2149" s="24">
        <f>IFERROR(VLOOKUP($F2149,'Arr 2020'!$A:$N,10,0),0)</f>
        <v>0</v>
      </c>
      <c r="P2149" s="24">
        <f>IFERROR(VLOOKUP($F2149,'Arr 2020'!$A:$N,11,0),0)</f>
        <v>0</v>
      </c>
      <c r="Q2149" s="24">
        <f>IFERROR(VLOOKUP($F2149,'Arr 2020'!$A:$N,12,0),0)</f>
        <v>0</v>
      </c>
      <c r="R2149" s="24">
        <f>IFERROR(VLOOKUP($F2149,'Arr 2020'!$A:$N,13,0),0)</f>
        <v>0</v>
      </c>
      <c r="S2149" s="24">
        <f>IFERROR(VLOOKUP($F2149,'Arr 2020'!$A:$N,14,0),0)</f>
        <v>0</v>
      </c>
    </row>
    <row r="2150" spans="2:19" ht="15" customHeight="1" x14ac:dyDescent="0.2">
      <c r="B2150" s="60"/>
      <c r="C2150" s="61"/>
      <c r="D2150" s="61"/>
      <c r="E2150" s="61"/>
      <c r="F2150" s="43" t="s">
        <v>3719</v>
      </c>
      <c r="G2150" s="53" t="s">
        <v>3718</v>
      </c>
      <c r="H2150" s="44">
        <f>IFERROR(VLOOKUP($F2150,'Arr 2020'!$A$1:$C$1331,3,0),0)</f>
        <v>680</v>
      </c>
      <c r="I2150" s="44">
        <f>IFERROR(VLOOKUP($F2150,'Arr 2020'!$A:$N,4,0),0)</f>
        <v>0</v>
      </c>
      <c r="J2150" s="44">
        <f>IFERROR(VLOOKUP($F2150,'Arr 2020'!$A:$N,5,0),0)</f>
        <v>0</v>
      </c>
      <c r="K2150" s="44">
        <f>IFERROR(VLOOKUP($F2150,'Arr 2020'!$A:$N,6,0),0)</f>
        <v>0</v>
      </c>
      <c r="L2150" s="44">
        <f>IFERROR(VLOOKUP($F2150,'Arr 2020'!$A:$N,7,0),0)</f>
        <v>0</v>
      </c>
      <c r="M2150" s="44">
        <f>IFERROR(VLOOKUP($F2150,'Arr 2020'!$A:$N,8,0),0)</f>
        <v>0</v>
      </c>
      <c r="N2150" s="44">
        <f>IFERROR(VLOOKUP($F2150,'Arr 2020'!$A:$N,9,0),0)</f>
        <v>20.96</v>
      </c>
      <c r="O2150" s="44">
        <f>IFERROR(VLOOKUP($F2150,'Arr 2020'!$A:$N,10,0),0)</f>
        <v>0</v>
      </c>
      <c r="P2150" s="44">
        <f>IFERROR(VLOOKUP($F2150,'Arr 2020'!$A:$N,11,0),0)</f>
        <v>80.84</v>
      </c>
      <c r="Q2150" s="44">
        <f>IFERROR(VLOOKUP($F2150,'Arr 2020'!$A:$N,12,0),0)</f>
        <v>28.2</v>
      </c>
      <c r="R2150" s="44">
        <f>IFERROR(VLOOKUP($F2150,'Arr 2020'!$A:$N,13,0),0)</f>
        <v>35.58</v>
      </c>
      <c r="S2150" s="44">
        <f>IFERROR(VLOOKUP($F2150,'Arr 2020'!$A:$N,14,0),0)</f>
        <v>0</v>
      </c>
    </row>
    <row r="2151" spans="2:19" ht="15" customHeight="1" x14ac:dyDescent="0.2">
      <c r="B2151" s="64"/>
      <c r="C2151" s="37"/>
      <c r="D2151" s="37" t="s">
        <v>3720</v>
      </c>
      <c r="E2151" s="37"/>
      <c r="F2151" s="37"/>
      <c r="G2151" s="51" t="s">
        <v>3721</v>
      </c>
      <c r="H2151" s="38">
        <f>IFERROR(VLOOKUP($F2151,'Arr 2020'!$A$1:$C$1331,3,0),0)</f>
        <v>0</v>
      </c>
      <c r="I2151" s="38">
        <f>IFERROR(VLOOKUP($F2151,'Arr 2020'!$A:$N,4,0),0)</f>
        <v>0</v>
      </c>
      <c r="J2151" s="38">
        <f>IFERROR(VLOOKUP($F2151,'Arr 2020'!$A:$N,5,0),0)</f>
        <v>0</v>
      </c>
      <c r="K2151" s="38">
        <f>IFERROR(VLOOKUP($F2151,'Arr 2020'!$A:$N,6,0),0)</f>
        <v>0</v>
      </c>
      <c r="L2151" s="38">
        <f>IFERROR(VLOOKUP($F2151,'Arr 2020'!$A:$N,7,0),0)</f>
        <v>0</v>
      </c>
      <c r="M2151" s="38">
        <f>IFERROR(VLOOKUP($F2151,'Arr 2020'!$A:$N,8,0),0)</f>
        <v>0</v>
      </c>
      <c r="N2151" s="38">
        <f>IFERROR(VLOOKUP($F2151,'Arr 2020'!$A:$N,9,0),0)</f>
        <v>0</v>
      </c>
      <c r="O2151" s="38">
        <f>IFERROR(VLOOKUP($F2151,'Arr 2020'!$A:$N,10,0),0)</f>
        <v>0</v>
      </c>
      <c r="P2151" s="38">
        <f>IFERROR(VLOOKUP($F2151,'Arr 2020'!$A:$N,11,0),0)</f>
        <v>0</v>
      </c>
      <c r="Q2151" s="38">
        <f>IFERROR(VLOOKUP($F2151,'Arr 2020'!$A:$N,12,0),0)</f>
        <v>0</v>
      </c>
      <c r="R2151" s="38">
        <f>IFERROR(VLOOKUP($F2151,'Arr 2020'!$A:$N,13,0),0)</f>
        <v>0</v>
      </c>
      <c r="S2151" s="38">
        <f>IFERROR(VLOOKUP($F2151,'Arr 2020'!$A:$N,14,0),0)</f>
        <v>0</v>
      </c>
    </row>
    <row r="2152" spans="2:19" ht="15" customHeight="1" x14ac:dyDescent="0.2">
      <c r="B2152" s="23"/>
      <c r="C2152" s="22"/>
      <c r="D2152" s="22"/>
      <c r="E2152" s="22" t="s">
        <v>3722</v>
      </c>
      <c r="F2152" s="22"/>
      <c r="G2152" s="55" t="s">
        <v>3723</v>
      </c>
      <c r="H2152" s="24">
        <f>IFERROR(VLOOKUP($F2152,'Arr 2020'!$A$1:$C$1331,3,0),0)</f>
        <v>0</v>
      </c>
      <c r="I2152" s="24">
        <f>IFERROR(VLOOKUP($F2152,'Arr 2020'!$A:$N,4,0),0)</f>
        <v>0</v>
      </c>
      <c r="J2152" s="24">
        <f>IFERROR(VLOOKUP($F2152,'Arr 2020'!$A:$N,5,0),0)</f>
        <v>0</v>
      </c>
      <c r="K2152" s="24">
        <f>IFERROR(VLOOKUP($F2152,'Arr 2020'!$A:$N,6,0),0)</f>
        <v>0</v>
      </c>
      <c r="L2152" s="24">
        <f>IFERROR(VLOOKUP($F2152,'Arr 2020'!$A:$N,7,0),0)</f>
        <v>0</v>
      </c>
      <c r="M2152" s="24">
        <f>IFERROR(VLOOKUP($F2152,'Arr 2020'!$A:$N,8,0),0)</f>
        <v>0</v>
      </c>
      <c r="N2152" s="24">
        <f>IFERROR(VLOOKUP($F2152,'Arr 2020'!$A:$N,9,0),0)</f>
        <v>0</v>
      </c>
      <c r="O2152" s="24">
        <f>IFERROR(VLOOKUP($F2152,'Arr 2020'!$A:$N,10,0),0)</f>
        <v>0</v>
      </c>
      <c r="P2152" s="24">
        <f>IFERROR(VLOOKUP($F2152,'Arr 2020'!$A:$N,11,0),0)</f>
        <v>0</v>
      </c>
      <c r="Q2152" s="24">
        <f>IFERROR(VLOOKUP($F2152,'Arr 2020'!$A:$N,12,0),0)</f>
        <v>0</v>
      </c>
      <c r="R2152" s="24">
        <f>IFERROR(VLOOKUP($F2152,'Arr 2020'!$A:$N,13,0),0)</f>
        <v>0</v>
      </c>
      <c r="S2152" s="24">
        <f>IFERROR(VLOOKUP($F2152,'Arr 2020'!$A:$N,14,0),0)</f>
        <v>0</v>
      </c>
    </row>
    <row r="2153" spans="2:19" ht="15" customHeight="1" x14ac:dyDescent="0.2">
      <c r="B2153" s="60"/>
      <c r="C2153" s="61"/>
      <c r="D2153" s="61"/>
      <c r="E2153" s="61"/>
      <c r="F2153" s="43" t="s">
        <v>3724</v>
      </c>
      <c r="G2153" s="53" t="s">
        <v>3723</v>
      </c>
      <c r="H2153" s="44">
        <f>IFERROR(VLOOKUP($F2153,'Arr 2020'!$A$1:$C$1331,3,0),0)</f>
        <v>0</v>
      </c>
      <c r="I2153" s="44">
        <f>IFERROR(VLOOKUP($F2153,'Arr 2020'!$A:$N,4,0),0)</f>
        <v>0</v>
      </c>
      <c r="J2153" s="44">
        <f>IFERROR(VLOOKUP($F2153,'Arr 2020'!$A:$N,5,0),0)</f>
        <v>0</v>
      </c>
      <c r="K2153" s="44">
        <f>IFERROR(VLOOKUP($F2153,'Arr 2020'!$A:$N,6,0),0)</f>
        <v>0</v>
      </c>
      <c r="L2153" s="44">
        <f>IFERROR(VLOOKUP($F2153,'Arr 2020'!$A:$N,7,0),0)</f>
        <v>0</v>
      </c>
      <c r="M2153" s="44">
        <f>IFERROR(VLOOKUP($F2153,'Arr 2020'!$A:$N,8,0),0)</f>
        <v>0</v>
      </c>
      <c r="N2153" s="44">
        <f>IFERROR(VLOOKUP($F2153,'Arr 2020'!$A:$N,9,0),0)</f>
        <v>0</v>
      </c>
      <c r="O2153" s="44">
        <f>IFERROR(VLOOKUP($F2153,'Arr 2020'!$A:$N,10,0),0)</f>
        <v>0</v>
      </c>
      <c r="P2153" s="44">
        <f>IFERROR(VLOOKUP($F2153,'Arr 2020'!$A:$N,11,0),0)</f>
        <v>0</v>
      </c>
      <c r="Q2153" s="44">
        <f>IFERROR(VLOOKUP($F2153,'Arr 2020'!$A:$N,12,0),0)</f>
        <v>0</v>
      </c>
      <c r="R2153" s="44">
        <f>IFERROR(VLOOKUP($F2153,'Arr 2020'!$A:$N,13,0),0)</f>
        <v>0</v>
      </c>
      <c r="S2153" s="44">
        <f>IFERROR(VLOOKUP($F2153,'Arr 2020'!$A:$N,14,0),0)</f>
        <v>0</v>
      </c>
    </row>
    <row r="2154" spans="2:19" ht="15" customHeight="1" x14ac:dyDescent="0.2">
      <c r="B2154" s="23"/>
      <c r="C2154" s="22"/>
      <c r="D2154" s="22"/>
      <c r="E2154" s="22" t="s">
        <v>3725</v>
      </c>
      <c r="F2154" s="22"/>
      <c r="G2154" s="55" t="s">
        <v>3726</v>
      </c>
      <c r="H2154" s="24">
        <f>IFERROR(VLOOKUP($F2154,'Arr 2020'!$A$1:$C$1331,3,0),0)</f>
        <v>0</v>
      </c>
      <c r="I2154" s="24">
        <f>IFERROR(VLOOKUP($F2154,'Arr 2020'!$A:$N,4,0),0)</f>
        <v>0</v>
      </c>
      <c r="J2154" s="24">
        <f>IFERROR(VLOOKUP($F2154,'Arr 2020'!$A:$N,5,0),0)</f>
        <v>0</v>
      </c>
      <c r="K2154" s="24">
        <f>IFERROR(VLOOKUP($F2154,'Arr 2020'!$A:$N,6,0),0)</f>
        <v>0</v>
      </c>
      <c r="L2154" s="24">
        <f>IFERROR(VLOOKUP($F2154,'Arr 2020'!$A:$N,7,0),0)</f>
        <v>0</v>
      </c>
      <c r="M2154" s="24">
        <f>IFERROR(VLOOKUP($F2154,'Arr 2020'!$A:$N,8,0),0)</f>
        <v>0</v>
      </c>
      <c r="N2154" s="24">
        <f>IFERROR(VLOOKUP($F2154,'Arr 2020'!$A:$N,9,0),0)</f>
        <v>0</v>
      </c>
      <c r="O2154" s="24">
        <f>IFERROR(VLOOKUP($F2154,'Arr 2020'!$A:$N,10,0),0)</f>
        <v>0</v>
      </c>
      <c r="P2154" s="24">
        <f>IFERROR(VLOOKUP($F2154,'Arr 2020'!$A:$N,11,0),0)</f>
        <v>0</v>
      </c>
      <c r="Q2154" s="24">
        <f>IFERROR(VLOOKUP($F2154,'Arr 2020'!$A:$N,12,0),0)</f>
        <v>0</v>
      </c>
      <c r="R2154" s="24">
        <f>IFERROR(VLOOKUP($F2154,'Arr 2020'!$A:$N,13,0),0)</f>
        <v>0</v>
      </c>
      <c r="S2154" s="24">
        <f>IFERROR(VLOOKUP($F2154,'Arr 2020'!$A:$N,14,0),0)</f>
        <v>0</v>
      </c>
    </row>
    <row r="2155" spans="2:19" ht="15" customHeight="1" x14ac:dyDescent="0.2">
      <c r="B2155" s="60"/>
      <c r="C2155" s="61"/>
      <c r="D2155" s="61"/>
      <c r="E2155" s="61"/>
      <c r="F2155" s="43" t="s">
        <v>3727</v>
      </c>
      <c r="G2155" s="53" t="s">
        <v>3726</v>
      </c>
      <c r="H2155" s="44">
        <f>IFERROR(VLOOKUP($F2155,'Arr 2020'!$A$1:$C$1331,3,0),0)</f>
        <v>12156.6</v>
      </c>
      <c r="I2155" s="44">
        <f>IFERROR(VLOOKUP($F2155,'Arr 2020'!$A:$N,4,0),0)</f>
        <v>294.11</v>
      </c>
      <c r="J2155" s="44">
        <f>IFERROR(VLOOKUP($F2155,'Arr 2020'!$A:$N,5,0),0)</f>
        <v>1260.81</v>
      </c>
      <c r="K2155" s="44">
        <f>IFERROR(VLOOKUP($F2155,'Arr 2020'!$A:$N,6,0),0)</f>
        <v>1072.49</v>
      </c>
      <c r="L2155" s="44">
        <f>IFERROR(VLOOKUP($F2155,'Arr 2020'!$A:$N,7,0),0)</f>
        <v>3037.55</v>
      </c>
      <c r="M2155" s="44">
        <f>IFERROR(VLOOKUP($F2155,'Arr 2020'!$A:$N,8,0),0)</f>
        <v>860</v>
      </c>
      <c r="N2155" s="44">
        <f>IFERROR(VLOOKUP($F2155,'Arr 2020'!$A:$N,9,0),0)</f>
        <v>5303.73</v>
      </c>
      <c r="O2155" s="44">
        <f>IFERROR(VLOOKUP($F2155,'Arr 2020'!$A:$N,10,0),0)</f>
        <v>2693.7</v>
      </c>
      <c r="P2155" s="44">
        <f>IFERROR(VLOOKUP($F2155,'Arr 2020'!$A:$N,11,0),0)</f>
        <v>2434.5100000000002</v>
      </c>
      <c r="Q2155" s="44">
        <f>IFERROR(VLOOKUP($F2155,'Arr 2020'!$A:$N,12,0),0)</f>
        <v>1130.04</v>
      </c>
      <c r="R2155" s="44">
        <f>IFERROR(VLOOKUP($F2155,'Arr 2020'!$A:$N,13,0),0)</f>
        <v>629.11</v>
      </c>
      <c r="S2155" s="44">
        <f>IFERROR(VLOOKUP($F2155,'Arr 2020'!$A:$N,14,0),0)</f>
        <v>152.78</v>
      </c>
    </row>
    <row r="2156" spans="2:19" ht="15" customHeight="1" x14ac:dyDescent="0.2">
      <c r="B2156" s="23"/>
      <c r="C2156" s="22"/>
      <c r="D2156" s="22"/>
      <c r="E2156" s="22" t="s">
        <v>3728</v>
      </c>
      <c r="F2156" s="22"/>
      <c r="G2156" s="55" t="s">
        <v>3729</v>
      </c>
      <c r="H2156" s="24">
        <f>IFERROR(VLOOKUP($F2156,'Arr 2020'!$A$1:$C$1331,3,0),0)</f>
        <v>0</v>
      </c>
      <c r="I2156" s="24">
        <f>IFERROR(VLOOKUP($F2156,'Arr 2020'!$A:$N,4,0),0)</f>
        <v>0</v>
      </c>
      <c r="J2156" s="24">
        <f>IFERROR(VLOOKUP($F2156,'Arr 2020'!$A:$N,5,0),0)</f>
        <v>0</v>
      </c>
      <c r="K2156" s="24">
        <f>IFERROR(VLOOKUP($F2156,'Arr 2020'!$A:$N,6,0),0)</f>
        <v>0</v>
      </c>
      <c r="L2156" s="24">
        <f>IFERROR(VLOOKUP($F2156,'Arr 2020'!$A:$N,7,0),0)</f>
        <v>0</v>
      </c>
      <c r="M2156" s="24">
        <f>IFERROR(VLOOKUP($F2156,'Arr 2020'!$A:$N,8,0),0)</f>
        <v>0</v>
      </c>
      <c r="N2156" s="24">
        <f>IFERROR(VLOOKUP($F2156,'Arr 2020'!$A:$N,9,0),0)</f>
        <v>0</v>
      </c>
      <c r="O2156" s="24">
        <f>IFERROR(VLOOKUP($F2156,'Arr 2020'!$A:$N,10,0),0)</f>
        <v>0</v>
      </c>
      <c r="P2156" s="24">
        <f>IFERROR(VLOOKUP($F2156,'Arr 2020'!$A:$N,11,0),0)</f>
        <v>0</v>
      </c>
      <c r="Q2156" s="24">
        <f>IFERROR(VLOOKUP($F2156,'Arr 2020'!$A:$N,12,0),0)</f>
        <v>0</v>
      </c>
      <c r="R2156" s="24">
        <f>IFERROR(VLOOKUP($F2156,'Arr 2020'!$A:$N,13,0),0)</f>
        <v>0</v>
      </c>
      <c r="S2156" s="24">
        <f>IFERROR(VLOOKUP($F2156,'Arr 2020'!$A:$N,14,0),0)</f>
        <v>0</v>
      </c>
    </row>
    <row r="2157" spans="2:19" ht="15" customHeight="1" x14ac:dyDescent="0.2">
      <c r="B2157" s="60"/>
      <c r="C2157" s="61"/>
      <c r="D2157" s="61"/>
      <c r="E2157" s="61"/>
      <c r="F2157" s="43" t="s">
        <v>3730</v>
      </c>
      <c r="G2157" s="53" t="s">
        <v>3729</v>
      </c>
      <c r="H2157" s="44">
        <f>IFERROR(VLOOKUP($F2157,'Arr 2020'!$A$1:$C$1331,3,0),0)</f>
        <v>0</v>
      </c>
      <c r="I2157" s="44">
        <f>IFERROR(VLOOKUP($F2157,'Arr 2020'!$A:$N,4,0),0)</f>
        <v>0</v>
      </c>
      <c r="J2157" s="44">
        <f>IFERROR(VLOOKUP($F2157,'Arr 2020'!$A:$N,5,0),0)</f>
        <v>0</v>
      </c>
      <c r="K2157" s="44">
        <f>IFERROR(VLOOKUP($F2157,'Arr 2020'!$A:$N,6,0),0)</f>
        <v>0</v>
      </c>
      <c r="L2157" s="44">
        <f>IFERROR(VLOOKUP($F2157,'Arr 2020'!$A:$N,7,0),0)</f>
        <v>0</v>
      </c>
      <c r="M2157" s="44">
        <f>IFERROR(VLOOKUP($F2157,'Arr 2020'!$A:$N,8,0),0)</f>
        <v>0</v>
      </c>
      <c r="N2157" s="44">
        <f>IFERROR(VLOOKUP($F2157,'Arr 2020'!$A:$N,9,0),0)</f>
        <v>0</v>
      </c>
      <c r="O2157" s="44">
        <f>IFERROR(VLOOKUP($F2157,'Arr 2020'!$A:$N,10,0),0)</f>
        <v>0</v>
      </c>
      <c r="P2157" s="44">
        <f>IFERROR(VLOOKUP($F2157,'Arr 2020'!$A:$N,11,0),0)</f>
        <v>0</v>
      </c>
      <c r="Q2157" s="44">
        <f>IFERROR(VLOOKUP($F2157,'Arr 2020'!$A:$N,12,0),0)</f>
        <v>0</v>
      </c>
      <c r="R2157" s="44">
        <f>IFERROR(VLOOKUP($F2157,'Arr 2020'!$A:$N,13,0),0)</f>
        <v>0</v>
      </c>
      <c r="S2157" s="44">
        <f>IFERROR(VLOOKUP($F2157,'Arr 2020'!$A:$N,14,0),0)</f>
        <v>0</v>
      </c>
    </row>
    <row r="2158" spans="2:19" ht="15" customHeight="1" x14ac:dyDescent="0.2">
      <c r="B2158" s="23"/>
      <c r="C2158" s="22"/>
      <c r="D2158" s="22"/>
      <c r="E2158" s="22" t="s">
        <v>3731</v>
      </c>
      <c r="F2158" s="22"/>
      <c r="G2158" s="55" t="s">
        <v>3732</v>
      </c>
      <c r="H2158" s="24">
        <f>IFERROR(VLOOKUP($F2158,'Arr 2020'!$A$1:$C$1331,3,0),0)</f>
        <v>0</v>
      </c>
      <c r="I2158" s="24">
        <f>IFERROR(VLOOKUP($F2158,'Arr 2020'!$A:$N,4,0),0)</f>
        <v>0</v>
      </c>
      <c r="J2158" s="24">
        <f>IFERROR(VLOOKUP($F2158,'Arr 2020'!$A:$N,5,0),0)</f>
        <v>0</v>
      </c>
      <c r="K2158" s="24">
        <f>IFERROR(VLOOKUP($F2158,'Arr 2020'!$A:$N,6,0),0)</f>
        <v>0</v>
      </c>
      <c r="L2158" s="24">
        <f>IFERROR(VLOOKUP($F2158,'Arr 2020'!$A:$N,7,0),0)</f>
        <v>0</v>
      </c>
      <c r="M2158" s="24">
        <f>IFERROR(VLOOKUP($F2158,'Arr 2020'!$A:$N,8,0),0)</f>
        <v>0</v>
      </c>
      <c r="N2158" s="24">
        <f>IFERROR(VLOOKUP($F2158,'Arr 2020'!$A:$N,9,0),0)</f>
        <v>0</v>
      </c>
      <c r="O2158" s="24">
        <f>IFERROR(VLOOKUP($F2158,'Arr 2020'!$A:$N,10,0),0)</f>
        <v>0</v>
      </c>
      <c r="P2158" s="24">
        <f>IFERROR(VLOOKUP($F2158,'Arr 2020'!$A:$N,11,0),0)</f>
        <v>0</v>
      </c>
      <c r="Q2158" s="24">
        <f>IFERROR(VLOOKUP($F2158,'Arr 2020'!$A:$N,12,0),0)</f>
        <v>0</v>
      </c>
      <c r="R2158" s="24">
        <f>IFERROR(VLOOKUP($F2158,'Arr 2020'!$A:$N,13,0),0)</f>
        <v>0</v>
      </c>
      <c r="S2158" s="24">
        <f>IFERROR(VLOOKUP($F2158,'Arr 2020'!$A:$N,14,0),0)</f>
        <v>0</v>
      </c>
    </row>
    <row r="2159" spans="2:19" ht="15" customHeight="1" x14ac:dyDescent="0.2">
      <c r="B2159" s="60"/>
      <c r="C2159" s="61"/>
      <c r="D2159" s="61"/>
      <c r="E2159" s="61"/>
      <c r="F2159" s="43" t="s">
        <v>3733</v>
      </c>
      <c r="G2159" s="53" t="s">
        <v>3732</v>
      </c>
      <c r="H2159" s="44">
        <f>IFERROR(VLOOKUP($F2159,'Arr 2020'!$A$1:$C$1331,3,0),0)</f>
        <v>0</v>
      </c>
      <c r="I2159" s="44">
        <f>IFERROR(VLOOKUP($F2159,'Arr 2020'!$A:$N,4,0),0)</f>
        <v>0</v>
      </c>
      <c r="J2159" s="44">
        <f>IFERROR(VLOOKUP($F2159,'Arr 2020'!$A:$N,5,0),0)</f>
        <v>0</v>
      </c>
      <c r="K2159" s="44">
        <f>IFERROR(VLOOKUP($F2159,'Arr 2020'!$A:$N,6,0),0)</f>
        <v>0</v>
      </c>
      <c r="L2159" s="44">
        <f>IFERROR(VLOOKUP($F2159,'Arr 2020'!$A:$N,7,0),0)</f>
        <v>0</v>
      </c>
      <c r="M2159" s="44">
        <f>IFERROR(VLOOKUP($F2159,'Arr 2020'!$A:$N,8,0),0)</f>
        <v>0</v>
      </c>
      <c r="N2159" s="44">
        <f>IFERROR(VLOOKUP($F2159,'Arr 2020'!$A:$N,9,0),0)</f>
        <v>0</v>
      </c>
      <c r="O2159" s="44">
        <f>IFERROR(VLOOKUP($F2159,'Arr 2020'!$A:$N,10,0),0)</f>
        <v>0</v>
      </c>
      <c r="P2159" s="44">
        <f>IFERROR(VLOOKUP($F2159,'Arr 2020'!$A:$N,11,0),0)</f>
        <v>0</v>
      </c>
      <c r="Q2159" s="44">
        <f>IFERROR(VLOOKUP($F2159,'Arr 2020'!$A:$N,12,0),0)</f>
        <v>0</v>
      </c>
      <c r="R2159" s="44">
        <f>IFERROR(VLOOKUP($F2159,'Arr 2020'!$A:$N,13,0),0)</f>
        <v>0</v>
      </c>
      <c r="S2159" s="44">
        <f>IFERROR(VLOOKUP($F2159,'Arr 2020'!$A:$N,14,0),0)</f>
        <v>0</v>
      </c>
    </row>
    <row r="2160" spans="2:19" ht="15" customHeight="1" x14ac:dyDescent="0.2">
      <c r="B2160" s="23"/>
      <c r="C2160" s="22"/>
      <c r="D2160" s="22"/>
      <c r="E2160" s="22" t="s">
        <v>3734</v>
      </c>
      <c r="F2160" s="22"/>
      <c r="G2160" s="55" t="s">
        <v>3735</v>
      </c>
      <c r="H2160" s="24">
        <f>IFERROR(VLOOKUP($F2160,'Arr 2020'!$A$1:$C$1331,3,0),0)</f>
        <v>0</v>
      </c>
      <c r="I2160" s="24">
        <f>IFERROR(VLOOKUP($F2160,'Arr 2020'!$A:$N,4,0),0)</f>
        <v>0</v>
      </c>
      <c r="J2160" s="24">
        <f>IFERROR(VLOOKUP($F2160,'Arr 2020'!$A:$N,5,0),0)</f>
        <v>0</v>
      </c>
      <c r="K2160" s="24">
        <f>IFERROR(VLOOKUP($F2160,'Arr 2020'!$A:$N,6,0),0)</f>
        <v>0</v>
      </c>
      <c r="L2160" s="24">
        <f>IFERROR(VLOOKUP($F2160,'Arr 2020'!$A:$N,7,0),0)</f>
        <v>0</v>
      </c>
      <c r="M2160" s="24">
        <f>IFERROR(VLOOKUP($F2160,'Arr 2020'!$A:$N,8,0),0)</f>
        <v>0</v>
      </c>
      <c r="N2160" s="24">
        <f>IFERROR(VLOOKUP($F2160,'Arr 2020'!$A:$N,9,0),0)</f>
        <v>0</v>
      </c>
      <c r="O2160" s="24">
        <f>IFERROR(VLOOKUP($F2160,'Arr 2020'!$A:$N,10,0),0)</f>
        <v>0</v>
      </c>
      <c r="P2160" s="24">
        <f>IFERROR(VLOOKUP($F2160,'Arr 2020'!$A:$N,11,0),0)</f>
        <v>0</v>
      </c>
      <c r="Q2160" s="24">
        <f>IFERROR(VLOOKUP($F2160,'Arr 2020'!$A:$N,12,0),0)</f>
        <v>0</v>
      </c>
      <c r="R2160" s="24">
        <f>IFERROR(VLOOKUP($F2160,'Arr 2020'!$A:$N,13,0),0)</f>
        <v>0</v>
      </c>
      <c r="S2160" s="24">
        <f>IFERROR(VLOOKUP($F2160,'Arr 2020'!$A:$N,14,0),0)</f>
        <v>0</v>
      </c>
    </row>
    <row r="2161" spans="2:19" ht="15" customHeight="1" x14ac:dyDescent="0.2">
      <c r="B2161" s="60"/>
      <c r="C2161" s="61"/>
      <c r="D2161" s="61"/>
      <c r="E2161" s="61"/>
      <c r="F2161" s="43" t="s">
        <v>3736</v>
      </c>
      <c r="G2161" s="53" t="s">
        <v>3735</v>
      </c>
      <c r="H2161" s="44">
        <f>IFERROR(VLOOKUP($F2161,'Arr 2020'!$A$1:$C$1331,3,0),0)</f>
        <v>0</v>
      </c>
      <c r="I2161" s="44">
        <f>IFERROR(VLOOKUP($F2161,'Arr 2020'!$A:$N,4,0),0)</f>
        <v>0</v>
      </c>
      <c r="J2161" s="44">
        <f>IFERROR(VLOOKUP($F2161,'Arr 2020'!$A:$N,5,0),0)</f>
        <v>0</v>
      </c>
      <c r="K2161" s="44">
        <f>IFERROR(VLOOKUP($F2161,'Arr 2020'!$A:$N,6,0),0)</f>
        <v>0</v>
      </c>
      <c r="L2161" s="44">
        <f>IFERROR(VLOOKUP($F2161,'Arr 2020'!$A:$N,7,0),0)</f>
        <v>0</v>
      </c>
      <c r="M2161" s="44">
        <f>IFERROR(VLOOKUP($F2161,'Arr 2020'!$A:$N,8,0),0)</f>
        <v>0</v>
      </c>
      <c r="N2161" s="44">
        <f>IFERROR(VLOOKUP($F2161,'Arr 2020'!$A:$N,9,0),0)</f>
        <v>0</v>
      </c>
      <c r="O2161" s="44">
        <f>IFERROR(VLOOKUP($F2161,'Arr 2020'!$A:$N,10,0),0)</f>
        <v>0</v>
      </c>
      <c r="P2161" s="44">
        <f>IFERROR(VLOOKUP($F2161,'Arr 2020'!$A:$N,11,0),0)</f>
        <v>0</v>
      </c>
      <c r="Q2161" s="44">
        <f>IFERROR(VLOOKUP($F2161,'Arr 2020'!$A:$N,12,0),0)</f>
        <v>0</v>
      </c>
      <c r="R2161" s="44">
        <f>IFERROR(VLOOKUP($F2161,'Arr 2020'!$A:$N,13,0),0)</f>
        <v>0</v>
      </c>
      <c r="S2161" s="44">
        <f>IFERROR(VLOOKUP($F2161,'Arr 2020'!$A:$N,14,0),0)</f>
        <v>0</v>
      </c>
    </row>
    <row r="2162" spans="2:19" ht="15" customHeight="1" x14ac:dyDescent="0.2">
      <c r="B2162" s="64"/>
      <c r="C2162" s="37"/>
      <c r="D2162" s="37" t="s">
        <v>3737</v>
      </c>
      <c r="E2162" s="37"/>
      <c r="F2162" s="37"/>
      <c r="G2162" s="51" t="s">
        <v>3738</v>
      </c>
      <c r="H2162" s="38">
        <f>IFERROR(VLOOKUP($F2162,'Arr 2020'!$A$1:$C$1331,3,0),0)</f>
        <v>0</v>
      </c>
      <c r="I2162" s="38">
        <f>IFERROR(VLOOKUP($F2162,'Arr 2020'!$A:$N,4,0),0)</f>
        <v>0</v>
      </c>
      <c r="J2162" s="38">
        <f>IFERROR(VLOOKUP($F2162,'Arr 2020'!$A:$N,5,0),0)</f>
        <v>0</v>
      </c>
      <c r="K2162" s="38">
        <f>IFERROR(VLOOKUP($F2162,'Arr 2020'!$A:$N,6,0),0)</f>
        <v>0</v>
      </c>
      <c r="L2162" s="38">
        <f>IFERROR(VLOOKUP($F2162,'Arr 2020'!$A:$N,7,0),0)</f>
        <v>0</v>
      </c>
      <c r="M2162" s="38">
        <f>IFERROR(VLOOKUP($F2162,'Arr 2020'!$A:$N,8,0),0)</f>
        <v>0</v>
      </c>
      <c r="N2162" s="38">
        <f>IFERROR(VLOOKUP($F2162,'Arr 2020'!$A:$N,9,0),0)</f>
        <v>0</v>
      </c>
      <c r="O2162" s="38">
        <f>IFERROR(VLOOKUP($F2162,'Arr 2020'!$A:$N,10,0),0)</f>
        <v>0</v>
      </c>
      <c r="P2162" s="38">
        <f>IFERROR(VLOOKUP($F2162,'Arr 2020'!$A:$N,11,0),0)</f>
        <v>0</v>
      </c>
      <c r="Q2162" s="38">
        <f>IFERROR(VLOOKUP($F2162,'Arr 2020'!$A:$N,12,0),0)</f>
        <v>0</v>
      </c>
      <c r="R2162" s="38">
        <f>IFERROR(VLOOKUP($F2162,'Arr 2020'!$A:$N,13,0),0)</f>
        <v>0</v>
      </c>
      <c r="S2162" s="38">
        <f>IFERROR(VLOOKUP($F2162,'Arr 2020'!$A:$N,14,0),0)</f>
        <v>0</v>
      </c>
    </row>
    <row r="2163" spans="2:19" ht="15" customHeight="1" x14ac:dyDescent="0.2">
      <c r="B2163" s="23"/>
      <c r="C2163" s="22"/>
      <c r="D2163" s="22"/>
      <c r="E2163" s="22" t="s">
        <v>3739</v>
      </c>
      <c r="F2163" s="22"/>
      <c r="G2163" s="55" t="s">
        <v>3738</v>
      </c>
      <c r="H2163" s="24">
        <f>IFERROR(VLOOKUP($F2163,'Arr 2020'!$A$1:$C$1331,3,0),0)</f>
        <v>0</v>
      </c>
      <c r="I2163" s="24">
        <f>IFERROR(VLOOKUP($F2163,'Arr 2020'!$A:$N,4,0),0)</f>
        <v>0</v>
      </c>
      <c r="J2163" s="24">
        <f>IFERROR(VLOOKUP($F2163,'Arr 2020'!$A:$N,5,0),0)</f>
        <v>0</v>
      </c>
      <c r="K2163" s="24">
        <f>IFERROR(VLOOKUP($F2163,'Arr 2020'!$A:$N,6,0),0)</f>
        <v>0</v>
      </c>
      <c r="L2163" s="24">
        <f>IFERROR(VLOOKUP($F2163,'Arr 2020'!$A:$N,7,0),0)</f>
        <v>0</v>
      </c>
      <c r="M2163" s="24">
        <f>IFERROR(VLOOKUP($F2163,'Arr 2020'!$A:$N,8,0),0)</f>
        <v>0</v>
      </c>
      <c r="N2163" s="24">
        <f>IFERROR(VLOOKUP($F2163,'Arr 2020'!$A:$N,9,0),0)</f>
        <v>0</v>
      </c>
      <c r="O2163" s="24">
        <f>IFERROR(VLOOKUP($F2163,'Arr 2020'!$A:$N,10,0),0)</f>
        <v>0</v>
      </c>
      <c r="P2163" s="24">
        <f>IFERROR(VLOOKUP($F2163,'Arr 2020'!$A:$N,11,0),0)</f>
        <v>0</v>
      </c>
      <c r="Q2163" s="24">
        <f>IFERROR(VLOOKUP($F2163,'Arr 2020'!$A:$N,12,0),0)</f>
        <v>0</v>
      </c>
      <c r="R2163" s="24">
        <f>IFERROR(VLOOKUP($F2163,'Arr 2020'!$A:$N,13,0),0)</f>
        <v>0</v>
      </c>
      <c r="S2163" s="24">
        <f>IFERROR(VLOOKUP($F2163,'Arr 2020'!$A:$N,14,0),0)</f>
        <v>0</v>
      </c>
    </row>
    <row r="2164" spans="2:19" ht="15" customHeight="1" x14ac:dyDescent="0.2">
      <c r="B2164" s="60"/>
      <c r="C2164" s="61"/>
      <c r="D2164" s="61"/>
      <c r="E2164" s="61"/>
      <c r="F2164" s="43" t="s">
        <v>3740</v>
      </c>
      <c r="G2164" s="53" t="s">
        <v>3738</v>
      </c>
      <c r="H2164" s="44">
        <f>IFERROR(VLOOKUP($F2164,'Arr 2020'!$A$1:$C$1331,3,0),0)</f>
        <v>0</v>
      </c>
      <c r="I2164" s="44">
        <f>IFERROR(VLOOKUP($F2164,'Arr 2020'!$A:$N,4,0),0)</f>
        <v>0</v>
      </c>
      <c r="J2164" s="44">
        <f>IFERROR(VLOOKUP($F2164,'Arr 2020'!$A:$N,5,0),0)</f>
        <v>0</v>
      </c>
      <c r="K2164" s="44">
        <f>IFERROR(VLOOKUP($F2164,'Arr 2020'!$A:$N,6,0),0)</f>
        <v>0</v>
      </c>
      <c r="L2164" s="44">
        <f>IFERROR(VLOOKUP($F2164,'Arr 2020'!$A:$N,7,0),0)</f>
        <v>0</v>
      </c>
      <c r="M2164" s="44">
        <f>IFERROR(VLOOKUP($F2164,'Arr 2020'!$A:$N,8,0),0)</f>
        <v>0</v>
      </c>
      <c r="N2164" s="44">
        <f>IFERROR(VLOOKUP($F2164,'Arr 2020'!$A:$N,9,0),0)</f>
        <v>0</v>
      </c>
      <c r="O2164" s="44">
        <f>IFERROR(VLOOKUP($F2164,'Arr 2020'!$A:$N,10,0),0)</f>
        <v>0</v>
      </c>
      <c r="P2164" s="44">
        <f>IFERROR(VLOOKUP($F2164,'Arr 2020'!$A:$N,11,0),0)</f>
        <v>0</v>
      </c>
      <c r="Q2164" s="44">
        <f>IFERROR(VLOOKUP($F2164,'Arr 2020'!$A:$N,12,0),0)</f>
        <v>0</v>
      </c>
      <c r="R2164" s="44">
        <f>IFERROR(VLOOKUP($F2164,'Arr 2020'!$A:$N,13,0),0)</f>
        <v>0</v>
      </c>
      <c r="S2164" s="44">
        <f>IFERROR(VLOOKUP($F2164,'Arr 2020'!$A:$N,14,0),0)</f>
        <v>0</v>
      </c>
    </row>
    <row r="2165" spans="2:19" ht="15" customHeight="1" thickBot="1" x14ac:dyDescent="0.25">
      <c r="B2165" s="66"/>
      <c r="C2165" s="67"/>
      <c r="D2165" s="67"/>
      <c r="E2165" s="67"/>
      <c r="F2165" s="67"/>
      <c r="G2165" s="68"/>
      <c r="H2165" s="21">
        <f>IFERROR(VLOOKUP($F2165,'Arr 2020'!$A$1:$C$1331,3,0),0)</f>
        <v>0</v>
      </c>
      <c r="I2165" s="21">
        <f>IFERROR(VLOOKUP($F2165,'Arr 2020'!$A:$N,4,0),0)</f>
        <v>0</v>
      </c>
      <c r="J2165" s="21">
        <f>IFERROR(VLOOKUP($F2165,'Arr 2020'!$A:$N,5,0),0)</f>
        <v>0</v>
      </c>
      <c r="K2165" s="21">
        <f>IFERROR(VLOOKUP($F2165,'Arr 2020'!$A:$N,6,0),0)</f>
        <v>0</v>
      </c>
      <c r="L2165" s="21">
        <f>IFERROR(VLOOKUP($F2165,'Arr 2020'!$A:$N,7,0),0)</f>
        <v>0</v>
      </c>
      <c r="M2165" s="21">
        <f>IFERROR(VLOOKUP($F2165,'Arr 2020'!$A:$N,8,0),0)</f>
        <v>0</v>
      </c>
      <c r="N2165" s="21">
        <f>IFERROR(VLOOKUP($F2165,'Arr 2020'!$A:$N,9,0),0)</f>
        <v>0</v>
      </c>
      <c r="O2165" s="21">
        <f>IFERROR(VLOOKUP($F2165,'Arr 2020'!$A:$N,10,0),0)</f>
        <v>0</v>
      </c>
      <c r="P2165" s="21">
        <f>IFERROR(VLOOKUP($F2165,'Arr 2020'!$A:$N,11,0),0)</f>
        <v>0</v>
      </c>
      <c r="Q2165" s="21">
        <f>IFERROR(VLOOKUP($F2165,'Arr 2020'!$A:$N,12,0),0)</f>
        <v>0</v>
      </c>
      <c r="R2165" s="21">
        <f>IFERROR(VLOOKUP($F2165,'Arr 2020'!$A:$N,13,0),0)</f>
        <v>0</v>
      </c>
      <c r="S2165" s="21">
        <f>IFERROR(VLOOKUP($F2165,'Arr 2020'!$A:$N,14,0),0)</f>
        <v>0</v>
      </c>
    </row>
    <row r="2166" spans="2:19" ht="30" customHeight="1" thickBot="1" x14ac:dyDescent="0.25">
      <c r="B2166" s="48" t="s">
        <v>21</v>
      </c>
      <c r="C2166" s="25"/>
      <c r="D2166" s="26"/>
      <c r="E2166" s="25"/>
      <c r="F2166" s="27"/>
      <c r="G2166" s="49" t="s">
        <v>3741</v>
      </c>
      <c r="H2166" s="93">
        <f>IFERROR(VLOOKUP($F2166,'Arr 2020'!$A$1:$C$1331,3,0),0)</f>
        <v>0</v>
      </c>
      <c r="I2166" s="93">
        <f>IFERROR(VLOOKUP($F2166,'Arr 2020'!$A:$N,4,0),0)</f>
        <v>0</v>
      </c>
      <c r="J2166" s="93">
        <f>IFERROR(VLOOKUP($F2166,'Arr 2020'!$A:$N,5,0),0)</f>
        <v>0</v>
      </c>
      <c r="K2166" s="93">
        <f>IFERROR(VLOOKUP($F2166,'Arr 2020'!$A:$N,6,0),0)</f>
        <v>0</v>
      </c>
      <c r="L2166" s="93">
        <f>IFERROR(VLOOKUP($F2166,'Arr 2020'!$A:$N,7,0),0)</f>
        <v>0</v>
      </c>
      <c r="M2166" s="93">
        <f>IFERROR(VLOOKUP($F2166,'Arr 2020'!$A:$N,8,0),0)</f>
        <v>0</v>
      </c>
      <c r="N2166" s="93">
        <f>IFERROR(VLOOKUP($F2166,'Arr 2020'!$A:$N,9,0),0)</f>
        <v>0</v>
      </c>
      <c r="O2166" s="93">
        <f>IFERROR(VLOOKUP($F2166,'Arr 2020'!$A:$N,10,0),0)</f>
        <v>0</v>
      </c>
      <c r="P2166" s="93">
        <f>IFERROR(VLOOKUP($F2166,'Arr 2020'!$A:$N,11,0),0)</f>
        <v>0</v>
      </c>
      <c r="Q2166" s="93">
        <f>IFERROR(VLOOKUP($F2166,'Arr 2020'!$A:$N,12,0),0)</f>
        <v>0</v>
      </c>
      <c r="R2166" s="93">
        <f>IFERROR(VLOOKUP($F2166,'Arr 2020'!$A:$N,13,0),0)</f>
        <v>0</v>
      </c>
      <c r="S2166" s="93">
        <f>IFERROR(VLOOKUP($F2166,'Arr 2020'!$A:$N,14,0),0)</f>
        <v>0</v>
      </c>
    </row>
    <row r="2167" spans="2:19" ht="15" customHeight="1" x14ac:dyDescent="0.2">
      <c r="B2167" s="32"/>
      <c r="C2167" s="33" t="s">
        <v>3742</v>
      </c>
      <c r="D2167" s="33"/>
      <c r="E2167" s="33"/>
      <c r="F2167" s="33"/>
      <c r="G2167" s="50" t="s">
        <v>3741</v>
      </c>
      <c r="H2167" s="73">
        <f>IFERROR(VLOOKUP($F2167,'Arr 2020'!$A$1:$C$1331,3,0),0)</f>
        <v>0</v>
      </c>
      <c r="I2167" s="73">
        <f>IFERROR(VLOOKUP($F2167,'Arr 2020'!$A:$N,4,0),0)</f>
        <v>0</v>
      </c>
      <c r="J2167" s="73">
        <f>IFERROR(VLOOKUP($F2167,'Arr 2020'!$A:$N,5,0),0)</f>
        <v>0</v>
      </c>
      <c r="K2167" s="73">
        <f>IFERROR(VLOOKUP($F2167,'Arr 2020'!$A:$N,6,0),0)</f>
        <v>0</v>
      </c>
      <c r="L2167" s="73">
        <f>IFERROR(VLOOKUP($F2167,'Arr 2020'!$A:$N,7,0),0)</f>
        <v>0</v>
      </c>
      <c r="M2167" s="73">
        <f>IFERROR(VLOOKUP($F2167,'Arr 2020'!$A:$N,8,0),0)</f>
        <v>0</v>
      </c>
      <c r="N2167" s="73">
        <f>IFERROR(VLOOKUP($F2167,'Arr 2020'!$A:$N,9,0),0)</f>
        <v>0</v>
      </c>
      <c r="O2167" s="73">
        <f>IFERROR(VLOOKUP($F2167,'Arr 2020'!$A:$N,10,0),0)</f>
        <v>0</v>
      </c>
      <c r="P2167" s="73">
        <f>IFERROR(VLOOKUP($F2167,'Arr 2020'!$A:$N,11,0),0)</f>
        <v>0</v>
      </c>
      <c r="Q2167" s="73">
        <f>IFERROR(VLOOKUP($F2167,'Arr 2020'!$A:$N,12,0),0)</f>
        <v>0</v>
      </c>
      <c r="R2167" s="73">
        <f>IFERROR(VLOOKUP($F2167,'Arr 2020'!$A:$N,13,0),0)</f>
        <v>0</v>
      </c>
      <c r="S2167" s="73">
        <f>IFERROR(VLOOKUP($F2167,'Arr 2020'!$A:$N,14,0),0)</f>
        <v>0</v>
      </c>
    </row>
    <row r="2168" spans="2:19" ht="15" customHeight="1" x14ac:dyDescent="0.2">
      <c r="B2168" s="64"/>
      <c r="C2168" s="37"/>
      <c r="D2168" s="37" t="s">
        <v>3743</v>
      </c>
      <c r="E2168" s="37"/>
      <c r="F2168" s="37"/>
      <c r="G2168" s="51" t="s">
        <v>3744</v>
      </c>
      <c r="H2168" s="38">
        <f>IFERROR(VLOOKUP($F2168,'Arr 2020'!$A$1:$C$1331,3,0),0)</f>
        <v>0</v>
      </c>
      <c r="I2168" s="38">
        <f>IFERROR(VLOOKUP($F2168,'Arr 2020'!$A:$N,4,0),0)</f>
        <v>0</v>
      </c>
      <c r="J2168" s="38">
        <f>IFERROR(VLOOKUP($F2168,'Arr 2020'!$A:$N,5,0),0)</f>
        <v>0</v>
      </c>
      <c r="K2168" s="38">
        <f>IFERROR(VLOOKUP($F2168,'Arr 2020'!$A:$N,6,0),0)</f>
        <v>0</v>
      </c>
      <c r="L2168" s="38">
        <f>IFERROR(VLOOKUP($F2168,'Arr 2020'!$A:$N,7,0),0)</f>
        <v>0</v>
      </c>
      <c r="M2168" s="38">
        <f>IFERROR(VLOOKUP($F2168,'Arr 2020'!$A:$N,8,0),0)</f>
        <v>0</v>
      </c>
      <c r="N2168" s="38">
        <f>IFERROR(VLOOKUP($F2168,'Arr 2020'!$A:$N,9,0),0)</f>
        <v>0</v>
      </c>
      <c r="O2168" s="38">
        <f>IFERROR(VLOOKUP($F2168,'Arr 2020'!$A:$N,10,0),0)</f>
        <v>0</v>
      </c>
      <c r="P2168" s="38">
        <f>IFERROR(VLOOKUP($F2168,'Arr 2020'!$A:$N,11,0),0)</f>
        <v>0</v>
      </c>
      <c r="Q2168" s="38">
        <f>IFERROR(VLOOKUP($F2168,'Arr 2020'!$A:$N,12,0),0)</f>
        <v>0</v>
      </c>
      <c r="R2168" s="38">
        <f>IFERROR(VLOOKUP($F2168,'Arr 2020'!$A:$N,13,0),0)</f>
        <v>0</v>
      </c>
      <c r="S2168" s="38">
        <f>IFERROR(VLOOKUP($F2168,'Arr 2020'!$A:$N,14,0),0)</f>
        <v>0</v>
      </c>
    </row>
    <row r="2169" spans="2:19" ht="15" customHeight="1" x14ac:dyDescent="0.2">
      <c r="B2169" s="23"/>
      <c r="C2169" s="22"/>
      <c r="D2169" s="22"/>
      <c r="E2169" s="22" t="s">
        <v>3745</v>
      </c>
      <c r="F2169" s="22"/>
      <c r="G2169" s="55" t="s">
        <v>4335</v>
      </c>
      <c r="H2169" s="24">
        <f>IFERROR(VLOOKUP($F2169,'Arr 2020'!$A$1:$C$1331,3,0),0)</f>
        <v>0</v>
      </c>
      <c r="I2169" s="24">
        <f>IFERROR(VLOOKUP($F2169,'Arr 2020'!$A:$N,4,0),0)</f>
        <v>0</v>
      </c>
      <c r="J2169" s="24">
        <f>IFERROR(VLOOKUP($F2169,'Arr 2020'!$A:$N,5,0),0)</f>
        <v>0</v>
      </c>
      <c r="K2169" s="24">
        <f>IFERROR(VLOOKUP($F2169,'Arr 2020'!$A:$N,6,0),0)</f>
        <v>0</v>
      </c>
      <c r="L2169" s="24">
        <f>IFERROR(VLOOKUP($F2169,'Arr 2020'!$A:$N,7,0),0)</f>
        <v>0</v>
      </c>
      <c r="M2169" s="24">
        <f>IFERROR(VLOOKUP($F2169,'Arr 2020'!$A:$N,8,0),0)</f>
        <v>0</v>
      </c>
      <c r="N2169" s="24">
        <f>IFERROR(VLOOKUP($F2169,'Arr 2020'!$A:$N,9,0),0)</f>
        <v>0</v>
      </c>
      <c r="O2169" s="24">
        <f>IFERROR(VLOOKUP($F2169,'Arr 2020'!$A:$N,10,0),0)</f>
        <v>0</v>
      </c>
      <c r="P2169" s="24">
        <f>IFERROR(VLOOKUP($F2169,'Arr 2020'!$A:$N,11,0),0)</f>
        <v>0</v>
      </c>
      <c r="Q2169" s="24">
        <f>IFERROR(VLOOKUP($F2169,'Arr 2020'!$A:$N,12,0),0)</f>
        <v>0</v>
      </c>
      <c r="R2169" s="24">
        <f>IFERROR(VLOOKUP($F2169,'Arr 2020'!$A:$N,13,0),0)</f>
        <v>0</v>
      </c>
      <c r="S2169" s="24">
        <f>IFERROR(VLOOKUP($F2169,'Arr 2020'!$A:$N,14,0),0)</f>
        <v>0</v>
      </c>
    </row>
    <row r="2170" spans="2:19" ht="15" customHeight="1" x14ac:dyDescent="0.2">
      <c r="B2170" s="60"/>
      <c r="C2170" s="61"/>
      <c r="D2170" s="61"/>
      <c r="E2170" s="61"/>
      <c r="F2170" s="43" t="s">
        <v>3747</v>
      </c>
      <c r="G2170" s="53" t="s">
        <v>4335</v>
      </c>
      <c r="H2170" s="44">
        <f>IFERROR(VLOOKUP($F2170,'Arr 2020'!$A$1:$C$1331,3,0),0)</f>
        <v>121.01</v>
      </c>
      <c r="I2170" s="44">
        <f>IFERROR(VLOOKUP($F2170,'Arr 2020'!$A:$N,4,0),0)</f>
        <v>2894.1</v>
      </c>
      <c r="J2170" s="44">
        <f>IFERROR(VLOOKUP($F2170,'Arr 2020'!$A:$N,5,0),0)</f>
        <v>295.02999999999997</v>
      </c>
      <c r="K2170" s="44">
        <f>IFERROR(VLOOKUP($F2170,'Arr 2020'!$A:$N,6,0),0)</f>
        <v>755.26</v>
      </c>
      <c r="L2170" s="44">
        <f>IFERROR(VLOOKUP($F2170,'Arr 2020'!$A:$N,7,0),0)</f>
        <v>95.500000000000014</v>
      </c>
      <c r="M2170" s="44">
        <f>IFERROR(VLOOKUP($F2170,'Arr 2020'!$A:$N,8,0),0)</f>
        <v>114.9</v>
      </c>
      <c r="N2170" s="44">
        <f>IFERROR(VLOOKUP($F2170,'Arr 2020'!$A:$N,9,0),0)</f>
        <v>115.07</v>
      </c>
      <c r="O2170" s="44">
        <f>IFERROR(VLOOKUP($F2170,'Arr 2020'!$A:$N,10,0),0)</f>
        <v>957.82000000000016</v>
      </c>
      <c r="P2170" s="44">
        <f>IFERROR(VLOOKUP($F2170,'Arr 2020'!$A:$N,11,0),0)</f>
        <v>356.76</v>
      </c>
      <c r="Q2170" s="44">
        <f>IFERROR(VLOOKUP($F2170,'Arr 2020'!$A:$N,12,0),0)</f>
        <v>39.049999999999997</v>
      </c>
      <c r="R2170" s="44">
        <f>IFERROR(VLOOKUP($F2170,'Arr 2020'!$A:$N,13,0),0)</f>
        <v>74.290000000000006</v>
      </c>
      <c r="S2170" s="44">
        <f>IFERROR(VLOOKUP($F2170,'Arr 2020'!$A:$N,14,0),0)</f>
        <v>1523.21</v>
      </c>
    </row>
    <row r="2171" spans="2:19" ht="15" customHeight="1" x14ac:dyDescent="0.2">
      <c r="B2171" s="23"/>
      <c r="C2171" s="22"/>
      <c r="D2171" s="22"/>
      <c r="E2171" s="22" t="s">
        <v>3748</v>
      </c>
      <c r="F2171" s="22"/>
      <c r="G2171" s="55" t="s">
        <v>4336</v>
      </c>
      <c r="H2171" s="24">
        <f>IFERROR(VLOOKUP($F2171,'Arr 2020'!$A$1:$C$1331,3,0),0)</f>
        <v>0</v>
      </c>
      <c r="I2171" s="24">
        <f>IFERROR(VLOOKUP($F2171,'Arr 2020'!$A:$N,4,0),0)</f>
        <v>0</v>
      </c>
      <c r="J2171" s="24">
        <f>IFERROR(VLOOKUP($F2171,'Arr 2020'!$A:$N,5,0),0)</f>
        <v>0</v>
      </c>
      <c r="K2171" s="24">
        <f>IFERROR(VLOOKUP($F2171,'Arr 2020'!$A:$N,6,0),0)</f>
        <v>0</v>
      </c>
      <c r="L2171" s="24">
        <f>IFERROR(VLOOKUP($F2171,'Arr 2020'!$A:$N,7,0),0)</f>
        <v>0</v>
      </c>
      <c r="M2171" s="24">
        <f>IFERROR(VLOOKUP($F2171,'Arr 2020'!$A:$N,8,0),0)</f>
        <v>0</v>
      </c>
      <c r="N2171" s="24">
        <f>IFERROR(VLOOKUP($F2171,'Arr 2020'!$A:$N,9,0),0)</f>
        <v>0</v>
      </c>
      <c r="O2171" s="24">
        <f>IFERROR(VLOOKUP($F2171,'Arr 2020'!$A:$N,10,0),0)</f>
        <v>0</v>
      </c>
      <c r="P2171" s="24">
        <f>IFERROR(VLOOKUP($F2171,'Arr 2020'!$A:$N,11,0),0)</f>
        <v>0</v>
      </c>
      <c r="Q2171" s="24">
        <f>IFERROR(VLOOKUP($F2171,'Arr 2020'!$A:$N,12,0),0)</f>
        <v>0</v>
      </c>
      <c r="R2171" s="24">
        <f>IFERROR(VLOOKUP($F2171,'Arr 2020'!$A:$N,13,0),0)</f>
        <v>0</v>
      </c>
      <c r="S2171" s="24">
        <f>IFERROR(VLOOKUP($F2171,'Arr 2020'!$A:$N,14,0),0)</f>
        <v>0</v>
      </c>
    </row>
    <row r="2172" spans="2:19" ht="15" customHeight="1" x14ac:dyDescent="0.2">
      <c r="B2172" s="60"/>
      <c r="C2172" s="61"/>
      <c r="D2172" s="61"/>
      <c r="E2172" s="61"/>
      <c r="F2172" s="43" t="s">
        <v>3750</v>
      </c>
      <c r="G2172" s="53" t="s">
        <v>4336</v>
      </c>
      <c r="H2172" s="44">
        <f>IFERROR(VLOOKUP($F2172,'Arr 2020'!$A$1:$C$1331,3,0),0)</f>
        <v>0</v>
      </c>
      <c r="I2172" s="44">
        <f>IFERROR(VLOOKUP($F2172,'Arr 2020'!$A:$N,4,0),0)</f>
        <v>19.489999999999998</v>
      </c>
      <c r="J2172" s="44">
        <f>IFERROR(VLOOKUP($F2172,'Arr 2020'!$A:$N,5,0),0)</f>
        <v>0</v>
      </c>
      <c r="K2172" s="44">
        <f>IFERROR(VLOOKUP($F2172,'Arr 2020'!$A:$N,6,0),0)</f>
        <v>73.42</v>
      </c>
      <c r="L2172" s="44">
        <f>IFERROR(VLOOKUP($F2172,'Arr 2020'!$A:$N,7,0),0)</f>
        <v>24.61</v>
      </c>
      <c r="M2172" s="44">
        <f>IFERROR(VLOOKUP($F2172,'Arr 2020'!$A:$N,8,0),0)</f>
        <v>0</v>
      </c>
      <c r="N2172" s="44">
        <f>IFERROR(VLOOKUP($F2172,'Arr 2020'!$A:$N,9,0),0)</f>
        <v>17.62</v>
      </c>
      <c r="O2172" s="44">
        <f>IFERROR(VLOOKUP($F2172,'Arr 2020'!$A:$N,10,0),0)</f>
        <v>0</v>
      </c>
      <c r="P2172" s="44">
        <f>IFERROR(VLOOKUP($F2172,'Arr 2020'!$A:$N,11,0),0)</f>
        <v>120.58</v>
      </c>
      <c r="Q2172" s="44">
        <f>IFERROR(VLOOKUP($F2172,'Arr 2020'!$A:$N,12,0),0)</f>
        <v>32.909999999999997</v>
      </c>
      <c r="R2172" s="44">
        <f>IFERROR(VLOOKUP($F2172,'Arr 2020'!$A:$N,13,0),0)</f>
        <v>65.56</v>
      </c>
      <c r="S2172" s="44">
        <f>IFERROR(VLOOKUP($F2172,'Arr 2020'!$A:$N,14,0),0)</f>
        <v>14.16</v>
      </c>
    </row>
    <row r="2173" spans="2:19" ht="15" customHeight="1" x14ac:dyDescent="0.2">
      <c r="B2173" s="23"/>
      <c r="C2173" s="22"/>
      <c r="D2173" s="22"/>
      <c r="E2173" s="22" t="s">
        <v>3751</v>
      </c>
      <c r="F2173" s="22"/>
      <c r="G2173" s="55" t="s">
        <v>3752</v>
      </c>
      <c r="H2173" s="24">
        <f>IFERROR(VLOOKUP($F2173,'Arr 2020'!$A$1:$C$1331,3,0),0)</f>
        <v>0</v>
      </c>
      <c r="I2173" s="24">
        <f>IFERROR(VLOOKUP($F2173,'Arr 2020'!$A:$N,4,0),0)</f>
        <v>0</v>
      </c>
      <c r="J2173" s="24">
        <f>IFERROR(VLOOKUP($F2173,'Arr 2020'!$A:$N,5,0),0)</f>
        <v>0</v>
      </c>
      <c r="K2173" s="24">
        <f>IFERROR(VLOOKUP($F2173,'Arr 2020'!$A:$N,6,0),0)</f>
        <v>0</v>
      </c>
      <c r="L2173" s="24">
        <f>IFERROR(VLOOKUP($F2173,'Arr 2020'!$A:$N,7,0),0)</f>
        <v>0</v>
      </c>
      <c r="M2173" s="24">
        <f>IFERROR(VLOOKUP($F2173,'Arr 2020'!$A:$N,8,0),0)</f>
        <v>0</v>
      </c>
      <c r="N2173" s="24">
        <f>IFERROR(VLOOKUP($F2173,'Arr 2020'!$A:$N,9,0),0)</f>
        <v>0</v>
      </c>
      <c r="O2173" s="24">
        <f>IFERROR(VLOOKUP($F2173,'Arr 2020'!$A:$N,10,0),0)</f>
        <v>0</v>
      </c>
      <c r="P2173" s="24">
        <f>IFERROR(VLOOKUP($F2173,'Arr 2020'!$A:$N,11,0),0)</f>
        <v>0</v>
      </c>
      <c r="Q2173" s="24">
        <f>IFERROR(VLOOKUP($F2173,'Arr 2020'!$A:$N,12,0),0)</f>
        <v>0</v>
      </c>
      <c r="R2173" s="24">
        <f>IFERROR(VLOOKUP($F2173,'Arr 2020'!$A:$N,13,0),0)</f>
        <v>0</v>
      </c>
      <c r="S2173" s="24">
        <f>IFERROR(VLOOKUP($F2173,'Arr 2020'!$A:$N,14,0),0)</f>
        <v>0</v>
      </c>
    </row>
    <row r="2174" spans="2:19" ht="15" customHeight="1" x14ac:dyDescent="0.2">
      <c r="B2174" s="60"/>
      <c r="C2174" s="61"/>
      <c r="D2174" s="61"/>
      <c r="E2174" s="61"/>
      <c r="F2174" s="43" t="s">
        <v>3753</v>
      </c>
      <c r="G2174" s="53" t="s">
        <v>3752</v>
      </c>
      <c r="H2174" s="44">
        <f>IFERROR(VLOOKUP($F2174,'Arr 2020'!$A$1:$C$1331,3,0),0)</f>
        <v>4001.7699999999995</v>
      </c>
      <c r="I2174" s="44">
        <f>IFERROR(VLOOKUP($F2174,'Arr 2020'!$A:$N,4,0),0)</f>
        <v>5840.71</v>
      </c>
      <c r="J2174" s="44">
        <f>IFERROR(VLOOKUP($F2174,'Arr 2020'!$A:$N,5,0),0)</f>
        <v>5509.76</v>
      </c>
      <c r="K2174" s="44">
        <f>IFERROR(VLOOKUP($F2174,'Arr 2020'!$A:$N,6,0),0)</f>
        <v>9784.68</v>
      </c>
      <c r="L2174" s="44">
        <f>IFERROR(VLOOKUP($F2174,'Arr 2020'!$A:$N,7,0),0)</f>
        <v>1468.04</v>
      </c>
      <c r="M2174" s="44">
        <f>IFERROR(VLOOKUP($F2174,'Arr 2020'!$A:$N,8,0),0)</f>
        <v>3458.83</v>
      </c>
      <c r="N2174" s="44">
        <f>IFERROR(VLOOKUP($F2174,'Arr 2020'!$A:$N,9,0),0)</f>
        <v>3401.7199999999993</v>
      </c>
      <c r="O2174" s="44">
        <f>IFERROR(VLOOKUP($F2174,'Arr 2020'!$A:$N,10,0),0)</f>
        <v>8346.3700000000008</v>
      </c>
      <c r="P2174" s="44">
        <f>IFERROR(VLOOKUP($F2174,'Arr 2020'!$A:$N,11,0),0)</f>
        <v>823.94</v>
      </c>
      <c r="Q2174" s="44">
        <f>IFERROR(VLOOKUP($F2174,'Arr 2020'!$A:$N,12,0),0)</f>
        <v>2176.23</v>
      </c>
      <c r="R2174" s="44">
        <f>IFERROR(VLOOKUP($F2174,'Arr 2020'!$A:$N,13,0),0)</f>
        <v>3490.5</v>
      </c>
      <c r="S2174" s="44">
        <f>IFERROR(VLOOKUP($F2174,'Arr 2020'!$A:$N,14,0),0)</f>
        <v>6472.01</v>
      </c>
    </row>
    <row r="2175" spans="2:19" ht="15" customHeight="1" x14ac:dyDescent="0.2">
      <c r="B2175" s="64"/>
      <c r="C2175" s="37"/>
      <c r="D2175" s="37" t="s">
        <v>3754</v>
      </c>
      <c r="E2175" s="37"/>
      <c r="F2175" s="37"/>
      <c r="G2175" s="51" t="s">
        <v>3755</v>
      </c>
      <c r="H2175" s="38">
        <f>IFERROR(VLOOKUP($F2175,'Arr 2020'!$A$1:$C$1331,3,0),0)</f>
        <v>0</v>
      </c>
      <c r="I2175" s="38">
        <f>IFERROR(VLOOKUP($F2175,'Arr 2020'!$A:$N,4,0),0)</f>
        <v>0</v>
      </c>
      <c r="J2175" s="38">
        <f>IFERROR(VLOOKUP($F2175,'Arr 2020'!$A:$N,5,0),0)</f>
        <v>0</v>
      </c>
      <c r="K2175" s="38">
        <f>IFERROR(VLOOKUP($F2175,'Arr 2020'!$A:$N,6,0),0)</f>
        <v>0</v>
      </c>
      <c r="L2175" s="38">
        <f>IFERROR(VLOOKUP($F2175,'Arr 2020'!$A:$N,7,0),0)</f>
        <v>0</v>
      </c>
      <c r="M2175" s="38">
        <f>IFERROR(VLOOKUP($F2175,'Arr 2020'!$A:$N,8,0),0)</f>
        <v>0</v>
      </c>
      <c r="N2175" s="38">
        <f>IFERROR(VLOOKUP($F2175,'Arr 2020'!$A:$N,9,0),0)</f>
        <v>0</v>
      </c>
      <c r="O2175" s="38">
        <f>IFERROR(VLOOKUP($F2175,'Arr 2020'!$A:$N,10,0),0)</f>
        <v>0</v>
      </c>
      <c r="P2175" s="38">
        <f>IFERROR(VLOOKUP($F2175,'Arr 2020'!$A:$N,11,0),0)</f>
        <v>0</v>
      </c>
      <c r="Q2175" s="38">
        <f>IFERROR(VLOOKUP($F2175,'Arr 2020'!$A:$N,12,0),0)</f>
        <v>0</v>
      </c>
      <c r="R2175" s="38">
        <f>IFERROR(VLOOKUP($F2175,'Arr 2020'!$A:$N,13,0),0)</f>
        <v>0</v>
      </c>
      <c r="S2175" s="38">
        <f>IFERROR(VLOOKUP($F2175,'Arr 2020'!$A:$N,14,0),0)</f>
        <v>0</v>
      </c>
    </row>
    <row r="2176" spans="2:19" ht="15" customHeight="1" x14ac:dyDescent="0.2">
      <c r="B2176" s="23"/>
      <c r="C2176" s="22"/>
      <c r="D2176" s="22"/>
      <c r="E2176" s="22" t="s">
        <v>3756</v>
      </c>
      <c r="F2176" s="22"/>
      <c r="G2176" s="55" t="s">
        <v>3755</v>
      </c>
      <c r="H2176" s="24">
        <f>IFERROR(VLOOKUP($F2176,'Arr 2020'!$A$1:$C$1331,3,0),0)</f>
        <v>0</v>
      </c>
      <c r="I2176" s="24">
        <f>IFERROR(VLOOKUP($F2176,'Arr 2020'!$A:$N,4,0),0)</f>
        <v>0</v>
      </c>
      <c r="J2176" s="24">
        <f>IFERROR(VLOOKUP($F2176,'Arr 2020'!$A:$N,5,0),0)</f>
        <v>0</v>
      </c>
      <c r="K2176" s="24">
        <f>IFERROR(VLOOKUP($F2176,'Arr 2020'!$A:$N,6,0),0)</f>
        <v>0</v>
      </c>
      <c r="L2176" s="24">
        <f>IFERROR(VLOOKUP($F2176,'Arr 2020'!$A:$N,7,0),0)</f>
        <v>0</v>
      </c>
      <c r="M2176" s="24">
        <f>IFERROR(VLOOKUP($F2176,'Arr 2020'!$A:$N,8,0),0)</f>
        <v>0</v>
      </c>
      <c r="N2176" s="24">
        <f>IFERROR(VLOOKUP($F2176,'Arr 2020'!$A:$N,9,0),0)</f>
        <v>0</v>
      </c>
      <c r="O2176" s="24">
        <f>IFERROR(VLOOKUP($F2176,'Arr 2020'!$A:$N,10,0),0)</f>
        <v>0</v>
      </c>
      <c r="P2176" s="24">
        <f>IFERROR(VLOOKUP($F2176,'Arr 2020'!$A:$N,11,0),0)</f>
        <v>0</v>
      </c>
      <c r="Q2176" s="24">
        <f>IFERROR(VLOOKUP($F2176,'Arr 2020'!$A:$N,12,0),0)</f>
        <v>0</v>
      </c>
      <c r="R2176" s="24">
        <f>IFERROR(VLOOKUP($F2176,'Arr 2020'!$A:$N,13,0),0)</f>
        <v>0</v>
      </c>
      <c r="S2176" s="24">
        <f>IFERROR(VLOOKUP($F2176,'Arr 2020'!$A:$N,14,0),0)</f>
        <v>0</v>
      </c>
    </row>
    <row r="2177" spans="2:19" ht="15" customHeight="1" x14ac:dyDescent="0.2">
      <c r="B2177" s="60"/>
      <c r="C2177" s="61"/>
      <c r="D2177" s="61"/>
      <c r="E2177" s="61"/>
      <c r="F2177" s="43" t="s">
        <v>3757</v>
      </c>
      <c r="G2177" s="53" t="s">
        <v>3755</v>
      </c>
      <c r="H2177" s="44">
        <f>IFERROR(VLOOKUP($F2177,'Arr 2020'!$A$1:$C$1331,3,0),0)</f>
        <v>1159.27</v>
      </c>
      <c r="I2177" s="44">
        <f>IFERROR(VLOOKUP($F2177,'Arr 2020'!$A:$N,4,0),0)</f>
        <v>1013.66</v>
      </c>
      <c r="J2177" s="44">
        <f>IFERROR(VLOOKUP($F2177,'Arr 2020'!$A:$N,5,0),0)</f>
        <v>641.12</v>
      </c>
      <c r="K2177" s="44">
        <f>IFERROR(VLOOKUP($F2177,'Arr 2020'!$A:$N,6,0),0)</f>
        <v>482.8</v>
      </c>
      <c r="L2177" s="44">
        <f>IFERROR(VLOOKUP($F2177,'Arr 2020'!$A:$N,7,0),0)</f>
        <v>1336.13</v>
      </c>
      <c r="M2177" s="44">
        <f>IFERROR(VLOOKUP($F2177,'Arr 2020'!$A:$N,8,0),0)</f>
        <v>272.56</v>
      </c>
      <c r="N2177" s="44">
        <f>IFERROR(VLOOKUP($F2177,'Arr 2020'!$A:$N,9,0),0)</f>
        <v>293.63</v>
      </c>
      <c r="O2177" s="44">
        <f>IFERROR(VLOOKUP($F2177,'Arr 2020'!$A:$N,10,0),0)</f>
        <v>1562.85</v>
      </c>
      <c r="P2177" s="44">
        <f>IFERROR(VLOOKUP($F2177,'Arr 2020'!$A:$N,11,0),0)</f>
        <v>89.15000000000002</v>
      </c>
      <c r="Q2177" s="44">
        <f>IFERROR(VLOOKUP($F2177,'Arr 2020'!$A:$N,12,0),0)</f>
        <v>359.83</v>
      </c>
      <c r="R2177" s="44">
        <f>IFERROR(VLOOKUP($F2177,'Arr 2020'!$A:$N,13,0),0)</f>
        <v>1475.56</v>
      </c>
      <c r="S2177" s="44">
        <f>IFERROR(VLOOKUP($F2177,'Arr 2020'!$A:$N,14,0),0)</f>
        <v>777</v>
      </c>
    </row>
    <row r="2178" spans="2:19" ht="15" customHeight="1" x14ac:dyDescent="0.2">
      <c r="B2178" s="64"/>
      <c r="C2178" s="37"/>
      <c r="D2178" s="37" t="s">
        <v>3758</v>
      </c>
      <c r="E2178" s="37"/>
      <c r="F2178" s="37"/>
      <c r="G2178" s="51" t="s">
        <v>3759</v>
      </c>
      <c r="H2178" s="38">
        <f>IFERROR(VLOOKUP($F2178,'Arr 2020'!$A$1:$C$1331,3,0),0)</f>
        <v>0</v>
      </c>
      <c r="I2178" s="38">
        <f>IFERROR(VLOOKUP($F2178,'Arr 2020'!$A:$N,4,0),0)</f>
        <v>0</v>
      </c>
      <c r="J2178" s="38">
        <f>IFERROR(VLOOKUP($F2178,'Arr 2020'!$A:$N,5,0),0)</f>
        <v>0</v>
      </c>
      <c r="K2178" s="38">
        <f>IFERROR(VLOOKUP($F2178,'Arr 2020'!$A:$N,6,0),0)</f>
        <v>0</v>
      </c>
      <c r="L2178" s="38">
        <f>IFERROR(VLOOKUP($F2178,'Arr 2020'!$A:$N,7,0),0)</f>
        <v>0</v>
      </c>
      <c r="M2178" s="38">
        <f>IFERROR(VLOOKUP($F2178,'Arr 2020'!$A:$N,8,0),0)</f>
        <v>0</v>
      </c>
      <c r="N2178" s="38">
        <f>IFERROR(VLOOKUP($F2178,'Arr 2020'!$A:$N,9,0),0)</f>
        <v>0</v>
      </c>
      <c r="O2178" s="38">
        <f>IFERROR(VLOOKUP($F2178,'Arr 2020'!$A:$N,10,0),0)</f>
        <v>0</v>
      </c>
      <c r="P2178" s="38">
        <f>IFERROR(VLOOKUP($F2178,'Arr 2020'!$A:$N,11,0),0)</f>
        <v>0</v>
      </c>
      <c r="Q2178" s="38">
        <f>IFERROR(VLOOKUP($F2178,'Arr 2020'!$A:$N,12,0),0)</f>
        <v>0</v>
      </c>
      <c r="R2178" s="38">
        <f>IFERROR(VLOOKUP($F2178,'Arr 2020'!$A:$N,13,0),0)</f>
        <v>0</v>
      </c>
      <c r="S2178" s="38">
        <f>IFERROR(VLOOKUP($F2178,'Arr 2020'!$A:$N,14,0),0)</f>
        <v>0</v>
      </c>
    </row>
    <row r="2179" spans="2:19" ht="15" customHeight="1" x14ac:dyDescent="0.2">
      <c r="B2179" s="23"/>
      <c r="C2179" s="22"/>
      <c r="D2179" s="22"/>
      <c r="E2179" s="22" t="s">
        <v>3760</v>
      </c>
      <c r="F2179" s="22"/>
      <c r="G2179" s="55" t="s">
        <v>4337</v>
      </c>
      <c r="H2179" s="24">
        <f>IFERROR(VLOOKUP($F2179,'Arr 2020'!$A$1:$C$1331,3,0),0)</f>
        <v>0</v>
      </c>
      <c r="I2179" s="24">
        <f>IFERROR(VLOOKUP($F2179,'Arr 2020'!$A:$N,4,0),0)</f>
        <v>0</v>
      </c>
      <c r="J2179" s="24">
        <f>IFERROR(VLOOKUP($F2179,'Arr 2020'!$A:$N,5,0),0)</f>
        <v>0</v>
      </c>
      <c r="K2179" s="24">
        <f>IFERROR(VLOOKUP($F2179,'Arr 2020'!$A:$N,6,0),0)</f>
        <v>0</v>
      </c>
      <c r="L2179" s="24">
        <f>IFERROR(VLOOKUP($F2179,'Arr 2020'!$A:$N,7,0),0)</f>
        <v>0</v>
      </c>
      <c r="M2179" s="24">
        <f>IFERROR(VLOOKUP($F2179,'Arr 2020'!$A:$N,8,0),0)</f>
        <v>0</v>
      </c>
      <c r="N2179" s="24">
        <f>IFERROR(VLOOKUP($F2179,'Arr 2020'!$A:$N,9,0),0)</f>
        <v>0</v>
      </c>
      <c r="O2179" s="24">
        <f>IFERROR(VLOOKUP($F2179,'Arr 2020'!$A:$N,10,0),0)</f>
        <v>0</v>
      </c>
      <c r="P2179" s="24">
        <f>IFERROR(VLOOKUP($F2179,'Arr 2020'!$A:$N,11,0),0)</f>
        <v>0</v>
      </c>
      <c r="Q2179" s="24">
        <f>IFERROR(VLOOKUP($F2179,'Arr 2020'!$A:$N,12,0),0)</f>
        <v>0</v>
      </c>
      <c r="R2179" s="24">
        <f>IFERROR(VLOOKUP($F2179,'Arr 2020'!$A:$N,13,0),0)</f>
        <v>0</v>
      </c>
      <c r="S2179" s="24">
        <f>IFERROR(VLOOKUP($F2179,'Arr 2020'!$A:$N,14,0),0)</f>
        <v>0</v>
      </c>
    </row>
    <row r="2180" spans="2:19" ht="15" customHeight="1" x14ac:dyDescent="0.2">
      <c r="B2180" s="60"/>
      <c r="C2180" s="61"/>
      <c r="D2180" s="61"/>
      <c r="E2180" s="61"/>
      <c r="F2180" s="43" t="s">
        <v>3762</v>
      </c>
      <c r="G2180" s="53" t="s">
        <v>4337</v>
      </c>
      <c r="H2180" s="44">
        <f>IFERROR(VLOOKUP($F2180,'Arr 2020'!$A$1:$C$1331,3,0),0)</f>
        <v>8271.74</v>
      </c>
      <c r="I2180" s="44">
        <f>IFERROR(VLOOKUP($F2180,'Arr 2020'!$A:$N,4,0),0)</f>
        <v>16049.85</v>
      </c>
      <c r="J2180" s="44">
        <f>IFERROR(VLOOKUP($F2180,'Arr 2020'!$A:$N,5,0),0)</f>
        <v>9597.14</v>
      </c>
      <c r="K2180" s="44">
        <f>IFERROR(VLOOKUP($F2180,'Arr 2020'!$A:$N,6,0),0)</f>
        <v>2975.85</v>
      </c>
      <c r="L2180" s="44">
        <f>IFERROR(VLOOKUP($F2180,'Arr 2020'!$A:$N,7,0),0)</f>
        <v>4663.43</v>
      </c>
      <c r="M2180" s="44">
        <f>IFERROR(VLOOKUP($F2180,'Arr 2020'!$A:$N,8,0),0)</f>
        <v>3187.31</v>
      </c>
      <c r="N2180" s="44">
        <f>IFERROR(VLOOKUP($F2180,'Arr 2020'!$A:$N,9,0),0)</f>
        <v>923</v>
      </c>
      <c r="O2180" s="44">
        <f>IFERROR(VLOOKUP($F2180,'Arr 2020'!$A:$N,10,0),0)</f>
        <v>2587.7199999999998</v>
      </c>
      <c r="P2180" s="44">
        <f>IFERROR(VLOOKUP($F2180,'Arr 2020'!$A:$N,11,0),0)</f>
        <v>3278.43</v>
      </c>
      <c r="Q2180" s="44">
        <f>IFERROR(VLOOKUP($F2180,'Arr 2020'!$A:$N,12,0),0)</f>
        <v>2855.35</v>
      </c>
      <c r="R2180" s="44">
        <f>IFERROR(VLOOKUP($F2180,'Arr 2020'!$A:$N,13,0),0)</f>
        <v>619.94000000000005</v>
      </c>
      <c r="S2180" s="44">
        <f>IFERROR(VLOOKUP($F2180,'Arr 2020'!$A:$N,14,0),0)</f>
        <v>1542.42</v>
      </c>
    </row>
    <row r="2181" spans="2:19" ht="15" customHeight="1" x14ac:dyDescent="0.2">
      <c r="B2181" s="23"/>
      <c r="C2181" s="22"/>
      <c r="D2181" s="22"/>
      <c r="E2181" s="22" t="s">
        <v>3763</v>
      </c>
      <c r="F2181" s="22"/>
      <c r="G2181" s="55" t="s">
        <v>4338</v>
      </c>
      <c r="H2181" s="24">
        <f>IFERROR(VLOOKUP($F2181,'Arr 2020'!$A$1:$C$1331,3,0),0)</f>
        <v>0</v>
      </c>
      <c r="I2181" s="24">
        <f>IFERROR(VLOOKUP($F2181,'Arr 2020'!$A:$N,4,0),0)</f>
        <v>0</v>
      </c>
      <c r="J2181" s="24">
        <f>IFERROR(VLOOKUP($F2181,'Arr 2020'!$A:$N,5,0),0)</f>
        <v>0</v>
      </c>
      <c r="K2181" s="24">
        <f>IFERROR(VLOOKUP($F2181,'Arr 2020'!$A:$N,6,0),0)</f>
        <v>0</v>
      </c>
      <c r="L2181" s="24">
        <f>IFERROR(VLOOKUP($F2181,'Arr 2020'!$A:$N,7,0),0)</f>
        <v>0</v>
      </c>
      <c r="M2181" s="24">
        <f>IFERROR(VLOOKUP($F2181,'Arr 2020'!$A:$N,8,0),0)</f>
        <v>0</v>
      </c>
      <c r="N2181" s="24">
        <f>IFERROR(VLOOKUP($F2181,'Arr 2020'!$A:$N,9,0),0)</f>
        <v>0</v>
      </c>
      <c r="O2181" s="24">
        <f>IFERROR(VLOOKUP($F2181,'Arr 2020'!$A:$N,10,0),0)</f>
        <v>0</v>
      </c>
      <c r="P2181" s="24">
        <f>IFERROR(VLOOKUP($F2181,'Arr 2020'!$A:$N,11,0),0)</f>
        <v>0</v>
      </c>
      <c r="Q2181" s="24">
        <f>IFERROR(VLOOKUP($F2181,'Arr 2020'!$A:$N,12,0),0)</f>
        <v>0</v>
      </c>
      <c r="R2181" s="24">
        <f>IFERROR(VLOOKUP($F2181,'Arr 2020'!$A:$N,13,0),0)</f>
        <v>0</v>
      </c>
      <c r="S2181" s="24">
        <f>IFERROR(VLOOKUP($F2181,'Arr 2020'!$A:$N,14,0),0)</f>
        <v>0</v>
      </c>
    </row>
    <row r="2182" spans="2:19" ht="15" customHeight="1" x14ac:dyDescent="0.2">
      <c r="B2182" s="60"/>
      <c r="C2182" s="61"/>
      <c r="D2182" s="61"/>
      <c r="E2182" s="61"/>
      <c r="F2182" s="43" t="s">
        <v>3765</v>
      </c>
      <c r="G2182" s="53" t="s">
        <v>4338</v>
      </c>
      <c r="H2182" s="44">
        <f>IFERROR(VLOOKUP($F2182,'Arr 2020'!$A$1:$C$1331,3,0),0)</f>
        <v>343.04</v>
      </c>
      <c r="I2182" s="44">
        <f>IFERROR(VLOOKUP($F2182,'Arr 2020'!$A:$N,4,0),0)</f>
        <v>452.52999999999992</v>
      </c>
      <c r="J2182" s="44">
        <f>IFERROR(VLOOKUP($F2182,'Arr 2020'!$A:$N,5,0),0)</f>
        <v>809.2</v>
      </c>
      <c r="K2182" s="44">
        <f>IFERROR(VLOOKUP($F2182,'Arr 2020'!$A:$N,6,0),0)</f>
        <v>825.4</v>
      </c>
      <c r="L2182" s="44">
        <f>IFERROR(VLOOKUP($F2182,'Arr 2020'!$A:$N,7,0),0)</f>
        <v>221.09</v>
      </c>
      <c r="M2182" s="44">
        <f>IFERROR(VLOOKUP($F2182,'Arr 2020'!$A:$N,8,0),0)</f>
        <v>941.27999999999986</v>
      </c>
      <c r="N2182" s="44">
        <f>IFERROR(VLOOKUP($F2182,'Arr 2020'!$A:$N,9,0),0)</f>
        <v>250.14</v>
      </c>
      <c r="O2182" s="44">
        <f>IFERROR(VLOOKUP($F2182,'Arr 2020'!$A:$N,10,0),0)</f>
        <v>659.83</v>
      </c>
      <c r="P2182" s="44">
        <f>IFERROR(VLOOKUP($F2182,'Arr 2020'!$A:$N,11,0),0)</f>
        <v>690.61</v>
      </c>
      <c r="Q2182" s="44">
        <f>IFERROR(VLOOKUP($F2182,'Arr 2020'!$A:$N,12,0),0)</f>
        <v>142.27000000000001</v>
      </c>
      <c r="R2182" s="44">
        <f>IFERROR(VLOOKUP($F2182,'Arr 2020'!$A:$N,13,0),0)</f>
        <v>77.03</v>
      </c>
      <c r="S2182" s="44">
        <f>IFERROR(VLOOKUP($F2182,'Arr 2020'!$A:$N,14,0),0)</f>
        <v>0</v>
      </c>
    </row>
    <row r="2183" spans="2:19" ht="15" customHeight="1" x14ac:dyDescent="0.2">
      <c r="B2183" s="23"/>
      <c r="C2183" s="22"/>
      <c r="D2183" s="22"/>
      <c r="E2183" s="22" t="s">
        <v>3766</v>
      </c>
      <c r="F2183" s="22"/>
      <c r="G2183" s="55" t="s">
        <v>4339</v>
      </c>
      <c r="H2183" s="24">
        <f>IFERROR(VLOOKUP($F2183,'Arr 2020'!$A$1:$C$1331,3,0),0)</f>
        <v>0</v>
      </c>
      <c r="I2183" s="24">
        <f>IFERROR(VLOOKUP($F2183,'Arr 2020'!$A:$N,4,0),0)</f>
        <v>0</v>
      </c>
      <c r="J2183" s="24">
        <f>IFERROR(VLOOKUP($F2183,'Arr 2020'!$A:$N,5,0),0)</f>
        <v>0</v>
      </c>
      <c r="K2183" s="24">
        <f>IFERROR(VLOOKUP($F2183,'Arr 2020'!$A:$N,6,0),0)</f>
        <v>0</v>
      </c>
      <c r="L2183" s="24">
        <f>IFERROR(VLOOKUP($F2183,'Arr 2020'!$A:$N,7,0),0)</f>
        <v>0</v>
      </c>
      <c r="M2183" s="24">
        <f>IFERROR(VLOOKUP($F2183,'Arr 2020'!$A:$N,8,0),0)</f>
        <v>0</v>
      </c>
      <c r="N2183" s="24">
        <f>IFERROR(VLOOKUP($F2183,'Arr 2020'!$A:$N,9,0),0)</f>
        <v>0</v>
      </c>
      <c r="O2183" s="24">
        <f>IFERROR(VLOOKUP($F2183,'Arr 2020'!$A:$N,10,0),0)</f>
        <v>0</v>
      </c>
      <c r="P2183" s="24">
        <f>IFERROR(VLOOKUP($F2183,'Arr 2020'!$A:$N,11,0),0)</f>
        <v>0</v>
      </c>
      <c r="Q2183" s="24">
        <f>IFERROR(VLOOKUP($F2183,'Arr 2020'!$A:$N,12,0),0)</f>
        <v>0</v>
      </c>
      <c r="R2183" s="24">
        <f>IFERROR(VLOOKUP($F2183,'Arr 2020'!$A:$N,13,0),0)</f>
        <v>0</v>
      </c>
      <c r="S2183" s="24">
        <f>IFERROR(VLOOKUP($F2183,'Arr 2020'!$A:$N,14,0),0)</f>
        <v>0</v>
      </c>
    </row>
    <row r="2184" spans="2:19" ht="15" customHeight="1" x14ac:dyDescent="0.2">
      <c r="B2184" s="60"/>
      <c r="C2184" s="61"/>
      <c r="D2184" s="61"/>
      <c r="E2184" s="61"/>
      <c r="F2184" s="43" t="s">
        <v>3768</v>
      </c>
      <c r="G2184" s="53" t="s">
        <v>4339</v>
      </c>
      <c r="H2184" s="44">
        <f>IFERROR(VLOOKUP($F2184,'Arr 2020'!$A$1:$C$1331,3,0),0)</f>
        <v>0</v>
      </c>
      <c r="I2184" s="44">
        <f>IFERROR(VLOOKUP($F2184,'Arr 2020'!$A:$N,4,0),0)</f>
        <v>0</v>
      </c>
      <c r="J2184" s="44">
        <f>IFERROR(VLOOKUP($F2184,'Arr 2020'!$A:$N,5,0),0)</f>
        <v>0</v>
      </c>
      <c r="K2184" s="44">
        <f>IFERROR(VLOOKUP($F2184,'Arr 2020'!$A:$N,6,0),0)</f>
        <v>0</v>
      </c>
      <c r="L2184" s="44">
        <f>IFERROR(VLOOKUP($F2184,'Arr 2020'!$A:$N,7,0),0)</f>
        <v>0</v>
      </c>
      <c r="M2184" s="44">
        <f>IFERROR(VLOOKUP($F2184,'Arr 2020'!$A:$N,8,0),0)</f>
        <v>0</v>
      </c>
      <c r="N2184" s="44">
        <f>IFERROR(VLOOKUP($F2184,'Arr 2020'!$A:$N,9,0),0)</f>
        <v>0</v>
      </c>
      <c r="O2184" s="44">
        <f>IFERROR(VLOOKUP($F2184,'Arr 2020'!$A:$N,10,0),0)</f>
        <v>0</v>
      </c>
      <c r="P2184" s="44">
        <f>IFERROR(VLOOKUP($F2184,'Arr 2020'!$A:$N,11,0),0)</f>
        <v>0</v>
      </c>
      <c r="Q2184" s="44">
        <f>IFERROR(VLOOKUP($F2184,'Arr 2020'!$A:$N,12,0),0)</f>
        <v>0</v>
      </c>
      <c r="R2184" s="44">
        <f>IFERROR(VLOOKUP($F2184,'Arr 2020'!$A:$N,13,0),0)</f>
        <v>0</v>
      </c>
      <c r="S2184" s="44">
        <f>IFERROR(VLOOKUP($F2184,'Arr 2020'!$A:$N,14,0),0)</f>
        <v>0</v>
      </c>
    </row>
    <row r="2185" spans="2:19" ht="15" customHeight="1" x14ac:dyDescent="0.2">
      <c r="B2185" s="64"/>
      <c r="C2185" s="37"/>
      <c r="D2185" s="37" t="s">
        <v>3769</v>
      </c>
      <c r="E2185" s="37"/>
      <c r="F2185" s="37"/>
      <c r="G2185" s="51" t="s">
        <v>3770</v>
      </c>
      <c r="H2185" s="38">
        <f>IFERROR(VLOOKUP($F2185,'Arr 2020'!$A$1:$C$1331,3,0),0)</f>
        <v>0</v>
      </c>
      <c r="I2185" s="38">
        <f>IFERROR(VLOOKUP($F2185,'Arr 2020'!$A:$N,4,0),0)</f>
        <v>0</v>
      </c>
      <c r="J2185" s="38">
        <f>IFERROR(VLOOKUP($F2185,'Arr 2020'!$A:$N,5,0),0)</f>
        <v>0</v>
      </c>
      <c r="K2185" s="38">
        <f>IFERROR(VLOOKUP($F2185,'Arr 2020'!$A:$N,6,0),0)</f>
        <v>0</v>
      </c>
      <c r="L2185" s="38">
        <f>IFERROR(VLOOKUP($F2185,'Arr 2020'!$A:$N,7,0),0)</f>
        <v>0</v>
      </c>
      <c r="M2185" s="38">
        <f>IFERROR(VLOOKUP($F2185,'Arr 2020'!$A:$N,8,0),0)</f>
        <v>0</v>
      </c>
      <c r="N2185" s="38">
        <f>IFERROR(VLOOKUP($F2185,'Arr 2020'!$A:$N,9,0),0)</f>
        <v>0</v>
      </c>
      <c r="O2185" s="38">
        <f>IFERROR(VLOOKUP($F2185,'Arr 2020'!$A:$N,10,0),0)</f>
        <v>0</v>
      </c>
      <c r="P2185" s="38">
        <f>IFERROR(VLOOKUP($F2185,'Arr 2020'!$A:$N,11,0),0)</f>
        <v>0</v>
      </c>
      <c r="Q2185" s="38">
        <f>IFERROR(VLOOKUP($F2185,'Arr 2020'!$A:$N,12,0),0)</f>
        <v>0</v>
      </c>
      <c r="R2185" s="38">
        <f>IFERROR(VLOOKUP($F2185,'Arr 2020'!$A:$N,13,0),0)</f>
        <v>0</v>
      </c>
      <c r="S2185" s="38">
        <f>IFERROR(VLOOKUP($F2185,'Arr 2020'!$A:$N,14,0),0)</f>
        <v>0</v>
      </c>
    </row>
    <row r="2186" spans="2:19" ht="15" customHeight="1" x14ac:dyDescent="0.2">
      <c r="B2186" s="23"/>
      <c r="C2186" s="22"/>
      <c r="D2186" s="22"/>
      <c r="E2186" s="22" t="s">
        <v>3771</v>
      </c>
      <c r="F2186" s="22"/>
      <c r="G2186" s="55" t="s">
        <v>3772</v>
      </c>
      <c r="H2186" s="24">
        <f>IFERROR(VLOOKUP($F2186,'Arr 2020'!$A$1:$C$1331,3,0),0)</f>
        <v>0</v>
      </c>
      <c r="I2186" s="24">
        <f>IFERROR(VLOOKUP($F2186,'Arr 2020'!$A:$N,4,0),0)</f>
        <v>0</v>
      </c>
      <c r="J2186" s="24">
        <f>IFERROR(VLOOKUP($F2186,'Arr 2020'!$A:$N,5,0),0)</f>
        <v>0</v>
      </c>
      <c r="K2186" s="24">
        <f>IFERROR(VLOOKUP($F2186,'Arr 2020'!$A:$N,6,0),0)</f>
        <v>0</v>
      </c>
      <c r="L2186" s="24">
        <f>IFERROR(VLOOKUP($F2186,'Arr 2020'!$A:$N,7,0),0)</f>
        <v>0</v>
      </c>
      <c r="M2186" s="24">
        <f>IFERROR(VLOOKUP($F2186,'Arr 2020'!$A:$N,8,0),0)</f>
        <v>0</v>
      </c>
      <c r="N2186" s="24">
        <f>IFERROR(VLOOKUP($F2186,'Arr 2020'!$A:$N,9,0),0)</f>
        <v>0</v>
      </c>
      <c r="O2186" s="24">
        <f>IFERROR(VLOOKUP($F2186,'Arr 2020'!$A:$N,10,0),0)</f>
        <v>0</v>
      </c>
      <c r="P2186" s="24">
        <f>IFERROR(VLOOKUP($F2186,'Arr 2020'!$A:$N,11,0),0)</f>
        <v>0</v>
      </c>
      <c r="Q2186" s="24">
        <f>IFERROR(VLOOKUP($F2186,'Arr 2020'!$A:$N,12,0),0)</f>
        <v>0</v>
      </c>
      <c r="R2186" s="24">
        <f>IFERROR(VLOOKUP($F2186,'Arr 2020'!$A:$N,13,0),0)</f>
        <v>0</v>
      </c>
      <c r="S2186" s="24">
        <f>IFERROR(VLOOKUP($F2186,'Arr 2020'!$A:$N,14,0),0)</f>
        <v>0</v>
      </c>
    </row>
    <row r="2187" spans="2:19" ht="15" customHeight="1" x14ac:dyDescent="0.2">
      <c r="B2187" s="60"/>
      <c r="C2187" s="61"/>
      <c r="D2187" s="61"/>
      <c r="E2187" s="61"/>
      <c r="F2187" s="43" t="s">
        <v>3773</v>
      </c>
      <c r="G2187" s="53" t="s">
        <v>3772</v>
      </c>
      <c r="H2187" s="44">
        <f>IFERROR(VLOOKUP($F2187,'Arr 2020'!$A$1:$C$1331,3,0),0)</f>
        <v>0</v>
      </c>
      <c r="I2187" s="44">
        <f>IFERROR(VLOOKUP($F2187,'Arr 2020'!$A:$N,4,0),0)</f>
        <v>0</v>
      </c>
      <c r="J2187" s="44">
        <f>IFERROR(VLOOKUP($F2187,'Arr 2020'!$A:$N,5,0),0)</f>
        <v>0</v>
      </c>
      <c r="K2187" s="44">
        <f>IFERROR(VLOOKUP($F2187,'Arr 2020'!$A:$N,6,0),0)</f>
        <v>0</v>
      </c>
      <c r="L2187" s="44">
        <f>IFERROR(VLOOKUP($F2187,'Arr 2020'!$A:$N,7,0),0)</f>
        <v>0</v>
      </c>
      <c r="M2187" s="44">
        <f>IFERROR(VLOOKUP($F2187,'Arr 2020'!$A:$N,8,0),0)</f>
        <v>0</v>
      </c>
      <c r="N2187" s="44">
        <f>IFERROR(VLOOKUP($F2187,'Arr 2020'!$A:$N,9,0),0)</f>
        <v>0</v>
      </c>
      <c r="O2187" s="44">
        <f>IFERROR(VLOOKUP($F2187,'Arr 2020'!$A:$N,10,0),0)</f>
        <v>0</v>
      </c>
      <c r="P2187" s="44">
        <f>IFERROR(VLOOKUP($F2187,'Arr 2020'!$A:$N,11,0),0)</f>
        <v>0</v>
      </c>
      <c r="Q2187" s="44">
        <f>IFERROR(VLOOKUP($F2187,'Arr 2020'!$A:$N,12,0),0)</f>
        <v>0</v>
      </c>
      <c r="R2187" s="44">
        <f>IFERROR(VLOOKUP($F2187,'Arr 2020'!$A:$N,13,0),0)</f>
        <v>0</v>
      </c>
      <c r="S2187" s="44">
        <f>IFERROR(VLOOKUP($F2187,'Arr 2020'!$A:$N,14,0),0)</f>
        <v>0</v>
      </c>
    </row>
    <row r="2188" spans="2:19" ht="15" customHeight="1" x14ac:dyDescent="0.2">
      <c r="B2188" s="23"/>
      <c r="C2188" s="22"/>
      <c r="D2188" s="22"/>
      <c r="E2188" s="22" t="s">
        <v>3774</v>
      </c>
      <c r="F2188" s="22"/>
      <c r="G2188" s="55" t="s">
        <v>3775</v>
      </c>
      <c r="H2188" s="24">
        <f>IFERROR(VLOOKUP($F2188,'Arr 2020'!$A$1:$C$1331,3,0),0)</f>
        <v>0</v>
      </c>
      <c r="I2188" s="24">
        <f>IFERROR(VLOOKUP($F2188,'Arr 2020'!$A:$N,4,0),0)</f>
        <v>0</v>
      </c>
      <c r="J2188" s="24">
        <f>IFERROR(VLOOKUP($F2188,'Arr 2020'!$A:$N,5,0),0)</f>
        <v>0</v>
      </c>
      <c r="K2188" s="24">
        <f>IFERROR(VLOOKUP($F2188,'Arr 2020'!$A:$N,6,0),0)</f>
        <v>0</v>
      </c>
      <c r="L2188" s="24">
        <f>IFERROR(VLOOKUP($F2188,'Arr 2020'!$A:$N,7,0),0)</f>
        <v>0</v>
      </c>
      <c r="M2188" s="24">
        <f>IFERROR(VLOOKUP($F2188,'Arr 2020'!$A:$N,8,0),0)</f>
        <v>0</v>
      </c>
      <c r="N2188" s="24">
        <f>IFERROR(VLOOKUP($F2188,'Arr 2020'!$A:$N,9,0),0)</f>
        <v>0</v>
      </c>
      <c r="O2188" s="24">
        <f>IFERROR(VLOOKUP($F2188,'Arr 2020'!$A:$N,10,0),0)</f>
        <v>0</v>
      </c>
      <c r="P2188" s="24">
        <f>IFERROR(VLOOKUP($F2188,'Arr 2020'!$A:$N,11,0),0)</f>
        <v>0</v>
      </c>
      <c r="Q2188" s="24">
        <f>IFERROR(VLOOKUP($F2188,'Arr 2020'!$A:$N,12,0),0)</f>
        <v>0</v>
      </c>
      <c r="R2188" s="24">
        <f>IFERROR(VLOOKUP($F2188,'Arr 2020'!$A:$N,13,0),0)</f>
        <v>0</v>
      </c>
      <c r="S2188" s="24">
        <f>IFERROR(VLOOKUP($F2188,'Arr 2020'!$A:$N,14,0),0)</f>
        <v>0</v>
      </c>
    </row>
    <row r="2189" spans="2:19" ht="15" customHeight="1" x14ac:dyDescent="0.2">
      <c r="B2189" s="60"/>
      <c r="C2189" s="61"/>
      <c r="D2189" s="61"/>
      <c r="E2189" s="61"/>
      <c r="F2189" s="43" t="s">
        <v>3776</v>
      </c>
      <c r="G2189" s="53" t="s">
        <v>3775</v>
      </c>
      <c r="H2189" s="44">
        <f>IFERROR(VLOOKUP($F2189,'Arr 2020'!$A$1:$C$1331,3,0),0)</f>
        <v>0</v>
      </c>
      <c r="I2189" s="44">
        <f>IFERROR(VLOOKUP($F2189,'Arr 2020'!$A:$N,4,0),0)</f>
        <v>0</v>
      </c>
      <c r="J2189" s="44">
        <f>IFERROR(VLOOKUP($F2189,'Arr 2020'!$A:$N,5,0),0)</f>
        <v>0</v>
      </c>
      <c r="K2189" s="44">
        <f>IFERROR(VLOOKUP($F2189,'Arr 2020'!$A:$N,6,0),0)</f>
        <v>0</v>
      </c>
      <c r="L2189" s="44">
        <f>IFERROR(VLOOKUP($F2189,'Arr 2020'!$A:$N,7,0),0)</f>
        <v>0</v>
      </c>
      <c r="M2189" s="44">
        <f>IFERROR(VLOOKUP($F2189,'Arr 2020'!$A:$N,8,0),0)</f>
        <v>0</v>
      </c>
      <c r="N2189" s="44">
        <f>IFERROR(VLOOKUP($F2189,'Arr 2020'!$A:$N,9,0),0)</f>
        <v>0</v>
      </c>
      <c r="O2189" s="44">
        <f>IFERROR(VLOOKUP($F2189,'Arr 2020'!$A:$N,10,0),0)</f>
        <v>0</v>
      </c>
      <c r="P2189" s="44">
        <f>IFERROR(VLOOKUP($F2189,'Arr 2020'!$A:$N,11,0),0)</f>
        <v>0</v>
      </c>
      <c r="Q2189" s="44">
        <f>IFERROR(VLOOKUP($F2189,'Arr 2020'!$A:$N,12,0),0)</f>
        <v>0</v>
      </c>
      <c r="R2189" s="44">
        <f>IFERROR(VLOOKUP($F2189,'Arr 2020'!$A:$N,13,0),0)</f>
        <v>0</v>
      </c>
      <c r="S2189" s="44">
        <f>IFERROR(VLOOKUP($F2189,'Arr 2020'!$A:$N,14,0),0)</f>
        <v>0</v>
      </c>
    </row>
    <row r="2190" spans="2:19" ht="15" customHeight="1" x14ac:dyDescent="0.2">
      <c r="B2190" s="64"/>
      <c r="C2190" s="37"/>
      <c r="D2190" s="37" t="s">
        <v>3777</v>
      </c>
      <c r="E2190" s="37"/>
      <c r="F2190" s="37"/>
      <c r="G2190" s="51" t="s">
        <v>3778</v>
      </c>
      <c r="H2190" s="38">
        <f>IFERROR(VLOOKUP($F2190,'Arr 2020'!$A$1:$C$1331,3,0),0)</f>
        <v>0</v>
      </c>
      <c r="I2190" s="38">
        <f>IFERROR(VLOOKUP($F2190,'Arr 2020'!$A:$N,4,0),0)</f>
        <v>0</v>
      </c>
      <c r="J2190" s="38">
        <f>IFERROR(VLOOKUP($F2190,'Arr 2020'!$A:$N,5,0),0)</f>
        <v>0</v>
      </c>
      <c r="K2190" s="38">
        <f>IFERROR(VLOOKUP($F2190,'Arr 2020'!$A:$N,6,0),0)</f>
        <v>0</v>
      </c>
      <c r="L2190" s="38">
        <f>IFERROR(VLOOKUP($F2190,'Arr 2020'!$A:$N,7,0),0)</f>
        <v>0</v>
      </c>
      <c r="M2190" s="38">
        <f>IFERROR(VLOOKUP($F2190,'Arr 2020'!$A:$N,8,0),0)</f>
        <v>0</v>
      </c>
      <c r="N2190" s="38">
        <f>IFERROR(VLOOKUP($F2190,'Arr 2020'!$A:$N,9,0),0)</f>
        <v>0</v>
      </c>
      <c r="O2190" s="38">
        <f>IFERROR(VLOOKUP($F2190,'Arr 2020'!$A:$N,10,0),0)</f>
        <v>0</v>
      </c>
      <c r="P2190" s="38">
        <f>IFERROR(VLOOKUP($F2190,'Arr 2020'!$A:$N,11,0),0)</f>
        <v>0</v>
      </c>
      <c r="Q2190" s="38">
        <f>IFERROR(VLOOKUP($F2190,'Arr 2020'!$A:$N,12,0),0)</f>
        <v>0</v>
      </c>
      <c r="R2190" s="38">
        <f>IFERROR(VLOOKUP($F2190,'Arr 2020'!$A:$N,13,0),0)</f>
        <v>0</v>
      </c>
      <c r="S2190" s="38">
        <f>IFERROR(VLOOKUP($F2190,'Arr 2020'!$A:$N,14,0),0)</f>
        <v>0</v>
      </c>
    </row>
    <row r="2191" spans="2:19" ht="15" customHeight="1" x14ac:dyDescent="0.2">
      <c r="B2191" s="23"/>
      <c r="C2191" s="22"/>
      <c r="D2191" s="22"/>
      <c r="E2191" s="22" t="s">
        <v>3779</v>
      </c>
      <c r="F2191" s="22"/>
      <c r="G2191" s="55" t="s">
        <v>3778</v>
      </c>
      <c r="H2191" s="24">
        <f>IFERROR(VLOOKUP($F2191,'Arr 2020'!$A$1:$C$1331,3,0),0)</f>
        <v>0</v>
      </c>
      <c r="I2191" s="24">
        <f>IFERROR(VLOOKUP($F2191,'Arr 2020'!$A:$N,4,0),0)</f>
        <v>0</v>
      </c>
      <c r="J2191" s="24">
        <f>IFERROR(VLOOKUP($F2191,'Arr 2020'!$A:$N,5,0),0)</f>
        <v>0</v>
      </c>
      <c r="K2191" s="24">
        <f>IFERROR(VLOOKUP($F2191,'Arr 2020'!$A:$N,6,0),0)</f>
        <v>0</v>
      </c>
      <c r="L2191" s="24">
        <f>IFERROR(VLOOKUP($F2191,'Arr 2020'!$A:$N,7,0),0)</f>
        <v>0</v>
      </c>
      <c r="M2191" s="24">
        <f>IFERROR(VLOOKUP($F2191,'Arr 2020'!$A:$N,8,0),0)</f>
        <v>0</v>
      </c>
      <c r="N2191" s="24">
        <f>IFERROR(VLOOKUP($F2191,'Arr 2020'!$A:$N,9,0),0)</f>
        <v>0</v>
      </c>
      <c r="O2191" s="24">
        <f>IFERROR(VLOOKUP($F2191,'Arr 2020'!$A:$N,10,0),0)</f>
        <v>0</v>
      </c>
      <c r="P2191" s="24">
        <f>IFERROR(VLOOKUP($F2191,'Arr 2020'!$A:$N,11,0),0)</f>
        <v>0</v>
      </c>
      <c r="Q2191" s="24">
        <f>IFERROR(VLOOKUP($F2191,'Arr 2020'!$A:$N,12,0),0)</f>
        <v>0</v>
      </c>
      <c r="R2191" s="24">
        <f>IFERROR(VLOOKUP($F2191,'Arr 2020'!$A:$N,13,0),0)</f>
        <v>0</v>
      </c>
      <c r="S2191" s="24">
        <f>IFERROR(VLOOKUP($F2191,'Arr 2020'!$A:$N,14,0),0)</f>
        <v>0</v>
      </c>
    </row>
    <row r="2192" spans="2:19" ht="15" customHeight="1" x14ac:dyDescent="0.2">
      <c r="B2192" s="60"/>
      <c r="C2192" s="61"/>
      <c r="D2192" s="61"/>
      <c r="E2192" s="61"/>
      <c r="F2192" s="43" t="s">
        <v>3780</v>
      </c>
      <c r="G2192" s="53" t="s">
        <v>3781</v>
      </c>
      <c r="H2192" s="44">
        <f>IFERROR(VLOOKUP($F2192,'Arr 2020'!$A$1:$C$1331,3,0),0)</f>
        <v>0</v>
      </c>
      <c r="I2192" s="44">
        <f>IFERROR(VLOOKUP($F2192,'Arr 2020'!$A:$N,4,0),0)</f>
        <v>0</v>
      </c>
      <c r="J2192" s="44">
        <f>IFERROR(VLOOKUP($F2192,'Arr 2020'!$A:$N,5,0),0)</f>
        <v>0</v>
      </c>
      <c r="K2192" s="44">
        <f>IFERROR(VLOOKUP($F2192,'Arr 2020'!$A:$N,6,0),0)</f>
        <v>0</v>
      </c>
      <c r="L2192" s="44">
        <f>IFERROR(VLOOKUP($F2192,'Arr 2020'!$A:$N,7,0),0)</f>
        <v>0</v>
      </c>
      <c r="M2192" s="44">
        <f>IFERROR(VLOOKUP($F2192,'Arr 2020'!$A:$N,8,0),0)</f>
        <v>0</v>
      </c>
      <c r="N2192" s="44">
        <f>IFERROR(VLOOKUP($F2192,'Arr 2020'!$A:$N,9,0),0)</f>
        <v>0</v>
      </c>
      <c r="O2192" s="44">
        <f>IFERROR(VLOOKUP($F2192,'Arr 2020'!$A:$N,10,0),0)</f>
        <v>0</v>
      </c>
      <c r="P2192" s="44">
        <f>IFERROR(VLOOKUP($F2192,'Arr 2020'!$A:$N,11,0),0)</f>
        <v>0</v>
      </c>
      <c r="Q2192" s="44">
        <f>IFERROR(VLOOKUP($F2192,'Arr 2020'!$A:$N,12,0),0)</f>
        <v>0</v>
      </c>
      <c r="R2192" s="44">
        <f>IFERROR(VLOOKUP($F2192,'Arr 2020'!$A:$N,13,0),0)</f>
        <v>0</v>
      </c>
      <c r="S2192" s="44">
        <f>IFERROR(VLOOKUP($F2192,'Arr 2020'!$A:$N,14,0),0)</f>
        <v>0</v>
      </c>
    </row>
    <row r="2193" spans="2:19" ht="15" customHeight="1" x14ac:dyDescent="0.2">
      <c r="B2193" s="60"/>
      <c r="C2193" s="61"/>
      <c r="D2193" s="61"/>
      <c r="E2193" s="61"/>
      <c r="F2193" s="43" t="s">
        <v>3782</v>
      </c>
      <c r="G2193" s="53" t="s">
        <v>3783</v>
      </c>
      <c r="H2193" s="44">
        <f>IFERROR(VLOOKUP($F2193,'Arr 2020'!$A$1:$C$1331,3,0),0)</f>
        <v>0</v>
      </c>
      <c r="I2193" s="44">
        <f>IFERROR(VLOOKUP($F2193,'Arr 2020'!$A:$N,4,0),0)</f>
        <v>0</v>
      </c>
      <c r="J2193" s="44">
        <f>IFERROR(VLOOKUP($F2193,'Arr 2020'!$A:$N,5,0),0)</f>
        <v>0</v>
      </c>
      <c r="K2193" s="44">
        <f>IFERROR(VLOOKUP($F2193,'Arr 2020'!$A:$N,6,0),0)</f>
        <v>0</v>
      </c>
      <c r="L2193" s="44">
        <f>IFERROR(VLOOKUP($F2193,'Arr 2020'!$A:$N,7,0),0)</f>
        <v>0</v>
      </c>
      <c r="M2193" s="44">
        <f>IFERROR(VLOOKUP($F2193,'Arr 2020'!$A:$N,8,0),0)</f>
        <v>0</v>
      </c>
      <c r="N2193" s="44">
        <f>IFERROR(VLOOKUP($F2193,'Arr 2020'!$A:$N,9,0),0)</f>
        <v>0</v>
      </c>
      <c r="O2193" s="44">
        <f>IFERROR(VLOOKUP($F2193,'Arr 2020'!$A:$N,10,0),0)</f>
        <v>0</v>
      </c>
      <c r="P2193" s="44">
        <f>IFERROR(VLOOKUP($F2193,'Arr 2020'!$A:$N,11,0),0)</f>
        <v>0</v>
      </c>
      <c r="Q2193" s="44">
        <f>IFERROR(VLOOKUP($F2193,'Arr 2020'!$A:$N,12,0),0)</f>
        <v>0</v>
      </c>
      <c r="R2193" s="44">
        <f>IFERROR(VLOOKUP($F2193,'Arr 2020'!$A:$N,13,0),0)</f>
        <v>62.63</v>
      </c>
      <c r="S2193" s="44">
        <f>IFERROR(VLOOKUP($F2193,'Arr 2020'!$A:$N,14,0),0)</f>
        <v>5.52</v>
      </c>
    </row>
    <row r="2194" spans="2:19" ht="15" customHeight="1" x14ac:dyDescent="0.2">
      <c r="B2194" s="64"/>
      <c r="C2194" s="37"/>
      <c r="D2194" s="37" t="s">
        <v>3784</v>
      </c>
      <c r="E2194" s="37"/>
      <c r="F2194" s="37"/>
      <c r="G2194" s="51" t="s">
        <v>3785</v>
      </c>
      <c r="H2194" s="38">
        <f>IFERROR(VLOOKUP($F2194,'Arr 2020'!$A$1:$C$1331,3,0),0)</f>
        <v>0</v>
      </c>
      <c r="I2194" s="38">
        <f>IFERROR(VLOOKUP($F2194,'Arr 2020'!$A:$N,4,0),0)</f>
        <v>0</v>
      </c>
      <c r="J2194" s="38">
        <f>IFERROR(VLOOKUP($F2194,'Arr 2020'!$A:$N,5,0),0)</f>
        <v>0</v>
      </c>
      <c r="K2194" s="38">
        <f>IFERROR(VLOOKUP($F2194,'Arr 2020'!$A:$N,6,0),0)</f>
        <v>0</v>
      </c>
      <c r="L2194" s="38">
        <f>IFERROR(VLOOKUP($F2194,'Arr 2020'!$A:$N,7,0),0)</f>
        <v>0</v>
      </c>
      <c r="M2194" s="38">
        <f>IFERROR(VLOOKUP($F2194,'Arr 2020'!$A:$N,8,0),0)</f>
        <v>0</v>
      </c>
      <c r="N2194" s="38">
        <f>IFERROR(VLOOKUP($F2194,'Arr 2020'!$A:$N,9,0),0)</f>
        <v>0</v>
      </c>
      <c r="O2194" s="38">
        <f>IFERROR(VLOOKUP($F2194,'Arr 2020'!$A:$N,10,0),0)</f>
        <v>0</v>
      </c>
      <c r="P2194" s="38">
        <f>IFERROR(VLOOKUP($F2194,'Arr 2020'!$A:$N,11,0),0)</f>
        <v>0</v>
      </c>
      <c r="Q2194" s="38">
        <f>IFERROR(VLOOKUP($F2194,'Arr 2020'!$A:$N,12,0),0)</f>
        <v>0</v>
      </c>
      <c r="R2194" s="38">
        <f>IFERROR(VLOOKUP($F2194,'Arr 2020'!$A:$N,13,0),0)</f>
        <v>0</v>
      </c>
      <c r="S2194" s="38">
        <f>IFERROR(VLOOKUP($F2194,'Arr 2020'!$A:$N,14,0),0)</f>
        <v>0</v>
      </c>
    </row>
    <row r="2195" spans="2:19" ht="15" customHeight="1" x14ac:dyDescent="0.2">
      <c r="B2195" s="23"/>
      <c r="C2195" s="22"/>
      <c r="D2195" s="22"/>
      <c r="E2195" s="22" t="s">
        <v>3786</v>
      </c>
      <c r="F2195" s="22"/>
      <c r="G2195" s="55" t="s">
        <v>3787</v>
      </c>
      <c r="H2195" s="24">
        <f>IFERROR(VLOOKUP($F2195,'Arr 2020'!$A$1:$C$1331,3,0),0)</f>
        <v>0</v>
      </c>
      <c r="I2195" s="24">
        <f>IFERROR(VLOOKUP($F2195,'Arr 2020'!$A:$N,4,0),0)</f>
        <v>0</v>
      </c>
      <c r="J2195" s="24">
        <f>IFERROR(VLOOKUP($F2195,'Arr 2020'!$A:$N,5,0),0)</f>
        <v>0</v>
      </c>
      <c r="K2195" s="24">
        <f>IFERROR(VLOOKUP($F2195,'Arr 2020'!$A:$N,6,0),0)</f>
        <v>0</v>
      </c>
      <c r="L2195" s="24">
        <f>IFERROR(VLOOKUP($F2195,'Arr 2020'!$A:$N,7,0),0)</f>
        <v>0</v>
      </c>
      <c r="M2195" s="24">
        <f>IFERROR(VLOOKUP($F2195,'Arr 2020'!$A:$N,8,0),0)</f>
        <v>0</v>
      </c>
      <c r="N2195" s="24">
        <f>IFERROR(VLOOKUP($F2195,'Arr 2020'!$A:$N,9,0),0)</f>
        <v>0</v>
      </c>
      <c r="O2195" s="24">
        <f>IFERROR(VLOOKUP($F2195,'Arr 2020'!$A:$N,10,0),0)</f>
        <v>0</v>
      </c>
      <c r="P2195" s="24">
        <f>IFERROR(VLOOKUP($F2195,'Arr 2020'!$A:$N,11,0),0)</f>
        <v>0</v>
      </c>
      <c r="Q2195" s="24">
        <f>IFERROR(VLOOKUP($F2195,'Arr 2020'!$A:$N,12,0),0)</f>
        <v>0</v>
      </c>
      <c r="R2195" s="24">
        <f>IFERROR(VLOOKUP($F2195,'Arr 2020'!$A:$N,13,0),0)</f>
        <v>0</v>
      </c>
      <c r="S2195" s="24">
        <f>IFERROR(VLOOKUP($F2195,'Arr 2020'!$A:$N,14,0),0)</f>
        <v>0</v>
      </c>
    </row>
    <row r="2196" spans="2:19" ht="15" customHeight="1" x14ac:dyDescent="0.2">
      <c r="B2196" s="60"/>
      <c r="C2196" s="61"/>
      <c r="D2196" s="61"/>
      <c r="E2196" s="61"/>
      <c r="F2196" s="43" t="s">
        <v>3788</v>
      </c>
      <c r="G2196" s="53" t="s">
        <v>3787</v>
      </c>
      <c r="H2196" s="44">
        <f>IFERROR(VLOOKUP($F2196,'Arr 2020'!$A$1:$C$1331,3,0),0)</f>
        <v>0</v>
      </c>
      <c r="I2196" s="44">
        <f>IFERROR(VLOOKUP($F2196,'Arr 2020'!$A:$N,4,0),0)</f>
        <v>1411.43</v>
      </c>
      <c r="J2196" s="44">
        <f>IFERROR(VLOOKUP($F2196,'Arr 2020'!$A:$N,5,0),0)</f>
        <v>0</v>
      </c>
      <c r="K2196" s="44">
        <f>IFERROR(VLOOKUP($F2196,'Arr 2020'!$A:$N,6,0),0)</f>
        <v>0</v>
      </c>
      <c r="L2196" s="44">
        <f>IFERROR(VLOOKUP($F2196,'Arr 2020'!$A:$N,7,0),0)</f>
        <v>0</v>
      </c>
      <c r="M2196" s="44">
        <f>IFERROR(VLOOKUP($F2196,'Arr 2020'!$A:$N,8,0),0)</f>
        <v>0</v>
      </c>
      <c r="N2196" s="44">
        <f>IFERROR(VLOOKUP($F2196,'Arr 2020'!$A:$N,9,0),0)</f>
        <v>712.6</v>
      </c>
      <c r="O2196" s="44">
        <f>IFERROR(VLOOKUP($F2196,'Arr 2020'!$A:$N,10,0),0)</f>
        <v>84.84</v>
      </c>
      <c r="P2196" s="44">
        <f>IFERROR(VLOOKUP($F2196,'Arr 2020'!$A:$N,11,0),0)</f>
        <v>0</v>
      </c>
      <c r="Q2196" s="44">
        <f>IFERROR(VLOOKUP($F2196,'Arr 2020'!$A:$N,12,0),0)</f>
        <v>0</v>
      </c>
      <c r="R2196" s="44">
        <f>IFERROR(VLOOKUP($F2196,'Arr 2020'!$A:$N,13,0),0)</f>
        <v>0</v>
      </c>
      <c r="S2196" s="44">
        <f>IFERROR(VLOOKUP($F2196,'Arr 2020'!$A:$N,14,0),0)</f>
        <v>344.19</v>
      </c>
    </row>
    <row r="2197" spans="2:19" ht="15" customHeight="1" x14ac:dyDescent="0.2">
      <c r="B2197" s="23"/>
      <c r="C2197" s="22"/>
      <c r="D2197" s="22"/>
      <c r="E2197" s="22" t="s">
        <v>3789</v>
      </c>
      <c r="F2197" s="22"/>
      <c r="G2197" s="55" t="s">
        <v>3790</v>
      </c>
      <c r="H2197" s="24">
        <f>IFERROR(VLOOKUP($F2197,'Arr 2020'!$A$1:$C$1331,3,0),0)</f>
        <v>0</v>
      </c>
      <c r="I2197" s="24">
        <f>IFERROR(VLOOKUP($F2197,'Arr 2020'!$A:$N,4,0),0)</f>
        <v>0</v>
      </c>
      <c r="J2197" s="24">
        <f>IFERROR(VLOOKUP($F2197,'Arr 2020'!$A:$N,5,0),0)</f>
        <v>0</v>
      </c>
      <c r="K2197" s="24">
        <f>IFERROR(VLOOKUP($F2197,'Arr 2020'!$A:$N,6,0),0)</f>
        <v>0</v>
      </c>
      <c r="L2197" s="24">
        <f>IFERROR(VLOOKUP($F2197,'Arr 2020'!$A:$N,7,0),0)</f>
        <v>0</v>
      </c>
      <c r="M2197" s="24">
        <f>IFERROR(VLOOKUP($F2197,'Arr 2020'!$A:$N,8,0),0)</f>
        <v>0</v>
      </c>
      <c r="N2197" s="24">
        <f>IFERROR(VLOOKUP($F2197,'Arr 2020'!$A:$N,9,0),0)</f>
        <v>0</v>
      </c>
      <c r="O2197" s="24">
        <f>IFERROR(VLOOKUP($F2197,'Arr 2020'!$A:$N,10,0),0)</f>
        <v>0</v>
      </c>
      <c r="P2197" s="24">
        <f>IFERROR(VLOOKUP($F2197,'Arr 2020'!$A:$N,11,0),0)</f>
        <v>0</v>
      </c>
      <c r="Q2197" s="24">
        <f>IFERROR(VLOOKUP($F2197,'Arr 2020'!$A:$N,12,0),0)</f>
        <v>0</v>
      </c>
      <c r="R2197" s="24">
        <f>IFERROR(VLOOKUP($F2197,'Arr 2020'!$A:$N,13,0),0)</f>
        <v>0</v>
      </c>
      <c r="S2197" s="24">
        <f>IFERROR(VLOOKUP($F2197,'Arr 2020'!$A:$N,14,0),0)</f>
        <v>0</v>
      </c>
    </row>
    <row r="2198" spans="2:19" ht="15" customHeight="1" x14ac:dyDescent="0.2">
      <c r="B2198" s="60"/>
      <c r="C2198" s="61"/>
      <c r="D2198" s="61"/>
      <c r="E2198" s="61"/>
      <c r="F2198" s="43" t="s">
        <v>3791</v>
      </c>
      <c r="G2198" s="53" t="s">
        <v>3792</v>
      </c>
      <c r="H2198" s="44">
        <f>IFERROR(VLOOKUP($F2198,'Arr 2020'!$A$1:$C$1331,3,0),0)</f>
        <v>0</v>
      </c>
      <c r="I2198" s="44">
        <f>IFERROR(VLOOKUP($F2198,'Arr 2020'!$A:$N,4,0),0)</f>
        <v>0</v>
      </c>
      <c r="J2198" s="44">
        <f>IFERROR(VLOOKUP($F2198,'Arr 2020'!$A:$N,5,0),0)</f>
        <v>0</v>
      </c>
      <c r="K2198" s="44">
        <f>IFERROR(VLOOKUP($F2198,'Arr 2020'!$A:$N,6,0),0)</f>
        <v>0</v>
      </c>
      <c r="L2198" s="44">
        <f>IFERROR(VLOOKUP($F2198,'Arr 2020'!$A:$N,7,0),0)</f>
        <v>0</v>
      </c>
      <c r="M2198" s="44">
        <f>IFERROR(VLOOKUP($F2198,'Arr 2020'!$A:$N,8,0),0)</f>
        <v>0</v>
      </c>
      <c r="N2198" s="44">
        <f>IFERROR(VLOOKUP($F2198,'Arr 2020'!$A:$N,9,0),0)</f>
        <v>0</v>
      </c>
      <c r="O2198" s="44">
        <f>IFERROR(VLOOKUP($F2198,'Arr 2020'!$A:$N,10,0),0)</f>
        <v>0</v>
      </c>
      <c r="P2198" s="44">
        <f>IFERROR(VLOOKUP($F2198,'Arr 2020'!$A:$N,11,0),0)</f>
        <v>0</v>
      </c>
      <c r="Q2198" s="44">
        <f>IFERROR(VLOOKUP($F2198,'Arr 2020'!$A:$N,12,0),0)</f>
        <v>0</v>
      </c>
      <c r="R2198" s="44">
        <f>IFERROR(VLOOKUP($F2198,'Arr 2020'!$A:$N,13,0),0)</f>
        <v>0</v>
      </c>
      <c r="S2198" s="44">
        <f>IFERROR(VLOOKUP($F2198,'Arr 2020'!$A:$N,14,0),0)</f>
        <v>0</v>
      </c>
    </row>
    <row r="2199" spans="2:19" ht="15" customHeight="1" x14ac:dyDescent="0.2">
      <c r="B2199" s="60"/>
      <c r="C2199" s="61"/>
      <c r="D2199" s="61"/>
      <c r="E2199" s="61"/>
      <c r="F2199" s="43" t="s">
        <v>3793</v>
      </c>
      <c r="G2199" s="53" t="s">
        <v>3794</v>
      </c>
      <c r="H2199" s="44">
        <f>IFERROR(VLOOKUP($F2199,'Arr 2020'!$A$1:$C$1331,3,0),0)</f>
        <v>0</v>
      </c>
      <c r="I2199" s="44">
        <f>IFERROR(VLOOKUP($F2199,'Arr 2020'!$A:$N,4,0),0)</f>
        <v>0</v>
      </c>
      <c r="J2199" s="44">
        <f>IFERROR(VLOOKUP($F2199,'Arr 2020'!$A:$N,5,0),0)</f>
        <v>0</v>
      </c>
      <c r="K2199" s="44">
        <f>IFERROR(VLOOKUP($F2199,'Arr 2020'!$A:$N,6,0),0)</f>
        <v>0</v>
      </c>
      <c r="L2199" s="44">
        <f>IFERROR(VLOOKUP($F2199,'Arr 2020'!$A:$N,7,0),0)</f>
        <v>0</v>
      </c>
      <c r="M2199" s="44">
        <f>IFERROR(VLOOKUP($F2199,'Arr 2020'!$A:$N,8,0),0)</f>
        <v>0</v>
      </c>
      <c r="N2199" s="44">
        <f>IFERROR(VLOOKUP($F2199,'Arr 2020'!$A:$N,9,0),0)</f>
        <v>0</v>
      </c>
      <c r="O2199" s="44">
        <f>IFERROR(VLOOKUP($F2199,'Arr 2020'!$A:$N,10,0),0)</f>
        <v>0</v>
      </c>
      <c r="P2199" s="44">
        <f>IFERROR(VLOOKUP($F2199,'Arr 2020'!$A:$N,11,0),0)</f>
        <v>0</v>
      </c>
      <c r="Q2199" s="44">
        <f>IFERROR(VLOOKUP($F2199,'Arr 2020'!$A:$N,12,0),0)</f>
        <v>0</v>
      </c>
      <c r="R2199" s="44">
        <f>IFERROR(VLOOKUP($F2199,'Arr 2020'!$A:$N,13,0),0)</f>
        <v>0</v>
      </c>
      <c r="S2199" s="44">
        <f>IFERROR(VLOOKUP($F2199,'Arr 2020'!$A:$N,14,0),0)</f>
        <v>0</v>
      </c>
    </row>
    <row r="2200" spans="2:19" ht="15" customHeight="1" x14ac:dyDescent="0.2">
      <c r="B2200" s="60"/>
      <c r="C2200" s="61"/>
      <c r="D2200" s="61"/>
      <c r="E2200" s="61"/>
      <c r="F2200" s="43" t="s">
        <v>3795</v>
      </c>
      <c r="G2200" s="53" t="s">
        <v>3796</v>
      </c>
      <c r="H2200" s="44">
        <f>IFERROR(VLOOKUP($F2200,'Arr 2020'!$A$1:$C$1331,3,0),0)</f>
        <v>0</v>
      </c>
      <c r="I2200" s="44">
        <f>IFERROR(VLOOKUP($F2200,'Arr 2020'!$A:$N,4,0),0)</f>
        <v>0</v>
      </c>
      <c r="J2200" s="44">
        <f>IFERROR(VLOOKUP($F2200,'Arr 2020'!$A:$N,5,0),0)</f>
        <v>0</v>
      </c>
      <c r="K2200" s="44">
        <f>IFERROR(VLOOKUP($F2200,'Arr 2020'!$A:$N,6,0),0)</f>
        <v>0</v>
      </c>
      <c r="L2200" s="44">
        <f>IFERROR(VLOOKUP($F2200,'Arr 2020'!$A:$N,7,0),0)</f>
        <v>0</v>
      </c>
      <c r="M2200" s="44">
        <f>IFERROR(VLOOKUP($F2200,'Arr 2020'!$A:$N,8,0),0)</f>
        <v>0</v>
      </c>
      <c r="N2200" s="44">
        <f>IFERROR(VLOOKUP($F2200,'Arr 2020'!$A:$N,9,0),0)</f>
        <v>0</v>
      </c>
      <c r="O2200" s="44">
        <f>IFERROR(VLOOKUP($F2200,'Arr 2020'!$A:$N,10,0),0)</f>
        <v>0</v>
      </c>
      <c r="P2200" s="44">
        <f>IFERROR(VLOOKUP($F2200,'Arr 2020'!$A:$N,11,0),0)</f>
        <v>0</v>
      </c>
      <c r="Q2200" s="44">
        <f>IFERROR(VLOOKUP($F2200,'Arr 2020'!$A:$N,12,0),0)</f>
        <v>0</v>
      </c>
      <c r="R2200" s="44">
        <f>IFERROR(VLOOKUP($F2200,'Arr 2020'!$A:$N,13,0),0)</f>
        <v>0</v>
      </c>
      <c r="S2200" s="44">
        <f>IFERROR(VLOOKUP($F2200,'Arr 2020'!$A:$N,14,0),0)</f>
        <v>0</v>
      </c>
    </row>
    <row r="2201" spans="2:19" ht="15" customHeight="1" x14ac:dyDescent="0.2">
      <c r="B2201" s="60"/>
      <c r="C2201" s="61"/>
      <c r="D2201" s="61"/>
      <c r="E2201" s="61"/>
      <c r="F2201" s="43" t="s">
        <v>3797</v>
      </c>
      <c r="G2201" s="53" t="s">
        <v>3798</v>
      </c>
      <c r="H2201" s="44">
        <f>IFERROR(VLOOKUP($F2201,'Arr 2020'!$A$1:$C$1331,3,0),0)</f>
        <v>3330.83</v>
      </c>
      <c r="I2201" s="44">
        <f>IFERROR(VLOOKUP($F2201,'Arr 2020'!$A:$N,4,0),0)</f>
        <v>2644.77</v>
      </c>
      <c r="J2201" s="44">
        <f>IFERROR(VLOOKUP($F2201,'Arr 2020'!$A:$N,5,0),0)</f>
        <v>2588.21</v>
      </c>
      <c r="K2201" s="44">
        <f>IFERROR(VLOOKUP($F2201,'Arr 2020'!$A:$N,6,0),0)</f>
        <v>2007.17</v>
      </c>
      <c r="L2201" s="44">
        <f>IFERROR(VLOOKUP($F2201,'Arr 2020'!$A:$N,7,0),0)</f>
        <v>569.35</v>
      </c>
      <c r="M2201" s="44">
        <f>IFERROR(VLOOKUP($F2201,'Arr 2020'!$A:$N,8,0),0)</f>
        <v>30.75</v>
      </c>
      <c r="N2201" s="44">
        <f>IFERROR(VLOOKUP($F2201,'Arr 2020'!$A:$N,9,0),0)</f>
        <v>441.7</v>
      </c>
      <c r="O2201" s="44">
        <f>IFERROR(VLOOKUP($F2201,'Arr 2020'!$A:$N,10,0),0)</f>
        <v>833.55</v>
      </c>
      <c r="P2201" s="44">
        <f>IFERROR(VLOOKUP($F2201,'Arr 2020'!$A:$N,11,0),0)</f>
        <v>1124.72</v>
      </c>
      <c r="Q2201" s="44">
        <f>IFERROR(VLOOKUP($F2201,'Arr 2020'!$A:$N,12,0),0)</f>
        <v>1374.94</v>
      </c>
      <c r="R2201" s="44">
        <f>IFERROR(VLOOKUP($F2201,'Arr 2020'!$A:$N,13,0),0)</f>
        <v>4729.92</v>
      </c>
      <c r="S2201" s="44">
        <f>IFERROR(VLOOKUP($F2201,'Arr 2020'!$A:$N,14,0),0)</f>
        <v>2002.54</v>
      </c>
    </row>
    <row r="2202" spans="2:19" ht="15" customHeight="1" x14ac:dyDescent="0.2">
      <c r="B2202" s="23"/>
      <c r="C2202" s="22"/>
      <c r="D2202" s="22"/>
      <c r="E2202" s="22" t="s">
        <v>3799</v>
      </c>
      <c r="F2202" s="22"/>
      <c r="G2202" s="55" t="s">
        <v>3800</v>
      </c>
      <c r="H2202" s="24">
        <f>IFERROR(VLOOKUP($F2202,'Arr 2020'!$A$1:$C$1331,3,0),0)</f>
        <v>0</v>
      </c>
      <c r="I2202" s="24">
        <f>IFERROR(VLOOKUP($F2202,'Arr 2020'!$A:$N,4,0),0)</f>
        <v>0</v>
      </c>
      <c r="J2202" s="24">
        <f>IFERROR(VLOOKUP($F2202,'Arr 2020'!$A:$N,5,0),0)</f>
        <v>0</v>
      </c>
      <c r="K2202" s="24">
        <f>IFERROR(VLOOKUP($F2202,'Arr 2020'!$A:$N,6,0),0)</f>
        <v>0</v>
      </c>
      <c r="L2202" s="24">
        <f>IFERROR(VLOOKUP($F2202,'Arr 2020'!$A:$N,7,0),0)</f>
        <v>0</v>
      </c>
      <c r="M2202" s="24">
        <f>IFERROR(VLOOKUP($F2202,'Arr 2020'!$A:$N,8,0),0)</f>
        <v>0</v>
      </c>
      <c r="N2202" s="24">
        <f>IFERROR(VLOOKUP($F2202,'Arr 2020'!$A:$N,9,0),0)</f>
        <v>0</v>
      </c>
      <c r="O2202" s="24">
        <f>IFERROR(VLOOKUP($F2202,'Arr 2020'!$A:$N,10,0),0)</f>
        <v>0</v>
      </c>
      <c r="P2202" s="24">
        <f>IFERROR(VLOOKUP($F2202,'Arr 2020'!$A:$N,11,0),0)</f>
        <v>0</v>
      </c>
      <c r="Q2202" s="24">
        <f>IFERROR(VLOOKUP($F2202,'Arr 2020'!$A:$N,12,0),0)</f>
        <v>0</v>
      </c>
      <c r="R2202" s="24">
        <f>IFERROR(VLOOKUP($F2202,'Arr 2020'!$A:$N,13,0),0)</f>
        <v>0</v>
      </c>
      <c r="S2202" s="24">
        <f>IFERROR(VLOOKUP($F2202,'Arr 2020'!$A:$N,14,0),0)</f>
        <v>0</v>
      </c>
    </row>
    <row r="2203" spans="2:19" ht="15" customHeight="1" x14ac:dyDescent="0.2">
      <c r="B2203" s="60"/>
      <c r="C2203" s="61"/>
      <c r="D2203" s="61"/>
      <c r="E2203" s="61"/>
      <c r="F2203" s="43" t="s">
        <v>3801</v>
      </c>
      <c r="G2203" s="53" t="s">
        <v>3800</v>
      </c>
      <c r="H2203" s="44">
        <f>IFERROR(VLOOKUP($F2203,'Arr 2020'!$A$1:$C$1331,3,0),0)</f>
        <v>2142.35</v>
      </c>
      <c r="I2203" s="44">
        <f>IFERROR(VLOOKUP($F2203,'Arr 2020'!$A:$N,4,0),0)</f>
        <v>657.04999999999984</v>
      </c>
      <c r="J2203" s="44">
        <f>IFERROR(VLOOKUP($F2203,'Arr 2020'!$A:$N,5,0),0)</f>
        <v>199.53</v>
      </c>
      <c r="K2203" s="44">
        <f>IFERROR(VLOOKUP($F2203,'Arr 2020'!$A:$N,6,0),0)</f>
        <v>32.61</v>
      </c>
      <c r="L2203" s="44">
        <f>IFERROR(VLOOKUP($F2203,'Arr 2020'!$A:$N,7,0),0)</f>
        <v>0</v>
      </c>
      <c r="M2203" s="44">
        <f>IFERROR(VLOOKUP($F2203,'Arr 2020'!$A:$N,8,0),0)</f>
        <v>0</v>
      </c>
      <c r="N2203" s="44">
        <f>IFERROR(VLOOKUP($F2203,'Arr 2020'!$A:$N,9,0),0)</f>
        <v>0</v>
      </c>
      <c r="O2203" s="44">
        <f>IFERROR(VLOOKUP($F2203,'Arr 2020'!$A:$N,10,0),0)</f>
        <v>155.47</v>
      </c>
      <c r="P2203" s="44">
        <f>IFERROR(VLOOKUP($F2203,'Arr 2020'!$A:$N,11,0),0)</f>
        <v>0</v>
      </c>
      <c r="Q2203" s="44">
        <f>IFERROR(VLOOKUP($F2203,'Arr 2020'!$A:$N,12,0),0)</f>
        <v>41.94</v>
      </c>
      <c r="R2203" s="44">
        <f>IFERROR(VLOOKUP($F2203,'Arr 2020'!$A:$N,13,0),0)</f>
        <v>170.11</v>
      </c>
      <c r="S2203" s="44">
        <f>IFERROR(VLOOKUP($F2203,'Arr 2020'!$A:$N,14,0),0)</f>
        <v>13.28</v>
      </c>
    </row>
    <row r="2204" spans="2:19" ht="15" customHeight="1" x14ac:dyDescent="0.2">
      <c r="B2204" s="23"/>
      <c r="C2204" s="22"/>
      <c r="D2204" s="22"/>
      <c r="E2204" s="22" t="s">
        <v>3802</v>
      </c>
      <c r="F2204" s="22"/>
      <c r="G2204" s="55" t="s">
        <v>3803</v>
      </c>
      <c r="H2204" s="24">
        <f>IFERROR(VLOOKUP($F2204,'Arr 2020'!$A$1:$C$1331,3,0),0)</f>
        <v>0</v>
      </c>
      <c r="I2204" s="24">
        <f>IFERROR(VLOOKUP($F2204,'Arr 2020'!$A:$N,4,0),0)</f>
        <v>0</v>
      </c>
      <c r="J2204" s="24">
        <f>IFERROR(VLOOKUP($F2204,'Arr 2020'!$A:$N,5,0),0)</f>
        <v>0</v>
      </c>
      <c r="K2204" s="24">
        <f>IFERROR(VLOOKUP($F2204,'Arr 2020'!$A:$N,6,0),0)</f>
        <v>0</v>
      </c>
      <c r="L2204" s="24">
        <f>IFERROR(VLOOKUP($F2204,'Arr 2020'!$A:$N,7,0),0)</f>
        <v>0</v>
      </c>
      <c r="M2204" s="24">
        <f>IFERROR(VLOOKUP($F2204,'Arr 2020'!$A:$N,8,0),0)</f>
        <v>0</v>
      </c>
      <c r="N2204" s="24">
        <f>IFERROR(VLOOKUP($F2204,'Arr 2020'!$A:$N,9,0),0)</f>
        <v>0</v>
      </c>
      <c r="O2204" s="24">
        <f>IFERROR(VLOOKUP($F2204,'Arr 2020'!$A:$N,10,0),0)</f>
        <v>0</v>
      </c>
      <c r="P2204" s="24">
        <f>IFERROR(VLOOKUP($F2204,'Arr 2020'!$A:$N,11,0),0)</f>
        <v>0</v>
      </c>
      <c r="Q2204" s="24">
        <f>IFERROR(VLOOKUP($F2204,'Arr 2020'!$A:$N,12,0),0)</f>
        <v>0</v>
      </c>
      <c r="R2204" s="24">
        <f>IFERROR(VLOOKUP($F2204,'Arr 2020'!$A:$N,13,0),0)</f>
        <v>0</v>
      </c>
      <c r="S2204" s="24">
        <f>IFERROR(VLOOKUP($F2204,'Arr 2020'!$A:$N,14,0),0)</f>
        <v>0</v>
      </c>
    </row>
    <row r="2205" spans="2:19" ht="15" customHeight="1" x14ac:dyDescent="0.2">
      <c r="B2205" s="60"/>
      <c r="C2205" s="61"/>
      <c r="D2205" s="61"/>
      <c r="E2205" s="61"/>
      <c r="F2205" s="43" t="s">
        <v>3804</v>
      </c>
      <c r="G2205" s="53" t="s">
        <v>3805</v>
      </c>
      <c r="H2205" s="44">
        <f>IFERROR(VLOOKUP($F2205,'Arr 2020'!$A$1:$C$1331,3,0),0)</f>
        <v>0</v>
      </c>
      <c r="I2205" s="44">
        <f>IFERROR(VLOOKUP($F2205,'Arr 2020'!$A:$N,4,0),0)</f>
        <v>0</v>
      </c>
      <c r="J2205" s="44">
        <f>IFERROR(VLOOKUP($F2205,'Arr 2020'!$A:$N,5,0),0)</f>
        <v>0</v>
      </c>
      <c r="K2205" s="44">
        <f>IFERROR(VLOOKUP($F2205,'Arr 2020'!$A:$N,6,0),0)</f>
        <v>0</v>
      </c>
      <c r="L2205" s="44">
        <f>IFERROR(VLOOKUP($F2205,'Arr 2020'!$A:$N,7,0),0)</f>
        <v>0</v>
      </c>
      <c r="M2205" s="44">
        <f>IFERROR(VLOOKUP($F2205,'Arr 2020'!$A:$N,8,0),0)</f>
        <v>0</v>
      </c>
      <c r="N2205" s="44">
        <f>IFERROR(VLOOKUP($F2205,'Arr 2020'!$A:$N,9,0),0)</f>
        <v>0</v>
      </c>
      <c r="O2205" s="44">
        <f>IFERROR(VLOOKUP($F2205,'Arr 2020'!$A:$N,10,0),0)</f>
        <v>0</v>
      </c>
      <c r="P2205" s="44">
        <f>IFERROR(VLOOKUP($F2205,'Arr 2020'!$A:$N,11,0),0)</f>
        <v>0</v>
      </c>
      <c r="Q2205" s="44">
        <f>IFERROR(VLOOKUP($F2205,'Arr 2020'!$A:$N,12,0),0)</f>
        <v>0</v>
      </c>
      <c r="R2205" s="44">
        <f>IFERROR(VLOOKUP($F2205,'Arr 2020'!$A:$N,13,0),0)</f>
        <v>0</v>
      </c>
      <c r="S2205" s="44">
        <f>IFERROR(VLOOKUP($F2205,'Arr 2020'!$A:$N,14,0),0)</f>
        <v>0</v>
      </c>
    </row>
    <row r="2206" spans="2:19" ht="15" customHeight="1" x14ac:dyDescent="0.2">
      <c r="B2206" s="60"/>
      <c r="C2206" s="61"/>
      <c r="D2206" s="61"/>
      <c r="E2206" s="61"/>
      <c r="F2206" s="43" t="s">
        <v>3806</v>
      </c>
      <c r="G2206" s="53" t="s">
        <v>3807</v>
      </c>
      <c r="H2206" s="44">
        <f>IFERROR(VLOOKUP($F2206,'Arr 2020'!$A$1:$C$1331,3,0),0)</f>
        <v>0</v>
      </c>
      <c r="I2206" s="44">
        <f>IFERROR(VLOOKUP($F2206,'Arr 2020'!$A:$N,4,0),0)</f>
        <v>0</v>
      </c>
      <c r="J2206" s="44">
        <f>IFERROR(VLOOKUP($F2206,'Arr 2020'!$A:$N,5,0),0)</f>
        <v>0</v>
      </c>
      <c r="K2206" s="44">
        <f>IFERROR(VLOOKUP($F2206,'Arr 2020'!$A:$N,6,0),0)</f>
        <v>0</v>
      </c>
      <c r="L2206" s="44">
        <f>IFERROR(VLOOKUP($F2206,'Arr 2020'!$A:$N,7,0),0)</f>
        <v>0</v>
      </c>
      <c r="M2206" s="44">
        <f>IFERROR(VLOOKUP($F2206,'Arr 2020'!$A:$N,8,0),0)</f>
        <v>0</v>
      </c>
      <c r="N2206" s="44">
        <f>IFERROR(VLOOKUP($F2206,'Arr 2020'!$A:$N,9,0),0)</f>
        <v>0</v>
      </c>
      <c r="O2206" s="44">
        <f>IFERROR(VLOOKUP($F2206,'Arr 2020'!$A:$N,10,0),0)</f>
        <v>0</v>
      </c>
      <c r="P2206" s="44">
        <f>IFERROR(VLOOKUP($F2206,'Arr 2020'!$A:$N,11,0),0)</f>
        <v>0</v>
      </c>
      <c r="Q2206" s="44">
        <f>IFERROR(VLOOKUP($F2206,'Arr 2020'!$A:$N,12,0),0)</f>
        <v>0</v>
      </c>
      <c r="R2206" s="44">
        <f>IFERROR(VLOOKUP($F2206,'Arr 2020'!$A:$N,13,0),0)</f>
        <v>0</v>
      </c>
      <c r="S2206" s="44">
        <f>IFERROR(VLOOKUP($F2206,'Arr 2020'!$A:$N,14,0),0)</f>
        <v>0</v>
      </c>
    </row>
    <row r="2207" spans="2:19" ht="15" customHeight="1" x14ac:dyDescent="0.2">
      <c r="B2207" s="60"/>
      <c r="C2207" s="61"/>
      <c r="D2207" s="61"/>
      <c r="E2207" s="61"/>
      <c r="F2207" s="43" t="s">
        <v>3808</v>
      </c>
      <c r="G2207" s="53" t="s">
        <v>3809</v>
      </c>
      <c r="H2207" s="44">
        <f>IFERROR(VLOOKUP($F2207,'Arr 2020'!$A$1:$C$1331,3,0),0)</f>
        <v>0</v>
      </c>
      <c r="I2207" s="44">
        <f>IFERROR(VLOOKUP($F2207,'Arr 2020'!$A:$N,4,0),0)</f>
        <v>108.21</v>
      </c>
      <c r="J2207" s="44">
        <f>IFERROR(VLOOKUP($F2207,'Arr 2020'!$A:$N,5,0),0)</f>
        <v>0</v>
      </c>
      <c r="K2207" s="44">
        <f>IFERROR(VLOOKUP($F2207,'Arr 2020'!$A:$N,6,0),0)</f>
        <v>0</v>
      </c>
      <c r="L2207" s="44">
        <f>IFERROR(VLOOKUP($F2207,'Arr 2020'!$A:$N,7,0),0)</f>
        <v>0</v>
      </c>
      <c r="M2207" s="44">
        <f>IFERROR(VLOOKUP($F2207,'Arr 2020'!$A:$N,8,0),0)</f>
        <v>0</v>
      </c>
      <c r="N2207" s="44">
        <f>IFERROR(VLOOKUP($F2207,'Arr 2020'!$A:$N,9,0),0)</f>
        <v>0</v>
      </c>
      <c r="O2207" s="44">
        <f>IFERROR(VLOOKUP($F2207,'Arr 2020'!$A:$N,10,0),0)</f>
        <v>0</v>
      </c>
      <c r="P2207" s="44">
        <f>IFERROR(VLOOKUP($F2207,'Arr 2020'!$A:$N,11,0),0)</f>
        <v>0</v>
      </c>
      <c r="Q2207" s="44">
        <f>IFERROR(VLOOKUP($F2207,'Arr 2020'!$A:$N,12,0),0)</f>
        <v>0</v>
      </c>
      <c r="R2207" s="44">
        <f>IFERROR(VLOOKUP($F2207,'Arr 2020'!$A:$N,13,0),0)</f>
        <v>0</v>
      </c>
      <c r="S2207" s="44">
        <f>IFERROR(VLOOKUP($F2207,'Arr 2020'!$A:$N,14,0),0)</f>
        <v>0</v>
      </c>
    </row>
    <row r="2208" spans="2:19" ht="15" customHeight="1" x14ac:dyDescent="0.2">
      <c r="B2208" s="60"/>
      <c r="C2208" s="61"/>
      <c r="D2208" s="61"/>
      <c r="E2208" s="61"/>
      <c r="F2208" s="43" t="s">
        <v>3810</v>
      </c>
      <c r="G2208" s="53" t="s">
        <v>3811</v>
      </c>
      <c r="H2208" s="44">
        <f>IFERROR(VLOOKUP($F2208,'Arr 2020'!$A$1:$C$1331,3,0),0)</f>
        <v>281.58</v>
      </c>
      <c r="I2208" s="44">
        <f>IFERROR(VLOOKUP($F2208,'Arr 2020'!$A:$N,4,0),0)</f>
        <v>92.360000000000014</v>
      </c>
      <c r="J2208" s="44">
        <f>IFERROR(VLOOKUP($F2208,'Arr 2020'!$A:$N,5,0),0)</f>
        <v>30.61</v>
      </c>
      <c r="K2208" s="44">
        <f>IFERROR(VLOOKUP($F2208,'Arr 2020'!$A:$N,6,0),0)</f>
        <v>23.84</v>
      </c>
      <c r="L2208" s="44">
        <f>IFERROR(VLOOKUP($F2208,'Arr 2020'!$A:$N,7,0),0)</f>
        <v>275.95999999999998</v>
      </c>
      <c r="M2208" s="44">
        <f>IFERROR(VLOOKUP($F2208,'Arr 2020'!$A:$N,8,0),0)</f>
        <v>323.73</v>
      </c>
      <c r="N2208" s="44">
        <f>IFERROR(VLOOKUP($F2208,'Arr 2020'!$A:$N,9,0),0)</f>
        <v>15.81</v>
      </c>
      <c r="O2208" s="44">
        <f>IFERROR(VLOOKUP($F2208,'Arr 2020'!$A:$N,10,0),0)</f>
        <v>1124.1099999999999</v>
      </c>
      <c r="P2208" s="44">
        <f>IFERROR(VLOOKUP($F2208,'Arr 2020'!$A:$N,11,0),0)</f>
        <v>17171.299999999996</v>
      </c>
      <c r="Q2208" s="44">
        <f>IFERROR(VLOOKUP($F2208,'Arr 2020'!$A:$N,12,0),0)</f>
        <v>2665.07</v>
      </c>
      <c r="R2208" s="44">
        <f>IFERROR(VLOOKUP($F2208,'Arr 2020'!$A:$N,13,0),0)</f>
        <v>2053.31</v>
      </c>
      <c r="S2208" s="44">
        <f>IFERROR(VLOOKUP($F2208,'Arr 2020'!$A:$N,14,0),0)</f>
        <v>448.92</v>
      </c>
    </row>
    <row r="2209" spans="2:19" ht="15" customHeight="1" x14ac:dyDescent="0.2">
      <c r="B2209" s="60"/>
      <c r="C2209" s="61"/>
      <c r="D2209" s="61"/>
      <c r="E2209" s="61"/>
      <c r="F2209" s="43" t="s">
        <v>3812</v>
      </c>
      <c r="G2209" s="53" t="s">
        <v>3813</v>
      </c>
      <c r="H2209" s="44">
        <f>IFERROR(VLOOKUP($F2209,'Arr 2020'!$A$1:$C$1331,3,0),0)</f>
        <v>5426.8400000000011</v>
      </c>
      <c r="I2209" s="44">
        <f>IFERROR(VLOOKUP($F2209,'Arr 2020'!$A:$N,4,0),0)</f>
        <v>400.24</v>
      </c>
      <c r="J2209" s="44">
        <f>IFERROR(VLOOKUP($F2209,'Arr 2020'!$A:$N,5,0),0)</f>
        <v>319.16000000000003</v>
      </c>
      <c r="K2209" s="44">
        <f>IFERROR(VLOOKUP($F2209,'Arr 2020'!$A:$N,6,0),0)</f>
        <v>537.88</v>
      </c>
      <c r="L2209" s="44">
        <f>IFERROR(VLOOKUP($F2209,'Arr 2020'!$A:$N,7,0),0)</f>
        <v>517.82000000000005</v>
      </c>
      <c r="M2209" s="44">
        <f>IFERROR(VLOOKUP($F2209,'Arr 2020'!$A:$N,8,0),0)</f>
        <v>476.86</v>
      </c>
      <c r="N2209" s="44">
        <f>IFERROR(VLOOKUP($F2209,'Arr 2020'!$A:$N,9,0),0)</f>
        <v>592.12</v>
      </c>
      <c r="O2209" s="44">
        <f>IFERROR(VLOOKUP($F2209,'Arr 2020'!$A:$N,10,0),0)</f>
        <v>334.68</v>
      </c>
      <c r="P2209" s="44">
        <f>IFERROR(VLOOKUP($F2209,'Arr 2020'!$A:$N,11,0),0)</f>
        <v>761.08</v>
      </c>
      <c r="Q2209" s="44">
        <f>IFERROR(VLOOKUP($F2209,'Arr 2020'!$A:$N,12,0),0)</f>
        <v>365.75</v>
      </c>
      <c r="R2209" s="44">
        <f>IFERROR(VLOOKUP($F2209,'Arr 2020'!$A:$N,13,0),0)</f>
        <v>938.59</v>
      </c>
      <c r="S2209" s="44">
        <f>IFERROR(VLOOKUP($F2209,'Arr 2020'!$A:$N,14,0),0)</f>
        <v>688.79</v>
      </c>
    </row>
    <row r="2210" spans="2:19" ht="15" customHeight="1" x14ac:dyDescent="0.2">
      <c r="B2210" s="60"/>
      <c r="C2210" s="61"/>
      <c r="D2210" s="61"/>
      <c r="E2210" s="61"/>
      <c r="F2210" s="43" t="s">
        <v>3814</v>
      </c>
      <c r="G2210" s="53" t="s">
        <v>3815</v>
      </c>
      <c r="H2210" s="44">
        <f>IFERROR(VLOOKUP($F2210,'Arr 2020'!$A$1:$C$1331,3,0),0)</f>
        <v>4162.8900000000003</v>
      </c>
      <c r="I2210" s="44">
        <f>IFERROR(VLOOKUP($F2210,'Arr 2020'!$A:$N,4,0),0)</f>
        <v>5308.9</v>
      </c>
      <c r="J2210" s="44">
        <f>IFERROR(VLOOKUP($F2210,'Arr 2020'!$A:$N,5,0),0)</f>
        <v>3680.25</v>
      </c>
      <c r="K2210" s="44">
        <f>IFERROR(VLOOKUP($F2210,'Arr 2020'!$A:$N,6,0),0)</f>
        <v>1582.05</v>
      </c>
      <c r="L2210" s="44">
        <f>IFERROR(VLOOKUP($F2210,'Arr 2020'!$A:$N,7,0),0)</f>
        <v>22961.94</v>
      </c>
      <c r="M2210" s="44">
        <f>IFERROR(VLOOKUP($F2210,'Arr 2020'!$A:$N,8,0),0)</f>
        <v>3706.08</v>
      </c>
      <c r="N2210" s="44">
        <f>IFERROR(VLOOKUP($F2210,'Arr 2020'!$A:$N,9,0),0)</f>
        <v>1094.02</v>
      </c>
      <c r="O2210" s="44">
        <f>IFERROR(VLOOKUP($F2210,'Arr 2020'!$A:$N,10,0),0)</f>
        <v>8687.56</v>
      </c>
      <c r="P2210" s="44">
        <f>IFERROR(VLOOKUP($F2210,'Arr 2020'!$A:$N,11,0),0)</f>
        <v>722.98</v>
      </c>
      <c r="Q2210" s="44">
        <f>IFERROR(VLOOKUP($F2210,'Arr 2020'!$A:$N,12,0),0)</f>
        <v>6248.95</v>
      </c>
      <c r="R2210" s="44">
        <f>IFERROR(VLOOKUP($F2210,'Arr 2020'!$A:$N,13,0),0)</f>
        <v>3066.45</v>
      </c>
      <c r="S2210" s="44">
        <f>IFERROR(VLOOKUP($F2210,'Arr 2020'!$A:$N,14,0),0)</f>
        <v>5700</v>
      </c>
    </row>
    <row r="2211" spans="2:19" ht="15" customHeight="1" thickBot="1" x14ac:dyDescent="0.25">
      <c r="B2211" s="74"/>
      <c r="C2211" s="75"/>
      <c r="D2211" s="75"/>
      <c r="E2211" s="75"/>
      <c r="F2211" s="76"/>
      <c r="G2211" s="77"/>
      <c r="H2211" s="78">
        <f>IFERROR(VLOOKUP($F2211,'Arr 2020'!$A$1:$C$1331,3,0),0)</f>
        <v>0</v>
      </c>
      <c r="I2211" s="78">
        <f>IFERROR(VLOOKUP($F2211,'Arr 2020'!$A:$N,4,0),0)</f>
        <v>0</v>
      </c>
      <c r="J2211" s="78">
        <f>IFERROR(VLOOKUP($F2211,'Arr 2020'!$A:$N,5,0),0)</f>
        <v>0</v>
      </c>
      <c r="K2211" s="78">
        <f>IFERROR(VLOOKUP($F2211,'Arr 2020'!$A:$N,6,0),0)</f>
        <v>0</v>
      </c>
      <c r="L2211" s="78">
        <f>IFERROR(VLOOKUP($F2211,'Arr 2020'!$A:$N,7,0),0)</f>
        <v>0</v>
      </c>
      <c r="M2211" s="78">
        <f>IFERROR(VLOOKUP($F2211,'Arr 2020'!$A:$N,8,0),0)</f>
        <v>0</v>
      </c>
      <c r="N2211" s="78">
        <f>IFERROR(VLOOKUP($F2211,'Arr 2020'!$A:$N,9,0),0)</f>
        <v>0</v>
      </c>
      <c r="O2211" s="78">
        <f>IFERROR(VLOOKUP($F2211,'Arr 2020'!$A:$N,10,0),0)</f>
        <v>0</v>
      </c>
      <c r="P2211" s="78">
        <f>IFERROR(VLOOKUP($F2211,'Arr 2020'!$A:$N,11,0),0)</f>
        <v>0</v>
      </c>
      <c r="Q2211" s="78">
        <f>IFERROR(VLOOKUP($F2211,'Arr 2020'!$A:$N,12,0),0)</f>
        <v>0</v>
      </c>
      <c r="R2211" s="78">
        <f>IFERROR(VLOOKUP($F2211,'Arr 2020'!$A:$N,13,0),0)</f>
        <v>0</v>
      </c>
      <c r="S2211" s="78">
        <f>IFERROR(VLOOKUP($F2211,'Arr 2020'!$A:$N,14,0),0)</f>
        <v>0</v>
      </c>
    </row>
    <row r="2212" spans="2:19" ht="30" customHeight="1" thickBot="1" x14ac:dyDescent="0.25">
      <c r="B2212" s="48" t="s">
        <v>22</v>
      </c>
      <c r="C2212" s="25"/>
      <c r="D2212" s="26"/>
      <c r="E2212" s="25"/>
      <c r="F2212" s="27"/>
      <c r="G2212" s="49" t="s">
        <v>3816</v>
      </c>
      <c r="H2212" s="93">
        <f>IFERROR(VLOOKUP($F2212,'Arr 2020'!$A$1:$C$1331,3,0),0)</f>
        <v>0</v>
      </c>
      <c r="I2212" s="93">
        <f>IFERROR(VLOOKUP($F2212,'Arr 2020'!$A:$N,4,0),0)</f>
        <v>0</v>
      </c>
      <c r="J2212" s="93">
        <f>IFERROR(VLOOKUP($F2212,'Arr 2020'!$A:$N,5,0),0)</f>
        <v>0</v>
      </c>
      <c r="K2212" s="93">
        <f>IFERROR(VLOOKUP($F2212,'Arr 2020'!$A:$N,6,0),0)</f>
        <v>0</v>
      </c>
      <c r="L2212" s="93">
        <f>IFERROR(VLOOKUP($F2212,'Arr 2020'!$A:$N,7,0),0)</f>
        <v>0</v>
      </c>
      <c r="M2212" s="93">
        <f>IFERROR(VLOOKUP($F2212,'Arr 2020'!$A:$N,8,0),0)</f>
        <v>0</v>
      </c>
      <c r="N2212" s="93">
        <f>IFERROR(VLOOKUP($F2212,'Arr 2020'!$A:$N,9,0),0)</f>
        <v>0</v>
      </c>
      <c r="O2212" s="93">
        <f>IFERROR(VLOOKUP($F2212,'Arr 2020'!$A:$N,10,0),0)</f>
        <v>0</v>
      </c>
      <c r="P2212" s="93">
        <f>IFERROR(VLOOKUP($F2212,'Arr 2020'!$A:$N,11,0),0)</f>
        <v>0</v>
      </c>
      <c r="Q2212" s="93">
        <f>IFERROR(VLOOKUP($F2212,'Arr 2020'!$A:$N,12,0),0)</f>
        <v>0</v>
      </c>
      <c r="R2212" s="93">
        <f>IFERROR(VLOOKUP($F2212,'Arr 2020'!$A:$N,13,0),0)</f>
        <v>0</v>
      </c>
      <c r="S2212" s="93">
        <f>IFERROR(VLOOKUP($F2212,'Arr 2020'!$A:$N,14,0),0)</f>
        <v>0</v>
      </c>
    </row>
    <row r="2213" spans="2:19" ht="15" customHeight="1" x14ac:dyDescent="0.2">
      <c r="B2213" s="32"/>
      <c r="C2213" s="33" t="s">
        <v>3817</v>
      </c>
      <c r="D2213" s="33"/>
      <c r="E2213" s="33"/>
      <c r="F2213" s="33"/>
      <c r="G2213" s="50" t="s">
        <v>3818</v>
      </c>
      <c r="H2213" s="73">
        <f>IFERROR(VLOOKUP($F2213,'Arr 2020'!$A$1:$C$1331,3,0),0)</f>
        <v>0</v>
      </c>
      <c r="I2213" s="73">
        <f>IFERROR(VLOOKUP($F2213,'Arr 2020'!$A:$N,4,0),0)</f>
        <v>0</v>
      </c>
      <c r="J2213" s="73">
        <f>IFERROR(VLOOKUP($F2213,'Arr 2020'!$A:$N,5,0),0)</f>
        <v>0</v>
      </c>
      <c r="K2213" s="73">
        <f>IFERROR(VLOOKUP($F2213,'Arr 2020'!$A:$N,6,0),0)</f>
        <v>0</v>
      </c>
      <c r="L2213" s="73">
        <f>IFERROR(VLOOKUP($F2213,'Arr 2020'!$A:$N,7,0),0)</f>
        <v>0</v>
      </c>
      <c r="M2213" s="73">
        <f>IFERROR(VLOOKUP($F2213,'Arr 2020'!$A:$N,8,0),0)</f>
        <v>0</v>
      </c>
      <c r="N2213" s="73">
        <f>IFERROR(VLOOKUP($F2213,'Arr 2020'!$A:$N,9,0),0)</f>
        <v>0</v>
      </c>
      <c r="O2213" s="73">
        <f>IFERROR(VLOOKUP($F2213,'Arr 2020'!$A:$N,10,0),0)</f>
        <v>0</v>
      </c>
      <c r="P2213" s="73">
        <f>IFERROR(VLOOKUP($F2213,'Arr 2020'!$A:$N,11,0),0)</f>
        <v>0</v>
      </c>
      <c r="Q2213" s="73">
        <f>IFERROR(VLOOKUP($F2213,'Arr 2020'!$A:$N,12,0),0)</f>
        <v>0</v>
      </c>
      <c r="R2213" s="73">
        <f>IFERROR(VLOOKUP($F2213,'Arr 2020'!$A:$N,13,0),0)</f>
        <v>0</v>
      </c>
      <c r="S2213" s="73">
        <f>IFERROR(VLOOKUP($F2213,'Arr 2020'!$A:$N,14,0),0)</f>
        <v>0</v>
      </c>
    </row>
    <row r="2214" spans="2:19" ht="15" customHeight="1" x14ac:dyDescent="0.2">
      <c r="B2214" s="64"/>
      <c r="C2214" s="37"/>
      <c r="D2214" s="37" t="s">
        <v>3819</v>
      </c>
      <c r="E2214" s="37"/>
      <c r="F2214" s="37"/>
      <c r="G2214" s="51" t="s">
        <v>3820</v>
      </c>
      <c r="H2214" s="38">
        <f>IFERROR(VLOOKUP($F2214,'Arr 2020'!$A$1:$C$1331,3,0),0)</f>
        <v>0</v>
      </c>
      <c r="I2214" s="38">
        <f>IFERROR(VLOOKUP($F2214,'Arr 2020'!$A:$N,4,0),0)</f>
        <v>0</v>
      </c>
      <c r="J2214" s="38">
        <f>IFERROR(VLOOKUP($F2214,'Arr 2020'!$A:$N,5,0),0)</f>
        <v>0</v>
      </c>
      <c r="K2214" s="38">
        <f>IFERROR(VLOOKUP($F2214,'Arr 2020'!$A:$N,6,0),0)</f>
        <v>0</v>
      </c>
      <c r="L2214" s="38">
        <f>IFERROR(VLOOKUP($F2214,'Arr 2020'!$A:$N,7,0),0)</f>
        <v>0</v>
      </c>
      <c r="M2214" s="38">
        <f>IFERROR(VLOOKUP($F2214,'Arr 2020'!$A:$N,8,0),0)</f>
        <v>0</v>
      </c>
      <c r="N2214" s="38">
        <f>IFERROR(VLOOKUP($F2214,'Arr 2020'!$A:$N,9,0),0)</f>
        <v>0</v>
      </c>
      <c r="O2214" s="38">
        <f>IFERROR(VLOOKUP($F2214,'Arr 2020'!$A:$N,10,0),0)</f>
        <v>0</v>
      </c>
      <c r="P2214" s="38">
        <f>IFERROR(VLOOKUP($F2214,'Arr 2020'!$A:$N,11,0),0)</f>
        <v>0</v>
      </c>
      <c r="Q2214" s="38">
        <f>IFERROR(VLOOKUP($F2214,'Arr 2020'!$A:$N,12,0),0)</f>
        <v>0</v>
      </c>
      <c r="R2214" s="38">
        <f>IFERROR(VLOOKUP($F2214,'Arr 2020'!$A:$N,13,0),0)</f>
        <v>0</v>
      </c>
      <c r="S2214" s="38">
        <f>IFERROR(VLOOKUP($F2214,'Arr 2020'!$A:$N,14,0),0)</f>
        <v>0</v>
      </c>
    </row>
    <row r="2215" spans="2:19" ht="15" customHeight="1" x14ac:dyDescent="0.2">
      <c r="B2215" s="23"/>
      <c r="C2215" s="22"/>
      <c r="D2215" s="22"/>
      <c r="E2215" s="22" t="s">
        <v>3821</v>
      </c>
      <c r="F2215" s="22"/>
      <c r="G2215" s="55" t="s">
        <v>3820</v>
      </c>
      <c r="H2215" s="24">
        <f>IFERROR(VLOOKUP($F2215,'Arr 2020'!$A$1:$C$1331,3,0),0)</f>
        <v>0</v>
      </c>
      <c r="I2215" s="24">
        <f>IFERROR(VLOOKUP($F2215,'Arr 2020'!$A:$N,4,0),0)</f>
        <v>0</v>
      </c>
      <c r="J2215" s="24">
        <f>IFERROR(VLOOKUP($F2215,'Arr 2020'!$A:$N,5,0),0)</f>
        <v>0</v>
      </c>
      <c r="K2215" s="24">
        <f>IFERROR(VLOOKUP($F2215,'Arr 2020'!$A:$N,6,0),0)</f>
        <v>0</v>
      </c>
      <c r="L2215" s="24">
        <f>IFERROR(VLOOKUP($F2215,'Arr 2020'!$A:$N,7,0),0)</f>
        <v>0</v>
      </c>
      <c r="M2215" s="24">
        <f>IFERROR(VLOOKUP($F2215,'Arr 2020'!$A:$N,8,0),0)</f>
        <v>0</v>
      </c>
      <c r="N2215" s="24">
        <f>IFERROR(VLOOKUP($F2215,'Arr 2020'!$A:$N,9,0),0)</f>
        <v>0</v>
      </c>
      <c r="O2215" s="24">
        <f>IFERROR(VLOOKUP($F2215,'Arr 2020'!$A:$N,10,0),0)</f>
        <v>0</v>
      </c>
      <c r="P2215" s="24">
        <f>IFERROR(VLOOKUP($F2215,'Arr 2020'!$A:$N,11,0),0)</f>
        <v>0</v>
      </c>
      <c r="Q2215" s="24">
        <f>IFERROR(VLOOKUP($F2215,'Arr 2020'!$A:$N,12,0),0)</f>
        <v>0</v>
      </c>
      <c r="R2215" s="24">
        <f>IFERROR(VLOOKUP($F2215,'Arr 2020'!$A:$N,13,0),0)</f>
        <v>0</v>
      </c>
      <c r="S2215" s="24">
        <f>IFERROR(VLOOKUP($F2215,'Arr 2020'!$A:$N,14,0),0)</f>
        <v>0</v>
      </c>
    </row>
    <row r="2216" spans="2:19" ht="30" customHeight="1" x14ac:dyDescent="0.2">
      <c r="B2216" s="60"/>
      <c r="C2216" s="61"/>
      <c r="D2216" s="61"/>
      <c r="E2216" s="61"/>
      <c r="F2216" s="43" t="s">
        <v>3822</v>
      </c>
      <c r="G2216" s="53" t="s">
        <v>4340</v>
      </c>
      <c r="H2216" s="44">
        <f>IFERROR(VLOOKUP($F2216,'Arr 2020'!$A$1:$C$1331,3,0),0)</f>
        <v>18652.66</v>
      </c>
      <c r="I2216" s="44">
        <f>IFERROR(VLOOKUP($F2216,'Arr 2020'!$A:$N,4,0),0)</f>
        <v>17283.34</v>
      </c>
      <c r="J2216" s="44">
        <f>IFERROR(VLOOKUP($F2216,'Arr 2020'!$A:$N,5,0),0)</f>
        <v>26483.83</v>
      </c>
      <c r="K2216" s="44">
        <f>IFERROR(VLOOKUP($F2216,'Arr 2020'!$A:$N,6,0),0)</f>
        <v>14257.2</v>
      </c>
      <c r="L2216" s="44">
        <f>IFERROR(VLOOKUP($F2216,'Arr 2020'!$A:$N,7,0),0)</f>
        <v>33091.339999999997</v>
      </c>
      <c r="M2216" s="44">
        <f>IFERROR(VLOOKUP($F2216,'Arr 2020'!$A:$N,8,0),0)</f>
        <v>25242.22</v>
      </c>
      <c r="N2216" s="44">
        <f>IFERROR(VLOOKUP($F2216,'Arr 2020'!$A:$N,9,0),0)</f>
        <v>17107.48</v>
      </c>
      <c r="O2216" s="44">
        <f>IFERROR(VLOOKUP($F2216,'Arr 2020'!$A:$N,10,0),0)</f>
        <v>17889.259999999998</v>
      </c>
      <c r="P2216" s="44">
        <f>IFERROR(VLOOKUP($F2216,'Arr 2020'!$A:$N,11,0),0)</f>
        <v>47499.83</v>
      </c>
      <c r="Q2216" s="44">
        <f>IFERROR(VLOOKUP($F2216,'Arr 2020'!$A:$N,12,0),0)</f>
        <v>14539.9</v>
      </c>
      <c r="R2216" s="44">
        <f>IFERROR(VLOOKUP($F2216,'Arr 2020'!$A:$N,13,0),0)</f>
        <v>16377.38</v>
      </c>
      <c r="S2216" s="44">
        <f>IFERROR(VLOOKUP($F2216,'Arr 2020'!$A:$N,14,0),0)</f>
        <v>7035.35</v>
      </c>
    </row>
    <row r="2217" spans="2:19" ht="30" customHeight="1" x14ac:dyDescent="0.2">
      <c r="B2217" s="60"/>
      <c r="C2217" s="61"/>
      <c r="D2217" s="61"/>
      <c r="E2217" s="61"/>
      <c r="F2217" s="43" t="s">
        <v>3824</v>
      </c>
      <c r="G2217" s="53" t="s">
        <v>4341</v>
      </c>
      <c r="H2217" s="44">
        <f>IFERROR(VLOOKUP($F2217,'Arr 2020'!$A$1:$C$1331,3,0),0)</f>
        <v>168.89</v>
      </c>
      <c r="I2217" s="44">
        <f>IFERROR(VLOOKUP($F2217,'Arr 2020'!$A:$N,4,0),0)</f>
        <v>614.29999999999995</v>
      </c>
      <c r="J2217" s="44">
        <f>IFERROR(VLOOKUP($F2217,'Arr 2020'!$A:$N,5,0),0)</f>
        <v>607.85</v>
      </c>
      <c r="K2217" s="44">
        <f>IFERROR(VLOOKUP($F2217,'Arr 2020'!$A:$N,6,0),0)</f>
        <v>2040.45</v>
      </c>
      <c r="L2217" s="44">
        <f>IFERROR(VLOOKUP($F2217,'Arr 2020'!$A:$N,7,0),0)</f>
        <v>651.04999999999995</v>
      </c>
      <c r="M2217" s="44">
        <f>IFERROR(VLOOKUP($F2217,'Arr 2020'!$A:$N,8,0),0)</f>
        <v>615.19000000000005</v>
      </c>
      <c r="N2217" s="44">
        <f>IFERROR(VLOOKUP($F2217,'Arr 2020'!$A:$N,9,0),0)</f>
        <v>598.07000000000005</v>
      </c>
      <c r="O2217" s="44">
        <f>IFERROR(VLOOKUP($F2217,'Arr 2020'!$A:$N,10,0),0)</f>
        <v>341.13</v>
      </c>
      <c r="P2217" s="44">
        <f>IFERROR(VLOOKUP($F2217,'Arr 2020'!$A:$N,11,0),0)</f>
        <v>730.43</v>
      </c>
      <c r="Q2217" s="44">
        <f>IFERROR(VLOOKUP($F2217,'Arr 2020'!$A:$N,12,0),0)</f>
        <v>462.04</v>
      </c>
      <c r="R2217" s="44">
        <f>IFERROR(VLOOKUP($F2217,'Arr 2020'!$A:$N,13,0),0)</f>
        <v>494.7</v>
      </c>
      <c r="S2217" s="44">
        <f>IFERROR(VLOOKUP($F2217,'Arr 2020'!$A:$N,14,0),0)</f>
        <v>0</v>
      </c>
    </row>
    <row r="2218" spans="2:19" ht="15" customHeight="1" x14ac:dyDescent="0.2">
      <c r="B2218" s="64"/>
      <c r="C2218" s="37"/>
      <c r="D2218" s="37" t="s">
        <v>3826</v>
      </c>
      <c r="E2218" s="37"/>
      <c r="F2218" s="37"/>
      <c r="G2218" s="51" t="s">
        <v>3827</v>
      </c>
      <c r="H2218" s="38">
        <f>IFERROR(VLOOKUP($F2218,'Arr 2020'!$A$1:$C$1331,3,0),0)</f>
        <v>0</v>
      </c>
      <c r="I2218" s="38">
        <f>IFERROR(VLOOKUP($F2218,'Arr 2020'!$A:$N,4,0),0)</f>
        <v>0</v>
      </c>
      <c r="J2218" s="38">
        <f>IFERROR(VLOOKUP($F2218,'Arr 2020'!$A:$N,5,0),0)</f>
        <v>0</v>
      </c>
      <c r="K2218" s="38">
        <f>IFERROR(VLOOKUP($F2218,'Arr 2020'!$A:$N,6,0),0)</f>
        <v>0</v>
      </c>
      <c r="L2218" s="38">
        <f>IFERROR(VLOOKUP($F2218,'Arr 2020'!$A:$N,7,0),0)</f>
        <v>0</v>
      </c>
      <c r="M2218" s="38">
        <f>IFERROR(VLOOKUP($F2218,'Arr 2020'!$A:$N,8,0),0)</f>
        <v>0</v>
      </c>
      <c r="N2218" s="38">
        <f>IFERROR(VLOOKUP($F2218,'Arr 2020'!$A:$N,9,0),0)</f>
        <v>0</v>
      </c>
      <c r="O2218" s="38">
        <f>IFERROR(VLOOKUP($F2218,'Arr 2020'!$A:$N,10,0),0)</f>
        <v>0</v>
      </c>
      <c r="P2218" s="38">
        <f>IFERROR(VLOOKUP($F2218,'Arr 2020'!$A:$N,11,0),0)</f>
        <v>0</v>
      </c>
      <c r="Q2218" s="38">
        <f>IFERROR(VLOOKUP($F2218,'Arr 2020'!$A:$N,12,0),0)</f>
        <v>0</v>
      </c>
      <c r="R2218" s="38">
        <f>IFERROR(VLOOKUP($F2218,'Arr 2020'!$A:$N,13,0),0)</f>
        <v>0</v>
      </c>
      <c r="S2218" s="38">
        <f>IFERROR(VLOOKUP($F2218,'Arr 2020'!$A:$N,14,0),0)</f>
        <v>0</v>
      </c>
    </row>
    <row r="2219" spans="2:19" ht="15" customHeight="1" x14ac:dyDescent="0.2">
      <c r="B2219" s="23"/>
      <c r="C2219" s="22"/>
      <c r="D2219" s="22"/>
      <c r="E2219" s="22" t="s">
        <v>3828</v>
      </c>
      <c r="F2219" s="22"/>
      <c r="G2219" s="55" t="s">
        <v>3829</v>
      </c>
      <c r="H2219" s="24">
        <f>IFERROR(VLOOKUP($F2219,'Arr 2020'!$A$1:$C$1331,3,0),0)</f>
        <v>0</v>
      </c>
      <c r="I2219" s="24">
        <f>IFERROR(VLOOKUP($F2219,'Arr 2020'!$A:$N,4,0),0)</f>
        <v>0</v>
      </c>
      <c r="J2219" s="24">
        <f>IFERROR(VLOOKUP($F2219,'Arr 2020'!$A:$N,5,0),0)</f>
        <v>0</v>
      </c>
      <c r="K2219" s="24">
        <f>IFERROR(VLOOKUP($F2219,'Arr 2020'!$A:$N,6,0),0)</f>
        <v>0</v>
      </c>
      <c r="L2219" s="24">
        <f>IFERROR(VLOOKUP($F2219,'Arr 2020'!$A:$N,7,0),0)</f>
        <v>0</v>
      </c>
      <c r="M2219" s="24">
        <f>IFERROR(VLOOKUP($F2219,'Arr 2020'!$A:$N,8,0),0)</f>
        <v>0</v>
      </c>
      <c r="N2219" s="24">
        <f>IFERROR(VLOOKUP($F2219,'Arr 2020'!$A:$N,9,0),0)</f>
        <v>0</v>
      </c>
      <c r="O2219" s="24">
        <f>IFERROR(VLOOKUP($F2219,'Arr 2020'!$A:$N,10,0),0)</f>
        <v>0</v>
      </c>
      <c r="P2219" s="24">
        <f>IFERROR(VLOOKUP($F2219,'Arr 2020'!$A:$N,11,0),0)</f>
        <v>0</v>
      </c>
      <c r="Q2219" s="24">
        <f>IFERROR(VLOOKUP($F2219,'Arr 2020'!$A:$N,12,0),0)</f>
        <v>0</v>
      </c>
      <c r="R2219" s="24">
        <f>IFERROR(VLOOKUP($F2219,'Arr 2020'!$A:$N,13,0),0)</f>
        <v>0</v>
      </c>
      <c r="S2219" s="24">
        <f>IFERROR(VLOOKUP($F2219,'Arr 2020'!$A:$N,14,0),0)</f>
        <v>0</v>
      </c>
    </row>
    <row r="2220" spans="2:19" ht="15" customHeight="1" x14ac:dyDescent="0.2">
      <c r="B2220" s="60"/>
      <c r="C2220" s="61"/>
      <c r="D2220" s="61"/>
      <c r="E2220" s="61"/>
      <c r="F2220" s="43" t="s">
        <v>3830</v>
      </c>
      <c r="G2220" s="53" t="s">
        <v>3831</v>
      </c>
      <c r="H2220" s="44">
        <f>IFERROR(VLOOKUP($F2220,'Arr 2020'!$A$1:$C$1331,3,0),0)</f>
        <v>0</v>
      </c>
      <c r="I2220" s="44">
        <f>IFERROR(VLOOKUP($F2220,'Arr 2020'!$A:$N,4,0),0)</f>
        <v>0</v>
      </c>
      <c r="J2220" s="44">
        <f>IFERROR(VLOOKUP($F2220,'Arr 2020'!$A:$N,5,0),0)</f>
        <v>0</v>
      </c>
      <c r="K2220" s="44">
        <f>IFERROR(VLOOKUP($F2220,'Arr 2020'!$A:$N,6,0),0)</f>
        <v>0</v>
      </c>
      <c r="L2220" s="44">
        <f>IFERROR(VLOOKUP($F2220,'Arr 2020'!$A:$N,7,0),0)</f>
        <v>0</v>
      </c>
      <c r="M2220" s="44">
        <f>IFERROR(VLOOKUP($F2220,'Arr 2020'!$A:$N,8,0),0)</f>
        <v>0</v>
      </c>
      <c r="N2220" s="44">
        <f>IFERROR(VLOOKUP($F2220,'Arr 2020'!$A:$N,9,0),0)</f>
        <v>0</v>
      </c>
      <c r="O2220" s="44">
        <f>IFERROR(VLOOKUP($F2220,'Arr 2020'!$A:$N,10,0),0)</f>
        <v>0</v>
      </c>
      <c r="P2220" s="44">
        <f>IFERROR(VLOOKUP($F2220,'Arr 2020'!$A:$N,11,0),0)</f>
        <v>0</v>
      </c>
      <c r="Q2220" s="44">
        <f>IFERROR(VLOOKUP($F2220,'Arr 2020'!$A:$N,12,0),0)</f>
        <v>0</v>
      </c>
      <c r="R2220" s="44">
        <f>IFERROR(VLOOKUP($F2220,'Arr 2020'!$A:$N,13,0),0)</f>
        <v>0</v>
      </c>
      <c r="S2220" s="44">
        <f>IFERROR(VLOOKUP($F2220,'Arr 2020'!$A:$N,14,0),0)</f>
        <v>0</v>
      </c>
    </row>
    <row r="2221" spans="2:19" ht="15" customHeight="1" x14ac:dyDescent="0.2">
      <c r="B2221" s="60"/>
      <c r="C2221" s="61"/>
      <c r="D2221" s="61"/>
      <c r="E2221" s="61"/>
      <c r="F2221" s="43" t="s">
        <v>3832</v>
      </c>
      <c r="G2221" s="53" t="s">
        <v>3833</v>
      </c>
      <c r="H2221" s="44">
        <f>IFERROR(VLOOKUP($F2221,'Arr 2020'!$A$1:$C$1331,3,0),0)</f>
        <v>0</v>
      </c>
      <c r="I2221" s="44">
        <f>IFERROR(VLOOKUP($F2221,'Arr 2020'!$A:$N,4,0),0)</f>
        <v>0</v>
      </c>
      <c r="J2221" s="44">
        <f>IFERROR(VLOOKUP($F2221,'Arr 2020'!$A:$N,5,0),0)</f>
        <v>0</v>
      </c>
      <c r="K2221" s="44">
        <f>IFERROR(VLOOKUP($F2221,'Arr 2020'!$A:$N,6,0),0)</f>
        <v>0</v>
      </c>
      <c r="L2221" s="44">
        <f>IFERROR(VLOOKUP($F2221,'Arr 2020'!$A:$N,7,0),0)</f>
        <v>0</v>
      </c>
      <c r="M2221" s="44">
        <f>IFERROR(VLOOKUP($F2221,'Arr 2020'!$A:$N,8,0),0)</f>
        <v>0</v>
      </c>
      <c r="N2221" s="44">
        <f>IFERROR(VLOOKUP($F2221,'Arr 2020'!$A:$N,9,0),0)</f>
        <v>0</v>
      </c>
      <c r="O2221" s="44">
        <f>IFERROR(VLOOKUP($F2221,'Arr 2020'!$A:$N,10,0),0)</f>
        <v>0</v>
      </c>
      <c r="P2221" s="44">
        <f>IFERROR(VLOOKUP($F2221,'Arr 2020'!$A:$N,11,0),0)</f>
        <v>0</v>
      </c>
      <c r="Q2221" s="44">
        <f>IFERROR(VLOOKUP($F2221,'Arr 2020'!$A:$N,12,0),0)</f>
        <v>0</v>
      </c>
      <c r="R2221" s="44">
        <f>IFERROR(VLOOKUP($F2221,'Arr 2020'!$A:$N,13,0),0)</f>
        <v>0</v>
      </c>
      <c r="S2221" s="44">
        <f>IFERROR(VLOOKUP($F2221,'Arr 2020'!$A:$N,14,0),0)</f>
        <v>0</v>
      </c>
    </row>
    <row r="2222" spans="2:19" ht="15" customHeight="1" x14ac:dyDescent="0.2">
      <c r="B2222" s="23"/>
      <c r="C2222" s="22"/>
      <c r="D2222" s="22"/>
      <c r="E2222" s="22" t="s">
        <v>3834</v>
      </c>
      <c r="F2222" s="22"/>
      <c r="G2222" s="55" t="s">
        <v>3835</v>
      </c>
      <c r="H2222" s="24">
        <f>IFERROR(VLOOKUP($F2222,'Arr 2020'!$A$1:$C$1331,3,0),0)</f>
        <v>0</v>
      </c>
      <c r="I2222" s="24">
        <f>IFERROR(VLOOKUP($F2222,'Arr 2020'!$A:$N,4,0),0)</f>
        <v>0</v>
      </c>
      <c r="J2222" s="24">
        <f>IFERROR(VLOOKUP($F2222,'Arr 2020'!$A:$N,5,0),0)</f>
        <v>0</v>
      </c>
      <c r="K2222" s="24">
        <f>IFERROR(VLOOKUP($F2222,'Arr 2020'!$A:$N,6,0),0)</f>
        <v>0</v>
      </c>
      <c r="L2222" s="24">
        <f>IFERROR(VLOOKUP($F2222,'Arr 2020'!$A:$N,7,0),0)</f>
        <v>0</v>
      </c>
      <c r="M2222" s="24">
        <f>IFERROR(VLOOKUP($F2222,'Arr 2020'!$A:$N,8,0),0)</f>
        <v>0</v>
      </c>
      <c r="N2222" s="24">
        <f>IFERROR(VLOOKUP($F2222,'Arr 2020'!$A:$N,9,0),0)</f>
        <v>0</v>
      </c>
      <c r="O2222" s="24">
        <f>IFERROR(VLOOKUP($F2222,'Arr 2020'!$A:$N,10,0),0)</f>
        <v>0</v>
      </c>
      <c r="P2222" s="24">
        <f>IFERROR(VLOOKUP($F2222,'Arr 2020'!$A:$N,11,0),0)</f>
        <v>0</v>
      </c>
      <c r="Q2222" s="24">
        <f>IFERROR(VLOOKUP($F2222,'Arr 2020'!$A:$N,12,0),0)</f>
        <v>0</v>
      </c>
      <c r="R2222" s="24">
        <f>IFERROR(VLOOKUP($F2222,'Arr 2020'!$A:$N,13,0),0)</f>
        <v>0</v>
      </c>
      <c r="S2222" s="24">
        <f>IFERROR(VLOOKUP($F2222,'Arr 2020'!$A:$N,14,0),0)</f>
        <v>0</v>
      </c>
    </row>
    <row r="2223" spans="2:19" ht="15" customHeight="1" x14ac:dyDescent="0.2">
      <c r="B2223" s="60"/>
      <c r="C2223" s="61"/>
      <c r="D2223" s="61"/>
      <c r="E2223" s="61"/>
      <c r="F2223" s="43" t="s">
        <v>3836</v>
      </c>
      <c r="G2223" s="53" t="s">
        <v>3835</v>
      </c>
      <c r="H2223" s="44">
        <f>IFERROR(VLOOKUP($F2223,'Arr 2020'!$A$1:$C$1331,3,0),0)</f>
        <v>0</v>
      </c>
      <c r="I2223" s="44">
        <f>IFERROR(VLOOKUP($F2223,'Arr 2020'!$A:$N,4,0),0)</f>
        <v>0</v>
      </c>
      <c r="J2223" s="44">
        <f>IFERROR(VLOOKUP($F2223,'Arr 2020'!$A:$N,5,0),0)</f>
        <v>0</v>
      </c>
      <c r="K2223" s="44">
        <f>IFERROR(VLOOKUP($F2223,'Arr 2020'!$A:$N,6,0),0)</f>
        <v>0</v>
      </c>
      <c r="L2223" s="44">
        <f>IFERROR(VLOOKUP($F2223,'Arr 2020'!$A:$N,7,0),0)</f>
        <v>0</v>
      </c>
      <c r="M2223" s="44">
        <f>IFERROR(VLOOKUP($F2223,'Arr 2020'!$A:$N,8,0),0)</f>
        <v>0</v>
      </c>
      <c r="N2223" s="44">
        <f>IFERROR(VLOOKUP($F2223,'Arr 2020'!$A:$N,9,0),0)</f>
        <v>0</v>
      </c>
      <c r="O2223" s="44">
        <f>IFERROR(VLOOKUP($F2223,'Arr 2020'!$A:$N,10,0),0)</f>
        <v>1824</v>
      </c>
      <c r="P2223" s="44">
        <f>IFERROR(VLOOKUP($F2223,'Arr 2020'!$A:$N,11,0),0)</f>
        <v>0</v>
      </c>
      <c r="Q2223" s="44">
        <f>IFERROR(VLOOKUP($F2223,'Arr 2020'!$A:$N,12,0),0)</f>
        <v>74</v>
      </c>
      <c r="R2223" s="44">
        <f>IFERROR(VLOOKUP($F2223,'Arr 2020'!$A:$N,13,0),0)</f>
        <v>0</v>
      </c>
      <c r="S2223" s="44">
        <f>IFERROR(VLOOKUP($F2223,'Arr 2020'!$A:$N,14,0),0)</f>
        <v>74.400000000000006</v>
      </c>
    </row>
    <row r="2224" spans="2:19" ht="15" customHeight="1" x14ac:dyDescent="0.2">
      <c r="B2224" s="64"/>
      <c r="C2224" s="37"/>
      <c r="D2224" s="37" t="s">
        <v>3837</v>
      </c>
      <c r="E2224" s="37"/>
      <c r="F2224" s="37"/>
      <c r="G2224" s="51" t="s">
        <v>3838</v>
      </c>
      <c r="H2224" s="38">
        <f>IFERROR(VLOOKUP($F2224,'Arr 2020'!$A$1:$C$1331,3,0),0)</f>
        <v>0</v>
      </c>
      <c r="I2224" s="38">
        <f>IFERROR(VLOOKUP($F2224,'Arr 2020'!$A:$N,4,0),0)</f>
        <v>0</v>
      </c>
      <c r="J2224" s="38">
        <f>IFERROR(VLOOKUP($F2224,'Arr 2020'!$A:$N,5,0),0)</f>
        <v>0</v>
      </c>
      <c r="K2224" s="38">
        <f>IFERROR(VLOOKUP($F2224,'Arr 2020'!$A:$N,6,0),0)</f>
        <v>0</v>
      </c>
      <c r="L2224" s="38">
        <f>IFERROR(VLOOKUP($F2224,'Arr 2020'!$A:$N,7,0),0)</f>
        <v>0</v>
      </c>
      <c r="M2224" s="38">
        <f>IFERROR(VLOOKUP($F2224,'Arr 2020'!$A:$N,8,0),0)</f>
        <v>0</v>
      </c>
      <c r="N2224" s="38">
        <f>IFERROR(VLOOKUP($F2224,'Arr 2020'!$A:$N,9,0),0)</f>
        <v>0</v>
      </c>
      <c r="O2224" s="38">
        <f>IFERROR(VLOOKUP($F2224,'Arr 2020'!$A:$N,10,0),0)</f>
        <v>0</v>
      </c>
      <c r="P2224" s="38">
        <f>IFERROR(VLOOKUP($F2224,'Arr 2020'!$A:$N,11,0),0)</f>
        <v>0</v>
      </c>
      <c r="Q2224" s="38">
        <f>IFERROR(VLOOKUP($F2224,'Arr 2020'!$A:$N,12,0),0)</f>
        <v>0</v>
      </c>
      <c r="R2224" s="38">
        <f>IFERROR(VLOOKUP($F2224,'Arr 2020'!$A:$N,13,0),0)</f>
        <v>0</v>
      </c>
      <c r="S2224" s="38">
        <f>IFERROR(VLOOKUP($F2224,'Arr 2020'!$A:$N,14,0),0)</f>
        <v>0</v>
      </c>
    </row>
    <row r="2225" spans="2:19" ht="15" customHeight="1" x14ac:dyDescent="0.2">
      <c r="B2225" s="23"/>
      <c r="C2225" s="22"/>
      <c r="D2225" s="22"/>
      <c r="E2225" s="22" t="s">
        <v>3839</v>
      </c>
      <c r="F2225" s="22"/>
      <c r="G2225" s="55" t="s">
        <v>3838</v>
      </c>
      <c r="H2225" s="24">
        <f>IFERROR(VLOOKUP($F2225,'Arr 2020'!$A$1:$C$1331,3,0),0)</f>
        <v>0</v>
      </c>
      <c r="I2225" s="24">
        <f>IFERROR(VLOOKUP($F2225,'Arr 2020'!$A:$N,4,0),0)</f>
        <v>0</v>
      </c>
      <c r="J2225" s="24">
        <f>IFERROR(VLOOKUP($F2225,'Arr 2020'!$A:$N,5,0),0)</f>
        <v>0</v>
      </c>
      <c r="K2225" s="24">
        <f>IFERROR(VLOOKUP($F2225,'Arr 2020'!$A:$N,6,0),0)</f>
        <v>0</v>
      </c>
      <c r="L2225" s="24">
        <f>IFERROR(VLOOKUP($F2225,'Arr 2020'!$A:$N,7,0),0)</f>
        <v>0</v>
      </c>
      <c r="M2225" s="24">
        <f>IFERROR(VLOOKUP($F2225,'Arr 2020'!$A:$N,8,0),0)</f>
        <v>0</v>
      </c>
      <c r="N2225" s="24">
        <f>IFERROR(VLOOKUP($F2225,'Arr 2020'!$A:$N,9,0),0)</f>
        <v>0</v>
      </c>
      <c r="O2225" s="24">
        <f>IFERROR(VLOOKUP($F2225,'Arr 2020'!$A:$N,10,0),0)</f>
        <v>0</v>
      </c>
      <c r="P2225" s="24">
        <f>IFERROR(VLOOKUP($F2225,'Arr 2020'!$A:$N,11,0),0)</f>
        <v>0</v>
      </c>
      <c r="Q2225" s="24">
        <f>IFERROR(VLOOKUP($F2225,'Arr 2020'!$A:$N,12,0),0)</f>
        <v>0</v>
      </c>
      <c r="R2225" s="24">
        <f>IFERROR(VLOOKUP($F2225,'Arr 2020'!$A:$N,13,0),0)</f>
        <v>0</v>
      </c>
      <c r="S2225" s="24">
        <f>IFERROR(VLOOKUP($F2225,'Arr 2020'!$A:$N,14,0),0)</f>
        <v>0</v>
      </c>
    </row>
    <row r="2226" spans="2:19" ht="15" customHeight="1" x14ac:dyDescent="0.2">
      <c r="B2226" s="60"/>
      <c r="C2226" s="61"/>
      <c r="D2226" s="61"/>
      <c r="E2226" s="61"/>
      <c r="F2226" s="43" t="s">
        <v>3840</v>
      </c>
      <c r="G2226" s="53" t="s">
        <v>3841</v>
      </c>
      <c r="H2226" s="44">
        <f>IFERROR(VLOOKUP($F2226,'Arr 2020'!$A$1:$C$1331,3,0),0)</f>
        <v>55.66</v>
      </c>
      <c r="I2226" s="44">
        <f>IFERROR(VLOOKUP($F2226,'Arr 2020'!$A:$N,4,0),0)</f>
        <v>73.430000000000007</v>
      </c>
      <c r="J2226" s="44">
        <f>IFERROR(VLOOKUP($F2226,'Arr 2020'!$A:$N,5,0),0)</f>
        <v>23.8</v>
      </c>
      <c r="K2226" s="44">
        <f>IFERROR(VLOOKUP($F2226,'Arr 2020'!$A:$N,6,0),0)</f>
        <v>0</v>
      </c>
      <c r="L2226" s="44">
        <f>IFERROR(VLOOKUP($F2226,'Arr 2020'!$A:$N,7,0),0)</f>
        <v>0</v>
      </c>
      <c r="M2226" s="44">
        <f>IFERROR(VLOOKUP($F2226,'Arr 2020'!$A:$N,8,0),0)</f>
        <v>156.31</v>
      </c>
      <c r="N2226" s="44">
        <f>IFERROR(VLOOKUP($F2226,'Arr 2020'!$A:$N,9,0),0)</f>
        <v>31.4</v>
      </c>
      <c r="O2226" s="44">
        <f>IFERROR(VLOOKUP($F2226,'Arr 2020'!$A:$N,10,0),0)</f>
        <v>144.11000000000001</v>
      </c>
      <c r="P2226" s="44">
        <f>IFERROR(VLOOKUP($F2226,'Arr 2020'!$A:$N,11,0),0)</f>
        <v>273.18</v>
      </c>
      <c r="Q2226" s="44">
        <f>IFERROR(VLOOKUP($F2226,'Arr 2020'!$A:$N,12,0),0)</f>
        <v>60.1</v>
      </c>
      <c r="R2226" s="44">
        <f>IFERROR(VLOOKUP($F2226,'Arr 2020'!$A:$N,13,0),0)</f>
        <v>351</v>
      </c>
      <c r="S2226" s="44">
        <f>IFERROR(VLOOKUP($F2226,'Arr 2020'!$A:$N,14,0),0)</f>
        <v>0</v>
      </c>
    </row>
    <row r="2227" spans="2:19" ht="15" customHeight="1" x14ac:dyDescent="0.2">
      <c r="B2227" s="60"/>
      <c r="C2227" s="61"/>
      <c r="D2227" s="61"/>
      <c r="E2227" s="61"/>
      <c r="F2227" s="43" t="s">
        <v>3842</v>
      </c>
      <c r="G2227" s="53" t="s">
        <v>3843</v>
      </c>
      <c r="H2227" s="44">
        <f>IFERROR(VLOOKUP($F2227,'Arr 2020'!$A$1:$C$1331,3,0),0)</f>
        <v>157.91999999999999</v>
      </c>
      <c r="I2227" s="44">
        <f>IFERROR(VLOOKUP($F2227,'Arr 2020'!$A:$N,4,0),0)</f>
        <v>280.97000000000003</v>
      </c>
      <c r="J2227" s="44">
        <f>IFERROR(VLOOKUP($F2227,'Arr 2020'!$A:$N,5,0),0)</f>
        <v>422.17</v>
      </c>
      <c r="K2227" s="44">
        <f>IFERROR(VLOOKUP($F2227,'Arr 2020'!$A:$N,6,0),0)</f>
        <v>153.53</v>
      </c>
      <c r="L2227" s="44">
        <f>IFERROR(VLOOKUP($F2227,'Arr 2020'!$A:$N,7,0),0)</f>
        <v>44.09</v>
      </c>
      <c r="M2227" s="44">
        <f>IFERROR(VLOOKUP($F2227,'Arr 2020'!$A:$N,8,0),0)</f>
        <v>148.94</v>
      </c>
      <c r="N2227" s="44">
        <f>IFERROR(VLOOKUP($F2227,'Arr 2020'!$A:$N,9,0),0)</f>
        <v>211.83</v>
      </c>
      <c r="O2227" s="44">
        <f>IFERROR(VLOOKUP($F2227,'Arr 2020'!$A:$N,10,0),0)</f>
        <v>288.94</v>
      </c>
      <c r="P2227" s="44">
        <f>IFERROR(VLOOKUP($F2227,'Arr 2020'!$A:$N,11,0),0)</f>
        <v>182.92</v>
      </c>
      <c r="Q2227" s="44">
        <f>IFERROR(VLOOKUP($F2227,'Arr 2020'!$A:$N,12,0),0)</f>
        <v>549.70000000000005</v>
      </c>
      <c r="R2227" s="44">
        <f>IFERROR(VLOOKUP($F2227,'Arr 2020'!$A:$N,13,0),0)</f>
        <v>166.14</v>
      </c>
      <c r="S2227" s="44">
        <f>IFERROR(VLOOKUP($F2227,'Arr 2020'!$A:$N,14,0),0)</f>
        <v>56.67</v>
      </c>
    </row>
    <row r="2228" spans="2:19" ht="15" customHeight="1" x14ac:dyDescent="0.2">
      <c r="B2228" s="60"/>
      <c r="C2228" s="61"/>
      <c r="D2228" s="61"/>
      <c r="E2228" s="61"/>
      <c r="F2228" s="43" t="s">
        <v>3844</v>
      </c>
      <c r="G2228" s="53" t="s">
        <v>3845</v>
      </c>
      <c r="H2228" s="44">
        <f>IFERROR(VLOOKUP($F2228,'Arr 2020'!$A$1:$C$1331,3,0),0)</f>
        <v>481.82</v>
      </c>
      <c r="I2228" s="44">
        <f>IFERROR(VLOOKUP($F2228,'Arr 2020'!$A:$N,4,0),0)</f>
        <v>332.74</v>
      </c>
      <c r="J2228" s="44">
        <f>IFERROR(VLOOKUP($F2228,'Arr 2020'!$A:$N,5,0),0)</f>
        <v>463.41</v>
      </c>
      <c r="K2228" s="44">
        <f>IFERROR(VLOOKUP($F2228,'Arr 2020'!$A:$N,6,0),0)</f>
        <v>721</v>
      </c>
      <c r="L2228" s="44">
        <f>IFERROR(VLOOKUP($F2228,'Arr 2020'!$A:$N,7,0),0)</f>
        <v>89.81</v>
      </c>
      <c r="M2228" s="44">
        <f>IFERROR(VLOOKUP($F2228,'Arr 2020'!$A:$N,8,0),0)</f>
        <v>301.67</v>
      </c>
      <c r="N2228" s="44">
        <f>IFERROR(VLOOKUP($F2228,'Arr 2020'!$A:$N,9,0),0)</f>
        <v>599.72</v>
      </c>
      <c r="O2228" s="44">
        <f>IFERROR(VLOOKUP($F2228,'Arr 2020'!$A:$N,10,0),0)</f>
        <v>732.25</v>
      </c>
      <c r="P2228" s="44">
        <f>IFERROR(VLOOKUP($F2228,'Arr 2020'!$A:$N,11,0),0)</f>
        <v>902.21</v>
      </c>
      <c r="Q2228" s="44">
        <f>IFERROR(VLOOKUP($F2228,'Arr 2020'!$A:$N,12,0),0)</f>
        <v>423.28</v>
      </c>
      <c r="R2228" s="44">
        <f>IFERROR(VLOOKUP($F2228,'Arr 2020'!$A:$N,13,0),0)</f>
        <v>412.45</v>
      </c>
      <c r="S2228" s="44">
        <f>IFERROR(VLOOKUP($F2228,'Arr 2020'!$A:$N,14,0),0)</f>
        <v>199.47</v>
      </c>
    </row>
    <row r="2229" spans="2:19" ht="15" customHeight="1" x14ac:dyDescent="0.2">
      <c r="B2229" s="60"/>
      <c r="C2229" s="61"/>
      <c r="D2229" s="61"/>
      <c r="E2229" s="61"/>
      <c r="F2229" s="43" t="s">
        <v>3846</v>
      </c>
      <c r="G2229" s="53" t="s">
        <v>3847</v>
      </c>
      <c r="H2229" s="44">
        <f>IFERROR(VLOOKUP($F2229,'Arr 2020'!$A$1:$C$1331,3,0),0)</f>
        <v>0</v>
      </c>
      <c r="I2229" s="44">
        <f>IFERROR(VLOOKUP($F2229,'Arr 2020'!$A:$N,4,0),0)</f>
        <v>0</v>
      </c>
      <c r="J2229" s="44">
        <f>IFERROR(VLOOKUP($F2229,'Arr 2020'!$A:$N,5,0),0)</f>
        <v>0</v>
      </c>
      <c r="K2229" s="44">
        <f>IFERROR(VLOOKUP($F2229,'Arr 2020'!$A:$N,6,0),0)</f>
        <v>0</v>
      </c>
      <c r="L2229" s="44">
        <f>IFERROR(VLOOKUP($F2229,'Arr 2020'!$A:$N,7,0),0)</f>
        <v>0</v>
      </c>
      <c r="M2229" s="44">
        <f>IFERROR(VLOOKUP($F2229,'Arr 2020'!$A:$N,8,0),0)</f>
        <v>0</v>
      </c>
      <c r="N2229" s="44">
        <f>IFERROR(VLOOKUP($F2229,'Arr 2020'!$A:$N,9,0),0)</f>
        <v>0</v>
      </c>
      <c r="O2229" s="44">
        <f>IFERROR(VLOOKUP($F2229,'Arr 2020'!$A:$N,10,0),0)</f>
        <v>0</v>
      </c>
      <c r="P2229" s="44">
        <f>IFERROR(VLOOKUP($F2229,'Arr 2020'!$A:$N,11,0),0)</f>
        <v>224.6</v>
      </c>
      <c r="Q2229" s="44">
        <f>IFERROR(VLOOKUP($F2229,'Arr 2020'!$A:$N,12,0),0)</f>
        <v>0.11</v>
      </c>
      <c r="R2229" s="44">
        <f>IFERROR(VLOOKUP($F2229,'Arr 2020'!$A:$N,13,0),0)</f>
        <v>0</v>
      </c>
      <c r="S2229" s="44">
        <f>IFERROR(VLOOKUP($F2229,'Arr 2020'!$A:$N,14,0),0)</f>
        <v>0</v>
      </c>
    </row>
    <row r="2230" spans="2:19" ht="15" customHeight="1" x14ac:dyDescent="0.2">
      <c r="B2230" s="60"/>
      <c r="C2230" s="61"/>
      <c r="D2230" s="61"/>
      <c r="E2230" s="61"/>
      <c r="F2230" s="43" t="s">
        <v>3848</v>
      </c>
      <c r="G2230" s="53" t="s">
        <v>3849</v>
      </c>
      <c r="H2230" s="44">
        <f>IFERROR(VLOOKUP($F2230,'Arr 2020'!$A$1:$C$1331,3,0),0)</f>
        <v>10.08</v>
      </c>
      <c r="I2230" s="44">
        <f>IFERROR(VLOOKUP($F2230,'Arr 2020'!$A:$N,4,0),0)</f>
        <v>0</v>
      </c>
      <c r="J2230" s="44">
        <f>IFERROR(VLOOKUP($F2230,'Arr 2020'!$A:$N,5,0),0)</f>
        <v>27.640000000000004</v>
      </c>
      <c r="K2230" s="44">
        <f>IFERROR(VLOOKUP($F2230,'Arr 2020'!$A:$N,6,0),0)</f>
        <v>22.31</v>
      </c>
      <c r="L2230" s="44">
        <f>IFERROR(VLOOKUP($F2230,'Arr 2020'!$A:$N,7,0),0)</f>
        <v>69.120000000000019</v>
      </c>
      <c r="M2230" s="44">
        <f>IFERROR(VLOOKUP($F2230,'Arr 2020'!$A:$N,8,0),0)</f>
        <v>0</v>
      </c>
      <c r="N2230" s="44">
        <f>IFERROR(VLOOKUP($F2230,'Arr 2020'!$A:$N,9,0),0)</f>
        <v>2</v>
      </c>
      <c r="O2230" s="44">
        <f>IFERROR(VLOOKUP($F2230,'Arr 2020'!$A:$N,10,0),0)</f>
        <v>426.14</v>
      </c>
      <c r="P2230" s="44">
        <f>IFERROR(VLOOKUP($F2230,'Arr 2020'!$A:$N,11,0),0)</f>
        <v>342.77999999999992</v>
      </c>
      <c r="Q2230" s="44">
        <f>IFERROR(VLOOKUP($F2230,'Arr 2020'!$A:$N,12,0),0)</f>
        <v>322.77999999999997</v>
      </c>
      <c r="R2230" s="44">
        <f>IFERROR(VLOOKUP($F2230,'Arr 2020'!$A:$N,13,0),0)</f>
        <v>378.11</v>
      </c>
      <c r="S2230" s="44">
        <f>IFERROR(VLOOKUP($F2230,'Arr 2020'!$A:$N,14,0),0)</f>
        <v>997.65</v>
      </c>
    </row>
    <row r="2231" spans="2:19" ht="15" customHeight="1" x14ac:dyDescent="0.2">
      <c r="B2231" s="60"/>
      <c r="C2231" s="61"/>
      <c r="D2231" s="61"/>
      <c r="E2231" s="61"/>
      <c r="F2231" s="43" t="s">
        <v>3850</v>
      </c>
      <c r="G2231" s="53" t="s">
        <v>3851</v>
      </c>
      <c r="H2231" s="44">
        <f>IFERROR(VLOOKUP($F2231,'Arr 2020'!$A$1:$C$1331,3,0),0)</f>
        <v>0</v>
      </c>
      <c r="I2231" s="44">
        <f>IFERROR(VLOOKUP($F2231,'Arr 2020'!$A:$N,4,0),0)</f>
        <v>0</v>
      </c>
      <c r="J2231" s="44">
        <f>IFERROR(VLOOKUP($F2231,'Arr 2020'!$A:$N,5,0),0)</f>
        <v>0</v>
      </c>
      <c r="K2231" s="44">
        <f>IFERROR(VLOOKUP($F2231,'Arr 2020'!$A:$N,6,0),0)</f>
        <v>0</v>
      </c>
      <c r="L2231" s="44">
        <f>IFERROR(VLOOKUP($F2231,'Arr 2020'!$A:$N,7,0),0)</f>
        <v>0</v>
      </c>
      <c r="M2231" s="44">
        <f>IFERROR(VLOOKUP($F2231,'Arr 2020'!$A:$N,8,0),0)</f>
        <v>0</v>
      </c>
      <c r="N2231" s="44">
        <f>IFERROR(VLOOKUP($F2231,'Arr 2020'!$A:$N,9,0),0)</f>
        <v>0</v>
      </c>
      <c r="O2231" s="44">
        <f>IFERROR(VLOOKUP($F2231,'Arr 2020'!$A:$N,10,0),0)</f>
        <v>0</v>
      </c>
      <c r="P2231" s="44">
        <f>IFERROR(VLOOKUP($F2231,'Arr 2020'!$A:$N,11,0),0)</f>
        <v>0</v>
      </c>
      <c r="Q2231" s="44">
        <f>IFERROR(VLOOKUP($F2231,'Arr 2020'!$A:$N,12,0),0)</f>
        <v>0</v>
      </c>
      <c r="R2231" s="44">
        <f>IFERROR(VLOOKUP($F2231,'Arr 2020'!$A:$N,13,0),0)</f>
        <v>0</v>
      </c>
      <c r="S2231" s="44">
        <f>IFERROR(VLOOKUP($F2231,'Arr 2020'!$A:$N,14,0),0)</f>
        <v>0</v>
      </c>
    </row>
    <row r="2232" spans="2:19" ht="15" customHeight="1" x14ac:dyDescent="0.2">
      <c r="B2232" s="60"/>
      <c r="C2232" s="61"/>
      <c r="D2232" s="61"/>
      <c r="E2232" s="61"/>
      <c r="F2232" s="43" t="s">
        <v>3852</v>
      </c>
      <c r="G2232" s="53" t="s">
        <v>3853</v>
      </c>
      <c r="H2232" s="44">
        <f>IFERROR(VLOOKUP($F2232,'Arr 2020'!$A$1:$C$1331,3,0),0)</f>
        <v>0</v>
      </c>
      <c r="I2232" s="44">
        <f>IFERROR(VLOOKUP($F2232,'Arr 2020'!$A:$N,4,0),0)</f>
        <v>0</v>
      </c>
      <c r="J2232" s="44">
        <f>IFERROR(VLOOKUP($F2232,'Arr 2020'!$A:$N,5,0),0)</f>
        <v>0</v>
      </c>
      <c r="K2232" s="44">
        <f>IFERROR(VLOOKUP($F2232,'Arr 2020'!$A:$N,6,0),0)</f>
        <v>0</v>
      </c>
      <c r="L2232" s="44">
        <f>IFERROR(VLOOKUP($F2232,'Arr 2020'!$A:$N,7,0),0)</f>
        <v>479.84</v>
      </c>
      <c r="M2232" s="44">
        <f>IFERROR(VLOOKUP($F2232,'Arr 2020'!$A:$N,8,0),0)</f>
        <v>449.54</v>
      </c>
      <c r="N2232" s="44">
        <f>IFERROR(VLOOKUP($F2232,'Arr 2020'!$A:$N,9,0),0)</f>
        <v>0</v>
      </c>
      <c r="O2232" s="44">
        <f>IFERROR(VLOOKUP($F2232,'Arr 2020'!$A:$N,10,0),0)</f>
        <v>0</v>
      </c>
      <c r="P2232" s="44">
        <f>IFERROR(VLOOKUP($F2232,'Arr 2020'!$A:$N,11,0),0)</f>
        <v>0</v>
      </c>
      <c r="Q2232" s="44">
        <f>IFERROR(VLOOKUP($F2232,'Arr 2020'!$A:$N,12,0),0)</f>
        <v>0</v>
      </c>
      <c r="R2232" s="44">
        <f>IFERROR(VLOOKUP($F2232,'Arr 2020'!$A:$N,13,0),0)</f>
        <v>0</v>
      </c>
      <c r="S2232" s="44">
        <f>IFERROR(VLOOKUP($F2232,'Arr 2020'!$A:$N,14,0),0)</f>
        <v>0</v>
      </c>
    </row>
    <row r="2233" spans="2:19" ht="15" customHeight="1" x14ac:dyDescent="0.2">
      <c r="B2233" s="64"/>
      <c r="C2233" s="37"/>
      <c r="D2233" s="37" t="s">
        <v>3854</v>
      </c>
      <c r="E2233" s="37"/>
      <c r="F2233" s="37"/>
      <c r="G2233" s="51" t="s">
        <v>3855</v>
      </c>
      <c r="H2233" s="38">
        <f>IFERROR(VLOOKUP($F2233,'Arr 2020'!$A$1:$C$1331,3,0),0)</f>
        <v>0</v>
      </c>
      <c r="I2233" s="38">
        <f>IFERROR(VLOOKUP($F2233,'Arr 2020'!$A:$N,4,0),0)</f>
        <v>0</v>
      </c>
      <c r="J2233" s="38">
        <f>IFERROR(VLOOKUP($F2233,'Arr 2020'!$A:$N,5,0),0)</f>
        <v>0</v>
      </c>
      <c r="K2233" s="38">
        <f>IFERROR(VLOOKUP($F2233,'Arr 2020'!$A:$N,6,0),0)</f>
        <v>0</v>
      </c>
      <c r="L2233" s="38">
        <f>IFERROR(VLOOKUP($F2233,'Arr 2020'!$A:$N,7,0),0)</f>
        <v>0</v>
      </c>
      <c r="M2233" s="38">
        <f>IFERROR(VLOOKUP($F2233,'Arr 2020'!$A:$N,8,0),0)</f>
        <v>0</v>
      </c>
      <c r="N2233" s="38">
        <f>IFERROR(VLOOKUP($F2233,'Arr 2020'!$A:$N,9,0),0)</f>
        <v>0</v>
      </c>
      <c r="O2233" s="38">
        <f>IFERROR(VLOOKUP($F2233,'Arr 2020'!$A:$N,10,0),0)</f>
        <v>0</v>
      </c>
      <c r="P2233" s="38">
        <f>IFERROR(VLOOKUP($F2233,'Arr 2020'!$A:$N,11,0),0)</f>
        <v>0</v>
      </c>
      <c r="Q2233" s="38">
        <f>IFERROR(VLOOKUP($F2233,'Arr 2020'!$A:$N,12,0),0)</f>
        <v>0</v>
      </c>
      <c r="R2233" s="38">
        <f>IFERROR(VLOOKUP($F2233,'Arr 2020'!$A:$N,13,0),0)</f>
        <v>0</v>
      </c>
      <c r="S2233" s="38">
        <f>IFERROR(VLOOKUP($F2233,'Arr 2020'!$A:$N,14,0),0)</f>
        <v>0</v>
      </c>
    </row>
    <row r="2234" spans="2:19" ht="15" customHeight="1" x14ac:dyDescent="0.2">
      <c r="B2234" s="23"/>
      <c r="C2234" s="22"/>
      <c r="D2234" s="22"/>
      <c r="E2234" s="22" t="s">
        <v>3856</v>
      </c>
      <c r="F2234" s="22"/>
      <c r="G2234" s="55" t="s">
        <v>3855</v>
      </c>
      <c r="H2234" s="24">
        <f>IFERROR(VLOOKUP($F2234,'Arr 2020'!$A$1:$C$1331,3,0),0)</f>
        <v>0</v>
      </c>
      <c r="I2234" s="24">
        <f>IFERROR(VLOOKUP($F2234,'Arr 2020'!$A:$N,4,0),0)</f>
        <v>0</v>
      </c>
      <c r="J2234" s="24">
        <f>IFERROR(VLOOKUP($F2234,'Arr 2020'!$A:$N,5,0),0)</f>
        <v>0</v>
      </c>
      <c r="K2234" s="24">
        <f>IFERROR(VLOOKUP($F2234,'Arr 2020'!$A:$N,6,0),0)</f>
        <v>0</v>
      </c>
      <c r="L2234" s="24">
        <f>IFERROR(VLOOKUP($F2234,'Arr 2020'!$A:$N,7,0),0)</f>
        <v>0</v>
      </c>
      <c r="M2234" s="24">
        <f>IFERROR(VLOOKUP($F2234,'Arr 2020'!$A:$N,8,0),0)</f>
        <v>0</v>
      </c>
      <c r="N2234" s="24">
        <f>IFERROR(VLOOKUP($F2234,'Arr 2020'!$A:$N,9,0),0)</f>
        <v>0</v>
      </c>
      <c r="O2234" s="24">
        <f>IFERROR(VLOOKUP($F2234,'Arr 2020'!$A:$N,10,0),0)</f>
        <v>0</v>
      </c>
      <c r="P2234" s="24">
        <f>IFERROR(VLOOKUP($F2234,'Arr 2020'!$A:$N,11,0),0)</f>
        <v>0</v>
      </c>
      <c r="Q2234" s="24">
        <f>IFERROR(VLOOKUP($F2234,'Arr 2020'!$A:$N,12,0),0)</f>
        <v>0</v>
      </c>
      <c r="R2234" s="24">
        <f>IFERROR(VLOOKUP($F2234,'Arr 2020'!$A:$N,13,0),0)</f>
        <v>0</v>
      </c>
      <c r="S2234" s="24">
        <f>IFERROR(VLOOKUP($F2234,'Arr 2020'!$A:$N,14,0),0)</f>
        <v>0</v>
      </c>
    </row>
    <row r="2235" spans="2:19" ht="15" customHeight="1" x14ac:dyDescent="0.2">
      <c r="B2235" s="60"/>
      <c r="C2235" s="61"/>
      <c r="D2235" s="61"/>
      <c r="E2235" s="61"/>
      <c r="F2235" s="43" t="s">
        <v>3857</v>
      </c>
      <c r="G2235" s="53" t="s">
        <v>3858</v>
      </c>
      <c r="H2235" s="44">
        <f>IFERROR(VLOOKUP($F2235,'Arr 2020'!$A$1:$C$1331,3,0),0)</f>
        <v>97.91</v>
      </c>
      <c r="I2235" s="44">
        <f>IFERROR(VLOOKUP($F2235,'Arr 2020'!$A:$N,4,0),0)</f>
        <v>2.92</v>
      </c>
      <c r="J2235" s="44">
        <f>IFERROR(VLOOKUP($F2235,'Arr 2020'!$A:$N,5,0),0)</f>
        <v>125.52</v>
      </c>
      <c r="K2235" s="44">
        <f>IFERROR(VLOOKUP($F2235,'Arr 2020'!$A:$N,6,0),0)</f>
        <v>0</v>
      </c>
      <c r="L2235" s="44">
        <f>IFERROR(VLOOKUP($F2235,'Arr 2020'!$A:$N,7,0),0)</f>
        <v>196.80000000000004</v>
      </c>
      <c r="M2235" s="44">
        <f>IFERROR(VLOOKUP($F2235,'Arr 2020'!$A:$N,8,0),0)</f>
        <v>200.46</v>
      </c>
      <c r="N2235" s="44">
        <f>IFERROR(VLOOKUP($F2235,'Arr 2020'!$A:$N,9,0),0)</f>
        <v>44.719999999999992</v>
      </c>
      <c r="O2235" s="44">
        <f>IFERROR(VLOOKUP($F2235,'Arr 2020'!$A:$N,10,0),0)</f>
        <v>92.15</v>
      </c>
      <c r="P2235" s="44">
        <f>IFERROR(VLOOKUP($F2235,'Arr 2020'!$A:$N,11,0),0)</f>
        <v>233.88999999999996</v>
      </c>
      <c r="Q2235" s="44">
        <f>IFERROR(VLOOKUP($F2235,'Arr 2020'!$A:$N,12,0),0)</f>
        <v>138.16</v>
      </c>
      <c r="R2235" s="44">
        <f>IFERROR(VLOOKUP($F2235,'Arr 2020'!$A:$N,13,0),0)</f>
        <v>7.28</v>
      </c>
      <c r="S2235" s="44">
        <f>IFERROR(VLOOKUP($F2235,'Arr 2020'!$A:$N,14,0),0)</f>
        <v>0</v>
      </c>
    </row>
    <row r="2236" spans="2:19" ht="15" customHeight="1" x14ac:dyDescent="0.2">
      <c r="B2236" s="60"/>
      <c r="C2236" s="61"/>
      <c r="D2236" s="61"/>
      <c r="E2236" s="61"/>
      <c r="F2236" s="43" t="s">
        <v>3859</v>
      </c>
      <c r="G2236" s="53" t="s">
        <v>3860</v>
      </c>
      <c r="H2236" s="44">
        <f>IFERROR(VLOOKUP($F2236,'Arr 2020'!$A$1:$C$1331,3,0),0)</f>
        <v>31.91</v>
      </c>
      <c r="I2236" s="44">
        <f>IFERROR(VLOOKUP($F2236,'Arr 2020'!$A:$N,4,0),0)</f>
        <v>7.39</v>
      </c>
      <c r="J2236" s="44">
        <f>IFERROR(VLOOKUP($F2236,'Arr 2020'!$A:$N,5,0),0)</f>
        <v>2714.0999999999995</v>
      </c>
      <c r="K2236" s="44">
        <f>IFERROR(VLOOKUP($F2236,'Arr 2020'!$A:$N,6,0),0)</f>
        <v>0</v>
      </c>
      <c r="L2236" s="44">
        <f>IFERROR(VLOOKUP($F2236,'Arr 2020'!$A:$N,7,0),0)</f>
        <v>0</v>
      </c>
      <c r="M2236" s="44">
        <f>IFERROR(VLOOKUP($F2236,'Arr 2020'!$A:$N,8,0),0)</f>
        <v>0</v>
      </c>
      <c r="N2236" s="44">
        <f>IFERROR(VLOOKUP($F2236,'Arr 2020'!$A:$N,9,0),0)</f>
        <v>51.54</v>
      </c>
      <c r="O2236" s="44">
        <f>IFERROR(VLOOKUP($F2236,'Arr 2020'!$A:$N,10,0),0)</f>
        <v>125.01</v>
      </c>
      <c r="P2236" s="44">
        <f>IFERROR(VLOOKUP($F2236,'Arr 2020'!$A:$N,11,0),0)</f>
        <v>52.61999999999999</v>
      </c>
      <c r="Q2236" s="44">
        <f>IFERROR(VLOOKUP($F2236,'Arr 2020'!$A:$N,12,0),0)</f>
        <v>34.189999999999991</v>
      </c>
      <c r="R2236" s="44">
        <f>IFERROR(VLOOKUP($F2236,'Arr 2020'!$A:$N,13,0),0)</f>
        <v>42.09</v>
      </c>
      <c r="S2236" s="44">
        <f>IFERROR(VLOOKUP($F2236,'Arr 2020'!$A:$N,14,0),0)</f>
        <v>0</v>
      </c>
    </row>
    <row r="2237" spans="2:19" ht="15" customHeight="1" x14ac:dyDescent="0.2">
      <c r="B2237" s="60"/>
      <c r="C2237" s="61"/>
      <c r="D2237" s="61"/>
      <c r="E2237" s="61"/>
      <c r="F2237" s="43" t="s">
        <v>3861</v>
      </c>
      <c r="G2237" s="53" t="s">
        <v>3862</v>
      </c>
      <c r="H2237" s="44">
        <f>IFERROR(VLOOKUP($F2237,'Arr 2020'!$A$1:$C$1331,3,0),0)</f>
        <v>587.79999999999984</v>
      </c>
      <c r="I2237" s="44">
        <f>IFERROR(VLOOKUP($F2237,'Arr 2020'!$A:$N,4,0),0)</f>
        <v>363.6</v>
      </c>
      <c r="J2237" s="44">
        <f>IFERROR(VLOOKUP($F2237,'Arr 2020'!$A:$N,5,0),0)</f>
        <v>75.569999999999993</v>
      </c>
      <c r="K2237" s="44">
        <f>IFERROR(VLOOKUP($F2237,'Arr 2020'!$A:$N,6,0),0)</f>
        <v>1126.8599999999999</v>
      </c>
      <c r="L2237" s="44">
        <f>IFERROR(VLOOKUP($F2237,'Arr 2020'!$A:$N,7,0),0)</f>
        <v>379.08</v>
      </c>
      <c r="M2237" s="44">
        <f>IFERROR(VLOOKUP($F2237,'Arr 2020'!$A:$N,8,0),0)</f>
        <v>22.800000000000004</v>
      </c>
      <c r="N2237" s="44">
        <f>IFERROR(VLOOKUP($F2237,'Arr 2020'!$A:$N,9,0),0)</f>
        <v>280.38</v>
      </c>
      <c r="O2237" s="44">
        <f>IFERROR(VLOOKUP($F2237,'Arr 2020'!$A:$N,10,0),0)</f>
        <v>239.43</v>
      </c>
      <c r="P2237" s="44">
        <f>IFERROR(VLOOKUP($F2237,'Arr 2020'!$A:$N,11,0),0)</f>
        <v>405.87</v>
      </c>
      <c r="Q2237" s="44">
        <f>IFERROR(VLOOKUP($F2237,'Arr 2020'!$A:$N,12,0),0)</f>
        <v>30.95</v>
      </c>
      <c r="R2237" s="44">
        <f>IFERROR(VLOOKUP($F2237,'Arr 2020'!$A:$N,13,0),0)</f>
        <v>377.6</v>
      </c>
      <c r="S2237" s="44">
        <f>IFERROR(VLOOKUP($F2237,'Arr 2020'!$A:$N,14,0),0)</f>
        <v>0</v>
      </c>
    </row>
    <row r="2238" spans="2:19" ht="15" customHeight="1" x14ac:dyDescent="0.2">
      <c r="B2238" s="60"/>
      <c r="C2238" s="61"/>
      <c r="D2238" s="61"/>
      <c r="E2238" s="61"/>
      <c r="F2238" s="43" t="s">
        <v>3863</v>
      </c>
      <c r="G2238" s="53" t="s">
        <v>3864</v>
      </c>
      <c r="H2238" s="44">
        <f>IFERROR(VLOOKUP($F2238,'Arr 2020'!$A$1:$C$1331,3,0),0)</f>
        <v>0</v>
      </c>
      <c r="I2238" s="44">
        <f>IFERROR(VLOOKUP($F2238,'Arr 2020'!$A:$N,4,0),0)</f>
        <v>0</v>
      </c>
      <c r="J2238" s="44">
        <f>IFERROR(VLOOKUP($F2238,'Arr 2020'!$A:$N,5,0),0)</f>
        <v>0</v>
      </c>
      <c r="K2238" s="44">
        <f>IFERROR(VLOOKUP($F2238,'Arr 2020'!$A:$N,6,0),0)</f>
        <v>0</v>
      </c>
      <c r="L2238" s="44">
        <f>IFERROR(VLOOKUP($F2238,'Arr 2020'!$A:$N,7,0),0)</f>
        <v>0</v>
      </c>
      <c r="M2238" s="44">
        <f>IFERROR(VLOOKUP($F2238,'Arr 2020'!$A:$N,8,0),0)</f>
        <v>0</v>
      </c>
      <c r="N2238" s="44">
        <f>IFERROR(VLOOKUP($F2238,'Arr 2020'!$A:$N,9,0),0)</f>
        <v>0</v>
      </c>
      <c r="O2238" s="44">
        <f>IFERROR(VLOOKUP($F2238,'Arr 2020'!$A:$N,10,0),0)</f>
        <v>0</v>
      </c>
      <c r="P2238" s="44">
        <f>IFERROR(VLOOKUP($F2238,'Arr 2020'!$A:$N,11,0),0)</f>
        <v>0</v>
      </c>
      <c r="Q2238" s="44">
        <f>IFERROR(VLOOKUP($F2238,'Arr 2020'!$A:$N,12,0),0)</f>
        <v>0</v>
      </c>
      <c r="R2238" s="44">
        <f>IFERROR(VLOOKUP($F2238,'Arr 2020'!$A:$N,13,0),0)</f>
        <v>0</v>
      </c>
      <c r="S2238" s="44">
        <f>IFERROR(VLOOKUP($F2238,'Arr 2020'!$A:$N,14,0),0)</f>
        <v>0</v>
      </c>
    </row>
    <row r="2239" spans="2:19" ht="15" customHeight="1" x14ac:dyDescent="0.2">
      <c r="B2239" s="60"/>
      <c r="C2239" s="61"/>
      <c r="D2239" s="61"/>
      <c r="E2239" s="61"/>
      <c r="F2239" s="43" t="s">
        <v>3865</v>
      </c>
      <c r="G2239" s="53" t="s">
        <v>3866</v>
      </c>
      <c r="H2239" s="44">
        <f>IFERROR(VLOOKUP($F2239,'Arr 2020'!$A$1:$C$1331,3,0),0)</f>
        <v>5.95</v>
      </c>
      <c r="I2239" s="44">
        <f>IFERROR(VLOOKUP($F2239,'Arr 2020'!$A:$N,4,0),0)</f>
        <v>304.20999999999992</v>
      </c>
      <c r="J2239" s="44">
        <f>IFERROR(VLOOKUP($F2239,'Arr 2020'!$A:$N,5,0),0)</f>
        <v>39959.43</v>
      </c>
      <c r="K2239" s="44">
        <f>IFERROR(VLOOKUP($F2239,'Arr 2020'!$A:$N,6,0),0)</f>
        <v>0</v>
      </c>
      <c r="L2239" s="44">
        <f>IFERROR(VLOOKUP($F2239,'Arr 2020'!$A:$N,7,0),0)</f>
        <v>0</v>
      </c>
      <c r="M2239" s="44">
        <f>IFERROR(VLOOKUP($F2239,'Arr 2020'!$A:$N,8,0),0)</f>
        <v>307.14999999999998</v>
      </c>
      <c r="N2239" s="44">
        <f>IFERROR(VLOOKUP($F2239,'Arr 2020'!$A:$N,9,0),0)</f>
        <v>0</v>
      </c>
      <c r="O2239" s="44">
        <f>IFERROR(VLOOKUP($F2239,'Arr 2020'!$A:$N,10,0),0)</f>
        <v>0</v>
      </c>
      <c r="P2239" s="44">
        <f>IFERROR(VLOOKUP($F2239,'Arr 2020'!$A:$N,11,0),0)</f>
        <v>0</v>
      </c>
      <c r="Q2239" s="44">
        <f>IFERROR(VLOOKUP($F2239,'Arr 2020'!$A:$N,12,0),0)</f>
        <v>0</v>
      </c>
      <c r="R2239" s="44">
        <f>IFERROR(VLOOKUP($F2239,'Arr 2020'!$A:$N,13,0),0)</f>
        <v>0</v>
      </c>
      <c r="S2239" s="44">
        <f>IFERROR(VLOOKUP($F2239,'Arr 2020'!$A:$N,14,0),0)</f>
        <v>0</v>
      </c>
    </row>
    <row r="2240" spans="2:19" ht="15" customHeight="1" x14ac:dyDescent="0.2">
      <c r="B2240" s="60"/>
      <c r="C2240" s="61"/>
      <c r="D2240" s="61"/>
      <c r="E2240" s="61"/>
      <c r="F2240" s="43" t="s">
        <v>3867</v>
      </c>
      <c r="G2240" s="53" t="s">
        <v>3868</v>
      </c>
      <c r="H2240" s="44">
        <f>IFERROR(VLOOKUP($F2240,'Arr 2020'!$A$1:$C$1331,3,0),0)</f>
        <v>0</v>
      </c>
      <c r="I2240" s="44">
        <f>IFERROR(VLOOKUP($F2240,'Arr 2020'!$A:$N,4,0),0)</f>
        <v>0</v>
      </c>
      <c r="J2240" s="44">
        <f>IFERROR(VLOOKUP($F2240,'Arr 2020'!$A:$N,5,0),0)</f>
        <v>0</v>
      </c>
      <c r="K2240" s="44">
        <f>IFERROR(VLOOKUP($F2240,'Arr 2020'!$A:$N,6,0),0)</f>
        <v>0</v>
      </c>
      <c r="L2240" s="44">
        <f>IFERROR(VLOOKUP($F2240,'Arr 2020'!$A:$N,7,0),0)</f>
        <v>0</v>
      </c>
      <c r="M2240" s="44">
        <f>IFERROR(VLOOKUP($F2240,'Arr 2020'!$A:$N,8,0),0)</f>
        <v>0</v>
      </c>
      <c r="N2240" s="44">
        <f>IFERROR(VLOOKUP($F2240,'Arr 2020'!$A:$N,9,0),0)</f>
        <v>0</v>
      </c>
      <c r="O2240" s="44">
        <f>IFERROR(VLOOKUP($F2240,'Arr 2020'!$A:$N,10,0),0)</f>
        <v>0</v>
      </c>
      <c r="P2240" s="44">
        <f>IFERROR(VLOOKUP($F2240,'Arr 2020'!$A:$N,11,0),0)</f>
        <v>0</v>
      </c>
      <c r="Q2240" s="44">
        <f>IFERROR(VLOOKUP($F2240,'Arr 2020'!$A:$N,12,0),0)</f>
        <v>0</v>
      </c>
      <c r="R2240" s="44">
        <f>IFERROR(VLOOKUP($F2240,'Arr 2020'!$A:$N,13,0),0)</f>
        <v>0</v>
      </c>
      <c r="S2240" s="44">
        <f>IFERROR(VLOOKUP($F2240,'Arr 2020'!$A:$N,14,0),0)</f>
        <v>0</v>
      </c>
    </row>
    <row r="2241" spans="2:19" ht="15" customHeight="1" x14ac:dyDescent="0.2">
      <c r="B2241" s="60"/>
      <c r="C2241" s="61"/>
      <c r="D2241" s="61"/>
      <c r="E2241" s="61"/>
      <c r="F2241" s="43" t="s">
        <v>3869</v>
      </c>
      <c r="G2241" s="53" t="s">
        <v>3870</v>
      </c>
      <c r="H2241" s="44">
        <f>IFERROR(VLOOKUP($F2241,'Arr 2020'!$A$1:$C$1331,3,0),0)</f>
        <v>0</v>
      </c>
      <c r="I2241" s="44">
        <f>IFERROR(VLOOKUP($F2241,'Arr 2020'!$A:$N,4,0),0)</f>
        <v>0</v>
      </c>
      <c r="J2241" s="44">
        <f>IFERROR(VLOOKUP($F2241,'Arr 2020'!$A:$N,5,0),0)</f>
        <v>0</v>
      </c>
      <c r="K2241" s="44">
        <f>IFERROR(VLOOKUP($F2241,'Arr 2020'!$A:$N,6,0),0)</f>
        <v>0</v>
      </c>
      <c r="L2241" s="44">
        <f>IFERROR(VLOOKUP($F2241,'Arr 2020'!$A:$N,7,0),0)</f>
        <v>0</v>
      </c>
      <c r="M2241" s="44">
        <f>IFERROR(VLOOKUP($F2241,'Arr 2020'!$A:$N,8,0),0)</f>
        <v>0</v>
      </c>
      <c r="N2241" s="44">
        <f>IFERROR(VLOOKUP($F2241,'Arr 2020'!$A:$N,9,0),0)</f>
        <v>18.89</v>
      </c>
      <c r="O2241" s="44">
        <f>IFERROR(VLOOKUP($F2241,'Arr 2020'!$A:$N,10,0),0)</f>
        <v>0</v>
      </c>
      <c r="P2241" s="44">
        <f>IFERROR(VLOOKUP($F2241,'Arr 2020'!$A:$N,11,0),0)</f>
        <v>0</v>
      </c>
      <c r="Q2241" s="44">
        <f>IFERROR(VLOOKUP($F2241,'Arr 2020'!$A:$N,12,0),0)</f>
        <v>0</v>
      </c>
      <c r="R2241" s="44">
        <f>IFERROR(VLOOKUP($F2241,'Arr 2020'!$A:$N,13,0),0)</f>
        <v>0</v>
      </c>
      <c r="S2241" s="44">
        <f>IFERROR(VLOOKUP($F2241,'Arr 2020'!$A:$N,14,0),0)</f>
        <v>0</v>
      </c>
    </row>
    <row r="2242" spans="2:19" ht="15" customHeight="1" x14ac:dyDescent="0.2">
      <c r="B2242" s="60"/>
      <c r="C2242" s="61"/>
      <c r="D2242" s="61"/>
      <c r="E2242" s="61"/>
      <c r="F2242" s="43" t="s">
        <v>3871</v>
      </c>
      <c r="G2242" s="53" t="s">
        <v>4342</v>
      </c>
      <c r="H2242" s="44">
        <f>IFERROR(VLOOKUP($F2242,'Arr 2020'!$A$1:$C$1331,3,0),0)</f>
        <v>0</v>
      </c>
      <c r="I2242" s="44">
        <f>IFERROR(VLOOKUP($F2242,'Arr 2020'!$A:$N,4,0),0)</f>
        <v>0</v>
      </c>
      <c r="J2242" s="44">
        <f>IFERROR(VLOOKUP($F2242,'Arr 2020'!$A:$N,5,0),0)</f>
        <v>0</v>
      </c>
      <c r="K2242" s="44">
        <f>IFERROR(VLOOKUP($F2242,'Arr 2020'!$A:$N,6,0),0)</f>
        <v>0</v>
      </c>
      <c r="L2242" s="44">
        <f>IFERROR(VLOOKUP($F2242,'Arr 2020'!$A:$N,7,0),0)</f>
        <v>0</v>
      </c>
      <c r="M2242" s="44">
        <f>IFERROR(VLOOKUP($F2242,'Arr 2020'!$A:$N,8,0),0)</f>
        <v>0</v>
      </c>
      <c r="N2242" s="44">
        <f>IFERROR(VLOOKUP($F2242,'Arr 2020'!$A:$N,9,0),0)</f>
        <v>0</v>
      </c>
      <c r="O2242" s="44">
        <f>IFERROR(VLOOKUP($F2242,'Arr 2020'!$A:$N,10,0),0)</f>
        <v>0</v>
      </c>
      <c r="P2242" s="44">
        <f>IFERROR(VLOOKUP($F2242,'Arr 2020'!$A:$N,11,0),0)</f>
        <v>0</v>
      </c>
      <c r="Q2242" s="44">
        <f>IFERROR(VLOOKUP($F2242,'Arr 2020'!$A:$N,12,0),0)</f>
        <v>0</v>
      </c>
      <c r="R2242" s="44">
        <f>IFERROR(VLOOKUP($F2242,'Arr 2020'!$A:$N,13,0),0)</f>
        <v>0</v>
      </c>
      <c r="S2242" s="44">
        <f>IFERROR(VLOOKUP($F2242,'Arr 2020'!$A:$N,14,0),0)</f>
        <v>0</v>
      </c>
    </row>
    <row r="2243" spans="2:19" ht="15" customHeight="1" x14ac:dyDescent="0.2">
      <c r="B2243" s="60"/>
      <c r="C2243" s="61"/>
      <c r="D2243" s="61"/>
      <c r="E2243" s="61"/>
      <c r="F2243" s="43" t="s">
        <v>3873</v>
      </c>
      <c r="G2243" s="53" t="s">
        <v>4343</v>
      </c>
      <c r="H2243" s="44">
        <f>IFERROR(VLOOKUP($F2243,'Arr 2020'!$A$1:$C$1331,3,0),0)</f>
        <v>0</v>
      </c>
      <c r="I2243" s="44">
        <f>IFERROR(VLOOKUP($F2243,'Arr 2020'!$A:$N,4,0),0)</f>
        <v>0</v>
      </c>
      <c r="J2243" s="44">
        <f>IFERROR(VLOOKUP($F2243,'Arr 2020'!$A:$N,5,0),0)</f>
        <v>0</v>
      </c>
      <c r="K2243" s="44">
        <f>IFERROR(VLOOKUP($F2243,'Arr 2020'!$A:$N,6,0),0)</f>
        <v>0</v>
      </c>
      <c r="L2243" s="44">
        <f>IFERROR(VLOOKUP($F2243,'Arr 2020'!$A:$N,7,0),0)</f>
        <v>0</v>
      </c>
      <c r="M2243" s="44">
        <f>IFERROR(VLOOKUP($F2243,'Arr 2020'!$A:$N,8,0),0)</f>
        <v>0</v>
      </c>
      <c r="N2243" s="44">
        <f>IFERROR(VLOOKUP($F2243,'Arr 2020'!$A:$N,9,0),0)</f>
        <v>0</v>
      </c>
      <c r="O2243" s="44">
        <f>IFERROR(VLOOKUP($F2243,'Arr 2020'!$A:$N,10,0),0)</f>
        <v>0</v>
      </c>
      <c r="P2243" s="44">
        <f>IFERROR(VLOOKUP($F2243,'Arr 2020'!$A:$N,11,0),0)</f>
        <v>0</v>
      </c>
      <c r="Q2243" s="44">
        <f>IFERROR(VLOOKUP($F2243,'Arr 2020'!$A:$N,12,0),0)</f>
        <v>236.90000000000003</v>
      </c>
      <c r="R2243" s="44">
        <f>IFERROR(VLOOKUP($F2243,'Arr 2020'!$A:$N,13,0),0)</f>
        <v>24.5</v>
      </c>
      <c r="S2243" s="44">
        <f>IFERROR(VLOOKUP($F2243,'Arr 2020'!$A:$N,14,0),0)</f>
        <v>22.4</v>
      </c>
    </row>
    <row r="2244" spans="2:19" ht="15" customHeight="1" x14ac:dyDescent="0.2">
      <c r="B2244" s="60"/>
      <c r="C2244" s="61"/>
      <c r="D2244" s="61"/>
      <c r="E2244" s="61"/>
      <c r="F2244" s="43" t="s">
        <v>3875</v>
      </c>
      <c r="G2244" s="53" t="s">
        <v>3876</v>
      </c>
      <c r="H2244" s="44">
        <f>IFERROR(VLOOKUP($F2244,'Arr 2020'!$A$1:$C$1331,3,0),0)</f>
        <v>708.34</v>
      </c>
      <c r="I2244" s="44">
        <f>IFERROR(VLOOKUP($F2244,'Arr 2020'!$A:$N,4,0),0)</f>
        <v>27.98</v>
      </c>
      <c r="J2244" s="44">
        <f>IFERROR(VLOOKUP($F2244,'Arr 2020'!$A:$N,5,0),0)</f>
        <v>810.08</v>
      </c>
      <c r="K2244" s="44">
        <f>IFERROR(VLOOKUP($F2244,'Arr 2020'!$A:$N,6,0),0)</f>
        <v>130.51</v>
      </c>
      <c r="L2244" s="44">
        <f>IFERROR(VLOOKUP($F2244,'Arr 2020'!$A:$N,7,0),0)</f>
        <v>51.43</v>
      </c>
      <c r="M2244" s="44">
        <f>IFERROR(VLOOKUP($F2244,'Arr 2020'!$A:$N,8,0),0)</f>
        <v>15.93</v>
      </c>
      <c r="N2244" s="44">
        <f>IFERROR(VLOOKUP($F2244,'Arr 2020'!$A:$N,9,0),0)</f>
        <v>202.1</v>
      </c>
      <c r="O2244" s="44">
        <f>IFERROR(VLOOKUP($F2244,'Arr 2020'!$A:$N,10,0),0)</f>
        <v>527.92999999999995</v>
      </c>
      <c r="P2244" s="44">
        <f>IFERROR(VLOOKUP($F2244,'Arr 2020'!$A:$N,11,0),0)</f>
        <v>2017.56</v>
      </c>
      <c r="Q2244" s="44">
        <f>IFERROR(VLOOKUP($F2244,'Arr 2020'!$A:$N,12,0),0)</f>
        <v>0</v>
      </c>
      <c r="R2244" s="44">
        <f>IFERROR(VLOOKUP($F2244,'Arr 2020'!$A:$N,13,0),0)</f>
        <v>471.83</v>
      </c>
      <c r="S2244" s="44">
        <f>IFERROR(VLOOKUP($F2244,'Arr 2020'!$A:$N,14,0),0)</f>
        <v>0</v>
      </c>
    </row>
    <row r="2245" spans="2:19" ht="15" customHeight="1" x14ac:dyDescent="0.2">
      <c r="B2245" s="60"/>
      <c r="C2245" s="61"/>
      <c r="D2245" s="61"/>
      <c r="E2245" s="61"/>
      <c r="F2245" s="43" t="s">
        <v>3877</v>
      </c>
      <c r="G2245" s="53" t="s">
        <v>3878</v>
      </c>
      <c r="H2245" s="44">
        <f>IFERROR(VLOOKUP($F2245,'Arr 2020'!$A$1:$C$1331,3,0),0)</f>
        <v>0</v>
      </c>
      <c r="I2245" s="44">
        <f>IFERROR(VLOOKUP($F2245,'Arr 2020'!$A:$N,4,0),0)</f>
        <v>0</v>
      </c>
      <c r="J2245" s="44">
        <f>IFERROR(VLOOKUP($F2245,'Arr 2020'!$A:$N,5,0),0)</f>
        <v>0</v>
      </c>
      <c r="K2245" s="44">
        <f>IFERROR(VLOOKUP($F2245,'Arr 2020'!$A:$N,6,0),0)</f>
        <v>0</v>
      </c>
      <c r="L2245" s="44">
        <f>IFERROR(VLOOKUP($F2245,'Arr 2020'!$A:$N,7,0),0)</f>
        <v>0</v>
      </c>
      <c r="M2245" s="44">
        <f>IFERROR(VLOOKUP($F2245,'Arr 2020'!$A:$N,8,0),0)</f>
        <v>0</v>
      </c>
      <c r="N2245" s="44">
        <f>IFERROR(VLOOKUP($F2245,'Arr 2020'!$A:$N,9,0),0)</f>
        <v>0</v>
      </c>
      <c r="O2245" s="44">
        <f>IFERROR(VLOOKUP($F2245,'Arr 2020'!$A:$N,10,0),0)</f>
        <v>0</v>
      </c>
      <c r="P2245" s="44">
        <f>IFERROR(VLOOKUP($F2245,'Arr 2020'!$A:$N,11,0),0)</f>
        <v>0</v>
      </c>
      <c r="Q2245" s="44">
        <f>IFERROR(VLOOKUP($F2245,'Arr 2020'!$A:$N,12,0),0)</f>
        <v>0</v>
      </c>
      <c r="R2245" s="44">
        <f>IFERROR(VLOOKUP($F2245,'Arr 2020'!$A:$N,13,0),0)</f>
        <v>0</v>
      </c>
      <c r="S2245" s="44">
        <f>IFERROR(VLOOKUP($F2245,'Arr 2020'!$A:$N,14,0),0)</f>
        <v>0</v>
      </c>
    </row>
    <row r="2246" spans="2:19" ht="15" customHeight="1" x14ac:dyDescent="0.2">
      <c r="B2246" s="60"/>
      <c r="C2246" s="61"/>
      <c r="D2246" s="61"/>
      <c r="E2246" s="61"/>
      <c r="F2246" s="43" t="s">
        <v>3879</v>
      </c>
      <c r="G2246" s="53" t="s">
        <v>3880</v>
      </c>
      <c r="H2246" s="44">
        <f>IFERROR(VLOOKUP($F2246,'Arr 2020'!$A$1:$C$1331,3,0),0)</f>
        <v>0</v>
      </c>
      <c r="I2246" s="44">
        <f>IFERROR(VLOOKUP($F2246,'Arr 2020'!$A:$N,4,0),0)</f>
        <v>0</v>
      </c>
      <c r="J2246" s="44">
        <f>IFERROR(VLOOKUP($F2246,'Arr 2020'!$A:$N,5,0),0)</f>
        <v>0</v>
      </c>
      <c r="K2246" s="44">
        <f>IFERROR(VLOOKUP($F2246,'Arr 2020'!$A:$N,6,0),0)</f>
        <v>0</v>
      </c>
      <c r="L2246" s="44">
        <f>IFERROR(VLOOKUP($F2246,'Arr 2020'!$A:$N,7,0),0)</f>
        <v>0</v>
      </c>
      <c r="M2246" s="44">
        <f>IFERROR(VLOOKUP($F2246,'Arr 2020'!$A:$N,8,0),0)</f>
        <v>0</v>
      </c>
      <c r="N2246" s="44">
        <f>IFERROR(VLOOKUP($F2246,'Arr 2020'!$A:$N,9,0),0)</f>
        <v>0</v>
      </c>
      <c r="O2246" s="44">
        <f>IFERROR(VLOOKUP($F2246,'Arr 2020'!$A:$N,10,0),0)</f>
        <v>0</v>
      </c>
      <c r="P2246" s="44">
        <f>IFERROR(VLOOKUP($F2246,'Arr 2020'!$A:$N,11,0),0)</f>
        <v>0</v>
      </c>
      <c r="Q2246" s="44">
        <f>IFERROR(VLOOKUP($F2246,'Arr 2020'!$A:$N,12,0),0)</f>
        <v>0</v>
      </c>
      <c r="R2246" s="44">
        <f>IFERROR(VLOOKUP($F2246,'Arr 2020'!$A:$N,13,0),0)</f>
        <v>0</v>
      </c>
      <c r="S2246" s="44">
        <f>IFERROR(VLOOKUP($F2246,'Arr 2020'!$A:$N,14,0),0)</f>
        <v>0</v>
      </c>
    </row>
    <row r="2247" spans="2:19" ht="15" customHeight="1" x14ac:dyDescent="0.2">
      <c r="B2247" s="60"/>
      <c r="C2247" s="61"/>
      <c r="D2247" s="61"/>
      <c r="E2247" s="61"/>
      <c r="F2247" s="43" t="s">
        <v>3881</v>
      </c>
      <c r="G2247" s="53" t="s">
        <v>3882</v>
      </c>
      <c r="H2247" s="44">
        <f>IFERROR(VLOOKUP($F2247,'Arr 2020'!$A$1:$C$1331,3,0),0)</f>
        <v>0</v>
      </c>
      <c r="I2247" s="44">
        <f>IFERROR(VLOOKUP($F2247,'Arr 2020'!$A:$N,4,0),0)</f>
        <v>0</v>
      </c>
      <c r="J2247" s="44">
        <f>IFERROR(VLOOKUP($F2247,'Arr 2020'!$A:$N,5,0),0)</f>
        <v>0</v>
      </c>
      <c r="K2247" s="44">
        <f>IFERROR(VLOOKUP($F2247,'Arr 2020'!$A:$N,6,0),0)</f>
        <v>0</v>
      </c>
      <c r="L2247" s="44">
        <f>IFERROR(VLOOKUP($F2247,'Arr 2020'!$A:$N,7,0),0)</f>
        <v>0</v>
      </c>
      <c r="M2247" s="44">
        <f>IFERROR(VLOOKUP($F2247,'Arr 2020'!$A:$N,8,0),0)</f>
        <v>0</v>
      </c>
      <c r="N2247" s="44">
        <f>IFERROR(VLOOKUP($F2247,'Arr 2020'!$A:$N,9,0),0)</f>
        <v>0</v>
      </c>
      <c r="O2247" s="44">
        <f>IFERROR(VLOOKUP($F2247,'Arr 2020'!$A:$N,10,0),0)</f>
        <v>0</v>
      </c>
      <c r="P2247" s="44">
        <f>IFERROR(VLOOKUP($F2247,'Arr 2020'!$A:$N,11,0),0)</f>
        <v>0</v>
      </c>
      <c r="Q2247" s="44">
        <f>IFERROR(VLOOKUP($F2247,'Arr 2020'!$A:$N,12,0),0)</f>
        <v>0</v>
      </c>
      <c r="R2247" s="44">
        <f>IFERROR(VLOOKUP($F2247,'Arr 2020'!$A:$N,13,0),0)</f>
        <v>0</v>
      </c>
      <c r="S2247" s="44">
        <f>IFERROR(VLOOKUP($F2247,'Arr 2020'!$A:$N,14,0),0)</f>
        <v>0</v>
      </c>
    </row>
    <row r="2248" spans="2:19" ht="15" customHeight="1" x14ac:dyDescent="0.2">
      <c r="B2248" s="60"/>
      <c r="C2248" s="61"/>
      <c r="D2248" s="61"/>
      <c r="E2248" s="61"/>
      <c r="F2248" s="43" t="s">
        <v>3883</v>
      </c>
      <c r="G2248" s="53" t="s">
        <v>3884</v>
      </c>
      <c r="H2248" s="44">
        <f>IFERROR(VLOOKUP($F2248,'Arr 2020'!$A$1:$C$1331,3,0),0)</f>
        <v>0</v>
      </c>
      <c r="I2248" s="44">
        <f>IFERROR(VLOOKUP($F2248,'Arr 2020'!$A:$N,4,0),0)</f>
        <v>0</v>
      </c>
      <c r="J2248" s="44">
        <f>IFERROR(VLOOKUP($F2248,'Arr 2020'!$A:$N,5,0),0)</f>
        <v>0</v>
      </c>
      <c r="K2248" s="44">
        <f>IFERROR(VLOOKUP($F2248,'Arr 2020'!$A:$N,6,0),0)</f>
        <v>0</v>
      </c>
      <c r="L2248" s="44">
        <f>IFERROR(VLOOKUP($F2248,'Arr 2020'!$A:$N,7,0),0)</f>
        <v>0</v>
      </c>
      <c r="M2248" s="44">
        <f>IFERROR(VLOOKUP($F2248,'Arr 2020'!$A:$N,8,0),0)</f>
        <v>0</v>
      </c>
      <c r="N2248" s="44">
        <f>IFERROR(VLOOKUP($F2248,'Arr 2020'!$A:$N,9,0),0)</f>
        <v>0</v>
      </c>
      <c r="O2248" s="44">
        <f>IFERROR(VLOOKUP($F2248,'Arr 2020'!$A:$N,10,0),0)</f>
        <v>0</v>
      </c>
      <c r="P2248" s="44">
        <f>IFERROR(VLOOKUP($F2248,'Arr 2020'!$A:$N,11,0),0)</f>
        <v>0</v>
      </c>
      <c r="Q2248" s="44">
        <f>IFERROR(VLOOKUP($F2248,'Arr 2020'!$A:$N,12,0),0)</f>
        <v>0</v>
      </c>
      <c r="R2248" s="44">
        <f>IFERROR(VLOOKUP($F2248,'Arr 2020'!$A:$N,13,0),0)</f>
        <v>0</v>
      </c>
      <c r="S2248" s="44">
        <f>IFERROR(VLOOKUP($F2248,'Arr 2020'!$A:$N,14,0),0)</f>
        <v>0</v>
      </c>
    </row>
    <row r="2249" spans="2:19" ht="30" customHeight="1" x14ac:dyDescent="0.2">
      <c r="B2249" s="60"/>
      <c r="C2249" s="61"/>
      <c r="D2249" s="61"/>
      <c r="E2249" s="61"/>
      <c r="F2249" s="43" t="s">
        <v>3885</v>
      </c>
      <c r="G2249" s="53" t="s">
        <v>3886</v>
      </c>
      <c r="H2249" s="44">
        <f>IFERROR(VLOOKUP($F2249,'Arr 2020'!$A$1:$C$1331,3,0),0)</f>
        <v>4232.24</v>
      </c>
      <c r="I2249" s="44">
        <f>IFERROR(VLOOKUP($F2249,'Arr 2020'!$A:$N,4,0),0)</f>
        <v>2951.56</v>
      </c>
      <c r="J2249" s="44">
        <f>IFERROR(VLOOKUP($F2249,'Arr 2020'!$A:$N,5,0),0)</f>
        <v>2287.06</v>
      </c>
      <c r="K2249" s="44">
        <f>IFERROR(VLOOKUP($F2249,'Arr 2020'!$A:$N,6,0),0)</f>
        <v>3250.76</v>
      </c>
      <c r="L2249" s="44">
        <f>IFERROR(VLOOKUP($F2249,'Arr 2020'!$A:$N,7,0),0)</f>
        <v>9815.36</v>
      </c>
      <c r="M2249" s="44">
        <f>IFERROR(VLOOKUP($F2249,'Arr 2020'!$A:$N,8,0),0)</f>
        <v>1671.06</v>
      </c>
      <c r="N2249" s="44">
        <f>IFERROR(VLOOKUP($F2249,'Arr 2020'!$A:$N,9,0),0)</f>
        <v>2881.16</v>
      </c>
      <c r="O2249" s="44">
        <f>IFERROR(VLOOKUP($F2249,'Arr 2020'!$A:$N,10,0),0)</f>
        <v>4585.6000000000004</v>
      </c>
      <c r="P2249" s="44">
        <f>IFERROR(VLOOKUP($F2249,'Arr 2020'!$A:$N,11,0),0)</f>
        <v>3527.44</v>
      </c>
      <c r="Q2249" s="44">
        <f>IFERROR(VLOOKUP($F2249,'Arr 2020'!$A:$N,12,0),0)</f>
        <v>15256.3</v>
      </c>
      <c r="R2249" s="44">
        <f>IFERROR(VLOOKUP($F2249,'Arr 2020'!$A:$N,13,0),0)</f>
        <v>3904.32</v>
      </c>
      <c r="S2249" s="44">
        <f>IFERROR(VLOOKUP($F2249,'Arr 2020'!$A:$N,14,0),0)</f>
        <v>3482.9</v>
      </c>
    </row>
    <row r="2250" spans="2:19" ht="15" customHeight="1" x14ac:dyDescent="0.2">
      <c r="B2250" s="64"/>
      <c r="C2250" s="37"/>
      <c r="D2250" s="37" t="s">
        <v>3887</v>
      </c>
      <c r="E2250" s="37"/>
      <c r="F2250" s="37"/>
      <c r="G2250" s="51" t="s">
        <v>3888</v>
      </c>
      <c r="H2250" s="38">
        <f>IFERROR(VLOOKUP($F2250,'Arr 2020'!$A$1:$C$1331,3,0),0)</f>
        <v>0</v>
      </c>
      <c r="I2250" s="38">
        <f>IFERROR(VLOOKUP($F2250,'Arr 2020'!$A:$N,4,0),0)</f>
        <v>0</v>
      </c>
      <c r="J2250" s="38">
        <f>IFERROR(VLOOKUP($F2250,'Arr 2020'!$A:$N,5,0),0)</f>
        <v>0</v>
      </c>
      <c r="K2250" s="38">
        <f>IFERROR(VLOOKUP($F2250,'Arr 2020'!$A:$N,6,0),0)</f>
        <v>0</v>
      </c>
      <c r="L2250" s="38">
        <f>IFERROR(VLOOKUP($F2250,'Arr 2020'!$A:$N,7,0),0)</f>
        <v>0</v>
      </c>
      <c r="M2250" s="38">
        <f>IFERROR(VLOOKUP($F2250,'Arr 2020'!$A:$N,8,0),0)</f>
        <v>0</v>
      </c>
      <c r="N2250" s="38">
        <f>IFERROR(VLOOKUP($F2250,'Arr 2020'!$A:$N,9,0),0)</f>
        <v>0</v>
      </c>
      <c r="O2250" s="38">
        <f>IFERROR(VLOOKUP($F2250,'Arr 2020'!$A:$N,10,0),0)</f>
        <v>0</v>
      </c>
      <c r="P2250" s="38">
        <f>IFERROR(VLOOKUP($F2250,'Arr 2020'!$A:$N,11,0),0)</f>
        <v>0</v>
      </c>
      <c r="Q2250" s="38">
        <f>IFERROR(VLOOKUP($F2250,'Arr 2020'!$A:$N,12,0),0)</f>
        <v>0</v>
      </c>
      <c r="R2250" s="38">
        <f>IFERROR(VLOOKUP($F2250,'Arr 2020'!$A:$N,13,0),0)</f>
        <v>0</v>
      </c>
      <c r="S2250" s="38">
        <f>IFERROR(VLOOKUP($F2250,'Arr 2020'!$A:$N,14,0),0)</f>
        <v>0</v>
      </c>
    </row>
    <row r="2251" spans="2:19" ht="15" customHeight="1" x14ac:dyDescent="0.2">
      <c r="B2251" s="23"/>
      <c r="C2251" s="22"/>
      <c r="D2251" s="22"/>
      <c r="E2251" s="22" t="s">
        <v>3889</v>
      </c>
      <c r="F2251" s="22"/>
      <c r="G2251" s="55" t="s">
        <v>3888</v>
      </c>
      <c r="H2251" s="24">
        <f>IFERROR(VLOOKUP($F2251,'Arr 2020'!$A$1:$C$1331,3,0),0)</f>
        <v>0</v>
      </c>
      <c r="I2251" s="24">
        <f>IFERROR(VLOOKUP($F2251,'Arr 2020'!$A:$N,4,0),0)</f>
        <v>0</v>
      </c>
      <c r="J2251" s="24">
        <f>IFERROR(VLOOKUP($F2251,'Arr 2020'!$A:$N,5,0),0)</f>
        <v>0</v>
      </c>
      <c r="K2251" s="24">
        <f>IFERROR(VLOOKUP($F2251,'Arr 2020'!$A:$N,6,0),0)</f>
        <v>0</v>
      </c>
      <c r="L2251" s="24">
        <f>IFERROR(VLOOKUP($F2251,'Arr 2020'!$A:$N,7,0),0)</f>
        <v>0</v>
      </c>
      <c r="M2251" s="24">
        <f>IFERROR(VLOOKUP($F2251,'Arr 2020'!$A:$N,8,0),0)</f>
        <v>0</v>
      </c>
      <c r="N2251" s="24">
        <f>IFERROR(VLOOKUP($F2251,'Arr 2020'!$A:$N,9,0),0)</f>
        <v>0</v>
      </c>
      <c r="O2251" s="24">
        <f>IFERROR(VLOOKUP($F2251,'Arr 2020'!$A:$N,10,0),0)</f>
        <v>0</v>
      </c>
      <c r="P2251" s="24">
        <f>IFERROR(VLOOKUP($F2251,'Arr 2020'!$A:$N,11,0),0)</f>
        <v>0</v>
      </c>
      <c r="Q2251" s="24">
        <f>IFERROR(VLOOKUP($F2251,'Arr 2020'!$A:$N,12,0),0)</f>
        <v>0</v>
      </c>
      <c r="R2251" s="24">
        <f>IFERROR(VLOOKUP($F2251,'Arr 2020'!$A:$N,13,0),0)</f>
        <v>0</v>
      </c>
      <c r="S2251" s="24">
        <f>IFERROR(VLOOKUP($F2251,'Arr 2020'!$A:$N,14,0),0)</f>
        <v>0</v>
      </c>
    </row>
    <row r="2252" spans="2:19" ht="15" customHeight="1" x14ac:dyDescent="0.2">
      <c r="B2252" s="60"/>
      <c r="C2252" s="61"/>
      <c r="D2252" s="61"/>
      <c r="E2252" s="61"/>
      <c r="F2252" s="43" t="s">
        <v>3890</v>
      </c>
      <c r="G2252" s="53" t="s">
        <v>3891</v>
      </c>
      <c r="H2252" s="44">
        <f>IFERROR(VLOOKUP($F2252,'Arr 2020'!$A$1:$C$1331,3,0),0)</f>
        <v>0</v>
      </c>
      <c r="I2252" s="44">
        <f>IFERROR(VLOOKUP($F2252,'Arr 2020'!$A:$N,4,0),0)</f>
        <v>0</v>
      </c>
      <c r="J2252" s="44">
        <f>IFERROR(VLOOKUP($F2252,'Arr 2020'!$A:$N,5,0),0)</f>
        <v>0</v>
      </c>
      <c r="K2252" s="44">
        <f>IFERROR(VLOOKUP($F2252,'Arr 2020'!$A:$N,6,0),0)</f>
        <v>0</v>
      </c>
      <c r="L2252" s="44">
        <f>IFERROR(VLOOKUP($F2252,'Arr 2020'!$A:$N,7,0),0)</f>
        <v>0</v>
      </c>
      <c r="M2252" s="44">
        <f>IFERROR(VLOOKUP($F2252,'Arr 2020'!$A:$N,8,0),0)</f>
        <v>0</v>
      </c>
      <c r="N2252" s="44">
        <f>IFERROR(VLOOKUP($F2252,'Arr 2020'!$A:$N,9,0),0)</f>
        <v>0</v>
      </c>
      <c r="O2252" s="44">
        <f>IFERROR(VLOOKUP($F2252,'Arr 2020'!$A:$N,10,0),0)</f>
        <v>0</v>
      </c>
      <c r="P2252" s="44">
        <f>IFERROR(VLOOKUP($F2252,'Arr 2020'!$A:$N,11,0),0)</f>
        <v>0</v>
      </c>
      <c r="Q2252" s="44">
        <f>IFERROR(VLOOKUP($F2252,'Arr 2020'!$A:$N,12,0),0)</f>
        <v>0</v>
      </c>
      <c r="R2252" s="44">
        <f>IFERROR(VLOOKUP($F2252,'Arr 2020'!$A:$N,13,0),0)</f>
        <v>0</v>
      </c>
      <c r="S2252" s="44">
        <f>IFERROR(VLOOKUP($F2252,'Arr 2020'!$A:$N,14,0),0)</f>
        <v>0</v>
      </c>
    </row>
    <row r="2253" spans="2:19" ht="15" customHeight="1" x14ac:dyDescent="0.2">
      <c r="B2253" s="60"/>
      <c r="C2253" s="61"/>
      <c r="D2253" s="61"/>
      <c r="E2253" s="61"/>
      <c r="F2253" s="43" t="s">
        <v>3892</v>
      </c>
      <c r="G2253" s="53" t="s">
        <v>3893</v>
      </c>
      <c r="H2253" s="44">
        <f>IFERROR(VLOOKUP($F2253,'Arr 2020'!$A$1:$C$1331,3,0),0)</f>
        <v>279.33999999999997</v>
      </c>
      <c r="I2253" s="44">
        <f>IFERROR(VLOOKUP($F2253,'Arr 2020'!$A:$N,4,0),0)</f>
        <v>72.78</v>
      </c>
      <c r="J2253" s="44">
        <f>IFERROR(VLOOKUP($F2253,'Arr 2020'!$A:$N,5,0),0)</f>
        <v>35.11</v>
      </c>
      <c r="K2253" s="44">
        <f>IFERROR(VLOOKUP($F2253,'Arr 2020'!$A:$N,6,0),0)</f>
        <v>91.58</v>
      </c>
      <c r="L2253" s="44">
        <f>IFERROR(VLOOKUP($F2253,'Arr 2020'!$A:$N,7,0),0)</f>
        <v>96.170000000000016</v>
      </c>
      <c r="M2253" s="44">
        <f>IFERROR(VLOOKUP($F2253,'Arr 2020'!$A:$N,8,0),0)</f>
        <v>14.26</v>
      </c>
      <c r="N2253" s="44">
        <f>IFERROR(VLOOKUP($F2253,'Arr 2020'!$A:$N,9,0),0)</f>
        <v>7.74</v>
      </c>
      <c r="O2253" s="44">
        <f>IFERROR(VLOOKUP($F2253,'Arr 2020'!$A:$N,10,0),0)</f>
        <v>94.40000000000002</v>
      </c>
      <c r="P2253" s="44">
        <f>IFERROR(VLOOKUP($F2253,'Arr 2020'!$A:$N,11,0),0)</f>
        <v>31</v>
      </c>
      <c r="Q2253" s="44">
        <f>IFERROR(VLOOKUP($F2253,'Arr 2020'!$A:$N,12,0),0)</f>
        <v>22.46</v>
      </c>
      <c r="R2253" s="44">
        <f>IFERROR(VLOOKUP($F2253,'Arr 2020'!$A:$N,13,0),0)</f>
        <v>96.12</v>
      </c>
      <c r="S2253" s="44">
        <f>IFERROR(VLOOKUP($F2253,'Arr 2020'!$A:$N,14,0),0)</f>
        <v>3.28</v>
      </c>
    </row>
    <row r="2254" spans="2:19" ht="15" customHeight="1" x14ac:dyDescent="0.2">
      <c r="B2254" s="60"/>
      <c r="C2254" s="61"/>
      <c r="D2254" s="61"/>
      <c r="E2254" s="61"/>
      <c r="F2254" s="43" t="s">
        <v>3894</v>
      </c>
      <c r="G2254" s="53" t="s">
        <v>3895</v>
      </c>
      <c r="H2254" s="44">
        <f>IFERROR(VLOOKUP($F2254,'Arr 2020'!$A$1:$C$1331,3,0),0)</f>
        <v>0</v>
      </c>
      <c r="I2254" s="44">
        <f>IFERROR(VLOOKUP($F2254,'Arr 2020'!$A:$N,4,0),0)</f>
        <v>0</v>
      </c>
      <c r="J2254" s="44">
        <f>IFERROR(VLOOKUP($F2254,'Arr 2020'!$A:$N,5,0),0)</f>
        <v>0</v>
      </c>
      <c r="K2254" s="44">
        <f>IFERROR(VLOOKUP($F2254,'Arr 2020'!$A:$N,6,0),0)</f>
        <v>0</v>
      </c>
      <c r="L2254" s="44">
        <f>IFERROR(VLOOKUP($F2254,'Arr 2020'!$A:$N,7,0),0)</f>
        <v>0</v>
      </c>
      <c r="M2254" s="44">
        <f>IFERROR(VLOOKUP($F2254,'Arr 2020'!$A:$N,8,0),0)</f>
        <v>0</v>
      </c>
      <c r="N2254" s="44">
        <f>IFERROR(VLOOKUP($F2254,'Arr 2020'!$A:$N,9,0),0)</f>
        <v>0</v>
      </c>
      <c r="O2254" s="44">
        <f>IFERROR(VLOOKUP($F2254,'Arr 2020'!$A:$N,10,0),0)</f>
        <v>0</v>
      </c>
      <c r="P2254" s="44">
        <f>IFERROR(VLOOKUP($F2254,'Arr 2020'!$A:$N,11,0),0)</f>
        <v>0</v>
      </c>
      <c r="Q2254" s="44">
        <f>IFERROR(VLOOKUP($F2254,'Arr 2020'!$A:$N,12,0),0)</f>
        <v>0</v>
      </c>
      <c r="R2254" s="44">
        <f>IFERROR(VLOOKUP($F2254,'Arr 2020'!$A:$N,13,0),0)</f>
        <v>0</v>
      </c>
      <c r="S2254" s="44">
        <f>IFERROR(VLOOKUP($F2254,'Arr 2020'!$A:$N,14,0),0)</f>
        <v>0</v>
      </c>
    </row>
    <row r="2255" spans="2:19" ht="15" customHeight="1" x14ac:dyDescent="0.2">
      <c r="B2255" s="60"/>
      <c r="C2255" s="61"/>
      <c r="D2255" s="61"/>
      <c r="E2255" s="61"/>
      <c r="F2255" s="43" t="s">
        <v>3896</v>
      </c>
      <c r="G2255" s="53" t="s">
        <v>3897</v>
      </c>
      <c r="H2255" s="44">
        <f>IFERROR(VLOOKUP($F2255,'Arr 2020'!$A$1:$C$1331,3,0),0)</f>
        <v>17.95</v>
      </c>
      <c r="I2255" s="44">
        <f>IFERROR(VLOOKUP($F2255,'Arr 2020'!$A:$N,4,0),0)</f>
        <v>11.59</v>
      </c>
      <c r="J2255" s="44">
        <f>IFERROR(VLOOKUP($F2255,'Arr 2020'!$A:$N,5,0),0)</f>
        <v>15.82</v>
      </c>
      <c r="K2255" s="44">
        <f>IFERROR(VLOOKUP($F2255,'Arr 2020'!$A:$N,6,0),0)</f>
        <v>10.67</v>
      </c>
      <c r="L2255" s="44">
        <f>IFERROR(VLOOKUP($F2255,'Arr 2020'!$A:$N,7,0),0)</f>
        <v>3.22</v>
      </c>
      <c r="M2255" s="44">
        <f>IFERROR(VLOOKUP($F2255,'Arr 2020'!$A:$N,8,0),0)</f>
        <v>2.84</v>
      </c>
      <c r="N2255" s="44">
        <f>IFERROR(VLOOKUP($F2255,'Arr 2020'!$A:$N,9,0),0)</f>
        <v>53.819999999999993</v>
      </c>
      <c r="O2255" s="44">
        <f>IFERROR(VLOOKUP($F2255,'Arr 2020'!$A:$N,10,0),0)</f>
        <v>14.77</v>
      </c>
      <c r="P2255" s="44">
        <f>IFERROR(VLOOKUP($F2255,'Arr 2020'!$A:$N,11,0),0)</f>
        <v>15.3</v>
      </c>
      <c r="Q2255" s="44">
        <f>IFERROR(VLOOKUP($F2255,'Arr 2020'!$A:$N,12,0),0)</f>
        <v>33.89</v>
      </c>
      <c r="R2255" s="44">
        <f>IFERROR(VLOOKUP($F2255,'Arr 2020'!$A:$N,13,0),0)</f>
        <v>46.36</v>
      </c>
      <c r="S2255" s="44">
        <f>IFERROR(VLOOKUP($F2255,'Arr 2020'!$A:$N,14,0),0)</f>
        <v>39.869999999999997</v>
      </c>
    </row>
    <row r="2256" spans="2:19" ht="15" customHeight="1" x14ac:dyDescent="0.2">
      <c r="B2256" s="60"/>
      <c r="C2256" s="61"/>
      <c r="D2256" s="61"/>
      <c r="E2256" s="61"/>
      <c r="F2256" s="43" t="s">
        <v>3898</v>
      </c>
      <c r="G2256" s="53" t="s">
        <v>3899</v>
      </c>
      <c r="H2256" s="44">
        <f>IFERROR(VLOOKUP($F2256,'Arr 2020'!$A$1:$C$1331,3,0),0)</f>
        <v>0</v>
      </c>
      <c r="I2256" s="44">
        <f>IFERROR(VLOOKUP($F2256,'Arr 2020'!$A:$N,4,0),0)</f>
        <v>0</v>
      </c>
      <c r="J2256" s="44">
        <f>IFERROR(VLOOKUP($F2256,'Arr 2020'!$A:$N,5,0),0)</f>
        <v>0</v>
      </c>
      <c r="K2256" s="44">
        <f>IFERROR(VLOOKUP($F2256,'Arr 2020'!$A:$N,6,0),0)</f>
        <v>0</v>
      </c>
      <c r="L2256" s="44">
        <f>IFERROR(VLOOKUP($F2256,'Arr 2020'!$A:$N,7,0),0)</f>
        <v>0</v>
      </c>
      <c r="M2256" s="44">
        <f>IFERROR(VLOOKUP($F2256,'Arr 2020'!$A:$N,8,0),0)</f>
        <v>0</v>
      </c>
      <c r="N2256" s="44">
        <f>IFERROR(VLOOKUP($F2256,'Arr 2020'!$A:$N,9,0),0)</f>
        <v>0</v>
      </c>
      <c r="O2256" s="44">
        <f>IFERROR(VLOOKUP($F2256,'Arr 2020'!$A:$N,10,0),0)</f>
        <v>0</v>
      </c>
      <c r="P2256" s="44">
        <f>IFERROR(VLOOKUP($F2256,'Arr 2020'!$A:$N,11,0),0)</f>
        <v>0</v>
      </c>
      <c r="Q2256" s="44">
        <f>IFERROR(VLOOKUP($F2256,'Arr 2020'!$A:$N,12,0),0)</f>
        <v>0</v>
      </c>
      <c r="R2256" s="44">
        <f>IFERROR(VLOOKUP($F2256,'Arr 2020'!$A:$N,13,0),0)</f>
        <v>0</v>
      </c>
      <c r="S2256" s="44">
        <f>IFERROR(VLOOKUP($F2256,'Arr 2020'!$A:$N,14,0),0)</f>
        <v>0</v>
      </c>
    </row>
    <row r="2257" spans="2:19" ht="15" customHeight="1" x14ac:dyDescent="0.2">
      <c r="B2257" s="60"/>
      <c r="C2257" s="61"/>
      <c r="D2257" s="61"/>
      <c r="E2257" s="61"/>
      <c r="F2257" s="43" t="s">
        <v>3900</v>
      </c>
      <c r="G2257" s="53" t="s">
        <v>3901</v>
      </c>
      <c r="H2257" s="44">
        <f>IFERROR(VLOOKUP($F2257,'Arr 2020'!$A$1:$C$1331,3,0),0)</f>
        <v>0</v>
      </c>
      <c r="I2257" s="44">
        <f>IFERROR(VLOOKUP($F2257,'Arr 2020'!$A:$N,4,0),0)</f>
        <v>0</v>
      </c>
      <c r="J2257" s="44">
        <f>IFERROR(VLOOKUP($F2257,'Arr 2020'!$A:$N,5,0),0)</f>
        <v>0</v>
      </c>
      <c r="K2257" s="44">
        <f>IFERROR(VLOOKUP($F2257,'Arr 2020'!$A:$N,6,0),0)</f>
        <v>0</v>
      </c>
      <c r="L2257" s="44">
        <f>IFERROR(VLOOKUP($F2257,'Arr 2020'!$A:$N,7,0),0)</f>
        <v>0</v>
      </c>
      <c r="M2257" s="44">
        <f>IFERROR(VLOOKUP($F2257,'Arr 2020'!$A:$N,8,0),0)</f>
        <v>0</v>
      </c>
      <c r="N2257" s="44">
        <f>IFERROR(VLOOKUP($F2257,'Arr 2020'!$A:$N,9,0),0)</f>
        <v>0</v>
      </c>
      <c r="O2257" s="44">
        <f>IFERROR(VLOOKUP($F2257,'Arr 2020'!$A:$N,10,0),0)</f>
        <v>0</v>
      </c>
      <c r="P2257" s="44">
        <f>IFERROR(VLOOKUP($F2257,'Arr 2020'!$A:$N,11,0),0)</f>
        <v>7.2</v>
      </c>
      <c r="Q2257" s="44">
        <f>IFERROR(VLOOKUP($F2257,'Arr 2020'!$A:$N,12,0),0)</f>
        <v>0</v>
      </c>
      <c r="R2257" s="44">
        <f>IFERROR(VLOOKUP($F2257,'Arr 2020'!$A:$N,13,0),0)</f>
        <v>6.3</v>
      </c>
      <c r="S2257" s="44">
        <f>IFERROR(VLOOKUP($F2257,'Arr 2020'!$A:$N,14,0),0)</f>
        <v>0</v>
      </c>
    </row>
    <row r="2258" spans="2:19" ht="15" customHeight="1" x14ac:dyDescent="0.2">
      <c r="B2258" s="60"/>
      <c r="C2258" s="61"/>
      <c r="D2258" s="61"/>
      <c r="E2258" s="61"/>
      <c r="F2258" s="43" t="s">
        <v>3902</v>
      </c>
      <c r="G2258" s="53" t="s">
        <v>3903</v>
      </c>
      <c r="H2258" s="44">
        <f>IFERROR(VLOOKUP($F2258,'Arr 2020'!$A$1:$C$1331,3,0),0)</f>
        <v>353.11000000000007</v>
      </c>
      <c r="I2258" s="44">
        <f>IFERROR(VLOOKUP($F2258,'Arr 2020'!$A:$N,4,0),0)</f>
        <v>0</v>
      </c>
      <c r="J2258" s="44">
        <f>IFERROR(VLOOKUP($F2258,'Arr 2020'!$A:$N,5,0),0)</f>
        <v>0</v>
      </c>
      <c r="K2258" s="44">
        <f>IFERROR(VLOOKUP($F2258,'Arr 2020'!$A:$N,6,0),0)</f>
        <v>0</v>
      </c>
      <c r="L2258" s="44">
        <f>IFERROR(VLOOKUP($F2258,'Arr 2020'!$A:$N,7,0),0)</f>
        <v>0</v>
      </c>
      <c r="M2258" s="44">
        <f>IFERROR(VLOOKUP($F2258,'Arr 2020'!$A:$N,8,0),0)</f>
        <v>2309.12</v>
      </c>
      <c r="N2258" s="44">
        <f>IFERROR(VLOOKUP($F2258,'Arr 2020'!$A:$N,9,0),0)</f>
        <v>346.99</v>
      </c>
      <c r="O2258" s="44">
        <f>IFERROR(VLOOKUP($F2258,'Arr 2020'!$A:$N,10,0),0)</f>
        <v>274.02999999999992</v>
      </c>
      <c r="P2258" s="44">
        <f>IFERROR(VLOOKUP($F2258,'Arr 2020'!$A:$N,11,0),0)</f>
        <v>0</v>
      </c>
      <c r="Q2258" s="44">
        <f>IFERROR(VLOOKUP($F2258,'Arr 2020'!$A:$N,12,0),0)</f>
        <v>189.39</v>
      </c>
      <c r="R2258" s="44">
        <f>IFERROR(VLOOKUP($F2258,'Arr 2020'!$A:$N,13,0),0)</f>
        <v>509.47</v>
      </c>
      <c r="S2258" s="44">
        <f>IFERROR(VLOOKUP($F2258,'Arr 2020'!$A:$N,14,0),0)</f>
        <v>475.57</v>
      </c>
    </row>
    <row r="2259" spans="2:19" ht="15" customHeight="1" x14ac:dyDescent="0.2">
      <c r="B2259" s="60"/>
      <c r="C2259" s="61"/>
      <c r="D2259" s="61"/>
      <c r="E2259" s="61"/>
      <c r="F2259" s="43" t="s">
        <v>3904</v>
      </c>
      <c r="G2259" s="53" t="s">
        <v>3905</v>
      </c>
      <c r="H2259" s="44">
        <f>IFERROR(VLOOKUP($F2259,'Arr 2020'!$A$1:$C$1331,3,0),0)</f>
        <v>389.68</v>
      </c>
      <c r="I2259" s="44">
        <f>IFERROR(VLOOKUP($F2259,'Arr 2020'!$A:$N,4,0),0)</f>
        <v>0</v>
      </c>
      <c r="J2259" s="44">
        <f>IFERROR(VLOOKUP($F2259,'Arr 2020'!$A:$N,5,0),0)</f>
        <v>17.23</v>
      </c>
      <c r="K2259" s="44">
        <f>IFERROR(VLOOKUP($F2259,'Arr 2020'!$A:$N,6,0),0)</f>
        <v>20.7</v>
      </c>
      <c r="L2259" s="44">
        <f>IFERROR(VLOOKUP($F2259,'Arr 2020'!$A:$N,7,0),0)</f>
        <v>58.67</v>
      </c>
      <c r="M2259" s="44">
        <f>IFERROR(VLOOKUP($F2259,'Arr 2020'!$A:$N,8,0),0)</f>
        <v>0</v>
      </c>
      <c r="N2259" s="44">
        <f>IFERROR(VLOOKUP($F2259,'Arr 2020'!$A:$N,9,0),0)</f>
        <v>0</v>
      </c>
      <c r="O2259" s="44">
        <f>IFERROR(VLOOKUP($F2259,'Arr 2020'!$A:$N,10,0),0)</f>
        <v>0</v>
      </c>
      <c r="P2259" s="44">
        <f>IFERROR(VLOOKUP($F2259,'Arr 2020'!$A:$N,11,0),0)</f>
        <v>0</v>
      </c>
      <c r="Q2259" s="44">
        <f>IFERROR(VLOOKUP($F2259,'Arr 2020'!$A:$N,12,0),0)</f>
        <v>0</v>
      </c>
      <c r="R2259" s="44">
        <f>IFERROR(VLOOKUP($F2259,'Arr 2020'!$A:$N,13,0),0)</f>
        <v>0</v>
      </c>
      <c r="S2259" s="44">
        <f>IFERROR(VLOOKUP($F2259,'Arr 2020'!$A:$N,14,0),0)</f>
        <v>1409.33</v>
      </c>
    </row>
    <row r="2260" spans="2:19" ht="15" customHeight="1" x14ac:dyDescent="0.2">
      <c r="B2260" s="64"/>
      <c r="C2260" s="37"/>
      <c r="D2260" s="37" t="s">
        <v>3906</v>
      </c>
      <c r="E2260" s="37"/>
      <c r="F2260" s="37"/>
      <c r="G2260" s="51" t="s">
        <v>3907</v>
      </c>
      <c r="H2260" s="38">
        <f>IFERROR(VLOOKUP($F2260,'Arr 2020'!$A$1:$C$1331,3,0),0)</f>
        <v>0</v>
      </c>
      <c r="I2260" s="38">
        <f>IFERROR(VLOOKUP($F2260,'Arr 2020'!$A:$N,4,0),0)</f>
        <v>0</v>
      </c>
      <c r="J2260" s="38">
        <f>IFERROR(VLOOKUP($F2260,'Arr 2020'!$A:$N,5,0),0)</f>
        <v>0</v>
      </c>
      <c r="K2260" s="38">
        <f>IFERROR(VLOOKUP($F2260,'Arr 2020'!$A:$N,6,0),0)</f>
        <v>0</v>
      </c>
      <c r="L2260" s="38">
        <f>IFERROR(VLOOKUP($F2260,'Arr 2020'!$A:$N,7,0),0)</f>
        <v>0</v>
      </c>
      <c r="M2260" s="38">
        <f>IFERROR(VLOOKUP($F2260,'Arr 2020'!$A:$N,8,0),0)</f>
        <v>0</v>
      </c>
      <c r="N2260" s="38">
        <f>IFERROR(VLOOKUP($F2260,'Arr 2020'!$A:$N,9,0),0)</f>
        <v>0</v>
      </c>
      <c r="O2260" s="38">
        <f>IFERROR(VLOOKUP($F2260,'Arr 2020'!$A:$N,10,0),0)</f>
        <v>0</v>
      </c>
      <c r="P2260" s="38">
        <f>IFERROR(VLOOKUP($F2260,'Arr 2020'!$A:$N,11,0),0)</f>
        <v>0</v>
      </c>
      <c r="Q2260" s="38">
        <f>IFERROR(VLOOKUP($F2260,'Arr 2020'!$A:$N,12,0),0)</f>
        <v>0</v>
      </c>
      <c r="R2260" s="38">
        <f>IFERROR(VLOOKUP($F2260,'Arr 2020'!$A:$N,13,0),0)</f>
        <v>0</v>
      </c>
      <c r="S2260" s="38">
        <f>IFERROR(VLOOKUP($F2260,'Arr 2020'!$A:$N,14,0),0)</f>
        <v>0</v>
      </c>
    </row>
    <row r="2261" spans="2:19" ht="15" customHeight="1" x14ac:dyDescent="0.2">
      <c r="B2261" s="23"/>
      <c r="C2261" s="22"/>
      <c r="D2261" s="22"/>
      <c r="E2261" s="22" t="s">
        <v>3908</v>
      </c>
      <c r="F2261" s="22"/>
      <c r="G2261" s="55" t="s">
        <v>3907</v>
      </c>
      <c r="H2261" s="24">
        <f>IFERROR(VLOOKUP($F2261,'Arr 2020'!$A$1:$C$1331,3,0),0)</f>
        <v>0</v>
      </c>
      <c r="I2261" s="24">
        <f>IFERROR(VLOOKUP($F2261,'Arr 2020'!$A:$N,4,0),0)</f>
        <v>0</v>
      </c>
      <c r="J2261" s="24">
        <f>IFERROR(VLOOKUP($F2261,'Arr 2020'!$A:$N,5,0),0)</f>
        <v>0</v>
      </c>
      <c r="K2261" s="24">
        <f>IFERROR(VLOOKUP($F2261,'Arr 2020'!$A:$N,6,0),0)</f>
        <v>0</v>
      </c>
      <c r="L2261" s="24">
        <f>IFERROR(VLOOKUP($F2261,'Arr 2020'!$A:$N,7,0),0)</f>
        <v>0</v>
      </c>
      <c r="M2261" s="24">
        <f>IFERROR(VLOOKUP($F2261,'Arr 2020'!$A:$N,8,0),0)</f>
        <v>0</v>
      </c>
      <c r="N2261" s="24">
        <f>IFERROR(VLOOKUP($F2261,'Arr 2020'!$A:$N,9,0),0)</f>
        <v>0</v>
      </c>
      <c r="O2261" s="24">
        <f>IFERROR(VLOOKUP($F2261,'Arr 2020'!$A:$N,10,0),0)</f>
        <v>0</v>
      </c>
      <c r="P2261" s="24">
        <f>IFERROR(VLOOKUP($F2261,'Arr 2020'!$A:$N,11,0),0)</f>
        <v>0</v>
      </c>
      <c r="Q2261" s="24">
        <f>IFERROR(VLOOKUP($F2261,'Arr 2020'!$A:$N,12,0),0)</f>
        <v>0</v>
      </c>
      <c r="R2261" s="24">
        <f>IFERROR(VLOOKUP($F2261,'Arr 2020'!$A:$N,13,0),0)</f>
        <v>0</v>
      </c>
      <c r="S2261" s="24">
        <f>IFERROR(VLOOKUP($F2261,'Arr 2020'!$A:$N,14,0),0)</f>
        <v>0</v>
      </c>
    </row>
    <row r="2262" spans="2:19" ht="15" customHeight="1" x14ac:dyDescent="0.2">
      <c r="B2262" s="60"/>
      <c r="C2262" s="61"/>
      <c r="D2262" s="61"/>
      <c r="E2262" s="61"/>
      <c r="F2262" s="43" t="s">
        <v>3909</v>
      </c>
      <c r="G2262" s="53" t="s">
        <v>3907</v>
      </c>
      <c r="H2262" s="44">
        <f>IFERROR(VLOOKUP($F2262,'Arr 2020'!$A$1:$C$1331,3,0),0)</f>
        <v>0</v>
      </c>
      <c r="I2262" s="44">
        <f>IFERROR(VLOOKUP($F2262,'Arr 2020'!$A:$N,4,0),0)</f>
        <v>0</v>
      </c>
      <c r="J2262" s="44">
        <f>IFERROR(VLOOKUP($F2262,'Arr 2020'!$A:$N,5,0),0)</f>
        <v>0</v>
      </c>
      <c r="K2262" s="44">
        <f>IFERROR(VLOOKUP($F2262,'Arr 2020'!$A:$N,6,0),0)</f>
        <v>0</v>
      </c>
      <c r="L2262" s="44">
        <f>IFERROR(VLOOKUP($F2262,'Arr 2020'!$A:$N,7,0),0)</f>
        <v>0</v>
      </c>
      <c r="M2262" s="44">
        <f>IFERROR(VLOOKUP($F2262,'Arr 2020'!$A:$N,8,0),0)</f>
        <v>0</v>
      </c>
      <c r="N2262" s="44">
        <f>IFERROR(VLOOKUP($F2262,'Arr 2020'!$A:$N,9,0),0)</f>
        <v>0</v>
      </c>
      <c r="O2262" s="44">
        <f>IFERROR(VLOOKUP($F2262,'Arr 2020'!$A:$N,10,0),0)</f>
        <v>0</v>
      </c>
      <c r="P2262" s="44">
        <f>IFERROR(VLOOKUP($F2262,'Arr 2020'!$A:$N,11,0),0)</f>
        <v>0</v>
      </c>
      <c r="Q2262" s="44">
        <f>IFERROR(VLOOKUP($F2262,'Arr 2020'!$A:$N,12,0),0)</f>
        <v>6.76</v>
      </c>
      <c r="R2262" s="44">
        <f>IFERROR(VLOOKUP($F2262,'Arr 2020'!$A:$N,13,0),0)</f>
        <v>0</v>
      </c>
      <c r="S2262" s="44">
        <f>IFERROR(VLOOKUP($F2262,'Arr 2020'!$A:$N,14,0),0)</f>
        <v>0</v>
      </c>
    </row>
    <row r="2263" spans="2:19" ht="15" customHeight="1" x14ac:dyDescent="0.2">
      <c r="B2263" s="64"/>
      <c r="C2263" s="37"/>
      <c r="D2263" s="37" t="s">
        <v>3910</v>
      </c>
      <c r="E2263" s="37"/>
      <c r="F2263" s="37"/>
      <c r="G2263" s="51" t="s">
        <v>3911</v>
      </c>
      <c r="H2263" s="38">
        <f>IFERROR(VLOOKUP($F2263,'Arr 2020'!$A$1:$C$1331,3,0),0)</f>
        <v>0</v>
      </c>
      <c r="I2263" s="38">
        <f>IFERROR(VLOOKUP($F2263,'Arr 2020'!$A:$N,4,0),0)</f>
        <v>0</v>
      </c>
      <c r="J2263" s="38">
        <f>IFERROR(VLOOKUP($F2263,'Arr 2020'!$A:$N,5,0),0)</f>
        <v>0</v>
      </c>
      <c r="K2263" s="38">
        <f>IFERROR(VLOOKUP($F2263,'Arr 2020'!$A:$N,6,0),0)</f>
        <v>0</v>
      </c>
      <c r="L2263" s="38">
        <f>IFERROR(VLOOKUP($F2263,'Arr 2020'!$A:$N,7,0),0)</f>
        <v>0</v>
      </c>
      <c r="M2263" s="38">
        <f>IFERROR(VLOOKUP($F2263,'Arr 2020'!$A:$N,8,0),0)</f>
        <v>0</v>
      </c>
      <c r="N2263" s="38">
        <f>IFERROR(VLOOKUP($F2263,'Arr 2020'!$A:$N,9,0),0)</f>
        <v>0</v>
      </c>
      <c r="O2263" s="38">
        <f>IFERROR(VLOOKUP($F2263,'Arr 2020'!$A:$N,10,0),0)</f>
        <v>0</v>
      </c>
      <c r="P2263" s="38">
        <f>IFERROR(VLOOKUP($F2263,'Arr 2020'!$A:$N,11,0),0)</f>
        <v>0</v>
      </c>
      <c r="Q2263" s="38">
        <f>IFERROR(VLOOKUP($F2263,'Arr 2020'!$A:$N,12,0),0)</f>
        <v>0</v>
      </c>
      <c r="R2263" s="38">
        <f>IFERROR(VLOOKUP($F2263,'Arr 2020'!$A:$N,13,0),0)</f>
        <v>0</v>
      </c>
      <c r="S2263" s="38">
        <f>IFERROR(VLOOKUP($F2263,'Arr 2020'!$A:$N,14,0),0)</f>
        <v>0</v>
      </c>
    </row>
    <row r="2264" spans="2:19" ht="15" customHeight="1" x14ac:dyDescent="0.2">
      <c r="B2264" s="23"/>
      <c r="C2264" s="22"/>
      <c r="D2264" s="22"/>
      <c r="E2264" s="22" t="s">
        <v>3912</v>
      </c>
      <c r="F2264" s="22"/>
      <c r="G2264" s="55" t="s">
        <v>3911</v>
      </c>
      <c r="H2264" s="24">
        <f>IFERROR(VLOOKUP($F2264,'Arr 2020'!$A$1:$C$1331,3,0),0)</f>
        <v>0</v>
      </c>
      <c r="I2264" s="24">
        <f>IFERROR(VLOOKUP($F2264,'Arr 2020'!$A:$N,4,0),0)</f>
        <v>0</v>
      </c>
      <c r="J2264" s="24">
        <f>IFERROR(VLOOKUP($F2264,'Arr 2020'!$A:$N,5,0),0)</f>
        <v>0</v>
      </c>
      <c r="K2264" s="24">
        <f>IFERROR(VLOOKUP($F2264,'Arr 2020'!$A:$N,6,0),0)</f>
        <v>0</v>
      </c>
      <c r="L2264" s="24">
        <f>IFERROR(VLOOKUP($F2264,'Arr 2020'!$A:$N,7,0),0)</f>
        <v>0</v>
      </c>
      <c r="M2264" s="24">
        <f>IFERROR(VLOOKUP($F2264,'Arr 2020'!$A:$N,8,0),0)</f>
        <v>0</v>
      </c>
      <c r="N2264" s="24">
        <f>IFERROR(VLOOKUP($F2264,'Arr 2020'!$A:$N,9,0),0)</f>
        <v>0</v>
      </c>
      <c r="O2264" s="24">
        <f>IFERROR(VLOOKUP($F2264,'Arr 2020'!$A:$N,10,0),0)</f>
        <v>0</v>
      </c>
      <c r="P2264" s="24">
        <f>IFERROR(VLOOKUP($F2264,'Arr 2020'!$A:$N,11,0),0)</f>
        <v>0</v>
      </c>
      <c r="Q2264" s="24">
        <f>IFERROR(VLOOKUP($F2264,'Arr 2020'!$A:$N,12,0),0)</f>
        <v>0</v>
      </c>
      <c r="R2264" s="24">
        <f>IFERROR(VLOOKUP($F2264,'Arr 2020'!$A:$N,13,0),0)</f>
        <v>0</v>
      </c>
      <c r="S2264" s="24">
        <f>IFERROR(VLOOKUP($F2264,'Arr 2020'!$A:$N,14,0),0)</f>
        <v>0</v>
      </c>
    </row>
    <row r="2265" spans="2:19" ht="15" customHeight="1" x14ac:dyDescent="0.2">
      <c r="B2265" s="60"/>
      <c r="C2265" s="61"/>
      <c r="D2265" s="61"/>
      <c r="E2265" s="61"/>
      <c r="F2265" s="43" t="s">
        <v>3913</v>
      </c>
      <c r="G2265" s="53" t="s">
        <v>3914</v>
      </c>
      <c r="H2265" s="44">
        <f>IFERROR(VLOOKUP($F2265,'Arr 2020'!$A$1:$C$1331,3,0),0)</f>
        <v>0</v>
      </c>
      <c r="I2265" s="44">
        <f>IFERROR(VLOOKUP($F2265,'Arr 2020'!$A:$N,4,0),0)</f>
        <v>0</v>
      </c>
      <c r="J2265" s="44">
        <f>IFERROR(VLOOKUP($F2265,'Arr 2020'!$A:$N,5,0),0)</f>
        <v>0</v>
      </c>
      <c r="K2265" s="44">
        <f>IFERROR(VLOOKUP($F2265,'Arr 2020'!$A:$N,6,0),0)</f>
        <v>0</v>
      </c>
      <c r="L2265" s="44">
        <f>IFERROR(VLOOKUP($F2265,'Arr 2020'!$A:$N,7,0),0)</f>
        <v>0</v>
      </c>
      <c r="M2265" s="44">
        <f>IFERROR(VLOOKUP($F2265,'Arr 2020'!$A:$N,8,0),0)</f>
        <v>0</v>
      </c>
      <c r="N2265" s="44">
        <f>IFERROR(VLOOKUP($F2265,'Arr 2020'!$A:$N,9,0),0)</f>
        <v>0</v>
      </c>
      <c r="O2265" s="44">
        <f>IFERROR(VLOOKUP($F2265,'Arr 2020'!$A:$N,10,0),0)</f>
        <v>0</v>
      </c>
      <c r="P2265" s="44">
        <f>IFERROR(VLOOKUP($F2265,'Arr 2020'!$A:$N,11,0),0)</f>
        <v>0</v>
      </c>
      <c r="Q2265" s="44">
        <f>IFERROR(VLOOKUP($F2265,'Arr 2020'!$A:$N,12,0),0)</f>
        <v>0</v>
      </c>
      <c r="R2265" s="44">
        <f>IFERROR(VLOOKUP($F2265,'Arr 2020'!$A:$N,13,0),0)</f>
        <v>0</v>
      </c>
      <c r="S2265" s="44">
        <f>IFERROR(VLOOKUP($F2265,'Arr 2020'!$A:$N,14,0),0)</f>
        <v>0</v>
      </c>
    </row>
    <row r="2266" spans="2:19" ht="15" customHeight="1" x14ac:dyDescent="0.2">
      <c r="B2266" s="60"/>
      <c r="C2266" s="61"/>
      <c r="D2266" s="61"/>
      <c r="E2266" s="61"/>
      <c r="F2266" s="43" t="s">
        <v>3915</v>
      </c>
      <c r="G2266" s="53" t="s">
        <v>3916</v>
      </c>
      <c r="H2266" s="44">
        <f>IFERROR(VLOOKUP($F2266,'Arr 2020'!$A$1:$C$1331,3,0),0)</f>
        <v>0</v>
      </c>
      <c r="I2266" s="44">
        <f>IFERROR(VLOOKUP($F2266,'Arr 2020'!$A:$N,4,0),0)</f>
        <v>0</v>
      </c>
      <c r="J2266" s="44">
        <f>IFERROR(VLOOKUP($F2266,'Arr 2020'!$A:$N,5,0),0)</f>
        <v>0</v>
      </c>
      <c r="K2266" s="44">
        <f>IFERROR(VLOOKUP($F2266,'Arr 2020'!$A:$N,6,0),0)</f>
        <v>0</v>
      </c>
      <c r="L2266" s="44">
        <f>IFERROR(VLOOKUP($F2266,'Arr 2020'!$A:$N,7,0),0)</f>
        <v>0</v>
      </c>
      <c r="M2266" s="44">
        <f>IFERROR(VLOOKUP($F2266,'Arr 2020'!$A:$N,8,0),0)</f>
        <v>0</v>
      </c>
      <c r="N2266" s="44">
        <f>IFERROR(VLOOKUP($F2266,'Arr 2020'!$A:$N,9,0),0)</f>
        <v>0</v>
      </c>
      <c r="O2266" s="44">
        <f>IFERROR(VLOOKUP($F2266,'Arr 2020'!$A:$N,10,0),0)</f>
        <v>0</v>
      </c>
      <c r="P2266" s="44">
        <f>IFERROR(VLOOKUP($F2266,'Arr 2020'!$A:$N,11,0),0)</f>
        <v>0</v>
      </c>
      <c r="Q2266" s="44">
        <f>IFERROR(VLOOKUP($F2266,'Arr 2020'!$A:$N,12,0),0)</f>
        <v>0</v>
      </c>
      <c r="R2266" s="44">
        <f>IFERROR(VLOOKUP($F2266,'Arr 2020'!$A:$N,13,0),0)</f>
        <v>0</v>
      </c>
      <c r="S2266" s="44">
        <f>IFERROR(VLOOKUP($F2266,'Arr 2020'!$A:$N,14,0),0)</f>
        <v>0</v>
      </c>
    </row>
    <row r="2267" spans="2:19" ht="15" customHeight="1" x14ac:dyDescent="0.2">
      <c r="B2267" s="60"/>
      <c r="C2267" s="61"/>
      <c r="D2267" s="61"/>
      <c r="E2267" s="61"/>
      <c r="F2267" s="43" t="s">
        <v>3917</v>
      </c>
      <c r="G2267" s="53" t="s">
        <v>3918</v>
      </c>
      <c r="H2267" s="44">
        <f>IFERROR(VLOOKUP($F2267,'Arr 2020'!$A$1:$C$1331,3,0),0)</f>
        <v>0</v>
      </c>
      <c r="I2267" s="44">
        <f>IFERROR(VLOOKUP($F2267,'Arr 2020'!$A:$N,4,0),0)</f>
        <v>0</v>
      </c>
      <c r="J2267" s="44">
        <f>IFERROR(VLOOKUP($F2267,'Arr 2020'!$A:$N,5,0),0)</f>
        <v>0</v>
      </c>
      <c r="K2267" s="44">
        <f>IFERROR(VLOOKUP($F2267,'Arr 2020'!$A:$N,6,0),0)</f>
        <v>0</v>
      </c>
      <c r="L2267" s="44">
        <f>IFERROR(VLOOKUP($F2267,'Arr 2020'!$A:$N,7,0),0)</f>
        <v>0</v>
      </c>
      <c r="M2267" s="44">
        <f>IFERROR(VLOOKUP($F2267,'Arr 2020'!$A:$N,8,0),0)</f>
        <v>0</v>
      </c>
      <c r="N2267" s="44">
        <f>IFERROR(VLOOKUP($F2267,'Arr 2020'!$A:$N,9,0),0)</f>
        <v>0</v>
      </c>
      <c r="O2267" s="44">
        <f>IFERROR(VLOOKUP($F2267,'Arr 2020'!$A:$N,10,0),0)</f>
        <v>0</v>
      </c>
      <c r="P2267" s="44">
        <f>IFERROR(VLOOKUP($F2267,'Arr 2020'!$A:$N,11,0),0)</f>
        <v>0</v>
      </c>
      <c r="Q2267" s="44">
        <f>IFERROR(VLOOKUP($F2267,'Arr 2020'!$A:$N,12,0),0)</f>
        <v>0</v>
      </c>
      <c r="R2267" s="44">
        <f>IFERROR(VLOOKUP($F2267,'Arr 2020'!$A:$N,13,0),0)</f>
        <v>0</v>
      </c>
      <c r="S2267" s="44">
        <f>IFERROR(VLOOKUP($F2267,'Arr 2020'!$A:$N,14,0),0)</f>
        <v>0</v>
      </c>
    </row>
    <row r="2268" spans="2:19" ht="15" customHeight="1" x14ac:dyDescent="0.2">
      <c r="B2268" s="60"/>
      <c r="C2268" s="61"/>
      <c r="D2268" s="61"/>
      <c r="E2268" s="61"/>
      <c r="F2268" s="43" t="s">
        <v>3919</v>
      </c>
      <c r="G2268" s="53" t="s">
        <v>3920</v>
      </c>
      <c r="H2268" s="44">
        <f>IFERROR(VLOOKUP($F2268,'Arr 2020'!$A$1:$C$1331,3,0),0)</f>
        <v>0</v>
      </c>
      <c r="I2268" s="44">
        <f>IFERROR(VLOOKUP($F2268,'Arr 2020'!$A:$N,4,0),0)</f>
        <v>5.66</v>
      </c>
      <c r="J2268" s="44">
        <f>IFERROR(VLOOKUP($F2268,'Arr 2020'!$A:$N,5,0),0)</f>
        <v>0</v>
      </c>
      <c r="K2268" s="44">
        <f>IFERROR(VLOOKUP($F2268,'Arr 2020'!$A:$N,6,0),0)</f>
        <v>0</v>
      </c>
      <c r="L2268" s="44">
        <f>IFERROR(VLOOKUP($F2268,'Arr 2020'!$A:$N,7,0),0)</f>
        <v>0</v>
      </c>
      <c r="M2268" s="44">
        <f>IFERROR(VLOOKUP($F2268,'Arr 2020'!$A:$N,8,0),0)</f>
        <v>0</v>
      </c>
      <c r="N2268" s="44">
        <f>IFERROR(VLOOKUP($F2268,'Arr 2020'!$A:$N,9,0),0)</f>
        <v>0</v>
      </c>
      <c r="O2268" s="44">
        <f>IFERROR(VLOOKUP($F2268,'Arr 2020'!$A:$N,10,0),0)</f>
        <v>0</v>
      </c>
      <c r="P2268" s="44">
        <f>IFERROR(VLOOKUP($F2268,'Arr 2020'!$A:$N,11,0),0)</f>
        <v>99.05</v>
      </c>
      <c r="Q2268" s="44">
        <f>IFERROR(VLOOKUP($F2268,'Arr 2020'!$A:$N,12,0),0)</f>
        <v>0</v>
      </c>
      <c r="R2268" s="44">
        <f>IFERROR(VLOOKUP($F2268,'Arr 2020'!$A:$N,13,0),0)</f>
        <v>0</v>
      </c>
      <c r="S2268" s="44">
        <f>IFERROR(VLOOKUP($F2268,'Arr 2020'!$A:$N,14,0),0)</f>
        <v>376.97</v>
      </c>
    </row>
    <row r="2269" spans="2:19" ht="15" customHeight="1" x14ac:dyDescent="0.2">
      <c r="B2269" s="60"/>
      <c r="C2269" s="61"/>
      <c r="D2269" s="61"/>
      <c r="E2269" s="61"/>
      <c r="F2269" s="43" t="s">
        <v>3921</v>
      </c>
      <c r="G2269" s="53" t="s">
        <v>3922</v>
      </c>
      <c r="H2269" s="44">
        <f>IFERROR(VLOOKUP($F2269,'Arr 2020'!$A$1:$C$1331,3,0),0)</f>
        <v>1790.03</v>
      </c>
      <c r="I2269" s="44">
        <f>IFERROR(VLOOKUP($F2269,'Arr 2020'!$A:$N,4,0),0)</f>
        <v>2132.2600000000002</v>
      </c>
      <c r="J2269" s="44">
        <f>IFERROR(VLOOKUP($F2269,'Arr 2020'!$A:$N,5,0),0)</f>
        <v>15646.49</v>
      </c>
      <c r="K2269" s="44">
        <f>IFERROR(VLOOKUP($F2269,'Arr 2020'!$A:$N,6,0),0)</f>
        <v>4733.84</v>
      </c>
      <c r="L2269" s="44">
        <f>IFERROR(VLOOKUP($F2269,'Arr 2020'!$A:$N,7,0),0)</f>
        <v>3678.44</v>
      </c>
      <c r="M2269" s="44">
        <f>IFERROR(VLOOKUP($F2269,'Arr 2020'!$A:$N,8,0),0)</f>
        <v>5668.42</v>
      </c>
      <c r="N2269" s="44">
        <f>IFERROR(VLOOKUP($F2269,'Arr 2020'!$A:$N,9,0),0)</f>
        <v>4769.26</v>
      </c>
      <c r="O2269" s="44">
        <f>IFERROR(VLOOKUP($F2269,'Arr 2020'!$A:$N,10,0),0)</f>
        <v>6048.08</v>
      </c>
      <c r="P2269" s="44">
        <f>IFERROR(VLOOKUP($F2269,'Arr 2020'!$A:$N,11,0),0)</f>
        <v>4299.01</v>
      </c>
      <c r="Q2269" s="44">
        <f>IFERROR(VLOOKUP($F2269,'Arr 2020'!$A:$N,12,0),0)</f>
        <v>6176.33</v>
      </c>
      <c r="R2269" s="44">
        <f>IFERROR(VLOOKUP($F2269,'Arr 2020'!$A:$N,13,0),0)</f>
        <v>4225.84</v>
      </c>
      <c r="S2269" s="44">
        <f>IFERROR(VLOOKUP($F2269,'Arr 2020'!$A:$N,14,0),0)</f>
        <v>1700.33</v>
      </c>
    </row>
    <row r="2270" spans="2:19" ht="30" customHeight="1" x14ac:dyDescent="0.2">
      <c r="B2270" s="32"/>
      <c r="C2270" s="33" t="s">
        <v>3923</v>
      </c>
      <c r="D2270" s="33"/>
      <c r="E2270" s="33"/>
      <c r="F2270" s="33"/>
      <c r="G2270" s="50" t="s">
        <v>3924</v>
      </c>
      <c r="H2270" s="73">
        <f>IFERROR(VLOOKUP($F2270,'Arr 2020'!$A$1:$C$1331,3,0),0)</f>
        <v>0</v>
      </c>
      <c r="I2270" s="73">
        <f>IFERROR(VLOOKUP($F2270,'Arr 2020'!$A:$N,4,0),0)</f>
        <v>0</v>
      </c>
      <c r="J2270" s="73">
        <f>IFERROR(VLOOKUP($F2270,'Arr 2020'!$A:$N,5,0),0)</f>
        <v>0</v>
      </c>
      <c r="K2270" s="73">
        <f>IFERROR(VLOOKUP($F2270,'Arr 2020'!$A:$N,6,0),0)</f>
        <v>0</v>
      </c>
      <c r="L2270" s="73">
        <f>IFERROR(VLOOKUP($F2270,'Arr 2020'!$A:$N,7,0),0)</f>
        <v>0</v>
      </c>
      <c r="M2270" s="73">
        <f>IFERROR(VLOOKUP($F2270,'Arr 2020'!$A:$N,8,0),0)</f>
        <v>0</v>
      </c>
      <c r="N2270" s="73">
        <f>IFERROR(VLOOKUP($F2270,'Arr 2020'!$A:$N,9,0),0)</f>
        <v>0</v>
      </c>
      <c r="O2270" s="73">
        <f>IFERROR(VLOOKUP($F2270,'Arr 2020'!$A:$N,10,0),0)</f>
        <v>0</v>
      </c>
      <c r="P2270" s="73">
        <f>IFERROR(VLOOKUP($F2270,'Arr 2020'!$A:$N,11,0),0)</f>
        <v>0</v>
      </c>
      <c r="Q2270" s="73">
        <f>IFERROR(VLOOKUP($F2270,'Arr 2020'!$A:$N,12,0),0)</f>
        <v>0</v>
      </c>
      <c r="R2270" s="73">
        <f>IFERROR(VLOOKUP($F2270,'Arr 2020'!$A:$N,13,0),0)</f>
        <v>0</v>
      </c>
      <c r="S2270" s="73">
        <f>IFERROR(VLOOKUP($F2270,'Arr 2020'!$A:$N,14,0),0)</f>
        <v>0</v>
      </c>
    </row>
    <row r="2271" spans="2:19" ht="30" customHeight="1" x14ac:dyDescent="0.2">
      <c r="B2271" s="64"/>
      <c r="C2271" s="37"/>
      <c r="D2271" s="37" t="s">
        <v>3925</v>
      </c>
      <c r="E2271" s="37"/>
      <c r="F2271" s="37"/>
      <c r="G2271" s="51" t="s">
        <v>4344</v>
      </c>
      <c r="H2271" s="38">
        <f>IFERROR(VLOOKUP($F2271,'Arr 2020'!$A$1:$C$1331,3,0),0)</f>
        <v>0</v>
      </c>
      <c r="I2271" s="38">
        <f>IFERROR(VLOOKUP($F2271,'Arr 2020'!$A:$N,4,0),0)</f>
        <v>0</v>
      </c>
      <c r="J2271" s="38">
        <f>IFERROR(VLOOKUP($F2271,'Arr 2020'!$A:$N,5,0),0)</f>
        <v>0</v>
      </c>
      <c r="K2271" s="38">
        <f>IFERROR(VLOOKUP($F2271,'Arr 2020'!$A:$N,6,0),0)</f>
        <v>0</v>
      </c>
      <c r="L2271" s="38">
        <f>IFERROR(VLOOKUP($F2271,'Arr 2020'!$A:$N,7,0),0)</f>
        <v>0</v>
      </c>
      <c r="M2271" s="38">
        <f>IFERROR(VLOOKUP($F2271,'Arr 2020'!$A:$N,8,0),0)</f>
        <v>0</v>
      </c>
      <c r="N2271" s="38">
        <f>IFERROR(VLOOKUP($F2271,'Arr 2020'!$A:$N,9,0),0)</f>
        <v>0</v>
      </c>
      <c r="O2271" s="38">
        <f>IFERROR(VLOOKUP($F2271,'Arr 2020'!$A:$N,10,0),0)</f>
        <v>0</v>
      </c>
      <c r="P2271" s="38">
        <f>IFERROR(VLOOKUP($F2271,'Arr 2020'!$A:$N,11,0),0)</f>
        <v>0</v>
      </c>
      <c r="Q2271" s="38">
        <f>IFERROR(VLOOKUP($F2271,'Arr 2020'!$A:$N,12,0),0)</f>
        <v>0</v>
      </c>
      <c r="R2271" s="38">
        <f>IFERROR(VLOOKUP($F2271,'Arr 2020'!$A:$N,13,0),0)</f>
        <v>0</v>
      </c>
      <c r="S2271" s="38">
        <f>IFERROR(VLOOKUP($F2271,'Arr 2020'!$A:$N,14,0),0)</f>
        <v>0</v>
      </c>
    </row>
    <row r="2272" spans="2:19" ht="30" customHeight="1" x14ac:dyDescent="0.2">
      <c r="B2272" s="23"/>
      <c r="C2272" s="22"/>
      <c r="D2272" s="22"/>
      <c r="E2272" s="22" t="s">
        <v>3926</v>
      </c>
      <c r="F2272" s="22"/>
      <c r="G2272" s="55" t="s">
        <v>3927</v>
      </c>
      <c r="H2272" s="24">
        <f>IFERROR(VLOOKUP($F2272,'Arr 2020'!$A$1:$C$1331,3,0),0)</f>
        <v>0</v>
      </c>
      <c r="I2272" s="24">
        <f>IFERROR(VLOOKUP($F2272,'Arr 2020'!$A:$N,4,0),0)</f>
        <v>0</v>
      </c>
      <c r="J2272" s="24">
        <f>IFERROR(VLOOKUP($F2272,'Arr 2020'!$A:$N,5,0),0)</f>
        <v>0</v>
      </c>
      <c r="K2272" s="24">
        <f>IFERROR(VLOOKUP($F2272,'Arr 2020'!$A:$N,6,0),0)</f>
        <v>0</v>
      </c>
      <c r="L2272" s="24">
        <f>IFERROR(VLOOKUP($F2272,'Arr 2020'!$A:$N,7,0),0)</f>
        <v>0</v>
      </c>
      <c r="M2272" s="24">
        <f>IFERROR(VLOOKUP($F2272,'Arr 2020'!$A:$N,8,0),0)</f>
        <v>0</v>
      </c>
      <c r="N2272" s="24">
        <f>IFERROR(VLOOKUP($F2272,'Arr 2020'!$A:$N,9,0),0)</f>
        <v>0</v>
      </c>
      <c r="O2272" s="24">
        <f>IFERROR(VLOOKUP($F2272,'Arr 2020'!$A:$N,10,0),0)</f>
        <v>0</v>
      </c>
      <c r="P2272" s="24">
        <f>IFERROR(VLOOKUP($F2272,'Arr 2020'!$A:$N,11,0),0)</f>
        <v>0</v>
      </c>
      <c r="Q2272" s="24">
        <f>IFERROR(VLOOKUP($F2272,'Arr 2020'!$A:$N,12,0),0)</f>
        <v>0</v>
      </c>
      <c r="R2272" s="24">
        <f>IFERROR(VLOOKUP($F2272,'Arr 2020'!$A:$N,13,0),0)</f>
        <v>0</v>
      </c>
      <c r="S2272" s="24">
        <f>IFERROR(VLOOKUP($F2272,'Arr 2020'!$A:$N,14,0),0)</f>
        <v>0</v>
      </c>
    </row>
    <row r="2273" spans="2:19" ht="15" customHeight="1" x14ac:dyDescent="0.2">
      <c r="B2273" s="60"/>
      <c r="C2273" s="61"/>
      <c r="D2273" s="61"/>
      <c r="E2273" s="61"/>
      <c r="F2273" s="43" t="s">
        <v>3928</v>
      </c>
      <c r="G2273" s="53" t="s">
        <v>3929</v>
      </c>
      <c r="H2273" s="44">
        <f>IFERROR(VLOOKUP($F2273,'Arr 2020'!$A$1:$C$1331,3,0),0)</f>
        <v>0</v>
      </c>
      <c r="I2273" s="44">
        <f>IFERROR(VLOOKUP($F2273,'Arr 2020'!$A:$N,4,0),0)</f>
        <v>0</v>
      </c>
      <c r="J2273" s="44">
        <f>IFERROR(VLOOKUP($F2273,'Arr 2020'!$A:$N,5,0),0)</f>
        <v>0</v>
      </c>
      <c r="K2273" s="44">
        <f>IFERROR(VLOOKUP($F2273,'Arr 2020'!$A:$N,6,0),0)</f>
        <v>0</v>
      </c>
      <c r="L2273" s="44">
        <f>IFERROR(VLOOKUP($F2273,'Arr 2020'!$A:$N,7,0),0)</f>
        <v>0</v>
      </c>
      <c r="M2273" s="44">
        <f>IFERROR(VLOOKUP($F2273,'Arr 2020'!$A:$N,8,0),0)</f>
        <v>0</v>
      </c>
      <c r="N2273" s="44">
        <f>IFERROR(VLOOKUP($F2273,'Arr 2020'!$A:$N,9,0),0)</f>
        <v>0</v>
      </c>
      <c r="O2273" s="44">
        <f>IFERROR(VLOOKUP($F2273,'Arr 2020'!$A:$N,10,0),0)</f>
        <v>0</v>
      </c>
      <c r="P2273" s="44">
        <f>IFERROR(VLOOKUP($F2273,'Arr 2020'!$A:$N,11,0),0)</f>
        <v>0</v>
      </c>
      <c r="Q2273" s="44">
        <f>IFERROR(VLOOKUP($F2273,'Arr 2020'!$A:$N,12,0),0)</f>
        <v>0</v>
      </c>
      <c r="R2273" s="44">
        <f>IFERROR(VLOOKUP($F2273,'Arr 2020'!$A:$N,13,0),0)</f>
        <v>0</v>
      </c>
      <c r="S2273" s="44">
        <f>IFERROR(VLOOKUP($F2273,'Arr 2020'!$A:$N,14,0),0)</f>
        <v>0</v>
      </c>
    </row>
    <row r="2274" spans="2:19" ht="15" customHeight="1" x14ac:dyDescent="0.2">
      <c r="B2274" s="60"/>
      <c r="C2274" s="61"/>
      <c r="D2274" s="61"/>
      <c r="E2274" s="61"/>
      <c r="F2274" s="43" t="s">
        <v>3930</v>
      </c>
      <c r="G2274" s="53" t="s">
        <v>3931</v>
      </c>
      <c r="H2274" s="44">
        <f>IFERROR(VLOOKUP($F2274,'Arr 2020'!$A$1:$C$1331,3,0),0)</f>
        <v>0</v>
      </c>
      <c r="I2274" s="44">
        <f>IFERROR(VLOOKUP($F2274,'Arr 2020'!$A:$N,4,0),0)</f>
        <v>0</v>
      </c>
      <c r="J2274" s="44">
        <f>IFERROR(VLOOKUP($F2274,'Arr 2020'!$A:$N,5,0),0)</f>
        <v>0</v>
      </c>
      <c r="K2274" s="44">
        <f>IFERROR(VLOOKUP($F2274,'Arr 2020'!$A:$N,6,0),0)</f>
        <v>0</v>
      </c>
      <c r="L2274" s="44">
        <f>IFERROR(VLOOKUP($F2274,'Arr 2020'!$A:$N,7,0),0)</f>
        <v>0</v>
      </c>
      <c r="M2274" s="44">
        <f>IFERROR(VLOOKUP($F2274,'Arr 2020'!$A:$N,8,0),0)</f>
        <v>0</v>
      </c>
      <c r="N2274" s="44">
        <f>IFERROR(VLOOKUP($F2274,'Arr 2020'!$A:$N,9,0),0)</f>
        <v>0</v>
      </c>
      <c r="O2274" s="44">
        <f>IFERROR(VLOOKUP($F2274,'Arr 2020'!$A:$N,10,0),0)</f>
        <v>0</v>
      </c>
      <c r="P2274" s="44">
        <f>IFERROR(VLOOKUP($F2274,'Arr 2020'!$A:$N,11,0),0)</f>
        <v>0</v>
      </c>
      <c r="Q2274" s="44">
        <f>IFERROR(VLOOKUP($F2274,'Arr 2020'!$A:$N,12,0),0)</f>
        <v>0</v>
      </c>
      <c r="R2274" s="44">
        <f>IFERROR(VLOOKUP($F2274,'Arr 2020'!$A:$N,13,0),0)</f>
        <v>0</v>
      </c>
      <c r="S2274" s="44">
        <f>IFERROR(VLOOKUP($F2274,'Arr 2020'!$A:$N,14,0),0)</f>
        <v>0</v>
      </c>
    </row>
    <row r="2275" spans="2:19" ht="15" customHeight="1" x14ac:dyDescent="0.2">
      <c r="B2275" s="60"/>
      <c r="C2275" s="61"/>
      <c r="D2275" s="61"/>
      <c r="E2275" s="61"/>
      <c r="F2275" s="43" t="s">
        <v>3932</v>
      </c>
      <c r="G2275" s="53" t="s">
        <v>3933</v>
      </c>
      <c r="H2275" s="44">
        <f>IFERROR(VLOOKUP($F2275,'Arr 2020'!$A$1:$C$1331,3,0),0)</f>
        <v>0</v>
      </c>
      <c r="I2275" s="44">
        <f>IFERROR(VLOOKUP($F2275,'Arr 2020'!$A:$N,4,0),0)</f>
        <v>0</v>
      </c>
      <c r="J2275" s="44">
        <f>IFERROR(VLOOKUP($F2275,'Arr 2020'!$A:$N,5,0),0)</f>
        <v>0</v>
      </c>
      <c r="K2275" s="44">
        <f>IFERROR(VLOOKUP($F2275,'Arr 2020'!$A:$N,6,0),0)</f>
        <v>0</v>
      </c>
      <c r="L2275" s="44">
        <f>IFERROR(VLOOKUP($F2275,'Arr 2020'!$A:$N,7,0),0)</f>
        <v>0</v>
      </c>
      <c r="M2275" s="44">
        <f>IFERROR(VLOOKUP($F2275,'Arr 2020'!$A:$N,8,0),0)</f>
        <v>0</v>
      </c>
      <c r="N2275" s="44">
        <f>IFERROR(VLOOKUP($F2275,'Arr 2020'!$A:$N,9,0),0)</f>
        <v>0</v>
      </c>
      <c r="O2275" s="44">
        <f>IFERROR(VLOOKUP($F2275,'Arr 2020'!$A:$N,10,0),0)</f>
        <v>0</v>
      </c>
      <c r="P2275" s="44">
        <f>IFERROR(VLOOKUP($F2275,'Arr 2020'!$A:$N,11,0),0)</f>
        <v>0</v>
      </c>
      <c r="Q2275" s="44">
        <f>IFERROR(VLOOKUP($F2275,'Arr 2020'!$A:$N,12,0),0)</f>
        <v>0</v>
      </c>
      <c r="R2275" s="44">
        <f>IFERROR(VLOOKUP($F2275,'Arr 2020'!$A:$N,13,0),0)</f>
        <v>0</v>
      </c>
      <c r="S2275" s="44">
        <f>IFERROR(VLOOKUP($F2275,'Arr 2020'!$A:$N,14,0),0)</f>
        <v>0</v>
      </c>
    </row>
    <row r="2276" spans="2:19" ht="15" customHeight="1" x14ac:dyDescent="0.2">
      <c r="B2276" s="60"/>
      <c r="C2276" s="61"/>
      <c r="D2276" s="61"/>
      <c r="E2276" s="61"/>
      <c r="F2276" s="43" t="s">
        <v>3934</v>
      </c>
      <c r="G2276" s="53" t="s">
        <v>3935</v>
      </c>
      <c r="H2276" s="44">
        <f>IFERROR(VLOOKUP($F2276,'Arr 2020'!$A$1:$C$1331,3,0),0)</f>
        <v>0</v>
      </c>
      <c r="I2276" s="44">
        <f>IFERROR(VLOOKUP($F2276,'Arr 2020'!$A:$N,4,0),0)</f>
        <v>0</v>
      </c>
      <c r="J2276" s="44">
        <f>IFERROR(VLOOKUP($F2276,'Arr 2020'!$A:$N,5,0),0)</f>
        <v>0</v>
      </c>
      <c r="K2276" s="44">
        <f>IFERROR(VLOOKUP($F2276,'Arr 2020'!$A:$N,6,0),0)</f>
        <v>0</v>
      </c>
      <c r="L2276" s="44">
        <f>IFERROR(VLOOKUP($F2276,'Arr 2020'!$A:$N,7,0),0)</f>
        <v>0</v>
      </c>
      <c r="M2276" s="44">
        <f>IFERROR(VLOOKUP($F2276,'Arr 2020'!$A:$N,8,0),0)</f>
        <v>0</v>
      </c>
      <c r="N2276" s="44">
        <f>IFERROR(VLOOKUP($F2276,'Arr 2020'!$A:$N,9,0),0)</f>
        <v>0</v>
      </c>
      <c r="O2276" s="44">
        <f>IFERROR(VLOOKUP($F2276,'Arr 2020'!$A:$N,10,0),0)</f>
        <v>0</v>
      </c>
      <c r="P2276" s="44">
        <f>IFERROR(VLOOKUP($F2276,'Arr 2020'!$A:$N,11,0),0)</f>
        <v>0</v>
      </c>
      <c r="Q2276" s="44">
        <f>IFERROR(VLOOKUP($F2276,'Arr 2020'!$A:$N,12,0),0)</f>
        <v>0</v>
      </c>
      <c r="R2276" s="44">
        <f>IFERROR(VLOOKUP($F2276,'Arr 2020'!$A:$N,13,0),0)</f>
        <v>0</v>
      </c>
      <c r="S2276" s="44">
        <f>IFERROR(VLOOKUP($F2276,'Arr 2020'!$A:$N,14,0),0)</f>
        <v>0</v>
      </c>
    </row>
    <row r="2277" spans="2:19" ht="15" customHeight="1" x14ac:dyDescent="0.2">
      <c r="B2277" s="60"/>
      <c r="C2277" s="61"/>
      <c r="D2277" s="61"/>
      <c r="E2277" s="61"/>
      <c r="F2277" s="43" t="s">
        <v>3936</v>
      </c>
      <c r="G2277" s="53" t="s">
        <v>3937</v>
      </c>
      <c r="H2277" s="44">
        <f>IFERROR(VLOOKUP($F2277,'Arr 2020'!$A$1:$C$1331,3,0),0)</f>
        <v>0</v>
      </c>
      <c r="I2277" s="44">
        <f>IFERROR(VLOOKUP($F2277,'Arr 2020'!$A:$N,4,0),0)</f>
        <v>0</v>
      </c>
      <c r="J2277" s="44">
        <f>IFERROR(VLOOKUP($F2277,'Arr 2020'!$A:$N,5,0),0)</f>
        <v>0</v>
      </c>
      <c r="K2277" s="44">
        <f>IFERROR(VLOOKUP($F2277,'Arr 2020'!$A:$N,6,0),0)</f>
        <v>0</v>
      </c>
      <c r="L2277" s="44">
        <f>IFERROR(VLOOKUP($F2277,'Arr 2020'!$A:$N,7,0),0)</f>
        <v>0</v>
      </c>
      <c r="M2277" s="44">
        <f>IFERROR(VLOOKUP($F2277,'Arr 2020'!$A:$N,8,0),0)</f>
        <v>0</v>
      </c>
      <c r="N2277" s="44">
        <f>IFERROR(VLOOKUP($F2277,'Arr 2020'!$A:$N,9,0),0)</f>
        <v>0</v>
      </c>
      <c r="O2277" s="44">
        <f>IFERROR(VLOOKUP($F2277,'Arr 2020'!$A:$N,10,0),0)</f>
        <v>0</v>
      </c>
      <c r="P2277" s="44">
        <f>IFERROR(VLOOKUP($F2277,'Arr 2020'!$A:$N,11,0),0)</f>
        <v>0</v>
      </c>
      <c r="Q2277" s="44">
        <f>IFERROR(VLOOKUP($F2277,'Arr 2020'!$A:$N,12,0),0)</f>
        <v>0</v>
      </c>
      <c r="R2277" s="44">
        <f>IFERROR(VLOOKUP($F2277,'Arr 2020'!$A:$N,13,0),0)</f>
        <v>0</v>
      </c>
      <c r="S2277" s="44">
        <f>IFERROR(VLOOKUP($F2277,'Arr 2020'!$A:$N,14,0),0)</f>
        <v>0</v>
      </c>
    </row>
    <row r="2278" spans="2:19" ht="15" customHeight="1" x14ac:dyDescent="0.2">
      <c r="B2278" s="23"/>
      <c r="C2278" s="22"/>
      <c r="D2278" s="22"/>
      <c r="E2278" s="22" t="s">
        <v>3938</v>
      </c>
      <c r="F2278" s="22"/>
      <c r="G2278" s="55" t="s">
        <v>4345</v>
      </c>
      <c r="H2278" s="24">
        <f>IFERROR(VLOOKUP($F2278,'Arr 2020'!$A$1:$C$1331,3,0),0)</f>
        <v>0</v>
      </c>
      <c r="I2278" s="24">
        <f>IFERROR(VLOOKUP($F2278,'Arr 2020'!$A:$N,4,0),0)</f>
        <v>0</v>
      </c>
      <c r="J2278" s="24">
        <f>IFERROR(VLOOKUP($F2278,'Arr 2020'!$A:$N,5,0),0)</f>
        <v>0</v>
      </c>
      <c r="K2278" s="24">
        <f>IFERROR(VLOOKUP($F2278,'Arr 2020'!$A:$N,6,0),0)</f>
        <v>0</v>
      </c>
      <c r="L2278" s="24">
        <f>IFERROR(VLOOKUP($F2278,'Arr 2020'!$A:$N,7,0),0)</f>
        <v>0</v>
      </c>
      <c r="M2278" s="24">
        <f>IFERROR(VLOOKUP($F2278,'Arr 2020'!$A:$N,8,0),0)</f>
        <v>0</v>
      </c>
      <c r="N2278" s="24">
        <f>IFERROR(VLOOKUP($F2278,'Arr 2020'!$A:$N,9,0),0)</f>
        <v>0</v>
      </c>
      <c r="O2278" s="24">
        <f>IFERROR(VLOOKUP($F2278,'Arr 2020'!$A:$N,10,0),0)</f>
        <v>0</v>
      </c>
      <c r="P2278" s="24">
        <f>IFERROR(VLOOKUP($F2278,'Arr 2020'!$A:$N,11,0),0)</f>
        <v>0</v>
      </c>
      <c r="Q2278" s="24">
        <f>IFERROR(VLOOKUP($F2278,'Arr 2020'!$A:$N,12,0),0)</f>
        <v>0</v>
      </c>
      <c r="R2278" s="24">
        <f>IFERROR(VLOOKUP($F2278,'Arr 2020'!$A:$N,13,0),0)</f>
        <v>0</v>
      </c>
      <c r="S2278" s="24">
        <f>IFERROR(VLOOKUP($F2278,'Arr 2020'!$A:$N,14,0),0)</f>
        <v>0</v>
      </c>
    </row>
    <row r="2279" spans="2:19" ht="15" customHeight="1" x14ac:dyDescent="0.2">
      <c r="B2279" s="60"/>
      <c r="C2279" s="61"/>
      <c r="D2279" s="61"/>
      <c r="E2279" s="61"/>
      <c r="F2279" s="43" t="s">
        <v>3940</v>
      </c>
      <c r="G2279" s="53" t="s">
        <v>4345</v>
      </c>
      <c r="H2279" s="44">
        <f>IFERROR(VLOOKUP($F2279,'Arr 2020'!$A$1:$C$1331,3,0),0)</f>
        <v>0</v>
      </c>
      <c r="I2279" s="44">
        <f>IFERROR(VLOOKUP($F2279,'Arr 2020'!$A:$N,4,0),0)</f>
        <v>7.19</v>
      </c>
      <c r="J2279" s="44">
        <f>IFERROR(VLOOKUP($F2279,'Arr 2020'!$A:$N,5,0),0)</f>
        <v>92.4</v>
      </c>
      <c r="K2279" s="44">
        <f>IFERROR(VLOOKUP($F2279,'Arr 2020'!$A:$N,6,0),0)</f>
        <v>10.32</v>
      </c>
      <c r="L2279" s="44">
        <f>IFERROR(VLOOKUP($F2279,'Arr 2020'!$A:$N,7,0),0)</f>
        <v>567.03</v>
      </c>
      <c r="M2279" s="44">
        <f>IFERROR(VLOOKUP($F2279,'Arr 2020'!$A:$N,8,0),0)</f>
        <v>55.27</v>
      </c>
      <c r="N2279" s="44">
        <f>IFERROR(VLOOKUP($F2279,'Arr 2020'!$A:$N,9,0),0)</f>
        <v>34.590000000000003</v>
      </c>
      <c r="O2279" s="44">
        <f>IFERROR(VLOOKUP($F2279,'Arr 2020'!$A:$N,10,0),0)</f>
        <v>53</v>
      </c>
      <c r="P2279" s="44">
        <f>IFERROR(VLOOKUP($F2279,'Arr 2020'!$A:$N,11,0),0)</f>
        <v>39.58</v>
      </c>
      <c r="Q2279" s="44">
        <f>IFERROR(VLOOKUP($F2279,'Arr 2020'!$A:$N,12,0),0)</f>
        <v>215.27000000000004</v>
      </c>
      <c r="R2279" s="44">
        <f>IFERROR(VLOOKUP($F2279,'Arr 2020'!$A:$N,13,0),0)</f>
        <v>123.36</v>
      </c>
      <c r="S2279" s="44">
        <f>IFERROR(VLOOKUP($F2279,'Arr 2020'!$A:$N,14,0),0)</f>
        <v>22.85</v>
      </c>
    </row>
    <row r="2280" spans="2:19" ht="30" customHeight="1" x14ac:dyDescent="0.2">
      <c r="B2280" s="64"/>
      <c r="C2280" s="37"/>
      <c r="D2280" s="37" t="s">
        <v>3941</v>
      </c>
      <c r="E2280" s="37"/>
      <c r="F2280" s="37"/>
      <c r="G2280" s="51" t="s">
        <v>3942</v>
      </c>
      <c r="H2280" s="38">
        <f>IFERROR(VLOOKUP($F2280,'Arr 2020'!$A$1:$C$1331,3,0),0)</f>
        <v>0</v>
      </c>
      <c r="I2280" s="38">
        <f>IFERROR(VLOOKUP($F2280,'Arr 2020'!$A:$N,4,0),0)</f>
        <v>0</v>
      </c>
      <c r="J2280" s="38">
        <f>IFERROR(VLOOKUP($F2280,'Arr 2020'!$A:$N,5,0),0)</f>
        <v>0</v>
      </c>
      <c r="K2280" s="38">
        <f>IFERROR(VLOOKUP($F2280,'Arr 2020'!$A:$N,6,0),0)</f>
        <v>0</v>
      </c>
      <c r="L2280" s="38">
        <f>IFERROR(VLOOKUP($F2280,'Arr 2020'!$A:$N,7,0),0)</f>
        <v>0</v>
      </c>
      <c r="M2280" s="38">
        <f>IFERROR(VLOOKUP($F2280,'Arr 2020'!$A:$N,8,0),0)</f>
        <v>0</v>
      </c>
      <c r="N2280" s="38">
        <f>IFERROR(VLOOKUP($F2280,'Arr 2020'!$A:$N,9,0),0)</f>
        <v>0</v>
      </c>
      <c r="O2280" s="38">
        <f>IFERROR(VLOOKUP($F2280,'Arr 2020'!$A:$N,10,0),0)</f>
        <v>0</v>
      </c>
      <c r="P2280" s="38">
        <f>IFERROR(VLOOKUP($F2280,'Arr 2020'!$A:$N,11,0),0)</f>
        <v>0</v>
      </c>
      <c r="Q2280" s="38">
        <f>IFERROR(VLOOKUP($F2280,'Arr 2020'!$A:$N,12,0),0)</f>
        <v>0</v>
      </c>
      <c r="R2280" s="38">
        <f>IFERROR(VLOOKUP($F2280,'Arr 2020'!$A:$N,13,0),0)</f>
        <v>0</v>
      </c>
      <c r="S2280" s="38">
        <f>IFERROR(VLOOKUP($F2280,'Arr 2020'!$A:$N,14,0),0)</f>
        <v>0</v>
      </c>
    </row>
    <row r="2281" spans="2:19" ht="30" customHeight="1" x14ac:dyDescent="0.2">
      <c r="B2281" s="23"/>
      <c r="C2281" s="22"/>
      <c r="D2281" s="22"/>
      <c r="E2281" s="22" t="s">
        <v>3943</v>
      </c>
      <c r="F2281" s="22"/>
      <c r="G2281" s="55" t="s">
        <v>3942</v>
      </c>
      <c r="H2281" s="24">
        <f>IFERROR(VLOOKUP($F2281,'Arr 2020'!$A$1:$C$1331,3,0),0)</f>
        <v>0</v>
      </c>
      <c r="I2281" s="24">
        <f>IFERROR(VLOOKUP($F2281,'Arr 2020'!$A:$N,4,0),0)</f>
        <v>0</v>
      </c>
      <c r="J2281" s="24">
        <f>IFERROR(VLOOKUP($F2281,'Arr 2020'!$A:$N,5,0),0)</f>
        <v>0</v>
      </c>
      <c r="K2281" s="24">
        <f>IFERROR(VLOOKUP($F2281,'Arr 2020'!$A:$N,6,0),0)</f>
        <v>0</v>
      </c>
      <c r="L2281" s="24">
        <f>IFERROR(VLOOKUP($F2281,'Arr 2020'!$A:$N,7,0),0)</f>
        <v>0</v>
      </c>
      <c r="M2281" s="24">
        <f>IFERROR(VLOOKUP($F2281,'Arr 2020'!$A:$N,8,0),0)</f>
        <v>0</v>
      </c>
      <c r="N2281" s="24">
        <f>IFERROR(VLOOKUP($F2281,'Arr 2020'!$A:$N,9,0),0)</f>
        <v>0</v>
      </c>
      <c r="O2281" s="24">
        <f>IFERROR(VLOOKUP($F2281,'Arr 2020'!$A:$N,10,0),0)</f>
        <v>0</v>
      </c>
      <c r="P2281" s="24">
        <f>IFERROR(VLOOKUP($F2281,'Arr 2020'!$A:$N,11,0),0)</f>
        <v>0</v>
      </c>
      <c r="Q2281" s="24">
        <f>IFERROR(VLOOKUP($F2281,'Arr 2020'!$A:$N,12,0),0)</f>
        <v>0</v>
      </c>
      <c r="R2281" s="24">
        <f>IFERROR(VLOOKUP($F2281,'Arr 2020'!$A:$N,13,0),0)</f>
        <v>0</v>
      </c>
      <c r="S2281" s="24">
        <f>IFERROR(VLOOKUP($F2281,'Arr 2020'!$A:$N,14,0),0)</f>
        <v>0</v>
      </c>
    </row>
    <row r="2282" spans="2:19" ht="15" customHeight="1" x14ac:dyDescent="0.2">
      <c r="B2282" s="60"/>
      <c r="C2282" s="61"/>
      <c r="D2282" s="61"/>
      <c r="E2282" s="61"/>
      <c r="F2282" s="43" t="s">
        <v>3944</v>
      </c>
      <c r="G2282" s="53" t="s">
        <v>3945</v>
      </c>
      <c r="H2282" s="44">
        <f>IFERROR(VLOOKUP($F2282,'Arr 2020'!$A$1:$C$1331,3,0),0)</f>
        <v>0</v>
      </c>
      <c r="I2282" s="44">
        <f>IFERROR(VLOOKUP($F2282,'Arr 2020'!$A:$N,4,0),0)</f>
        <v>0</v>
      </c>
      <c r="J2282" s="44">
        <f>IFERROR(VLOOKUP($F2282,'Arr 2020'!$A:$N,5,0),0)</f>
        <v>0</v>
      </c>
      <c r="K2282" s="44">
        <f>IFERROR(VLOOKUP($F2282,'Arr 2020'!$A:$N,6,0),0)</f>
        <v>0</v>
      </c>
      <c r="L2282" s="44">
        <f>IFERROR(VLOOKUP($F2282,'Arr 2020'!$A:$N,7,0),0)</f>
        <v>0</v>
      </c>
      <c r="M2282" s="44">
        <f>IFERROR(VLOOKUP($F2282,'Arr 2020'!$A:$N,8,0),0)</f>
        <v>0</v>
      </c>
      <c r="N2282" s="44">
        <f>IFERROR(VLOOKUP($F2282,'Arr 2020'!$A:$N,9,0),0)</f>
        <v>0</v>
      </c>
      <c r="O2282" s="44">
        <f>IFERROR(VLOOKUP($F2282,'Arr 2020'!$A:$N,10,0),0)</f>
        <v>0</v>
      </c>
      <c r="P2282" s="44">
        <f>IFERROR(VLOOKUP($F2282,'Arr 2020'!$A:$N,11,0),0)</f>
        <v>0</v>
      </c>
      <c r="Q2282" s="44">
        <f>IFERROR(VLOOKUP($F2282,'Arr 2020'!$A:$N,12,0),0)</f>
        <v>0</v>
      </c>
      <c r="R2282" s="44">
        <f>IFERROR(VLOOKUP($F2282,'Arr 2020'!$A:$N,13,0),0)</f>
        <v>0</v>
      </c>
      <c r="S2282" s="44">
        <f>IFERROR(VLOOKUP($F2282,'Arr 2020'!$A:$N,14,0),0)</f>
        <v>0</v>
      </c>
    </row>
    <row r="2283" spans="2:19" ht="30" customHeight="1" x14ac:dyDescent="0.2">
      <c r="B2283" s="60"/>
      <c r="C2283" s="61"/>
      <c r="D2283" s="61"/>
      <c r="E2283" s="61"/>
      <c r="F2283" s="43" t="s">
        <v>3946</v>
      </c>
      <c r="G2283" s="53" t="s">
        <v>3947</v>
      </c>
      <c r="H2283" s="44">
        <f>IFERROR(VLOOKUP($F2283,'Arr 2020'!$A$1:$C$1331,3,0),0)</f>
        <v>0</v>
      </c>
      <c r="I2283" s="44">
        <f>IFERROR(VLOOKUP($F2283,'Arr 2020'!$A:$N,4,0),0)</f>
        <v>0</v>
      </c>
      <c r="J2283" s="44">
        <f>IFERROR(VLOOKUP($F2283,'Arr 2020'!$A:$N,5,0),0)</f>
        <v>0</v>
      </c>
      <c r="K2283" s="44">
        <f>IFERROR(VLOOKUP($F2283,'Arr 2020'!$A:$N,6,0),0)</f>
        <v>0</v>
      </c>
      <c r="L2283" s="44">
        <f>IFERROR(VLOOKUP($F2283,'Arr 2020'!$A:$N,7,0),0)</f>
        <v>0</v>
      </c>
      <c r="M2283" s="44">
        <f>IFERROR(VLOOKUP($F2283,'Arr 2020'!$A:$N,8,0),0)</f>
        <v>0</v>
      </c>
      <c r="N2283" s="44">
        <f>IFERROR(VLOOKUP($F2283,'Arr 2020'!$A:$N,9,0),0)</f>
        <v>0</v>
      </c>
      <c r="O2283" s="44">
        <f>IFERROR(VLOOKUP($F2283,'Arr 2020'!$A:$N,10,0),0)</f>
        <v>0</v>
      </c>
      <c r="P2283" s="44">
        <f>IFERROR(VLOOKUP($F2283,'Arr 2020'!$A:$N,11,0),0)</f>
        <v>21.5</v>
      </c>
      <c r="Q2283" s="44">
        <f>IFERROR(VLOOKUP($F2283,'Arr 2020'!$A:$N,12,0),0)</f>
        <v>0</v>
      </c>
      <c r="R2283" s="44">
        <f>IFERROR(VLOOKUP($F2283,'Arr 2020'!$A:$N,13,0),0)</f>
        <v>0</v>
      </c>
      <c r="S2283" s="44">
        <f>IFERROR(VLOOKUP($F2283,'Arr 2020'!$A:$N,14,0),0)</f>
        <v>0</v>
      </c>
    </row>
    <row r="2284" spans="2:19" ht="15" customHeight="1" x14ac:dyDescent="0.2">
      <c r="B2284" s="64"/>
      <c r="C2284" s="37"/>
      <c r="D2284" s="37" t="s">
        <v>3948</v>
      </c>
      <c r="E2284" s="37"/>
      <c r="F2284" s="37"/>
      <c r="G2284" s="51" t="s">
        <v>3949</v>
      </c>
      <c r="H2284" s="38">
        <f>IFERROR(VLOOKUP($F2284,'Arr 2020'!$A$1:$C$1331,3,0),0)</f>
        <v>0</v>
      </c>
      <c r="I2284" s="38">
        <f>IFERROR(VLOOKUP($F2284,'Arr 2020'!$A:$N,4,0),0)</f>
        <v>0</v>
      </c>
      <c r="J2284" s="38">
        <f>IFERROR(VLOOKUP($F2284,'Arr 2020'!$A:$N,5,0),0)</f>
        <v>0</v>
      </c>
      <c r="K2284" s="38">
        <f>IFERROR(VLOOKUP($F2284,'Arr 2020'!$A:$N,6,0),0)</f>
        <v>0</v>
      </c>
      <c r="L2284" s="38">
        <f>IFERROR(VLOOKUP($F2284,'Arr 2020'!$A:$N,7,0),0)</f>
        <v>0</v>
      </c>
      <c r="M2284" s="38">
        <f>IFERROR(VLOOKUP($F2284,'Arr 2020'!$A:$N,8,0),0)</f>
        <v>0</v>
      </c>
      <c r="N2284" s="38">
        <f>IFERROR(VLOOKUP($F2284,'Arr 2020'!$A:$N,9,0),0)</f>
        <v>0</v>
      </c>
      <c r="O2284" s="38">
        <f>IFERROR(VLOOKUP($F2284,'Arr 2020'!$A:$N,10,0),0)</f>
        <v>0</v>
      </c>
      <c r="P2284" s="38">
        <f>IFERROR(VLOOKUP($F2284,'Arr 2020'!$A:$N,11,0),0)</f>
        <v>0</v>
      </c>
      <c r="Q2284" s="38">
        <f>IFERROR(VLOOKUP($F2284,'Arr 2020'!$A:$N,12,0),0)</f>
        <v>0</v>
      </c>
      <c r="R2284" s="38">
        <f>IFERROR(VLOOKUP($F2284,'Arr 2020'!$A:$N,13,0),0)</f>
        <v>0</v>
      </c>
      <c r="S2284" s="38">
        <f>IFERROR(VLOOKUP($F2284,'Arr 2020'!$A:$N,14,0),0)</f>
        <v>0</v>
      </c>
    </row>
    <row r="2285" spans="2:19" ht="15" customHeight="1" x14ac:dyDescent="0.2">
      <c r="B2285" s="23"/>
      <c r="C2285" s="22"/>
      <c r="D2285" s="22"/>
      <c r="E2285" s="22" t="s">
        <v>3950</v>
      </c>
      <c r="F2285" s="22"/>
      <c r="G2285" s="55" t="s">
        <v>3949</v>
      </c>
      <c r="H2285" s="24">
        <f>IFERROR(VLOOKUP($F2285,'Arr 2020'!$A$1:$C$1331,3,0),0)</f>
        <v>0</v>
      </c>
      <c r="I2285" s="24">
        <f>IFERROR(VLOOKUP($F2285,'Arr 2020'!$A:$N,4,0),0)</f>
        <v>0</v>
      </c>
      <c r="J2285" s="24">
        <f>IFERROR(VLOOKUP($F2285,'Arr 2020'!$A:$N,5,0),0)</f>
        <v>0</v>
      </c>
      <c r="K2285" s="24">
        <f>IFERROR(VLOOKUP($F2285,'Arr 2020'!$A:$N,6,0),0)</f>
        <v>0</v>
      </c>
      <c r="L2285" s="24">
        <f>IFERROR(VLOOKUP($F2285,'Arr 2020'!$A:$N,7,0),0)</f>
        <v>0</v>
      </c>
      <c r="M2285" s="24">
        <f>IFERROR(VLOOKUP($F2285,'Arr 2020'!$A:$N,8,0),0)</f>
        <v>0</v>
      </c>
      <c r="N2285" s="24">
        <f>IFERROR(VLOOKUP($F2285,'Arr 2020'!$A:$N,9,0),0)</f>
        <v>0</v>
      </c>
      <c r="O2285" s="24">
        <f>IFERROR(VLOOKUP($F2285,'Arr 2020'!$A:$N,10,0),0)</f>
        <v>0</v>
      </c>
      <c r="P2285" s="24">
        <f>IFERROR(VLOOKUP($F2285,'Arr 2020'!$A:$N,11,0),0)</f>
        <v>0</v>
      </c>
      <c r="Q2285" s="24">
        <f>IFERROR(VLOOKUP($F2285,'Arr 2020'!$A:$N,12,0),0)</f>
        <v>0</v>
      </c>
      <c r="R2285" s="24">
        <f>IFERROR(VLOOKUP($F2285,'Arr 2020'!$A:$N,13,0),0)</f>
        <v>0</v>
      </c>
      <c r="S2285" s="24">
        <f>IFERROR(VLOOKUP($F2285,'Arr 2020'!$A:$N,14,0),0)</f>
        <v>0</v>
      </c>
    </row>
    <row r="2286" spans="2:19" ht="15" customHeight="1" x14ac:dyDescent="0.2">
      <c r="B2286" s="60"/>
      <c r="C2286" s="61"/>
      <c r="D2286" s="61"/>
      <c r="E2286" s="61"/>
      <c r="F2286" s="43" t="s">
        <v>3951</v>
      </c>
      <c r="G2286" s="53" t="s">
        <v>3952</v>
      </c>
      <c r="H2286" s="44">
        <f>IFERROR(VLOOKUP($F2286,'Arr 2020'!$A$1:$C$1331,3,0),0)</f>
        <v>0</v>
      </c>
      <c r="I2286" s="44">
        <f>IFERROR(VLOOKUP($F2286,'Arr 2020'!$A:$N,4,0),0)</f>
        <v>0</v>
      </c>
      <c r="J2286" s="44">
        <f>IFERROR(VLOOKUP($F2286,'Arr 2020'!$A:$N,5,0),0)</f>
        <v>0</v>
      </c>
      <c r="K2286" s="44">
        <f>IFERROR(VLOOKUP($F2286,'Arr 2020'!$A:$N,6,0),0)</f>
        <v>0</v>
      </c>
      <c r="L2286" s="44">
        <f>IFERROR(VLOOKUP($F2286,'Arr 2020'!$A:$N,7,0),0)</f>
        <v>0</v>
      </c>
      <c r="M2286" s="44">
        <f>IFERROR(VLOOKUP($F2286,'Arr 2020'!$A:$N,8,0),0)</f>
        <v>0</v>
      </c>
      <c r="N2286" s="44">
        <f>IFERROR(VLOOKUP($F2286,'Arr 2020'!$A:$N,9,0),0)</f>
        <v>0</v>
      </c>
      <c r="O2286" s="44">
        <f>IFERROR(VLOOKUP($F2286,'Arr 2020'!$A:$N,10,0),0)</f>
        <v>0</v>
      </c>
      <c r="P2286" s="44">
        <f>IFERROR(VLOOKUP($F2286,'Arr 2020'!$A:$N,11,0),0)</f>
        <v>0</v>
      </c>
      <c r="Q2286" s="44">
        <f>IFERROR(VLOOKUP($F2286,'Arr 2020'!$A:$N,12,0),0)</f>
        <v>0</v>
      </c>
      <c r="R2286" s="44">
        <f>IFERROR(VLOOKUP($F2286,'Arr 2020'!$A:$N,13,0),0)</f>
        <v>0</v>
      </c>
      <c r="S2286" s="44">
        <f>IFERROR(VLOOKUP($F2286,'Arr 2020'!$A:$N,14,0),0)</f>
        <v>0</v>
      </c>
    </row>
    <row r="2287" spans="2:19" ht="15" customHeight="1" x14ac:dyDescent="0.2">
      <c r="B2287" s="60"/>
      <c r="C2287" s="61"/>
      <c r="D2287" s="61"/>
      <c r="E2287" s="61"/>
      <c r="F2287" s="43" t="s">
        <v>3953</v>
      </c>
      <c r="G2287" s="53" t="s">
        <v>3954</v>
      </c>
      <c r="H2287" s="44">
        <f>IFERROR(VLOOKUP($F2287,'Arr 2020'!$A$1:$C$1331,3,0),0)</f>
        <v>0</v>
      </c>
      <c r="I2287" s="44">
        <f>IFERROR(VLOOKUP($F2287,'Arr 2020'!$A:$N,4,0),0)</f>
        <v>0</v>
      </c>
      <c r="J2287" s="44">
        <f>IFERROR(VLOOKUP($F2287,'Arr 2020'!$A:$N,5,0),0)</f>
        <v>0</v>
      </c>
      <c r="K2287" s="44">
        <f>IFERROR(VLOOKUP($F2287,'Arr 2020'!$A:$N,6,0),0)</f>
        <v>0</v>
      </c>
      <c r="L2287" s="44">
        <f>IFERROR(VLOOKUP($F2287,'Arr 2020'!$A:$N,7,0),0)</f>
        <v>0</v>
      </c>
      <c r="M2287" s="44">
        <f>IFERROR(VLOOKUP($F2287,'Arr 2020'!$A:$N,8,0),0)</f>
        <v>0</v>
      </c>
      <c r="N2287" s="44">
        <f>IFERROR(VLOOKUP($F2287,'Arr 2020'!$A:$N,9,0),0)</f>
        <v>0</v>
      </c>
      <c r="O2287" s="44">
        <f>IFERROR(VLOOKUP($F2287,'Arr 2020'!$A:$N,10,0),0)</f>
        <v>0</v>
      </c>
      <c r="P2287" s="44">
        <f>IFERROR(VLOOKUP($F2287,'Arr 2020'!$A:$N,11,0),0)</f>
        <v>0</v>
      </c>
      <c r="Q2287" s="44">
        <f>IFERROR(VLOOKUP($F2287,'Arr 2020'!$A:$N,12,0),0)</f>
        <v>0</v>
      </c>
      <c r="R2287" s="44">
        <f>IFERROR(VLOOKUP($F2287,'Arr 2020'!$A:$N,13,0),0)</f>
        <v>0</v>
      </c>
      <c r="S2287" s="44">
        <f>IFERROR(VLOOKUP($F2287,'Arr 2020'!$A:$N,14,0),0)</f>
        <v>0</v>
      </c>
    </row>
    <row r="2288" spans="2:19" ht="30" customHeight="1" x14ac:dyDescent="0.2">
      <c r="B2288" s="60"/>
      <c r="C2288" s="61"/>
      <c r="D2288" s="61"/>
      <c r="E2288" s="61"/>
      <c r="F2288" s="43" t="s">
        <v>3955</v>
      </c>
      <c r="G2288" s="53" t="s">
        <v>3956</v>
      </c>
      <c r="H2288" s="44">
        <f>IFERROR(VLOOKUP($F2288,'Arr 2020'!$A$1:$C$1331,3,0),0)</f>
        <v>12.96</v>
      </c>
      <c r="I2288" s="44">
        <f>IFERROR(VLOOKUP($F2288,'Arr 2020'!$A:$N,4,0),0)</f>
        <v>0</v>
      </c>
      <c r="J2288" s="44">
        <f>IFERROR(VLOOKUP($F2288,'Arr 2020'!$A:$N,5,0),0)</f>
        <v>0</v>
      </c>
      <c r="K2288" s="44">
        <f>IFERROR(VLOOKUP($F2288,'Arr 2020'!$A:$N,6,0),0)</f>
        <v>0</v>
      </c>
      <c r="L2288" s="44">
        <f>IFERROR(VLOOKUP($F2288,'Arr 2020'!$A:$N,7,0),0)</f>
        <v>0</v>
      </c>
      <c r="M2288" s="44">
        <f>IFERROR(VLOOKUP($F2288,'Arr 2020'!$A:$N,8,0),0)</f>
        <v>14.91</v>
      </c>
      <c r="N2288" s="44">
        <f>IFERROR(VLOOKUP($F2288,'Arr 2020'!$A:$N,9,0),0)</f>
        <v>88.480000000000018</v>
      </c>
      <c r="O2288" s="44">
        <f>IFERROR(VLOOKUP($F2288,'Arr 2020'!$A:$N,10,0),0)</f>
        <v>41.6</v>
      </c>
      <c r="P2288" s="44">
        <f>IFERROR(VLOOKUP($F2288,'Arr 2020'!$A:$N,11,0),0)</f>
        <v>175.97999999999996</v>
      </c>
      <c r="Q2288" s="44">
        <f>IFERROR(VLOOKUP($F2288,'Arr 2020'!$A:$N,12,0),0)</f>
        <v>0</v>
      </c>
      <c r="R2288" s="44">
        <f>IFERROR(VLOOKUP($F2288,'Arr 2020'!$A:$N,13,0),0)</f>
        <v>114.16</v>
      </c>
      <c r="S2288" s="44">
        <f>IFERROR(VLOOKUP($F2288,'Arr 2020'!$A:$N,14,0),0)</f>
        <v>0</v>
      </c>
    </row>
    <row r="2289" spans="2:19" ht="15" customHeight="1" x14ac:dyDescent="0.2">
      <c r="B2289" s="32"/>
      <c r="C2289" s="33" t="s">
        <v>3957</v>
      </c>
      <c r="D2289" s="33"/>
      <c r="E2289" s="33"/>
      <c r="F2289" s="33"/>
      <c r="G2289" s="50" t="s">
        <v>3958</v>
      </c>
      <c r="H2289" s="73">
        <f>IFERROR(VLOOKUP($F2289,'Arr 2020'!$A$1:$C$1331,3,0),0)</f>
        <v>0</v>
      </c>
      <c r="I2289" s="73">
        <f>IFERROR(VLOOKUP($F2289,'Arr 2020'!$A:$N,4,0),0)</f>
        <v>0</v>
      </c>
      <c r="J2289" s="73">
        <f>IFERROR(VLOOKUP($F2289,'Arr 2020'!$A:$N,5,0),0)</f>
        <v>0</v>
      </c>
      <c r="K2289" s="73">
        <f>IFERROR(VLOOKUP($F2289,'Arr 2020'!$A:$N,6,0),0)</f>
        <v>0</v>
      </c>
      <c r="L2289" s="73">
        <f>IFERROR(VLOOKUP($F2289,'Arr 2020'!$A:$N,7,0),0)</f>
        <v>0</v>
      </c>
      <c r="M2289" s="73">
        <f>IFERROR(VLOOKUP($F2289,'Arr 2020'!$A:$N,8,0),0)</f>
        <v>0</v>
      </c>
      <c r="N2289" s="73">
        <f>IFERROR(VLOOKUP($F2289,'Arr 2020'!$A:$N,9,0),0)</f>
        <v>0</v>
      </c>
      <c r="O2289" s="73">
        <f>IFERROR(VLOOKUP($F2289,'Arr 2020'!$A:$N,10,0),0)</f>
        <v>0</v>
      </c>
      <c r="P2289" s="73">
        <f>IFERROR(VLOOKUP($F2289,'Arr 2020'!$A:$N,11,0),0)</f>
        <v>0</v>
      </c>
      <c r="Q2289" s="73">
        <f>IFERROR(VLOOKUP($F2289,'Arr 2020'!$A:$N,12,0),0)</f>
        <v>0</v>
      </c>
      <c r="R2289" s="73">
        <f>IFERROR(VLOOKUP($F2289,'Arr 2020'!$A:$N,13,0),0)</f>
        <v>0</v>
      </c>
      <c r="S2289" s="73">
        <f>IFERROR(VLOOKUP($F2289,'Arr 2020'!$A:$N,14,0),0)</f>
        <v>0</v>
      </c>
    </row>
    <row r="2290" spans="2:19" ht="15" customHeight="1" x14ac:dyDescent="0.2">
      <c r="B2290" s="64"/>
      <c r="C2290" s="37"/>
      <c r="D2290" s="37" t="s">
        <v>3959</v>
      </c>
      <c r="E2290" s="37"/>
      <c r="F2290" s="37"/>
      <c r="G2290" s="51" t="s">
        <v>3960</v>
      </c>
      <c r="H2290" s="38">
        <f>IFERROR(VLOOKUP($F2290,'Arr 2020'!$A$1:$C$1331,3,0),0)</f>
        <v>0</v>
      </c>
      <c r="I2290" s="38">
        <f>IFERROR(VLOOKUP($F2290,'Arr 2020'!$A:$N,4,0),0)</f>
        <v>0</v>
      </c>
      <c r="J2290" s="38">
        <f>IFERROR(VLOOKUP($F2290,'Arr 2020'!$A:$N,5,0),0)</f>
        <v>0</v>
      </c>
      <c r="K2290" s="38">
        <f>IFERROR(VLOOKUP($F2290,'Arr 2020'!$A:$N,6,0),0)</f>
        <v>0</v>
      </c>
      <c r="L2290" s="38">
        <f>IFERROR(VLOOKUP($F2290,'Arr 2020'!$A:$N,7,0),0)</f>
        <v>0</v>
      </c>
      <c r="M2290" s="38">
        <f>IFERROR(VLOOKUP($F2290,'Arr 2020'!$A:$N,8,0),0)</f>
        <v>0</v>
      </c>
      <c r="N2290" s="38">
        <f>IFERROR(VLOOKUP($F2290,'Arr 2020'!$A:$N,9,0),0)</f>
        <v>0</v>
      </c>
      <c r="O2290" s="38">
        <f>IFERROR(VLOOKUP($F2290,'Arr 2020'!$A:$N,10,0),0)</f>
        <v>0</v>
      </c>
      <c r="P2290" s="38">
        <f>IFERROR(VLOOKUP($F2290,'Arr 2020'!$A:$N,11,0),0)</f>
        <v>0</v>
      </c>
      <c r="Q2290" s="38">
        <f>IFERROR(VLOOKUP($F2290,'Arr 2020'!$A:$N,12,0),0)</f>
        <v>0</v>
      </c>
      <c r="R2290" s="38">
        <f>IFERROR(VLOOKUP($F2290,'Arr 2020'!$A:$N,13,0),0)</f>
        <v>0</v>
      </c>
      <c r="S2290" s="38">
        <f>IFERROR(VLOOKUP($F2290,'Arr 2020'!$A:$N,14,0),0)</f>
        <v>0</v>
      </c>
    </row>
    <row r="2291" spans="2:19" ht="15" customHeight="1" x14ac:dyDescent="0.2">
      <c r="B2291" s="23"/>
      <c r="C2291" s="22"/>
      <c r="D2291" s="22"/>
      <c r="E2291" s="22" t="s">
        <v>3961</v>
      </c>
      <c r="F2291" s="22"/>
      <c r="G2291" s="55" t="s">
        <v>3960</v>
      </c>
      <c r="H2291" s="24">
        <f>IFERROR(VLOOKUP($F2291,'Arr 2020'!$A$1:$C$1331,3,0),0)</f>
        <v>0</v>
      </c>
      <c r="I2291" s="24">
        <f>IFERROR(VLOOKUP($F2291,'Arr 2020'!$A:$N,4,0),0)</f>
        <v>0</v>
      </c>
      <c r="J2291" s="24">
        <f>IFERROR(VLOOKUP($F2291,'Arr 2020'!$A:$N,5,0),0)</f>
        <v>0</v>
      </c>
      <c r="K2291" s="24">
        <f>IFERROR(VLOOKUP($F2291,'Arr 2020'!$A:$N,6,0),0)</f>
        <v>0</v>
      </c>
      <c r="L2291" s="24">
        <f>IFERROR(VLOOKUP($F2291,'Arr 2020'!$A:$N,7,0),0)</f>
        <v>0</v>
      </c>
      <c r="M2291" s="24">
        <f>IFERROR(VLOOKUP($F2291,'Arr 2020'!$A:$N,8,0),0)</f>
        <v>0</v>
      </c>
      <c r="N2291" s="24">
        <f>IFERROR(VLOOKUP($F2291,'Arr 2020'!$A:$N,9,0),0)</f>
        <v>0</v>
      </c>
      <c r="O2291" s="24">
        <f>IFERROR(VLOOKUP($F2291,'Arr 2020'!$A:$N,10,0),0)</f>
        <v>0</v>
      </c>
      <c r="P2291" s="24">
        <f>IFERROR(VLOOKUP($F2291,'Arr 2020'!$A:$N,11,0),0)</f>
        <v>0</v>
      </c>
      <c r="Q2291" s="24">
        <f>IFERROR(VLOOKUP($F2291,'Arr 2020'!$A:$N,12,0),0)</f>
        <v>0</v>
      </c>
      <c r="R2291" s="24">
        <f>IFERROR(VLOOKUP($F2291,'Arr 2020'!$A:$N,13,0),0)</f>
        <v>0</v>
      </c>
      <c r="S2291" s="24">
        <f>IFERROR(VLOOKUP($F2291,'Arr 2020'!$A:$N,14,0),0)</f>
        <v>0</v>
      </c>
    </row>
    <row r="2292" spans="2:19" ht="15" customHeight="1" x14ac:dyDescent="0.2">
      <c r="B2292" s="60"/>
      <c r="C2292" s="61"/>
      <c r="D2292" s="61"/>
      <c r="E2292" s="61"/>
      <c r="F2292" s="43" t="s">
        <v>3962</v>
      </c>
      <c r="G2292" s="53" t="s">
        <v>3960</v>
      </c>
      <c r="H2292" s="44">
        <f>IFERROR(VLOOKUP($F2292,'Arr 2020'!$A$1:$C$1331,3,0),0)</f>
        <v>4419.329999999999</v>
      </c>
      <c r="I2292" s="44">
        <f>IFERROR(VLOOKUP($F2292,'Arr 2020'!$A:$N,4,0),0)</f>
        <v>353.18</v>
      </c>
      <c r="J2292" s="44">
        <f>IFERROR(VLOOKUP($F2292,'Arr 2020'!$A:$N,5,0),0)</f>
        <v>4430.5600000000004</v>
      </c>
      <c r="K2292" s="44">
        <f>IFERROR(VLOOKUP($F2292,'Arr 2020'!$A:$N,6,0),0)</f>
        <v>3811.57</v>
      </c>
      <c r="L2292" s="44">
        <f>IFERROR(VLOOKUP($F2292,'Arr 2020'!$A:$N,7,0),0)</f>
        <v>2354.91</v>
      </c>
      <c r="M2292" s="44">
        <f>IFERROR(VLOOKUP($F2292,'Arr 2020'!$A:$N,8,0),0)</f>
        <v>2259.4699999999998</v>
      </c>
      <c r="N2292" s="44">
        <f>IFERROR(VLOOKUP($F2292,'Arr 2020'!$A:$N,9,0),0)</f>
        <v>2639.37</v>
      </c>
      <c r="O2292" s="44">
        <f>IFERROR(VLOOKUP($F2292,'Arr 2020'!$A:$N,10,0),0)</f>
        <v>2327.63</v>
      </c>
      <c r="P2292" s="44">
        <f>IFERROR(VLOOKUP($F2292,'Arr 2020'!$A:$N,11,0),0)</f>
        <v>2477.5</v>
      </c>
      <c r="Q2292" s="44">
        <f>IFERROR(VLOOKUP($F2292,'Arr 2020'!$A:$N,12,0),0)</f>
        <v>2146.71</v>
      </c>
      <c r="R2292" s="44">
        <f>IFERROR(VLOOKUP($F2292,'Arr 2020'!$A:$N,13,0),0)</f>
        <v>2016.55</v>
      </c>
      <c r="S2292" s="44">
        <f>IFERROR(VLOOKUP($F2292,'Arr 2020'!$A:$N,14,0),0)</f>
        <v>2231.83</v>
      </c>
    </row>
    <row r="2293" spans="2:19" ht="15" customHeight="1" thickBot="1" x14ac:dyDescent="0.25">
      <c r="B2293" s="74"/>
      <c r="C2293" s="75"/>
      <c r="D2293" s="75"/>
      <c r="E2293" s="75"/>
      <c r="F2293" s="76"/>
      <c r="G2293" s="77"/>
      <c r="H2293" s="78">
        <f>IFERROR(VLOOKUP($F2293,'Arr 2020'!$A$1:$C$1331,3,0),0)</f>
        <v>0</v>
      </c>
      <c r="I2293" s="78">
        <f>IFERROR(VLOOKUP($F2293,'Arr 2020'!$A:$N,4,0),0)</f>
        <v>0</v>
      </c>
      <c r="J2293" s="78">
        <f>IFERROR(VLOOKUP($F2293,'Arr 2020'!$A:$N,5,0),0)</f>
        <v>0</v>
      </c>
      <c r="K2293" s="78">
        <f>IFERROR(VLOOKUP($F2293,'Arr 2020'!$A:$N,6,0),0)</f>
        <v>0</v>
      </c>
      <c r="L2293" s="78">
        <f>IFERROR(VLOOKUP($F2293,'Arr 2020'!$A:$N,7,0),0)</f>
        <v>0</v>
      </c>
      <c r="M2293" s="78">
        <f>IFERROR(VLOOKUP($F2293,'Arr 2020'!$A:$N,8,0),0)</f>
        <v>0</v>
      </c>
      <c r="N2293" s="78">
        <f>IFERROR(VLOOKUP($F2293,'Arr 2020'!$A:$N,9,0),0)</f>
        <v>0</v>
      </c>
      <c r="O2293" s="78">
        <f>IFERROR(VLOOKUP($F2293,'Arr 2020'!$A:$N,10,0),0)</f>
        <v>0</v>
      </c>
      <c r="P2293" s="78">
        <f>IFERROR(VLOOKUP($F2293,'Arr 2020'!$A:$N,11,0),0)</f>
        <v>0</v>
      </c>
      <c r="Q2293" s="78">
        <f>IFERROR(VLOOKUP($F2293,'Arr 2020'!$A:$N,12,0),0)</f>
        <v>0</v>
      </c>
      <c r="R2293" s="78">
        <f>IFERROR(VLOOKUP($F2293,'Arr 2020'!$A:$N,13,0),0)</f>
        <v>0</v>
      </c>
      <c r="S2293" s="78">
        <f>IFERROR(VLOOKUP($F2293,'Arr 2020'!$A:$N,14,0),0)</f>
        <v>0</v>
      </c>
    </row>
    <row r="2294" spans="2:19" ht="30" customHeight="1" thickBot="1" x14ac:dyDescent="0.25">
      <c r="B2294" s="48" t="s">
        <v>23</v>
      </c>
      <c r="C2294" s="25"/>
      <c r="D2294" s="26"/>
      <c r="E2294" s="25"/>
      <c r="F2294" s="27"/>
      <c r="G2294" s="49" t="s">
        <v>3963</v>
      </c>
      <c r="H2294" s="93">
        <f>IFERROR(VLOOKUP($F2294,'Arr 2020'!$A$1:$C$1331,3,0),0)</f>
        <v>0</v>
      </c>
      <c r="I2294" s="93">
        <f>IFERROR(VLOOKUP($F2294,'Arr 2020'!$A:$N,4,0),0)</f>
        <v>0</v>
      </c>
      <c r="J2294" s="93">
        <f>IFERROR(VLOOKUP($F2294,'Arr 2020'!$A:$N,5,0),0)</f>
        <v>0</v>
      </c>
      <c r="K2294" s="93">
        <f>IFERROR(VLOOKUP($F2294,'Arr 2020'!$A:$N,6,0),0)</f>
        <v>0</v>
      </c>
      <c r="L2294" s="93">
        <f>IFERROR(VLOOKUP($F2294,'Arr 2020'!$A:$N,7,0),0)</f>
        <v>0</v>
      </c>
      <c r="M2294" s="93">
        <f>IFERROR(VLOOKUP($F2294,'Arr 2020'!$A:$N,8,0),0)</f>
        <v>0</v>
      </c>
      <c r="N2294" s="93">
        <f>IFERROR(VLOOKUP($F2294,'Arr 2020'!$A:$N,9,0),0)</f>
        <v>0</v>
      </c>
      <c r="O2294" s="93">
        <f>IFERROR(VLOOKUP($F2294,'Arr 2020'!$A:$N,10,0),0)</f>
        <v>0</v>
      </c>
      <c r="P2294" s="93">
        <f>IFERROR(VLOOKUP($F2294,'Arr 2020'!$A:$N,11,0),0)</f>
        <v>0</v>
      </c>
      <c r="Q2294" s="93">
        <f>IFERROR(VLOOKUP($F2294,'Arr 2020'!$A:$N,12,0),0)</f>
        <v>0</v>
      </c>
      <c r="R2294" s="93">
        <f>IFERROR(VLOOKUP($F2294,'Arr 2020'!$A:$N,13,0),0)</f>
        <v>0</v>
      </c>
      <c r="S2294" s="93">
        <f>IFERROR(VLOOKUP($F2294,'Arr 2020'!$A:$N,14,0),0)</f>
        <v>0</v>
      </c>
    </row>
    <row r="2295" spans="2:19" ht="15" customHeight="1" x14ac:dyDescent="0.2">
      <c r="B2295" s="32"/>
      <c r="C2295" s="33" t="s">
        <v>3964</v>
      </c>
      <c r="D2295" s="33"/>
      <c r="E2295" s="33"/>
      <c r="F2295" s="33"/>
      <c r="G2295" s="50" t="s">
        <v>3965</v>
      </c>
      <c r="H2295" s="73">
        <f>IFERROR(VLOOKUP($F2295,'Arr 2020'!$A$1:$C$1331,3,0),0)</f>
        <v>0</v>
      </c>
      <c r="I2295" s="73">
        <f>IFERROR(VLOOKUP($F2295,'Arr 2020'!$A:$N,4,0),0)</f>
        <v>0</v>
      </c>
      <c r="J2295" s="73">
        <f>IFERROR(VLOOKUP($F2295,'Arr 2020'!$A:$N,5,0),0)</f>
        <v>0</v>
      </c>
      <c r="K2295" s="73">
        <f>IFERROR(VLOOKUP($F2295,'Arr 2020'!$A:$N,6,0),0)</f>
        <v>0</v>
      </c>
      <c r="L2295" s="73">
        <f>IFERROR(VLOOKUP($F2295,'Arr 2020'!$A:$N,7,0),0)</f>
        <v>0</v>
      </c>
      <c r="M2295" s="73">
        <f>IFERROR(VLOOKUP($F2295,'Arr 2020'!$A:$N,8,0),0)</f>
        <v>0</v>
      </c>
      <c r="N2295" s="73">
        <f>IFERROR(VLOOKUP($F2295,'Arr 2020'!$A:$N,9,0),0)</f>
        <v>0</v>
      </c>
      <c r="O2295" s="73">
        <f>IFERROR(VLOOKUP($F2295,'Arr 2020'!$A:$N,10,0),0)</f>
        <v>0</v>
      </c>
      <c r="P2295" s="73">
        <f>IFERROR(VLOOKUP($F2295,'Arr 2020'!$A:$N,11,0),0)</f>
        <v>0</v>
      </c>
      <c r="Q2295" s="73">
        <f>IFERROR(VLOOKUP($F2295,'Arr 2020'!$A:$N,12,0),0)</f>
        <v>0</v>
      </c>
      <c r="R2295" s="73">
        <f>IFERROR(VLOOKUP($F2295,'Arr 2020'!$A:$N,13,0),0)</f>
        <v>0</v>
      </c>
      <c r="S2295" s="73">
        <f>IFERROR(VLOOKUP($F2295,'Arr 2020'!$A:$N,14,0),0)</f>
        <v>0</v>
      </c>
    </row>
    <row r="2296" spans="2:19" ht="15" customHeight="1" x14ac:dyDescent="0.2">
      <c r="B2296" s="64"/>
      <c r="C2296" s="37"/>
      <c r="D2296" s="37" t="s">
        <v>3966</v>
      </c>
      <c r="E2296" s="37"/>
      <c r="F2296" s="37"/>
      <c r="G2296" s="51" t="s">
        <v>3967</v>
      </c>
      <c r="H2296" s="38">
        <f>IFERROR(VLOOKUP($F2296,'Arr 2020'!$A$1:$C$1331,3,0),0)</f>
        <v>0</v>
      </c>
      <c r="I2296" s="38">
        <f>IFERROR(VLOOKUP($F2296,'Arr 2020'!$A:$N,4,0),0)</f>
        <v>0</v>
      </c>
      <c r="J2296" s="38">
        <f>IFERROR(VLOOKUP($F2296,'Arr 2020'!$A:$N,5,0),0)</f>
        <v>0</v>
      </c>
      <c r="K2296" s="38">
        <f>IFERROR(VLOOKUP($F2296,'Arr 2020'!$A:$N,6,0),0)</f>
        <v>0</v>
      </c>
      <c r="L2296" s="38">
        <f>IFERROR(VLOOKUP($F2296,'Arr 2020'!$A:$N,7,0),0)</f>
        <v>0</v>
      </c>
      <c r="M2296" s="38">
        <f>IFERROR(VLOOKUP($F2296,'Arr 2020'!$A:$N,8,0),0)</f>
        <v>0</v>
      </c>
      <c r="N2296" s="38">
        <f>IFERROR(VLOOKUP($F2296,'Arr 2020'!$A:$N,9,0),0)</f>
        <v>0</v>
      </c>
      <c r="O2296" s="38">
        <f>IFERROR(VLOOKUP($F2296,'Arr 2020'!$A:$N,10,0),0)</f>
        <v>0</v>
      </c>
      <c r="P2296" s="38">
        <f>IFERROR(VLOOKUP($F2296,'Arr 2020'!$A:$N,11,0),0)</f>
        <v>0</v>
      </c>
      <c r="Q2296" s="38">
        <f>IFERROR(VLOOKUP($F2296,'Arr 2020'!$A:$N,12,0),0)</f>
        <v>0</v>
      </c>
      <c r="R2296" s="38">
        <f>IFERROR(VLOOKUP($F2296,'Arr 2020'!$A:$N,13,0),0)</f>
        <v>0</v>
      </c>
      <c r="S2296" s="38">
        <f>IFERROR(VLOOKUP($F2296,'Arr 2020'!$A:$N,14,0),0)</f>
        <v>0</v>
      </c>
    </row>
    <row r="2297" spans="2:19" ht="15" customHeight="1" x14ac:dyDescent="0.2">
      <c r="B2297" s="23"/>
      <c r="C2297" s="22"/>
      <c r="D2297" s="22"/>
      <c r="E2297" s="22" t="s">
        <v>3968</v>
      </c>
      <c r="F2297" s="22"/>
      <c r="G2297" s="55" t="s">
        <v>3969</v>
      </c>
      <c r="H2297" s="24">
        <f>IFERROR(VLOOKUP($F2297,'Arr 2020'!$A$1:$C$1331,3,0),0)</f>
        <v>0</v>
      </c>
      <c r="I2297" s="24">
        <f>IFERROR(VLOOKUP($F2297,'Arr 2020'!$A:$N,4,0),0)</f>
        <v>0</v>
      </c>
      <c r="J2297" s="24">
        <f>IFERROR(VLOOKUP($F2297,'Arr 2020'!$A:$N,5,0),0)</f>
        <v>0</v>
      </c>
      <c r="K2297" s="24">
        <f>IFERROR(VLOOKUP($F2297,'Arr 2020'!$A:$N,6,0),0)</f>
        <v>0</v>
      </c>
      <c r="L2297" s="24">
        <f>IFERROR(VLOOKUP($F2297,'Arr 2020'!$A:$N,7,0),0)</f>
        <v>0</v>
      </c>
      <c r="M2297" s="24">
        <f>IFERROR(VLOOKUP($F2297,'Arr 2020'!$A:$N,8,0),0)</f>
        <v>0</v>
      </c>
      <c r="N2297" s="24">
        <f>IFERROR(VLOOKUP($F2297,'Arr 2020'!$A:$N,9,0),0)</f>
        <v>0</v>
      </c>
      <c r="O2297" s="24">
        <f>IFERROR(VLOOKUP($F2297,'Arr 2020'!$A:$N,10,0),0)</f>
        <v>0</v>
      </c>
      <c r="P2297" s="24">
        <f>IFERROR(VLOOKUP($F2297,'Arr 2020'!$A:$N,11,0),0)</f>
        <v>0</v>
      </c>
      <c r="Q2297" s="24">
        <f>IFERROR(VLOOKUP($F2297,'Arr 2020'!$A:$N,12,0),0)</f>
        <v>0</v>
      </c>
      <c r="R2297" s="24">
        <f>IFERROR(VLOOKUP($F2297,'Arr 2020'!$A:$N,13,0),0)</f>
        <v>0</v>
      </c>
      <c r="S2297" s="24">
        <f>IFERROR(VLOOKUP($F2297,'Arr 2020'!$A:$N,14,0),0)</f>
        <v>0</v>
      </c>
    </row>
    <row r="2298" spans="2:19" ht="15" customHeight="1" x14ac:dyDescent="0.2">
      <c r="B2298" s="60"/>
      <c r="C2298" s="61"/>
      <c r="D2298" s="61"/>
      <c r="E2298" s="61"/>
      <c r="F2298" s="43" t="s">
        <v>3970</v>
      </c>
      <c r="G2298" s="53" t="s">
        <v>3971</v>
      </c>
      <c r="H2298" s="44">
        <f>IFERROR(VLOOKUP($F2298,'Arr 2020'!$A$1:$C$1331,3,0),0)</f>
        <v>0</v>
      </c>
      <c r="I2298" s="44">
        <f>IFERROR(VLOOKUP($F2298,'Arr 2020'!$A:$N,4,0),0)</f>
        <v>0</v>
      </c>
      <c r="J2298" s="44">
        <f>IFERROR(VLOOKUP($F2298,'Arr 2020'!$A:$N,5,0),0)</f>
        <v>0</v>
      </c>
      <c r="K2298" s="44">
        <f>IFERROR(VLOOKUP($F2298,'Arr 2020'!$A:$N,6,0),0)</f>
        <v>0</v>
      </c>
      <c r="L2298" s="44">
        <f>IFERROR(VLOOKUP($F2298,'Arr 2020'!$A:$N,7,0),0)</f>
        <v>0</v>
      </c>
      <c r="M2298" s="44">
        <f>IFERROR(VLOOKUP($F2298,'Arr 2020'!$A:$N,8,0),0)</f>
        <v>0</v>
      </c>
      <c r="N2298" s="44">
        <f>IFERROR(VLOOKUP($F2298,'Arr 2020'!$A:$N,9,0),0)</f>
        <v>0</v>
      </c>
      <c r="O2298" s="44">
        <f>IFERROR(VLOOKUP($F2298,'Arr 2020'!$A:$N,10,0),0)</f>
        <v>0</v>
      </c>
      <c r="P2298" s="44">
        <f>IFERROR(VLOOKUP($F2298,'Arr 2020'!$A:$N,11,0),0)</f>
        <v>0</v>
      </c>
      <c r="Q2298" s="44">
        <f>IFERROR(VLOOKUP($F2298,'Arr 2020'!$A:$N,12,0),0)</f>
        <v>0</v>
      </c>
      <c r="R2298" s="44">
        <f>IFERROR(VLOOKUP($F2298,'Arr 2020'!$A:$N,13,0),0)</f>
        <v>0</v>
      </c>
      <c r="S2298" s="44">
        <f>IFERROR(VLOOKUP($F2298,'Arr 2020'!$A:$N,14,0),0)</f>
        <v>0</v>
      </c>
    </row>
    <row r="2299" spans="2:19" ht="15" customHeight="1" x14ac:dyDescent="0.2">
      <c r="B2299" s="60"/>
      <c r="C2299" s="61"/>
      <c r="D2299" s="61"/>
      <c r="E2299" s="61"/>
      <c r="F2299" s="43" t="s">
        <v>3972</v>
      </c>
      <c r="G2299" s="53" t="s">
        <v>3973</v>
      </c>
      <c r="H2299" s="44">
        <f>IFERROR(VLOOKUP($F2299,'Arr 2020'!$A$1:$C$1331,3,0),0)</f>
        <v>0</v>
      </c>
      <c r="I2299" s="44">
        <f>IFERROR(VLOOKUP($F2299,'Arr 2020'!$A:$N,4,0),0)</f>
        <v>0</v>
      </c>
      <c r="J2299" s="44">
        <f>IFERROR(VLOOKUP($F2299,'Arr 2020'!$A:$N,5,0),0)</f>
        <v>5.34</v>
      </c>
      <c r="K2299" s="44">
        <f>IFERROR(VLOOKUP($F2299,'Arr 2020'!$A:$N,6,0),0)</f>
        <v>1.49</v>
      </c>
      <c r="L2299" s="44">
        <f>IFERROR(VLOOKUP($F2299,'Arr 2020'!$A:$N,7,0),0)</f>
        <v>0</v>
      </c>
      <c r="M2299" s="44">
        <f>IFERROR(VLOOKUP($F2299,'Arr 2020'!$A:$N,8,0),0)</f>
        <v>0</v>
      </c>
      <c r="N2299" s="44">
        <f>IFERROR(VLOOKUP($F2299,'Arr 2020'!$A:$N,9,0),0)</f>
        <v>0</v>
      </c>
      <c r="O2299" s="44">
        <f>IFERROR(VLOOKUP($F2299,'Arr 2020'!$A:$N,10,0),0)</f>
        <v>0</v>
      </c>
      <c r="P2299" s="44">
        <f>IFERROR(VLOOKUP($F2299,'Arr 2020'!$A:$N,11,0),0)</f>
        <v>0</v>
      </c>
      <c r="Q2299" s="44">
        <f>IFERROR(VLOOKUP($F2299,'Arr 2020'!$A:$N,12,0),0)</f>
        <v>39.20000000000001</v>
      </c>
      <c r="R2299" s="44">
        <f>IFERROR(VLOOKUP($F2299,'Arr 2020'!$A:$N,13,0),0)</f>
        <v>0</v>
      </c>
      <c r="S2299" s="44">
        <f>IFERROR(VLOOKUP($F2299,'Arr 2020'!$A:$N,14,0),0)</f>
        <v>0</v>
      </c>
    </row>
    <row r="2300" spans="2:19" ht="15" customHeight="1" x14ac:dyDescent="0.2">
      <c r="B2300" s="60"/>
      <c r="C2300" s="61"/>
      <c r="D2300" s="61"/>
      <c r="E2300" s="61"/>
      <c r="F2300" s="43" t="s">
        <v>3974</v>
      </c>
      <c r="G2300" s="53" t="s">
        <v>3975</v>
      </c>
      <c r="H2300" s="44">
        <f>IFERROR(VLOOKUP($F2300,'Arr 2020'!$A$1:$C$1331,3,0),0)</f>
        <v>0</v>
      </c>
      <c r="I2300" s="44">
        <f>IFERROR(VLOOKUP($F2300,'Arr 2020'!$A:$N,4,0),0)</f>
        <v>0</v>
      </c>
      <c r="J2300" s="44">
        <f>IFERROR(VLOOKUP($F2300,'Arr 2020'!$A:$N,5,0),0)</f>
        <v>0</v>
      </c>
      <c r="K2300" s="44">
        <f>IFERROR(VLOOKUP($F2300,'Arr 2020'!$A:$N,6,0),0)</f>
        <v>0</v>
      </c>
      <c r="L2300" s="44">
        <f>IFERROR(VLOOKUP($F2300,'Arr 2020'!$A:$N,7,0),0)</f>
        <v>0</v>
      </c>
      <c r="M2300" s="44">
        <f>IFERROR(VLOOKUP($F2300,'Arr 2020'!$A:$N,8,0),0)</f>
        <v>0</v>
      </c>
      <c r="N2300" s="44">
        <f>IFERROR(VLOOKUP($F2300,'Arr 2020'!$A:$N,9,0),0)</f>
        <v>0</v>
      </c>
      <c r="O2300" s="44">
        <f>IFERROR(VLOOKUP($F2300,'Arr 2020'!$A:$N,10,0),0)</f>
        <v>0</v>
      </c>
      <c r="P2300" s="44">
        <f>IFERROR(VLOOKUP($F2300,'Arr 2020'!$A:$N,11,0),0)</f>
        <v>0</v>
      </c>
      <c r="Q2300" s="44">
        <f>IFERROR(VLOOKUP($F2300,'Arr 2020'!$A:$N,12,0),0)</f>
        <v>0</v>
      </c>
      <c r="R2300" s="44">
        <f>IFERROR(VLOOKUP($F2300,'Arr 2020'!$A:$N,13,0),0)</f>
        <v>0</v>
      </c>
      <c r="S2300" s="44">
        <f>IFERROR(VLOOKUP($F2300,'Arr 2020'!$A:$N,14,0),0)</f>
        <v>0</v>
      </c>
    </row>
    <row r="2301" spans="2:19" ht="15" customHeight="1" x14ac:dyDescent="0.2">
      <c r="B2301" s="60"/>
      <c r="C2301" s="61"/>
      <c r="D2301" s="61"/>
      <c r="E2301" s="61"/>
      <c r="F2301" s="43" t="s">
        <v>3976</v>
      </c>
      <c r="G2301" s="53" t="s">
        <v>3977</v>
      </c>
      <c r="H2301" s="44">
        <f>IFERROR(VLOOKUP($F2301,'Arr 2020'!$A$1:$C$1331,3,0),0)</f>
        <v>0</v>
      </c>
      <c r="I2301" s="44">
        <f>IFERROR(VLOOKUP($F2301,'Arr 2020'!$A:$N,4,0),0)</f>
        <v>0</v>
      </c>
      <c r="J2301" s="44">
        <f>IFERROR(VLOOKUP($F2301,'Arr 2020'!$A:$N,5,0),0)</f>
        <v>0</v>
      </c>
      <c r="K2301" s="44">
        <f>IFERROR(VLOOKUP($F2301,'Arr 2020'!$A:$N,6,0),0)</f>
        <v>0</v>
      </c>
      <c r="L2301" s="44">
        <f>IFERROR(VLOOKUP($F2301,'Arr 2020'!$A:$N,7,0),0)</f>
        <v>0</v>
      </c>
      <c r="M2301" s="44">
        <f>IFERROR(VLOOKUP($F2301,'Arr 2020'!$A:$N,8,0),0)</f>
        <v>0</v>
      </c>
      <c r="N2301" s="44">
        <f>IFERROR(VLOOKUP($F2301,'Arr 2020'!$A:$N,9,0),0)</f>
        <v>0</v>
      </c>
      <c r="O2301" s="44">
        <f>IFERROR(VLOOKUP($F2301,'Arr 2020'!$A:$N,10,0),0)</f>
        <v>0</v>
      </c>
      <c r="P2301" s="44">
        <f>IFERROR(VLOOKUP($F2301,'Arr 2020'!$A:$N,11,0),0)</f>
        <v>0</v>
      </c>
      <c r="Q2301" s="44">
        <f>IFERROR(VLOOKUP($F2301,'Arr 2020'!$A:$N,12,0),0)</f>
        <v>0</v>
      </c>
      <c r="R2301" s="44">
        <f>IFERROR(VLOOKUP($F2301,'Arr 2020'!$A:$N,13,0),0)</f>
        <v>0</v>
      </c>
      <c r="S2301" s="44">
        <f>IFERROR(VLOOKUP($F2301,'Arr 2020'!$A:$N,14,0),0)</f>
        <v>0</v>
      </c>
    </row>
    <row r="2302" spans="2:19" ht="15" customHeight="1" x14ac:dyDescent="0.2">
      <c r="B2302" s="60"/>
      <c r="C2302" s="61"/>
      <c r="D2302" s="61"/>
      <c r="E2302" s="61"/>
      <c r="F2302" s="43" t="s">
        <v>3978</v>
      </c>
      <c r="G2302" s="53" t="s">
        <v>3979</v>
      </c>
      <c r="H2302" s="44">
        <f>IFERROR(VLOOKUP($F2302,'Arr 2020'!$A$1:$C$1331,3,0),0)</f>
        <v>0</v>
      </c>
      <c r="I2302" s="44">
        <f>IFERROR(VLOOKUP($F2302,'Arr 2020'!$A:$N,4,0),0)</f>
        <v>0</v>
      </c>
      <c r="J2302" s="44">
        <f>IFERROR(VLOOKUP($F2302,'Arr 2020'!$A:$N,5,0),0)</f>
        <v>0</v>
      </c>
      <c r="K2302" s="44">
        <f>IFERROR(VLOOKUP($F2302,'Arr 2020'!$A:$N,6,0),0)</f>
        <v>0</v>
      </c>
      <c r="L2302" s="44">
        <f>IFERROR(VLOOKUP($F2302,'Arr 2020'!$A:$N,7,0),0)</f>
        <v>0</v>
      </c>
      <c r="M2302" s="44">
        <f>IFERROR(VLOOKUP($F2302,'Arr 2020'!$A:$N,8,0),0)</f>
        <v>0</v>
      </c>
      <c r="N2302" s="44">
        <f>IFERROR(VLOOKUP($F2302,'Arr 2020'!$A:$N,9,0),0)</f>
        <v>0</v>
      </c>
      <c r="O2302" s="44">
        <f>IFERROR(VLOOKUP($F2302,'Arr 2020'!$A:$N,10,0),0)</f>
        <v>0</v>
      </c>
      <c r="P2302" s="44">
        <f>IFERROR(VLOOKUP($F2302,'Arr 2020'!$A:$N,11,0),0)</f>
        <v>0</v>
      </c>
      <c r="Q2302" s="44">
        <f>IFERROR(VLOOKUP($F2302,'Arr 2020'!$A:$N,12,0),0)</f>
        <v>0</v>
      </c>
      <c r="R2302" s="44">
        <f>IFERROR(VLOOKUP($F2302,'Arr 2020'!$A:$N,13,0),0)</f>
        <v>0</v>
      </c>
      <c r="S2302" s="44">
        <f>IFERROR(VLOOKUP($F2302,'Arr 2020'!$A:$N,14,0),0)</f>
        <v>0</v>
      </c>
    </row>
    <row r="2303" spans="2:19" ht="15" customHeight="1" x14ac:dyDescent="0.2">
      <c r="B2303" s="60"/>
      <c r="C2303" s="61"/>
      <c r="D2303" s="61"/>
      <c r="E2303" s="61"/>
      <c r="F2303" s="43" t="s">
        <v>3980</v>
      </c>
      <c r="G2303" s="53" t="s">
        <v>3981</v>
      </c>
      <c r="H2303" s="44">
        <f>IFERROR(VLOOKUP($F2303,'Arr 2020'!$A$1:$C$1331,3,0),0)</f>
        <v>243.02</v>
      </c>
      <c r="I2303" s="44">
        <f>IFERROR(VLOOKUP($F2303,'Arr 2020'!$A:$N,4,0),0)</f>
        <v>60.98</v>
      </c>
      <c r="J2303" s="44">
        <f>IFERROR(VLOOKUP($F2303,'Arr 2020'!$A:$N,5,0),0)</f>
        <v>57.79</v>
      </c>
      <c r="K2303" s="44">
        <f>IFERROR(VLOOKUP($F2303,'Arr 2020'!$A:$N,6,0),0)</f>
        <v>436.02</v>
      </c>
      <c r="L2303" s="44">
        <f>IFERROR(VLOOKUP($F2303,'Arr 2020'!$A:$N,7,0),0)</f>
        <v>52.1</v>
      </c>
      <c r="M2303" s="44">
        <f>IFERROR(VLOOKUP($F2303,'Arr 2020'!$A:$N,8,0),0)</f>
        <v>0</v>
      </c>
      <c r="N2303" s="44">
        <f>IFERROR(VLOOKUP($F2303,'Arr 2020'!$A:$N,9,0),0)</f>
        <v>28.809999999999995</v>
      </c>
      <c r="O2303" s="44">
        <f>IFERROR(VLOOKUP($F2303,'Arr 2020'!$A:$N,10,0),0)</f>
        <v>0</v>
      </c>
      <c r="P2303" s="44">
        <f>IFERROR(VLOOKUP($F2303,'Arr 2020'!$A:$N,11,0),0)</f>
        <v>43.49</v>
      </c>
      <c r="Q2303" s="44">
        <f>IFERROR(VLOOKUP($F2303,'Arr 2020'!$A:$N,12,0),0)</f>
        <v>0</v>
      </c>
      <c r="R2303" s="44">
        <f>IFERROR(VLOOKUP($F2303,'Arr 2020'!$A:$N,13,0),0)</f>
        <v>0</v>
      </c>
      <c r="S2303" s="44">
        <f>IFERROR(VLOOKUP($F2303,'Arr 2020'!$A:$N,14,0),0)</f>
        <v>0</v>
      </c>
    </row>
    <row r="2304" spans="2:19" ht="15" customHeight="1" x14ac:dyDescent="0.2">
      <c r="B2304" s="60"/>
      <c r="C2304" s="61"/>
      <c r="D2304" s="61"/>
      <c r="E2304" s="61"/>
      <c r="F2304" s="43" t="s">
        <v>3982</v>
      </c>
      <c r="G2304" s="53" t="s">
        <v>3983</v>
      </c>
      <c r="H2304" s="44">
        <f>IFERROR(VLOOKUP($F2304,'Arr 2020'!$A$1:$C$1331,3,0),0)</f>
        <v>62.68</v>
      </c>
      <c r="I2304" s="44">
        <f>IFERROR(VLOOKUP($F2304,'Arr 2020'!$A:$N,4,0),0)</f>
        <v>4.4000000000000004</v>
      </c>
      <c r="J2304" s="44">
        <f>IFERROR(VLOOKUP($F2304,'Arr 2020'!$A:$N,5,0),0)</f>
        <v>41.04</v>
      </c>
      <c r="K2304" s="44">
        <f>IFERROR(VLOOKUP($F2304,'Arr 2020'!$A:$N,6,0),0)</f>
        <v>29.87</v>
      </c>
      <c r="L2304" s="44">
        <f>IFERROR(VLOOKUP($F2304,'Arr 2020'!$A:$N,7,0),0)</f>
        <v>0</v>
      </c>
      <c r="M2304" s="44">
        <f>IFERROR(VLOOKUP($F2304,'Arr 2020'!$A:$N,8,0),0)</f>
        <v>69</v>
      </c>
      <c r="N2304" s="44">
        <f>IFERROR(VLOOKUP($F2304,'Arr 2020'!$A:$N,9,0),0)</f>
        <v>0</v>
      </c>
      <c r="O2304" s="44">
        <f>IFERROR(VLOOKUP($F2304,'Arr 2020'!$A:$N,10,0),0)</f>
        <v>126.8</v>
      </c>
      <c r="P2304" s="44">
        <f>IFERROR(VLOOKUP($F2304,'Arr 2020'!$A:$N,11,0),0)</f>
        <v>0</v>
      </c>
      <c r="Q2304" s="44">
        <f>IFERROR(VLOOKUP($F2304,'Arr 2020'!$A:$N,12,0),0)</f>
        <v>0</v>
      </c>
      <c r="R2304" s="44">
        <f>IFERROR(VLOOKUP($F2304,'Arr 2020'!$A:$N,13,0),0)</f>
        <v>886.77</v>
      </c>
      <c r="S2304" s="44">
        <f>IFERROR(VLOOKUP($F2304,'Arr 2020'!$A:$N,14,0),0)</f>
        <v>0</v>
      </c>
    </row>
    <row r="2305" spans="2:19" ht="15" customHeight="1" x14ac:dyDescent="0.2">
      <c r="B2305" s="23"/>
      <c r="C2305" s="22"/>
      <c r="D2305" s="22"/>
      <c r="E2305" s="22" t="s">
        <v>3984</v>
      </c>
      <c r="F2305" s="22"/>
      <c r="G2305" s="55" t="s">
        <v>3985</v>
      </c>
      <c r="H2305" s="24">
        <f>IFERROR(VLOOKUP($F2305,'Arr 2020'!$A$1:$C$1331,3,0),0)</f>
        <v>0</v>
      </c>
      <c r="I2305" s="24">
        <f>IFERROR(VLOOKUP($F2305,'Arr 2020'!$A:$N,4,0),0)</f>
        <v>0</v>
      </c>
      <c r="J2305" s="24">
        <f>IFERROR(VLOOKUP($F2305,'Arr 2020'!$A:$N,5,0),0)</f>
        <v>0</v>
      </c>
      <c r="K2305" s="24">
        <f>IFERROR(VLOOKUP($F2305,'Arr 2020'!$A:$N,6,0),0)</f>
        <v>0</v>
      </c>
      <c r="L2305" s="24">
        <f>IFERROR(VLOOKUP($F2305,'Arr 2020'!$A:$N,7,0),0)</f>
        <v>0</v>
      </c>
      <c r="M2305" s="24">
        <f>IFERROR(VLOOKUP($F2305,'Arr 2020'!$A:$N,8,0),0)</f>
        <v>0</v>
      </c>
      <c r="N2305" s="24">
        <f>IFERROR(VLOOKUP($F2305,'Arr 2020'!$A:$N,9,0),0)</f>
        <v>0</v>
      </c>
      <c r="O2305" s="24">
        <f>IFERROR(VLOOKUP($F2305,'Arr 2020'!$A:$N,10,0),0)</f>
        <v>0</v>
      </c>
      <c r="P2305" s="24">
        <f>IFERROR(VLOOKUP($F2305,'Arr 2020'!$A:$N,11,0),0)</f>
        <v>0</v>
      </c>
      <c r="Q2305" s="24">
        <f>IFERROR(VLOOKUP($F2305,'Arr 2020'!$A:$N,12,0),0)</f>
        <v>0</v>
      </c>
      <c r="R2305" s="24">
        <f>IFERROR(VLOOKUP($F2305,'Arr 2020'!$A:$N,13,0),0)</f>
        <v>0</v>
      </c>
      <c r="S2305" s="24">
        <f>IFERROR(VLOOKUP($F2305,'Arr 2020'!$A:$N,14,0),0)</f>
        <v>0</v>
      </c>
    </row>
    <row r="2306" spans="2:19" ht="15" customHeight="1" x14ac:dyDescent="0.2">
      <c r="B2306" s="60"/>
      <c r="C2306" s="61"/>
      <c r="D2306" s="61"/>
      <c r="E2306" s="61"/>
      <c r="F2306" s="43" t="s">
        <v>3986</v>
      </c>
      <c r="G2306" s="53" t="s">
        <v>3987</v>
      </c>
      <c r="H2306" s="44">
        <f>IFERROR(VLOOKUP($F2306,'Arr 2020'!$A$1:$C$1331,3,0),0)</f>
        <v>220.05</v>
      </c>
      <c r="I2306" s="44">
        <f>IFERROR(VLOOKUP($F2306,'Arr 2020'!$A:$N,4,0),0)</f>
        <v>24.23</v>
      </c>
      <c r="J2306" s="44">
        <f>IFERROR(VLOOKUP($F2306,'Arr 2020'!$A:$N,5,0),0)</f>
        <v>77.739999999999981</v>
      </c>
      <c r="K2306" s="44">
        <f>IFERROR(VLOOKUP($F2306,'Arr 2020'!$A:$N,6,0),0)</f>
        <v>36.46</v>
      </c>
      <c r="L2306" s="44">
        <f>IFERROR(VLOOKUP($F2306,'Arr 2020'!$A:$N,7,0),0)</f>
        <v>0.48</v>
      </c>
      <c r="M2306" s="44">
        <f>IFERROR(VLOOKUP($F2306,'Arr 2020'!$A:$N,8,0),0)</f>
        <v>97.59</v>
      </c>
      <c r="N2306" s="44">
        <f>IFERROR(VLOOKUP($F2306,'Arr 2020'!$A:$N,9,0),0)</f>
        <v>133.62</v>
      </c>
      <c r="O2306" s="44">
        <f>IFERROR(VLOOKUP($F2306,'Arr 2020'!$A:$N,10,0),0)</f>
        <v>118.6</v>
      </c>
      <c r="P2306" s="44">
        <f>IFERROR(VLOOKUP($F2306,'Arr 2020'!$A:$N,11,0),0)</f>
        <v>75.209999999999994</v>
      </c>
      <c r="Q2306" s="44">
        <f>IFERROR(VLOOKUP($F2306,'Arr 2020'!$A:$N,12,0),0)</f>
        <v>21.390000000000004</v>
      </c>
      <c r="R2306" s="44">
        <f>IFERROR(VLOOKUP($F2306,'Arr 2020'!$A:$N,13,0),0)</f>
        <v>4691.3500000000004</v>
      </c>
      <c r="S2306" s="44">
        <f>IFERROR(VLOOKUP($F2306,'Arr 2020'!$A:$N,14,0),0)</f>
        <v>116.46</v>
      </c>
    </row>
    <row r="2307" spans="2:19" ht="15" customHeight="1" x14ac:dyDescent="0.2">
      <c r="B2307" s="60"/>
      <c r="C2307" s="61"/>
      <c r="D2307" s="61"/>
      <c r="E2307" s="61"/>
      <c r="F2307" s="43" t="s">
        <v>3988</v>
      </c>
      <c r="G2307" s="53" t="s">
        <v>3989</v>
      </c>
      <c r="H2307" s="44">
        <f>IFERROR(VLOOKUP($F2307,'Arr 2020'!$A$1:$C$1331,3,0),0)</f>
        <v>0</v>
      </c>
      <c r="I2307" s="44">
        <f>IFERROR(VLOOKUP($F2307,'Arr 2020'!$A:$N,4,0),0)</f>
        <v>0</v>
      </c>
      <c r="J2307" s="44">
        <f>IFERROR(VLOOKUP($F2307,'Arr 2020'!$A:$N,5,0),0)</f>
        <v>0</v>
      </c>
      <c r="K2307" s="44">
        <f>IFERROR(VLOOKUP($F2307,'Arr 2020'!$A:$N,6,0),0)</f>
        <v>0</v>
      </c>
      <c r="L2307" s="44">
        <f>IFERROR(VLOOKUP($F2307,'Arr 2020'!$A:$N,7,0),0)</f>
        <v>0</v>
      </c>
      <c r="M2307" s="44">
        <f>IFERROR(VLOOKUP($F2307,'Arr 2020'!$A:$N,8,0),0)</f>
        <v>0</v>
      </c>
      <c r="N2307" s="44">
        <f>IFERROR(VLOOKUP($F2307,'Arr 2020'!$A:$N,9,0),0)</f>
        <v>0</v>
      </c>
      <c r="O2307" s="44">
        <f>IFERROR(VLOOKUP($F2307,'Arr 2020'!$A:$N,10,0),0)</f>
        <v>0</v>
      </c>
      <c r="P2307" s="44">
        <f>IFERROR(VLOOKUP($F2307,'Arr 2020'!$A:$N,11,0),0)</f>
        <v>0</v>
      </c>
      <c r="Q2307" s="44">
        <f>IFERROR(VLOOKUP($F2307,'Arr 2020'!$A:$N,12,0),0)</f>
        <v>0</v>
      </c>
      <c r="R2307" s="44">
        <f>IFERROR(VLOOKUP($F2307,'Arr 2020'!$A:$N,13,0),0)</f>
        <v>0</v>
      </c>
      <c r="S2307" s="44">
        <f>IFERROR(VLOOKUP($F2307,'Arr 2020'!$A:$N,14,0),0)</f>
        <v>0</v>
      </c>
    </row>
    <row r="2308" spans="2:19" ht="15" customHeight="1" x14ac:dyDescent="0.2">
      <c r="B2308" s="23"/>
      <c r="C2308" s="22"/>
      <c r="D2308" s="22"/>
      <c r="E2308" s="22" t="s">
        <v>3990</v>
      </c>
      <c r="F2308" s="22"/>
      <c r="G2308" s="55" t="s">
        <v>3991</v>
      </c>
      <c r="H2308" s="24">
        <f>IFERROR(VLOOKUP($F2308,'Arr 2020'!$A$1:$C$1331,3,0),0)</f>
        <v>0</v>
      </c>
      <c r="I2308" s="24">
        <f>IFERROR(VLOOKUP($F2308,'Arr 2020'!$A:$N,4,0),0)</f>
        <v>0</v>
      </c>
      <c r="J2308" s="24">
        <f>IFERROR(VLOOKUP($F2308,'Arr 2020'!$A:$N,5,0),0)</f>
        <v>0</v>
      </c>
      <c r="K2308" s="24">
        <f>IFERROR(VLOOKUP($F2308,'Arr 2020'!$A:$N,6,0),0)</f>
        <v>0</v>
      </c>
      <c r="L2308" s="24">
        <f>IFERROR(VLOOKUP($F2308,'Arr 2020'!$A:$N,7,0),0)</f>
        <v>0</v>
      </c>
      <c r="M2308" s="24">
        <f>IFERROR(VLOOKUP($F2308,'Arr 2020'!$A:$N,8,0),0)</f>
        <v>0</v>
      </c>
      <c r="N2308" s="24">
        <f>IFERROR(VLOOKUP($F2308,'Arr 2020'!$A:$N,9,0),0)</f>
        <v>0</v>
      </c>
      <c r="O2308" s="24">
        <f>IFERROR(VLOOKUP($F2308,'Arr 2020'!$A:$N,10,0),0)</f>
        <v>0</v>
      </c>
      <c r="P2308" s="24">
        <f>IFERROR(VLOOKUP($F2308,'Arr 2020'!$A:$N,11,0),0)</f>
        <v>0</v>
      </c>
      <c r="Q2308" s="24">
        <f>IFERROR(VLOOKUP($F2308,'Arr 2020'!$A:$N,12,0),0)</f>
        <v>0</v>
      </c>
      <c r="R2308" s="24">
        <f>IFERROR(VLOOKUP($F2308,'Arr 2020'!$A:$N,13,0),0)</f>
        <v>0</v>
      </c>
      <c r="S2308" s="24">
        <f>IFERROR(VLOOKUP($F2308,'Arr 2020'!$A:$N,14,0),0)</f>
        <v>0</v>
      </c>
    </row>
    <row r="2309" spans="2:19" ht="15" customHeight="1" x14ac:dyDescent="0.2">
      <c r="B2309" s="60"/>
      <c r="C2309" s="61"/>
      <c r="D2309" s="61"/>
      <c r="E2309" s="61"/>
      <c r="F2309" s="43" t="s">
        <v>3992</v>
      </c>
      <c r="G2309" s="53" t="s">
        <v>3991</v>
      </c>
      <c r="H2309" s="44">
        <f>IFERROR(VLOOKUP($F2309,'Arr 2020'!$A$1:$C$1331,3,0),0)</f>
        <v>0</v>
      </c>
      <c r="I2309" s="44">
        <f>IFERROR(VLOOKUP($F2309,'Arr 2020'!$A:$N,4,0),0)</f>
        <v>0</v>
      </c>
      <c r="J2309" s="44">
        <f>IFERROR(VLOOKUP($F2309,'Arr 2020'!$A:$N,5,0),0)</f>
        <v>0</v>
      </c>
      <c r="K2309" s="44">
        <f>IFERROR(VLOOKUP($F2309,'Arr 2020'!$A:$N,6,0),0)</f>
        <v>0</v>
      </c>
      <c r="L2309" s="44">
        <f>IFERROR(VLOOKUP($F2309,'Arr 2020'!$A:$N,7,0),0)</f>
        <v>0</v>
      </c>
      <c r="M2309" s="44">
        <f>IFERROR(VLOOKUP($F2309,'Arr 2020'!$A:$N,8,0),0)</f>
        <v>87.8</v>
      </c>
      <c r="N2309" s="44">
        <f>IFERROR(VLOOKUP($F2309,'Arr 2020'!$A:$N,9,0),0)</f>
        <v>7.73</v>
      </c>
      <c r="O2309" s="44">
        <f>IFERROR(VLOOKUP($F2309,'Arr 2020'!$A:$N,10,0),0)</f>
        <v>0</v>
      </c>
      <c r="P2309" s="44">
        <f>IFERROR(VLOOKUP($F2309,'Arr 2020'!$A:$N,11,0),0)</f>
        <v>0</v>
      </c>
      <c r="Q2309" s="44">
        <f>IFERROR(VLOOKUP($F2309,'Arr 2020'!$A:$N,12,0),0)</f>
        <v>0</v>
      </c>
      <c r="R2309" s="44">
        <f>IFERROR(VLOOKUP($F2309,'Arr 2020'!$A:$N,13,0),0)</f>
        <v>0</v>
      </c>
      <c r="S2309" s="44">
        <f>IFERROR(VLOOKUP($F2309,'Arr 2020'!$A:$N,14,0),0)</f>
        <v>934.2</v>
      </c>
    </row>
    <row r="2310" spans="2:19" ht="15" customHeight="1" x14ac:dyDescent="0.2">
      <c r="B2310" s="32"/>
      <c r="C2310" s="33" t="s">
        <v>3993</v>
      </c>
      <c r="D2310" s="33"/>
      <c r="E2310" s="33"/>
      <c r="F2310" s="33"/>
      <c r="G2310" s="50" t="s">
        <v>3994</v>
      </c>
      <c r="H2310" s="73">
        <f>IFERROR(VLOOKUP($F2310,'Arr 2020'!$A$1:$C$1331,3,0),0)</f>
        <v>0</v>
      </c>
      <c r="I2310" s="73">
        <f>IFERROR(VLOOKUP($F2310,'Arr 2020'!$A:$N,4,0),0)</f>
        <v>0</v>
      </c>
      <c r="J2310" s="73">
        <f>IFERROR(VLOOKUP($F2310,'Arr 2020'!$A:$N,5,0),0)</f>
        <v>0</v>
      </c>
      <c r="K2310" s="73">
        <f>IFERROR(VLOOKUP($F2310,'Arr 2020'!$A:$N,6,0),0)</f>
        <v>0</v>
      </c>
      <c r="L2310" s="73">
        <f>IFERROR(VLOOKUP($F2310,'Arr 2020'!$A:$N,7,0),0)</f>
        <v>0</v>
      </c>
      <c r="M2310" s="73">
        <f>IFERROR(VLOOKUP($F2310,'Arr 2020'!$A:$N,8,0),0)</f>
        <v>0</v>
      </c>
      <c r="N2310" s="73">
        <f>IFERROR(VLOOKUP($F2310,'Arr 2020'!$A:$N,9,0),0)</f>
        <v>0</v>
      </c>
      <c r="O2310" s="73">
        <f>IFERROR(VLOOKUP($F2310,'Arr 2020'!$A:$N,10,0),0)</f>
        <v>0</v>
      </c>
      <c r="P2310" s="73">
        <f>IFERROR(VLOOKUP($F2310,'Arr 2020'!$A:$N,11,0),0)</f>
        <v>0</v>
      </c>
      <c r="Q2310" s="73">
        <f>IFERROR(VLOOKUP($F2310,'Arr 2020'!$A:$N,12,0),0)</f>
        <v>0</v>
      </c>
      <c r="R2310" s="73">
        <f>IFERROR(VLOOKUP($F2310,'Arr 2020'!$A:$N,13,0),0)</f>
        <v>0</v>
      </c>
      <c r="S2310" s="73">
        <f>IFERROR(VLOOKUP($F2310,'Arr 2020'!$A:$N,14,0),0)</f>
        <v>0</v>
      </c>
    </row>
    <row r="2311" spans="2:19" ht="15" customHeight="1" x14ac:dyDescent="0.2">
      <c r="B2311" s="64"/>
      <c r="C2311" s="37"/>
      <c r="D2311" s="37" t="s">
        <v>3995</v>
      </c>
      <c r="E2311" s="37"/>
      <c r="F2311" s="37"/>
      <c r="G2311" s="51" t="s">
        <v>3996</v>
      </c>
      <c r="H2311" s="38">
        <f>IFERROR(VLOOKUP($F2311,'Arr 2020'!$A$1:$C$1331,3,0),0)</f>
        <v>0</v>
      </c>
      <c r="I2311" s="38">
        <f>IFERROR(VLOOKUP($F2311,'Arr 2020'!$A:$N,4,0),0)</f>
        <v>0</v>
      </c>
      <c r="J2311" s="38">
        <f>IFERROR(VLOOKUP($F2311,'Arr 2020'!$A:$N,5,0),0)</f>
        <v>0</v>
      </c>
      <c r="K2311" s="38">
        <f>IFERROR(VLOOKUP($F2311,'Arr 2020'!$A:$N,6,0),0)</f>
        <v>0</v>
      </c>
      <c r="L2311" s="38">
        <f>IFERROR(VLOOKUP($F2311,'Arr 2020'!$A:$N,7,0),0)</f>
        <v>0</v>
      </c>
      <c r="M2311" s="38">
        <f>IFERROR(VLOOKUP($F2311,'Arr 2020'!$A:$N,8,0),0)</f>
        <v>0</v>
      </c>
      <c r="N2311" s="38">
        <f>IFERROR(VLOOKUP($F2311,'Arr 2020'!$A:$N,9,0),0)</f>
        <v>0</v>
      </c>
      <c r="O2311" s="38">
        <f>IFERROR(VLOOKUP($F2311,'Arr 2020'!$A:$N,10,0),0)</f>
        <v>0</v>
      </c>
      <c r="P2311" s="38">
        <f>IFERROR(VLOOKUP($F2311,'Arr 2020'!$A:$N,11,0),0)</f>
        <v>0</v>
      </c>
      <c r="Q2311" s="38">
        <f>IFERROR(VLOOKUP($F2311,'Arr 2020'!$A:$N,12,0),0)</f>
        <v>0</v>
      </c>
      <c r="R2311" s="38">
        <f>IFERROR(VLOOKUP($F2311,'Arr 2020'!$A:$N,13,0),0)</f>
        <v>0</v>
      </c>
      <c r="S2311" s="38">
        <f>IFERROR(VLOOKUP($F2311,'Arr 2020'!$A:$N,14,0),0)</f>
        <v>0</v>
      </c>
    </row>
    <row r="2312" spans="2:19" ht="15" customHeight="1" x14ac:dyDescent="0.2">
      <c r="B2312" s="23"/>
      <c r="C2312" s="22"/>
      <c r="D2312" s="22"/>
      <c r="E2312" s="22" t="s">
        <v>3997</v>
      </c>
      <c r="F2312" s="22"/>
      <c r="G2312" s="55" t="s">
        <v>3998</v>
      </c>
      <c r="H2312" s="24">
        <f>IFERROR(VLOOKUP($F2312,'Arr 2020'!$A$1:$C$1331,3,0),0)</f>
        <v>0</v>
      </c>
      <c r="I2312" s="24">
        <f>IFERROR(VLOOKUP($F2312,'Arr 2020'!$A:$N,4,0),0)</f>
        <v>0</v>
      </c>
      <c r="J2312" s="24">
        <f>IFERROR(VLOOKUP($F2312,'Arr 2020'!$A:$N,5,0),0)</f>
        <v>0</v>
      </c>
      <c r="K2312" s="24">
        <f>IFERROR(VLOOKUP($F2312,'Arr 2020'!$A:$N,6,0),0)</f>
        <v>0</v>
      </c>
      <c r="L2312" s="24">
        <f>IFERROR(VLOOKUP($F2312,'Arr 2020'!$A:$N,7,0),0)</f>
        <v>0</v>
      </c>
      <c r="M2312" s="24">
        <f>IFERROR(VLOOKUP($F2312,'Arr 2020'!$A:$N,8,0),0)</f>
        <v>0</v>
      </c>
      <c r="N2312" s="24">
        <f>IFERROR(VLOOKUP($F2312,'Arr 2020'!$A:$N,9,0),0)</f>
        <v>0</v>
      </c>
      <c r="O2312" s="24">
        <f>IFERROR(VLOOKUP($F2312,'Arr 2020'!$A:$N,10,0),0)</f>
        <v>0</v>
      </c>
      <c r="P2312" s="24">
        <f>IFERROR(VLOOKUP($F2312,'Arr 2020'!$A:$N,11,0),0)</f>
        <v>0</v>
      </c>
      <c r="Q2312" s="24">
        <f>IFERROR(VLOOKUP($F2312,'Arr 2020'!$A:$N,12,0),0)</f>
        <v>0</v>
      </c>
      <c r="R2312" s="24">
        <f>IFERROR(VLOOKUP($F2312,'Arr 2020'!$A:$N,13,0),0)</f>
        <v>0</v>
      </c>
      <c r="S2312" s="24">
        <f>IFERROR(VLOOKUP($F2312,'Arr 2020'!$A:$N,14,0),0)</f>
        <v>0</v>
      </c>
    </row>
    <row r="2313" spans="2:19" ht="15" customHeight="1" x14ac:dyDescent="0.2">
      <c r="B2313" s="60"/>
      <c r="C2313" s="61"/>
      <c r="D2313" s="61"/>
      <c r="E2313" s="61"/>
      <c r="F2313" s="43" t="s">
        <v>3999</v>
      </c>
      <c r="G2313" s="53" t="s">
        <v>3998</v>
      </c>
      <c r="H2313" s="44">
        <f>IFERROR(VLOOKUP($F2313,'Arr 2020'!$A$1:$C$1331,3,0),0)</f>
        <v>0</v>
      </c>
      <c r="I2313" s="44">
        <f>IFERROR(VLOOKUP($F2313,'Arr 2020'!$A:$N,4,0),0)</f>
        <v>788.28</v>
      </c>
      <c r="J2313" s="44">
        <f>IFERROR(VLOOKUP($F2313,'Arr 2020'!$A:$N,5,0),0)</f>
        <v>29.43</v>
      </c>
      <c r="K2313" s="44">
        <f>IFERROR(VLOOKUP($F2313,'Arr 2020'!$A:$N,6,0),0)</f>
        <v>20.870000000000005</v>
      </c>
      <c r="L2313" s="44">
        <f>IFERROR(VLOOKUP($F2313,'Arr 2020'!$A:$N,7,0),0)</f>
        <v>0</v>
      </c>
      <c r="M2313" s="44">
        <f>IFERROR(VLOOKUP($F2313,'Arr 2020'!$A:$N,8,0),0)</f>
        <v>0</v>
      </c>
      <c r="N2313" s="44">
        <f>IFERROR(VLOOKUP($F2313,'Arr 2020'!$A:$N,9,0),0)</f>
        <v>35</v>
      </c>
      <c r="O2313" s="44">
        <f>IFERROR(VLOOKUP($F2313,'Arr 2020'!$A:$N,10,0),0)</f>
        <v>0</v>
      </c>
      <c r="P2313" s="44">
        <f>IFERROR(VLOOKUP($F2313,'Arr 2020'!$A:$N,11,0),0)</f>
        <v>0</v>
      </c>
      <c r="Q2313" s="44">
        <f>IFERROR(VLOOKUP($F2313,'Arr 2020'!$A:$N,12,0),0)</f>
        <v>238.37</v>
      </c>
      <c r="R2313" s="44">
        <f>IFERROR(VLOOKUP($F2313,'Arr 2020'!$A:$N,13,0),0)</f>
        <v>90</v>
      </c>
      <c r="S2313" s="44">
        <f>IFERROR(VLOOKUP($F2313,'Arr 2020'!$A:$N,14,0),0)</f>
        <v>412.74</v>
      </c>
    </row>
    <row r="2314" spans="2:19" ht="30" customHeight="1" x14ac:dyDescent="0.2">
      <c r="B2314" s="23"/>
      <c r="C2314" s="22"/>
      <c r="D2314" s="22"/>
      <c r="E2314" s="22" t="s">
        <v>4000</v>
      </c>
      <c r="F2314" s="22"/>
      <c r="G2314" s="55" t="s">
        <v>4001</v>
      </c>
      <c r="H2314" s="24">
        <f>IFERROR(VLOOKUP($F2314,'Arr 2020'!$A$1:$C$1331,3,0),0)</f>
        <v>0</v>
      </c>
      <c r="I2314" s="24">
        <f>IFERROR(VLOOKUP($F2314,'Arr 2020'!$A:$N,4,0),0)</f>
        <v>0</v>
      </c>
      <c r="J2314" s="24">
        <f>IFERROR(VLOOKUP($F2314,'Arr 2020'!$A:$N,5,0),0)</f>
        <v>0</v>
      </c>
      <c r="K2314" s="24">
        <f>IFERROR(VLOOKUP($F2314,'Arr 2020'!$A:$N,6,0),0)</f>
        <v>0</v>
      </c>
      <c r="L2314" s="24">
        <f>IFERROR(VLOOKUP($F2314,'Arr 2020'!$A:$N,7,0),0)</f>
        <v>0</v>
      </c>
      <c r="M2314" s="24">
        <f>IFERROR(VLOOKUP($F2314,'Arr 2020'!$A:$N,8,0),0)</f>
        <v>0</v>
      </c>
      <c r="N2314" s="24">
        <f>IFERROR(VLOOKUP($F2314,'Arr 2020'!$A:$N,9,0),0)</f>
        <v>0</v>
      </c>
      <c r="O2314" s="24">
        <f>IFERROR(VLOOKUP($F2314,'Arr 2020'!$A:$N,10,0),0)</f>
        <v>0</v>
      </c>
      <c r="P2314" s="24">
        <f>IFERROR(VLOOKUP($F2314,'Arr 2020'!$A:$N,11,0),0)</f>
        <v>0</v>
      </c>
      <c r="Q2314" s="24">
        <f>IFERROR(VLOOKUP($F2314,'Arr 2020'!$A:$N,12,0),0)</f>
        <v>0</v>
      </c>
      <c r="R2314" s="24">
        <f>IFERROR(VLOOKUP($F2314,'Arr 2020'!$A:$N,13,0),0)</f>
        <v>0</v>
      </c>
      <c r="S2314" s="24">
        <f>IFERROR(VLOOKUP($F2314,'Arr 2020'!$A:$N,14,0),0)</f>
        <v>0</v>
      </c>
    </row>
    <row r="2315" spans="2:19" ht="15" customHeight="1" x14ac:dyDescent="0.2">
      <c r="B2315" s="60"/>
      <c r="C2315" s="61"/>
      <c r="D2315" s="61"/>
      <c r="E2315" s="61"/>
      <c r="F2315" s="43" t="s">
        <v>4002</v>
      </c>
      <c r="G2315" s="53" t="s">
        <v>4003</v>
      </c>
      <c r="H2315" s="44">
        <f>IFERROR(VLOOKUP($F2315,'Arr 2020'!$A$1:$C$1331,3,0),0)</f>
        <v>0</v>
      </c>
      <c r="I2315" s="44">
        <f>IFERROR(VLOOKUP($F2315,'Arr 2020'!$A:$N,4,0),0)</f>
        <v>0</v>
      </c>
      <c r="J2315" s="44">
        <f>IFERROR(VLOOKUP($F2315,'Arr 2020'!$A:$N,5,0),0)</f>
        <v>0</v>
      </c>
      <c r="K2315" s="44">
        <f>IFERROR(VLOOKUP($F2315,'Arr 2020'!$A:$N,6,0),0)</f>
        <v>0</v>
      </c>
      <c r="L2315" s="44">
        <f>IFERROR(VLOOKUP($F2315,'Arr 2020'!$A:$N,7,0),0)</f>
        <v>0</v>
      </c>
      <c r="M2315" s="44">
        <f>IFERROR(VLOOKUP($F2315,'Arr 2020'!$A:$N,8,0),0)</f>
        <v>0</v>
      </c>
      <c r="N2315" s="44">
        <f>IFERROR(VLOOKUP($F2315,'Arr 2020'!$A:$N,9,0),0)</f>
        <v>0</v>
      </c>
      <c r="O2315" s="44">
        <f>IFERROR(VLOOKUP($F2315,'Arr 2020'!$A:$N,10,0),0)</f>
        <v>0</v>
      </c>
      <c r="P2315" s="44">
        <f>IFERROR(VLOOKUP($F2315,'Arr 2020'!$A:$N,11,0),0)</f>
        <v>0</v>
      </c>
      <c r="Q2315" s="44">
        <f>IFERROR(VLOOKUP($F2315,'Arr 2020'!$A:$N,12,0),0)</f>
        <v>0</v>
      </c>
      <c r="R2315" s="44">
        <f>IFERROR(VLOOKUP($F2315,'Arr 2020'!$A:$N,13,0),0)</f>
        <v>0</v>
      </c>
      <c r="S2315" s="44">
        <f>IFERROR(VLOOKUP($F2315,'Arr 2020'!$A:$N,14,0),0)</f>
        <v>0</v>
      </c>
    </row>
    <row r="2316" spans="2:19" ht="15" customHeight="1" x14ac:dyDescent="0.2">
      <c r="B2316" s="60"/>
      <c r="C2316" s="61"/>
      <c r="D2316" s="61"/>
      <c r="E2316" s="61"/>
      <c r="F2316" s="43" t="s">
        <v>4004</v>
      </c>
      <c r="G2316" s="53" t="s">
        <v>4005</v>
      </c>
      <c r="H2316" s="44">
        <f>IFERROR(VLOOKUP($F2316,'Arr 2020'!$A$1:$C$1331,3,0),0)</f>
        <v>0</v>
      </c>
      <c r="I2316" s="44">
        <f>IFERROR(VLOOKUP($F2316,'Arr 2020'!$A:$N,4,0),0)</f>
        <v>0</v>
      </c>
      <c r="J2316" s="44">
        <f>IFERROR(VLOOKUP($F2316,'Arr 2020'!$A:$N,5,0),0)</f>
        <v>0</v>
      </c>
      <c r="K2316" s="44">
        <f>IFERROR(VLOOKUP($F2316,'Arr 2020'!$A:$N,6,0),0)</f>
        <v>0</v>
      </c>
      <c r="L2316" s="44">
        <f>IFERROR(VLOOKUP($F2316,'Arr 2020'!$A:$N,7,0),0)</f>
        <v>0</v>
      </c>
      <c r="M2316" s="44">
        <f>IFERROR(VLOOKUP($F2316,'Arr 2020'!$A:$N,8,0),0)</f>
        <v>0</v>
      </c>
      <c r="N2316" s="44">
        <f>IFERROR(VLOOKUP($F2316,'Arr 2020'!$A:$N,9,0),0)</f>
        <v>0</v>
      </c>
      <c r="O2316" s="44">
        <f>IFERROR(VLOOKUP($F2316,'Arr 2020'!$A:$N,10,0),0)</f>
        <v>0</v>
      </c>
      <c r="P2316" s="44">
        <f>IFERROR(VLOOKUP($F2316,'Arr 2020'!$A:$N,11,0),0)</f>
        <v>0</v>
      </c>
      <c r="Q2316" s="44">
        <f>IFERROR(VLOOKUP($F2316,'Arr 2020'!$A:$N,12,0),0)</f>
        <v>0</v>
      </c>
      <c r="R2316" s="44">
        <f>IFERROR(VLOOKUP($F2316,'Arr 2020'!$A:$N,13,0),0)</f>
        <v>0</v>
      </c>
      <c r="S2316" s="44">
        <f>IFERROR(VLOOKUP($F2316,'Arr 2020'!$A:$N,14,0),0)</f>
        <v>0</v>
      </c>
    </row>
    <row r="2317" spans="2:19" ht="30" customHeight="1" x14ac:dyDescent="0.2">
      <c r="B2317" s="23"/>
      <c r="C2317" s="22"/>
      <c r="D2317" s="22"/>
      <c r="E2317" s="22" t="s">
        <v>4006</v>
      </c>
      <c r="F2317" s="22"/>
      <c r="G2317" s="55" t="s">
        <v>4007</v>
      </c>
      <c r="H2317" s="24">
        <f>IFERROR(VLOOKUP($F2317,'Arr 2020'!$A$1:$C$1331,3,0),0)</f>
        <v>0</v>
      </c>
      <c r="I2317" s="24">
        <f>IFERROR(VLOOKUP($F2317,'Arr 2020'!$A:$N,4,0),0)</f>
        <v>0</v>
      </c>
      <c r="J2317" s="24">
        <f>IFERROR(VLOOKUP($F2317,'Arr 2020'!$A:$N,5,0),0)</f>
        <v>0</v>
      </c>
      <c r="K2317" s="24">
        <f>IFERROR(VLOOKUP($F2317,'Arr 2020'!$A:$N,6,0),0)</f>
        <v>0</v>
      </c>
      <c r="L2317" s="24">
        <f>IFERROR(VLOOKUP($F2317,'Arr 2020'!$A:$N,7,0),0)</f>
        <v>0</v>
      </c>
      <c r="M2317" s="24">
        <f>IFERROR(VLOOKUP($F2317,'Arr 2020'!$A:$N,8,0),0)</f>
        <v>0</v>
      </c>
      <c r="N2317" s="24">
        <f>IFERROR(VLOOKUP($F2317,'Arr 2020'!$A:$N,9,0),0)</f>
        <v>0</v>
      </c>
      <c r="O2317" s="24">
        <f>IFERROR(VLOOKUP($F2317,'Arr 2020'!$A:$N,10,0),0)</f>
        <v>0</v>
      </c>
      <c r="P2317" s="24">
        <f>IFERROR(VLOOKUP($F2317,'Arr 2020'!$A:$N,11,0),0)</f>
        <v>0</v>
      </c>
      <c r="Q2317" s="24">
        <f>IFERROR(VLOOKUP($F2317,'Arr 2020'!$A:$N,12,0),0)</f>
        <v>0</v>
      </c>
      <c r="R2317" s="24">
        <f>IFERROR(VLOOKUP($F2317,'Arr 2020'!$A:$N,13,0),0)</f>
        <v>0</v>
      </c>
      <c r="S2317" s="24">
        <f>IFERROR(VLOOKUP($F2317,'Arr 2020'!$A:$N,14,0),0)</f>
        <v>0</v>
      </c>
    </row>
    <row r="2318" spans="2:19" ht="30" customHeight="1" x14ac:dyDescent="0.2">
      <c r="B2318" s="60"/>
      <c r="C2318" s="61"/>
      <c r="D2318" s="61"/>
      <c r="E2318" s="61"/>
      <c r="F2318" s="43" t="s">
        <v>4008</v>
      </c>
      <c r="G2318" s="53" t="s">
        <v>4007</v>
      </c>
      <c r="H2318" s="44">
        <f>IFERROR(VLOOKUP($F2318,'Arr 2020'!$A$1:$C$1331,3,0),0)</f>
        <v>0</v>
      </c>
      <c r="I2318" s="44">
        <f>IFERROR(VLOOKUP($F2318,'Arr 2020'!$A:$N,4,0),0)</f>
        <v>0</v>
      </c>
      <c r="J2318" s="44">
        <f>IFERROR(VLOOKUP($F2318,'Arr 2020'!$A:$N,5,0),0)</f>
        <v>0</v>
      </c>
      <c r="K2318" s="44">
        <f>IFERROR(VLOOKUP($F2318,'Arr 2020'!$A:$N,6,0),0)</f>
        <v>0</v>
      </c>
      <c r="L2318" s="44">
        <f>IFERROR(VLOOKUP($F2318,'Arr 2020'!$A:$N,7,0),0)</f>
        <v>0</v>
      </c>
      <c r="M2318" s="44">
        <f>IFERROR(VLOOKUP($F2318,'Arr 2020'!$A:$N,8,0),0)</f>
        <v>0</v>
      </c>
      <c r="N2318" s="44">
        <f>IFERROR(VLOOKUP($F2318,'Arr 2020'!$A:$N,9,0),0)</f>
        <v>0</v>
      </c>
      <c r="O2318" s="44">
        <f>IFERROR(VLOOKUP($F2318,'Arr 2020'!$A:$N,10,0),0)</f>
        <v>0</v>
      </c>
      <c r="P2318" s="44">
        <f>IFERROR(VLOOKUP($F2318,'Arr 2020'!$A:$N,11,0),0)</f>
        <v>0</v>
      </c>
      <c r="Q2318" s="44">
        <f>IFERROR(VLOOKUP($F2318,'Arr 2020'!$A:$N,12,0),0)</f>
        <v>0</v>
      </c>
      <c r="R2318" s="44">
        <f>IFERROR(VLOOKUP($F2318,'Arr 2020'!$A:$N,13,0),0)</f>
        <v>0</v>
      </c>
      <c r="S2318" s="44">
        <f>IFERROR(VLOOKUP($F2318,'Arr 2020'!$A:$N,14,0),0)</f>
        <v>0</v>
      </c>
    </row>
    <row r="2319" spans="2:19" ht="15" customHeight="1" x14ac:dyDescent="0.2">
      <c r="B2319" s="32"/>
      <c r="C2319" s="33" t="s">
        <v>4009</v>
      </c>
      <c r="D2319" s="33"/>
      <c r="E2319" s="33"/>
      <c r="F2319" s="33"/>
      <c r="G2319" s="50" t="s">
        <v>4010</v>
      </c>
      <c r="H2319" s="73">
        <f>IFERROR(VLOOKUP($F2319,'Arr 2020'!$A$1:$C$1331,3,0),0)</f>
        <v>0</v>
      </c>
      <c r="I2319" s="73">
        <f>IFERROR(VLOOKUP($F2319,'Arr 2020'!$A:$N,4,0),0)</f>
        <v>0</v>
      </c>
      <c r="J2319" s="73">
        <f>IFERROR(VLOOKUP($F2319,'Arr 2020'!$A:$N,5,0),0)</f>
        <v>0</v>
      </c>
      <c r="K2319" s="73">
        <f>IFERROR(VLOOKUP($F2319,'Arr 2020'!$A:$N,6,0),0)</f>
        <v>0</v>
      </c>
      <c r="L2319" s="73">
        <f>IFERROR(VLOOKUP($F2319,'Arr 2020'!$A:$N,7,0),0)</f>
        <v>0</v>
      </c>
      <c r="M2319" s="73">
        <f>IFERROR(VLOOKUP($F2319,'Arr 2020'!$A:$N,8,0),0)</f>
        <v>0</v>
      </c>
      <c r="N2319" s="73">
        <f>IFERROR(VLOOKUP($F2319,'Arr 2020'!$A:$N,9,0),0)</f>
        <v>0</v>
      </c>
      <c r="O2319" s="73">
        <f>IFERROR(VLOOKUP($F2319,'Arr 2020'!$A:$N,10,0),0)</f>
        <v>0</v>
      </c>
      <c r="P2319" s="73">
        <f>IFERROR(VLOOKUP($F2319,'Arr 2020'!$A:$N,11,0),0)</f>
        <v>0</v>
      </c>
      <c r="Q2319" s="73">
        <f>IFERROR(VLOOKUP($F2319,'Arr 2020'!$A:$N,12,0),0)</f>
        <v>0</v>
      </c>
      <c r="R2319" s="73">
        <f>IFERROR(VLOOKUP($F2319,'Arr 2020'!$A:$N,13,0),0)</f>
        <v>0</v>
      </c>
      <c r="S2319" s="73">
        <f>IFERROR(VLOOKUP($F2319,'Arr 2020'!$A:$N,14,0),0)</f>
        <v>0</v>
      </c>
    </row>
    <row r="2320" spans="2:19" ht="15" customHeight="1" x14ac:dyDescent="0.2">
      <c r="B2320" s="64"/>
      <c r="C2320" s="37"/>
      <c r="D2320" s="37" t="s">
        <v>4011</v>
      </c>
      <c r="E2320" s="37"/>
      <c r="F2320" s="37"/>
      <c r="G2320" s="51" t="s">
        <v>4012</v>
      </c>
      <c r="H2320" s="38">
        <f>IFERROR(VLOOKUP($F2320,'Arr 2020'!$A$1:$C$1331,3,0),0)</f>
        <v>0</v>
      </c>
      <c r="I2320" s="38">
        <f>IFERROR(VLOOKUP($F2320,'Arr 2020'!$A:$N,4,0),0)</f>
        <v>0</v>
      </c>
      <c r="J2320" s="38">
        <f>IFERROR(VLOOKUP($F2320,'Arr 2020'!$A:$N,5,0),0)</f>
        <v>0</v>
      </c>
      <c r="K2320" s="38">
        <f>IFERROR(VLOOKUP($F2320,'Arr 2020'!$A:$N,6,0),0)</f>
        <v>0</v>
      </c>
      <c r="L2320" s="38">
        <f>IFERROR(VLOOKUP($F2320,'Arr 2020'!$A:$N,7,0),0)</f>
        <v>0</v>
      </c>
      <c r="M2320" s="38">
        <f>IFERROR(VLOOKUP($F2320,'Arr 2020'!$A:$N,8,0),0)</f>
        <v>0</v>
      </c>
      <c r="N2320" s="38">
        <f>IFERROR(VLOOKUP($F2320,'Arr 2020'!$A:$N,9,0),0)</f>
        <v>0</v>
      </c>
      <c r="O2320" s="38">
        <f>IFERROR(VLOOKUP($F2320,'Arr 2020'!$A:$N,10,0),0)</f>
        <v>0</v>
      </c>
      <c r="P2320" s="38">
        <f>IFERROR(VLOOKUP($F2320,'Arr 2020'!$A:$N,11,0),0)</f>
        <v>0</v>
      </c>
      <c r="Q2320" s="38">
        <f>IFERROR(VLOOKUP($F2320,'Arr 2020'!$A:$N,12,0),0)</f>
        <v>0</v>
      </c>
      <c r="R2320" s="38">
        <f>IFERROR(VLOOKUP($F2320,'Arr 2020'!$A:$N,13,0),0)</f>
        <v>0</v>
      </c>
      <c r="S2320" s="38">
        <f>IFERROR(VLOOKUP($F2320,'Arr 2020'!$A:$N,14,0),0)</f>
        <v>0</v>
      </c>
    </row>
    <row r="2321" spans="2:19" ht="15" customHeight="1" x14ac:dyDescent="0.2">
      <c r="B2321" s="23"/>
      <c r="C2321" s="22"/>
      <c r="D2321" s="22"/>
      <c r="E2321" s="22" t="s">
        <v>4013</v>
      </c>
      <c r="F2321" s="22"/>
      <c r="G2321" s="55" t="s">
        <v>4012</v>
      </c>
      <c r="H2321" s="24">
        <f>IFERROR(VLOOKUP($F2321,'Arr 2020'!$A$1:$C$1331,3,0),0)</f>
        <v>0</v>
      </c>
      <c r="I2321" s="24">
        <f>IFERROR(VLOOKUP($F2321,'Arr 2020'!$A:$N,4,0),0)</f>
        <v>0</v>
      </c>
      <c r="J2321" s="24">
        <f>IFERROR(VLOOKUP($F2321,'Arr 2020'!$A:$N,5,0),0)</f>
        <v>0</v>
      </c>
      <c r="K2321" s="24">
        <f>IFERROR(VLOOKUP($F2321,'Arr 2020'!$A:$N,6,0),0)</f>
        <v>0</v>
      </c>
      <c r="L2321" s="24">
        <f>IFERROR(VLOOKUP($F2321,'Arr 2020'!$A:$N,7,0),0)</f>
        <v>0</v>
      </c>
      <c r="M2321" s="24">
        <f>IFERROR(VLOOKUP($F2321,'Arr 2020'!$A:$N,8,0),0)</f>
        <v>0</v>
      </c>
      <c r="N2321" s="24">
        <f>IFERROR(VLOOKUP($F2321,'Arr 2020'!$A:$N,9,0),0)</f>
        <v>0</v>
      </c>
      <c r="O2321" s="24">
        <f>IFERROR(VLOOKUP($F2321,'Arr 2020'!$A:$N,10,0),0)</f>
        <v>0</v>
      </c>
      <c r="P2321" s="24">
        <f>IFERROR(VLOOKUP($F2321,'Arr 2020'!$A:$N,11,0),0)</f>
        <v>0</v>
      </c>
      <c r="Q2321" s="24">
        <f>IFERROR(VLOOKUP($F2321,'Arr 2020'!$A:$N,12,0),0)</f>
        <v>0</v>
      </c>
      <c r="R2321" s="24">
        <f>IFERROR(VLOOKUP($F2321,'Arr 2020'!$A:$N,13,0),0)</f>
        <v>0</v>
      </c>
      <c r="S2321" s="24">
        <f>IFERROR(VLOOKUP($F2321,'Arr 2020'!$A:$N,14,0),0)</f>
        <v>0</v>
      </c>
    </row>
    <row r="2322" spans="2:19" ht="15" customHeight="1" x14ac:dyDescent="0.2">
      <c r="B2322" s="60"/>
      <c r="C2322" s="61"/>
      <c r="D2322" s="61"/>
      <c r="E2322" s="61"/>
      <c r="F2322" s="43" t="s">
        <v>4014</v>
      </c>
      <c r="G2322" s="53" t="s">
        <v>4015</v>
      </c>
      <c r="H2322" s="44">
        <f>IFERROR(VLOOKUP($F2322,'Arr 2020'!$A$1:$C$1331,3,0),0)</f>
        <v>0</v>
      </c>
      <c r="I2322" s="44">
        <f>IFERROR(VLOOKUP($F2322,'Arr 2020'!$A:$N,4,0),0)</f>
        <v>0</v>
      </c>
      <c r="J2322" s="44">
        <f>IFERROR(VLOOKUP($F2322,'Arr 2020'!$A:$N,5,0),0)</f>
        <v>0</v>
      </c>
      <c r="K2322" s="44">
        <f>IFERROR(VLOOKUP($F2322,'Arr 2020'!$A:$N,6,0),0)</f>
        <v>0</v>
      </c>
      <c r="L2322" s="44">
        <f>IFERROR(VLOOKUP($F2322,'Arr 2020'!$A:$N,7,0),0)</f>
        <v>0</v>
      </c>
      <c r="M2322" s="44">
        <f>IFERROR(VLOOKUP($F2322,'Arr 2020'!$A:$N,8,0),0)</f>
        <v>0</v>
      </c>
      <c r="N2322" s="44">
        <f>IFERROR(VLOOKUP($F2322,'Arr 2020'!$A:$N,9,0),0)</f>
        <v>0</v>
      </c>
      <c r="O2322" s="44">
        <f>IFERROR(VLOOKUP($F2322,'Arr 2020'!$A:$N,10,0),0)</f>
        <v>0</v>
      </c>
      <c r="P2322" s="44">
        <f>IFERROR(VLOOKUP($F2322,'Arr 2020'!$A:$N,11,0),0)</f>
        <v>0</v>
      </c>
      <c r="Q2322" s="44">
        <f>IFERROR(VLOOKUP($F2322,'Arr 2020'!$A:$N,12,0),0)</f>
        <v>0</v>
      </c>
      <c r="R2322" s="44">
        <f>IFERROR(VLOOKUP($F2322,'Arr 2020'!$A:$N,13,0),0)</f>
        <v>0</v>
      </c>
      <c r="S2322" s="44">
        <f>IFERROR(VLOOKUP($F2322,'Arr 2020'!$A:$N,14,0),0)</f>
        <v>0</v>
      </c>
    </row>
    <row r="2323" spans="2:19" ht="15" customHeight="1" x14ac:dyDescent="0.2">
      <c r="B2323" s="60"/>
      <c r="C2323" s="61"/>
      <c r="D2323" s="61"/>
      <c r="E2323" s="61"/>
      <c r="F2323" s="43" t="s">
        <v>4016</v>
      </c>
      <c r="G2323" s="53" t="s">
        <v>4017</v>
      </c>
      <c r="H2323" s="44">
        <f>IFERROR(VLOOKUP($F2323,'Arr 2020'!$A$1:$C$1331,3,0),0)</f>
        <v>451.16000000000008</v>
      </c>
      <c r="I2323" s="44">
        <f>IFERROR(VLOOKUP($F2323,'Arr 2020'!$A:$N,4,0),0)</f>
        <v>68.2</v>
      </c>
      <c r="J2323" s="44">
        <f>IFERROR(VLOOKUP($F2323,'Arr 2020'!$A:$N,5,0),0)</f>
        <v>108.26</v>
      </c>
      <c r="K2323" s="44">
        <f>IFERROR(VLOOKUP($F2323,'Arr 2020'!$A:$N,6,0),0)</f>
        <v>0</v>
      </c>
      <c r="L2323" s="44">
        <f>IFERROR(VLOOKUP($F2323,'Arr 2020'!$A:$N,7,0),0)</f>
        <v>28.88</v>
      </c>
      <c r="M2323" s="44">
        <f>IFERROR(VLOOKUP($F2323,'Arr 2020'!$A:$N,8,0),0)</f>
        <v>0</v>
      </c>
      <c r="N2323" s="44">
        <f>IFERROR(VLOOKUP($F2323,'Arr 2020'!$A:$N,9,0),0)</f>
        <v>0</v>
      </c>
      <c r="O2323" s="44">
        <f>IFERROR(VLOOKUP($F2323,'Arr 2020'!$A:$N,10,0),0)</f>
        <v>0</v>
      </c>
      <c r="P2323" s="44">
        <f>IFERROR(VLOOKUP($F2323,'Arr 2020'!$A:$N,11,0),0)</f>
        <v>0</v>
      </c>
      <c r="Q2323" s="44">
        <f>IFERROR(VLOOKUP($F2323,'Arr 2020'!$A:$N,12,0),0)</f>
        <v>0</v>
      </c>
      <c r="R2323" s="44">
        <f>IFERROR(VLOOKUP($F2323,'Arr 2020'!$A:$N,13,0),0)</f>
        <v>65.739999999999995</v>
      </c>
      <c r="S2323" s="44">
        <f>IFERROR(VLOOKUP($F2323,'Arr 2020'!$A:$N,14,0),0)</f>
        <v>94.12</v>
      </c>
    </row>
    <row r="2324" spans="2:19" ht="15" customHeight="1" x14ac:dyDescent="0.2">
      <c r="B2324" s="60"/>
      <c r="C2324" s="61"/>
      <c r="D2324" s="61"/>
      <c r="E2324" s="61"/>
      <c r="F2324" s="43" t="s">
        <v>4018</v>
      </c>
      <c r="G2324" s="53" t="s">
        <v>4019</v>
      </c>
      <c r="H2324" s="44">
        <f>IFERROR(VLOOKUP($F2324,'Arr 2020'!$A$1:$C$1331,3,0),0)</f>
        <v>0</v>
      </c>
      <c r="I2324" s="44">
        <f>IFERROR(VLOOKUP($F2324,'Arr 2020'!$A:$N,4,0),0)</f>
        <v>0</v>
      </c>
      <c r="J2324" s="44">
        <f>IFERROR(VLOOKUP($F2324,'Arr 2020'!$A:$N,5,0),0)</f>
        <v>0</v>
      </c>
      <c r="K2324" s="44">
        <f>IFERROR(VLOOKUP($F2324,'Arr 2020'!$A:$N,6,0),0)</f>
        <v>0</v>
      </c>
      <c r="L2324" s="44">
        <f>IFERROR(VLOOKUP($F2324,'Arr 2020'!$A:$N,7,0),0)</f>
        <v>0</v>
      </c>
      <c r="M2324" s="44">
        <f>IFERROR(VLOOKUP($F2324,'Arr 2020'!$A:$N,8,0),0)</f>
        <v>0</v>
      </c>
      <c r="N2324" s="44">
        <f>IFERROR(VLOOKUP($F2324,'Arr 2020'!$A:$N,9,0),0)</f>
        <v>0</v>
      </c>
      <c r="O2324" s="44">
        <f>IFERROR(VLOOKUP($F2324,'Arr 2020'!$A:$N,10,0),0)</f>
        <v>0</v>
      </c>
      <c r="P2324" s="44">
        <f>IFERROR(VLOOKUP($F2324,'Arr 2020'!$A:$N,11,0),0)</f>
        <v>0</v>
      </c>
      <c r="Q2324" s="44">
        <f>IFERROR(VLOOKUP($F2324,'Arr 2020'!$A:$N,12,0),0)</f>
        <v>0</v>
      </c>
      <c r="R2324" s="44">
        <f>IFERROR(VLOOKUP($F2324,'Arr 2020'!$A:$N,13,0),0)</f>
        <v>0</v>
      </c>
      <c r="S2324" s="44">
        <f>IFERROR(VLOOKUP($F2324,'Arr 2020'!$A:$N,14,0),0)</f>
        <v>0</v>
      </c>
    </row>
    <row r="2325" spans="2:19" ht="15" customHeight="1" x14ac:dyDescent="0.2">
      <c r="B2325" s="32"/>
      <c r="C2325" s="33" t="s">
        <v>4020</v>
      </c>
      <c r="D2325" s="33"/>
      <c r="E2325" s="33"/>
      <c r="F2325" s="33"/>
      <c r="G2325" s="50" t="s">
        <v>4021</v>
      </c>
      <c r="H2325" s="73">
        <f>IFERROR(VLOOKUP($F2325,'Arr 2020'!$A$1:$C$1331,3,0),0)</f>
        <v>0</v>
      </c>
      <c r="I2325" s="73">
        <f>IFERROR(VLOOKUP($F2325,'Arr 2020'!$A:$N,4,0),0)</f>
        <v>0</v>
      </c>
      <c r="J2325" s="73">
        <f>IFERROR(VLOOKUP($F2325,'Arr 2020'!$A:$N,5,0),0)</f>
        <v>0</v>
      </c>
      <c r="K2325" s="73">
        <f>IFERROR(VLOOKUP($F2325,'Arr 2020'!$A:$N,6,0),0)</f>
        <v>0</v>
      </c>
      <c r="L2325" s="73">
        <f>IFERROR(VLOOKUP($F2325,'Arr 2020'!$A:$N,7,0),0)</f>
        <v>0</v>
      </c>
      <c r="M2325" s="73">
        <f>IFERROR(VLOOKUP($F2325,'Arr 2020'!$A:$N,8,0),0)</f>
        <v>0</v>
      </c>
      <c r="N2325" s="73">
        <f>IFERROR(VLOOKUP($F2325,'Arr 2020'!$A:$N,9,0),0)</f>
        <v>0</v>
      </c>
      <c r="O2325" s="73">
        <f>IFERROR(VLOOKUP($F2325,'Arr 2020'!$A:$N,10,0),0)</f>
        <v>0</v>
      </c>
      <c r="P2325" s="73">
        <f>IFERROR(VLOOKUP($F2325,'Arr 2020'!$A:$N,11,0),0)</f>
        <v>0</v>
      </c>
      <c r="Q2325" s="73">
        <f>IFERROR(VLOOKUP($F2325,'Arr 2020'!$A:$N,12,0),0)</f>
        <v>0</v>
      </c>
      <c r="R2325" s="73">
        <f>IFERROR(VLOOKUP($F2325,'Arr 2020'!$A:$N,13,0),0)</f>
        <v>0</v>
      </c>
      <c r="S2325" s="73">
        <f>IFERROR(VLOOKUP($F2325,'Arr 2020'!$A:$N,14,0),0)</f>
        <v>0</v>
      </c>
    </row>
    <row r="2326" spans="2:19" ht="15" customHeight="1" x14ac:dyDescent="0.2">
      <c r="B2326" s="64"/>
      <c r="C2326" s="37"/>
      <c r="D2326" s="37" t="s">
        <v>4022</v>
      </c>
      <c r="E2326" s="37"/>
      <c r="F2326" s="37"/>
      <c r="G2326" s="51" t="s">
        <v>4023</v>
      </c>
      <c r="H2326" s="38">
        <f>IFERROR(VLOOKUP($F2326,'Arr 2020'!$A$1:$C$1331,3,0),0)</f>
        <v>0</v>
      </c>
      <c r="I2326" s="38">
        <f>IFERROR(VLOOKUP($F2326,'Arr 2020'!$A:$N,4,0),0)</f>
        <v>0</v>
      </c>
      <c r="J2326" s="38">
        <f>IFERROR(VLOOKUP($F2326,'Arr 2020'!$A:$N,5,0),0)</f>
        <v>0</v>
      </c>
      <c r="K2326" s="38">
        <f>IFERROR(VLOOKUP($F2326,'Arr 2020'!$A:$N,6,0),0)</f>
        <v>0</v>
      </c>
      <c r="L2326" s="38">
        <f>IFERROR(VLOOKUP($F2326,'Arr 2020'!$A:$N,7,0),0)</f>
        <v>0</v>
      </c>
      <c r="M2326" s="38">
        <f>IFERROR(VLOOKUP($F2326,'Arr 2020'!$A:$N,8,0),0)</f>
        <v>0</v>
      </c>
      <c r="N2326" s="38">
        <f>IFERROR(VLOOKUP($F2326,'Arr 2020'!$A:$N,9,0),0)</f>
        <v>0</v>
      </c>
      <c r="O2326" s="38">
        <f>IFERROR(VLOOKUP($F2326,'Arr 2020'!$A:$N,10,0),0)</f>
        <v>0</v>
      </c>
      <c r="P2326" s="38">
        <f>IFERROR(VLOOKUP($F2326,'Arr 2020'!$A:$N,11,0),0)</f>
        <v>0</v>
      </c>
      <c r="Q2326" s="38">
        <f>IFERROR(VLOOKUP($F2326,'Arr 2020'!$A:$N,12,0),0)</f>
        <v>0</v>
      </c>
      <c r="R2326" s="38">
        <f>IFERROR(VLOOKUP($F2326,'Arr 2020'!$A:$N,13,0),0)</f>
        <v>0</v>
      </c>
      <c r="S2326" s="38">
        <f>IFERROR(VLOOKUP($F2326,'Arr 2020'!$A:$N,14,0),0)</f>
        <v>0</v>
      </c>
    </row>
    <row r="2327" spans="2:19" ht="15" customHeight="1" x14ac:dyDescent="0.2">
      <c r="B2327" s="23"/>
      <c r="C2327" s="22"/>
      <c r="D2327" s="22"/>
      <c r="E2327" s="22" t="s">
        <v>4024</v>
      </c>
      <c r="F2327" s="22"/>
      <c r="G2327" s="55" t="s">
        <v>4025</v>
      </c>
      <c r="H2327" s="24">
        <f>IFERROR(VLOOKUP($F2327,'Arr 2020'!$A$1:$C$1331,3,0),0)</f>
        <v>0</v>
      </c>
      <c r="I2327" s="24">
        <f>IFERROR(VLOOKUP($F2327,'Arr 2020'!$A:$N,4,0),0)</f>
        <v>0</v>
      </c>
      <c r="J2327" s="24">
        <f>IFERROR(VLOOKUP($F2327,'Arr 2020'!$A:$N,5,0),0)</f>
        <v>0</v>
      </c>
      <c r="K2327" s="24">
        <f>IFERROR(VLOOKUP($F2327,'Arr 2020'!$A:$N,6,0),0)</f>
        <v>0</v>
      </c>
      <c r="L2327" s="24">
        <f>IFERROR(VLOOKUP($F2327,'Arr 2020'!$A:$N,7,0),0)</f>
        <v>0</v>
      </c>
      <c r="M2327" s="24">
        <f>IFERROR(VLOOKUP($F2327,'Arr 2020'!$A:$N,8,0),0)</f>
        <v>0</v>
      </c>
      <c r="N2327" s="24">
        <f>IFERROR(VLOOKUP($F2327,'Arr 2020'!$A:$N,9,0),0)</f>
        <v>0</v>
      </c>
      <c r="O2327" s="24">
        <f>IFERROR(VLOOKUP($F2327,'Arr 2020'!$A:$N,10,0),0)</f>
        <v>0</v>
      </c>
      <c r="P2327" s="24">
        <f>IFERROR(VLOOKUP($F2327,'Arr 2020'!$A:$N,11,0),0)</f>
        <v>0</v>
      </c>
      <c r="Q2327" s="24">
        <f>IFERROR(VLOOKUP($F2327,'Arr 2020'!$A:$N,12,0),0)</f>
        <v>0</v>
      </c>
      <c r="R2327" s="24">
        <f>IFERROR(VLOOKUP($F2327,'Arr 2020'!$A:$N,13,0),0)</f>
        <v>0</v>
      </c>
      <c r="S2327" s="24">
        <f>IFERROR(VLOOKUP($F2327,'Arr 2020'!$A:$N,14,0),0)</f>
        <v>0</v>
      </c>
    </row>
    <row r="2328" spans="2:19" ht="15" customHeight="1" x14ac:dyDescent="0.2">
      <c r="B2328" s="60"/>
      <c r="C2328" s="61"/>
      <c r="D2328" s="61"/>
      <c r="E2328" s="61"/>
      <c r="F2328" s="43" t="s">
        <v>4026</v>
      </c>
      <c r="G2328" s="53" t="s">
        <v>4025</v>
      </c>
      <c r="H2328" s="44">
        <f>IFERROR(VLOOKUP($F2328,'Arr 2020'!$A$1:$C$1331,3,0),0)</f>
        <v>0</v>
      </c>
      <c r="I2328" s="44">
        <f>IFERROR(VLOOKUP($F2328,'Arr 2020'!$A:$N,4,0),0)</f>
        <v>0</v>
      </c>
      <c r="J2328" s="44">
        <f>IFERROR(VLOOKUP($F2328,'Arr 2020'!$A:$N,5,0),0)</f>
        <v>0</v>
      </c>
      <c r="K2328" s="44">
        <f>IFERROR(VLOOKUP($F2328,'Arr 2020'!$A:$N,6,0),0)</f>
        <v>0</v>
      </c>
      <c r="L2328" s="44">
        <f>IFERROR(VLOOKUP($F2328,'Arr 2020'!$A:$N,7,0),0)</f>
        <v>0</v>
      </c>
      <c r="M2328" s="44">
        <f>IFERROR(VLOOKUP($F2328,'Arr 2020'!$A:$N,8,0),0)</f>
        <v>0</v>
      </c>
      <c r="N2328" s="44">
        <f>IFERROR(VLOOKUP($F2328,'Arr 2020'!$A:$N,9,0),0)</f>
        <v>0</v>
      </c>
      <c r="O2328" s="44">
        <f>IFERROR(VLOOKUP($F2328,'Arr 2020'!$A:$N,10,0),0)</f>
        <v>0</v>
      </c>
      <c r="P2328" s="44">
        <f>IFERROR(VLOOKUP($F2328,'Arr 2020'!$A:$N,11,0),0)</f>
        <v>0</v>
      </c>
      <c r="Q2328" s="44">
        <f>IFERROR(VLOOKUP($F2328,'Arr 2020'!$A:$N,12,0),0)</f>
        <v>0</v>
      </c>
      <c r="R2328" s="44">
        <f>IFERROR(VLOOKUP($F2328,'Arr 2020'!$A:$N,13,0),0)</f>
        <v>0</v>
      </c>
      <c r="S2328" s="44">
        <f>IFERROR(VLOOKUP($F2328,'Arr 2020'!$A:$N,14,0),0)</f>
        <v>0</v>
      </c>
    </row>
    <row r="2329" spans="2:19" ht="15" customHeight="1" x14ac:dyDescent="0.2">
      <c r="B2329" s="23"/>
      <c r="C2329" s="22"/>
      <c r="D2329" s="22"/>
      <c r="E2329" s="22" t="s">
        <v>4027</v>
      </c>
      <c r="F2329" s="22"/>
      <c r="G2329" s="55" t="s">
        <v>4028</v>
      </c>
      <c r="H2329" s="24">
        <f>IFERROR(VLOOKUP($F2329,'Arr 2020'!$A$1:$C$1331,3,0),0)</f>
        <v>0</v>
      </c>
      <c r="I2329" s="24">
        <f>IFERROR(VLOOKUP($F2329,'Arr 2020'!$A:$N,4,0),0)</f>
        <v>0</v>
      </c>
      <c r="J2329" s="24">
        <f>IFERROR(VLOOKUP($F2329,'Arr 2020'!$A:$N,5,0),0)</f>
        <v>0</v>
      </c>
      <c r="K2329" s="24">
        <f>IFERROR(VLOOKUP($F2329,'Arr 2020'!$A:$N,6,0),0)</f>
        <v>0</v>
      </c>
      <c r="L2329" s="24">
        <f>IFERROR(VLOOKUP($F2329,'Arr 2020'!$A:$N,7,0),0)</f>
        <v>0</v>
      </c>
      <c r="M2329" s="24">
        <f>IFERROR(VLOOKUP($F2329,'Arr 2020'!$A:$N,8,0),0)</f>
        <v>0</v>
      </c>
      <c r="N2329" s="24">
        <f>IFERROR(VLOOKUP($F2329,'Arr 2020'!$A:$N,9,0),0)</f>
        <v>0</v>
      </c>
      <c r="O2329" s="24">
        <f>IFERROR(VLOOKUP($F2329,'Arr 2020'!$A:$N,10,0),0)</f>
        <v>0</v>
      </c>
      <c r="P2329" s="24">
        <f>IFERROR(VLOOKUP($F2329,'Arr 2020'!$A:$N,11,0),0)</f>
        <v>0</v>
      </c>
      <c r="Q2329" s="24">
        <f>IFERROR(VLOOKUP($F2329,'Arr 2020'!$A:$N,12,0),0)</f>
        <v>0</v>
      </c>
      <c r="R2329" s="24">
        <f>IFERROR(VLOOKUP($F2329,'Arr 2020'!$A:$N,13,0),0)</f>
        <v>0</v>
      </c>
      <c r="S2329" s="24">
        <f>IFERROR(VLOOKUP($F2329,'Arr 2020'!$A:$N,14,0),0)</f>
        <v>0</v>
      </c>
    </row>
    <row r="2330" spans="2:19" ht="15" customHeight="1" x14ac:dyDescent="0.2">
      <c r="B2330" s="60"/>
      <c r="C2330" s="61"/>
      <c r="D2330" s="61"/>
      <c r="E2330" s="61"/>
      <c r="F2330" s="43" t="s">
        <v>4029</v>
      </c>
      <c r="G2330" s="53" t="s">
        <v>4028</v>
      </c>
      <c r="H2330" s="44">
        <f>IFERROR(VLOOKUP($F2330,'Arr 2020'!$A$1:$C$1331,3,0),0)</f>
        <v>5820</v>
      </c>
      <c r="I2330" s="44">
        <f>IFERROR(VLOOKUP($F2330,'Arr 2020'!$A:$N,4,0),0)</f>
        <v>4370.4399999999996</v>
      </c>
      <c r="J2330" s="44">
        <f>IFERROR(VLOOKUP($F2330,'Arr 2020'!$A:$N,5,0),0)</f>
        <v>5427.06</v>
      </c>
      <c r="K2330" s="44">
        <f>IFERROR(VLOOKUP($F2330,'Arr 2020'!$A:$N,6,0),0)</f>
        <v>2169.2600000000002</v>
      </c>
      <c r="L2330" s="44">
        <f>IFERROR(VLOOKUP($F2330,'Arr 2020'!$A:$N,7,0),0)</f>
        <v>620.97000000000014</v>
      </c>
      <c r="M2330" s="44">
        <f>IFERROR(VLOOKUP($F2330,'Arr 2020'!$A:$N,8,0),0)</f>
        <v>7560.78</v>
      </c>
      <c r="N2330" s="44">
        <f>IFERROR(VLOOKUP($F2330,'Arr 2020'!$A:$N,9,0),0)</f>
        <v>2725.97</v>
      </c>
      <c r="O2330" s="44">
        <f>IFERROR(VLOOKUP($F2330,'Arr 2020'!$A:$N,10,0),0)</f>
        <v>3250.6</v>
      </c>
      <c r="P2330" s="44">
        <f>IFERROR(VLOOKUP($F2330,'Arr 2020'!$A:$N,11,0),0)</f>
        <v>3630.9099999999994</v>
      </c>
      <c r="Q2330" s="44">
        <f>IFERROR(VLOOKUP($F2330,'Arr 2020'!$A:$N,12,0),0)</f>
        <v>6123.0699999999988</v>
      </c>
      <c r="R2330" s="44">
        <f>IFERROR(VLOOKUP($F2330,'Arr 2020'!$A:$N,13,0),0)</f>
        <v>4052.26</v>
      </c>
      <c r="S2330" s="44">
        <f>IFERROR(VLOOKUP($F2330,'Arr 2020'!$A:$N,14,0),0)</f>
        <v>4547.68</v>
      </c>
    </row>
    <row r="2331" spans="2:19" ht="15" customHeight="1" x14ac:dyDescent="0.2">
      <c r="B2331" s="23"/>
      <c r="C2331" s="22"/>
      <c r="D2331" s="22"/>
      <c r="E2331" s="22" t="s">
        <v>4030</v>
      </c>
      <c r="F2331" s="22"/>
      <c r="G2331" s="55" t="s">
        <v>4031</v>
      </c>
      <c r="H2331" s="24">
        <f>IFERROR(VLOOKUP($F2331,'Arr 2020'!$A$1:$C$1331,3,0),0)</f>
        <v>0</v>
      </c>
      <c r="I2331" s="24">
        <f>IFERROR(VLOOKUP($F2331,'Arr 2020'!$A:$N,4,0),0)</f>
        <v>0</v>
      </c>
      <c r="J2331" s="24">
        <f>IFERROR(VLOOKUP($F2331,'Arr 2020'!$A:$N,5,0),0)</f>
        <v>0</v>
      </c>
      <c r="K2331" s="24">
        <f>IFERROR(VLOOKUP($F2331,'Arr 2020'!$A:$N,6,0),0)</f>
        <v>0</v>
      </c>
      <c r="L2331" s="24">
        <f>IFERROR(VLOOKUP($F2331,'Arr 2020'!$A:$N,7,0),0)</f>
        <v>0</v>
      </c>
      <c r="M2331" s="24">
        <f>IFERROR(VLOOKUP($F2331,'Arr 2020'!$A:$N,8,0),0)</f>
        <v>0</v>
      </c>
      <c r="N2331" s="24">
        <f>IFERROR(VLOOKUP($F2331,'Arr 2020'!$A:$N,9,0),0)</f>
        <v>0</v>
      </c>
      <c r="O2331" s="24">
        <f>IFERROR(VLOOKUP($F2331,'Arr 2020'!$A:$N,10,0),0)</f>
        <v>0</v>
      </c>
      <c r="P2331" s="24">
        <f>IFERROR(VLOOKUP($F2331,'Arr 2020'!$A:$N,11,0),0)</f>
        <v>0</v>
      </c>
      <c r="Q2331" s="24">
        <f>IFERROR(VLOOKUP($F2331,'Arr 2020'!$A:$N,12,0),0)</f>
        <v>0</v>
      </c>
      <c r="R2331" s="24">
        <f>IFERROR(VLOOKUP($F2331,'Arr 2020'!$A:$N,13,0),0)</f>
        <v>0</v>
      </c>
      <c r="S2331" s="24">
        <f>IFERROR(VLOOKUP($F2331,'Arr 2020'!$A:$N,14,0),0)</f>
        <v>0</v>
      </c>
    </row>
    <row r="2332" spans="2:19" ht="15" customHeight="1" x14ac:dyDescent="0.2">
      <c r="B2332" s="60"/>
      <c r="C2332" s="61"/>
      <c r="D2332" s="61"/>
      <c r="E2332" s="61"/>
      <c r="F2332" s="43" t="s">
        <v>4032</v>
      </c>
      <c r="G2332" s="53" t="s">
        <v>4031</v>
      </c>
      <c r="H2332" s="44">
        <f>IFERROR(VLOOKUP($F2332,'Arr 2020'!$A$1:$C$1331,3,0),0)</f>
        <v>8713.9599999999991</v>
      </c>
      <c r="I2332" s="44">
        <f>IFERROR(VLOOKUP($F2332,'Arr 2020'!$A:$N,4,0),0)</f>
        <v>47323.360000000001</v>
      </c>
      <c r="J2332" s="44">
        <f>IFERROR(VLOOKUP($F2332,'Arr 2020'!$A:$N,5,0),0)</f>
        <v>906.29999999999984</v>
      </c>
      <c r="K2332" s="44">
        <f>IFERROR(VLOOKUP($F2332,'Arr 2020'!$A:$N,6,0),0)</f>
        <v>378.94</v>
      </c>
      <c r="L2332" s="44">
        <f>IFERROR(VLOOKUP($F2332,'Arr 2020'!$A:$N,7,0),0)</f>
        <v>0.77</v>
      </c>
      <c r="M2332" s="44">
        <f>IFERROR(VLOOKUP($F2332,'Arr 2020'!$A:$N,8,0),0)</f>
        <v>0</v>
      </c>
      <c r="N2332" s="44">
        <f>IFERROR(VLOOKUP($F2332,'Arr 2020'!$A:$N,9,0),0)</f>
        <v>59.24</v>
      </c>
      <c r="O2332" s="44">
        <f>IFERROR(VLOOKUP($F2332,'Arr 2020'!$A:$N,10,0),0)</f>
        <v>82.56</v>
      </c>
      <c r="P2332" s="44">
        <f>IFERROR(VLOOKUP($F2332,'Arr 2020'!$A:$N,11,0),0)</f>
        <v>1878.3599999999997</v>
      </c>
      <c r="Q2332" s="44">
        <f>IFERROR(VLOOKUP($F2332,'Arr 2020'!$A:$N,12,0),0)</f>
        <v>75.599999999999994</v>
      </c>
      <c r="R2332" s="44">
        <f>IFERROR(VLOOKUP($F2332,'Arr 2020'!$A:$N,13,0),0)</f>
        <v>150.65</v>
      </c>
      <c r="S2332" s="44">
        <f>IFERROR(VLOOKUP($F2332,'Arr 2020'!$A:$N,14,0),0)</f>
        <v>0</v>
      </c>
    </row>
    <row r="2333" spans="2:19" ht="15" customHeight="1" x14ac:dyDescent="0.2">
      <c r="B2333" s="23"/>
      <c r="C2333" s="22"/>
      <c r="D2333" s="22"/>
      <c r="E2333" s="22" t="s">
        <v>4033</v>
      </c>
      <c r="F2333" s="22"/>
      <c r="G2333" s="55" t="s">
        <v>4034</v>
      </c>
      <c r="H2333" s="24">
        <f>IFERROR(VLOOKUP($F2333,'Arr 2020'!$A$1:$C$1331,3,0),0)</f>
        <v>0</v>
      </c>
      <c r="I2333" s="24">
        <f>IFERROR(VLOOKUP($F2333,'Arr 2020'!$A:$N,4,0),0)</f>
        <v>0</v>
      </c>
      <c r="J2333" s="24">
        <f>IFERROR(VLOOKUP($F2333,'Arr 2020'!$A:$N,5,0),0)</f>
        <v>0</v>
      </c>
      <c r="K2333" s="24">
        <f>IFERROR(VLOOKUP($F2333,'Arr 2020'!$A:$N,6,0),0)</f>
        <v>0</v>
      </c>
      <c r="L2333" s="24">
        <f>IFERROR(VLOOKUP($F2333,'Arr 2020'!$A:$N,7,0),0)</f>
        <v>0</v>
      </c>
      <c r="M2333" s="24">
        <f>IFERROR(VLOOKUP($F2333,'Arr 2020'!$A:$N,8,0),0)</f>
        <v>0</v>
      </c>
      <c r="N2333" s="24">
        <f>IFERROR(VLOOKUP($F2333,'Arr 2020'!$A:$N,9,0),0)</f>
        <v>0</v>
      </c>
      <c r="O2333" s="24">
        <f>IFERROR(VLOOKUP($F2333,'Arr 2020'!$A:$N,10,0),0)</f>
        <v>0</v>
      </c>
      <c r="P2333" s="24">
        <f>IFERROR(VLOOKUP($F2333,'Arr 2020'!$A:$N,11,0),0)</f>
        <v>0</v>
      </c>
      <c r="Q2333" s="24">
        <f>IFERROR(VLOOKUP($F2333,'Arr 2020'!$A:$N,12,0),0)</f>
        <v>0</v>
      </c>
      <c r="R2333" s="24">
        <f>IFERROR(VLOOKUP($F2333,'Arr 2020'!$A:$N,13,0),0)</f>
        <v>0</v>
      </c>
      <c r="S2333" s="24">
        <f>IFERROR(VLOOKUP($F2333,'Arr 2020'!$A:$N,14,0),0)</f>
        <v>0</v>
      </c>
    </row>
    <row r="2334" spans="2:19" ht="15" customHeight="1" x14ac:dyDescent="0.2">
      <c r="B2334" s="60"/>
      <c r="C2334" s="61"/>
      <c r="D2334" s="61"/>
      <c r="E2334" s="61"/>
      <c r="F2334" s="43" t="s">
        <v>4035</v>
      </c>
      <c r="G2334" s="53" t="s">
        <v>4036</v>
      </c>
      <c r="H2334" s="44">
        <f>IFERROR(VLOOKUP($F2334,'Arr 2020'!$A$1:$C$1331,3,0),0)</f>
        <v>1834.98</v>
      </c>
      <c r="I2334" s="44">
        <f>IFERROR(VLOOKUP($F2334,'Arr 2020'!$A:$N,4,0),0)</f>
        <v>2021.88</v>
      </c>
      <c r="J2334" s="44">
        <f>IFERROR(VLOOKUP($F2334,'Arr 2020'!$A:$N,5,0),0)</f>
        <v>3083.4</v>
      </c>
      <c r="K2334" s="44">
        <f>IFERROR(VLOOKUP($F2334,'Arr 2020'!$A:$N,6,0),0)</f>
        <v>487.2</v>
      </c>
      <c r="L2334" s="44">
        <f>IFERROR(VLOOKUP($F2334,'Arr 2020'!$A:$N,7,0),0)</f>
        <v>1023.12</v>
      </c>
      <c r="M2334" s="44">
        <f>IFERROR(VLOOKUP($F2334,'Arr 2020'!$A:$N,8,0),0)</f>
        <v>2040.4400000000003</v>
      </c>
      <c r="N2334" s="44">
        <f>IFERROR(VLOOKUP($F2334,'Arr 2020'!$A:$N,9,0),0)</f>
        <v>3062.4</v>
      </c>
      <c r="O2334" s="44">
        <f>IFERROR(VLOOKUP($F2334,'Arr 2020'!$A:$N,10,0),0)</f>
        <v>2557.8000000000002</v>
      </c>
      <c r="P2334" s="44">
        <f>IFERROR(VLOOKUP($F2334,'Arr 2020'!$A:$N,11,0),0)</f>
        <v>2816.16</v>
      </c>
      <c r="Q2334" s="44">
        <f>IFERROR(VLOOKUP($F2334,'Arr 2020'!$A:$N,12,0),0)</f>
        <v>2242.0999999999995</v>
      </c>
      <c r="R2334" s="44">
        <f>IFERROR(VLOOKUP($F2334,'Arr 2020'!$A:$N,13,0),0)</f>
        <v>2972.28</v>
      </c>
      <c r="S2334" s="44">
        <f>IFERROR(VLOOKUP($F2334,'Arr 2020'!$A:$N,14,0),0)</f>
        <v>0</v>
      </c>
    </row>
    <row r="2335" spans="2:19" ht="15" customHeight="1" x14ac:dyDescent="0.2">
      <c r="B2335" s="60"/>
      <c r="C2335" s="61"/>
      <c r="D2335" s="61"/>
      <c r="E2335" s="61"/>
      <c r="F2335" s="43" t="s">
        <v>4037</v>
      </c>
      <c r="G2335" s="53" t="s">
        <v>4038</v>
      </c>
      <c r="H2335" s="44">
        <f>IFERROR(VLOOKUP($F2335,'Arr 2020'!$A$1:$C$1331,3,0),0)</f>
        <v>0</v>
      </c>
      <c r="I2335" s="44">
        <f>IFERROR(VLOOKUP($F2335,'Arr 2020'!$A:$N,4,0),0)</f>
        <v>0</v>
      </c>
      <c r="J2335" s="44">
        <f>IFERROR(VLOOKUP($F2335,'Arr 2020'!$A:$N,5,0),0)</f>
        <v>0</v>
      </c>
      <c r="K2335" s="44">
        <f>IFERROR(VLOOKUP($F2335,'Arr 2020'!$A:$N,6,0),0)</f>
        <v>0</v>
      </c>
      <c r="L2335" s="44">
        <f>IFERROR(VLOOKUP($F2335,'Arr 2020'!$A:$N,7,0),0)</f>
        <v>0</v>
      </c>
      <c r="M2335" s="44">
        <f>IFERROR(VLOOKUP($F2335,'Arr 2020'!$A:$N,8,0),0)</f>
        <v>0</v>
      </c>
      <c r="N2335" s="44">
        <f>IFERROR(VLOOKUP($F2335,'Arr 2020'!$A:$N,9,0),0)</f>
        <v>0</v>
      </c>
      <c r="O2335" s="44">
        <f>IFERROR(VLOOKUP($F2335,'Arr 2020'!$A:$N,10,0),0)</f>
        <v>0</v>
      </c>
      <c r="P2335" s="44">
        <f>IFERROR(VLOOKUP($F2335,'Arr 2020'!$A:$N,11,0),0)</f>
        <v>0</v>
      </c>
      <c r="Q2335" s="44">
        <f>IFERROR(VLOOKUP($F2335,'Arr 2020'!$A:$N,12,0),0)</f>
        <v>0</v>
      </c>
      <c r="R2335" s="44">
        <f>IFERROR(VLOOKUP($F2335,'Arr 2020'!$A:$N,13,0),0)</f>
        <v>0</v>
      </c>
      <c r="S2335" s="44">
        <f>IFERROR(VLOOKUP($F2335,'Arr 2020'!$A:$N,14,0),0)</f>
        <v>0</v>
      </c>
    </row>
    <row r="2336" spans="2:19" ht="15" customHeight="1" x14ac:dyDescent="0.2">
      <c r="B2336" s="64"/>
      <c r="C2336" s="37"/>
      <c r="D2336" s="37" t="s">
        <v>4039</v>
      </c>
      <c r="E2336" s="37"/>
      <c r="F2336" s="37"/>
      <c r="G2336" s="51" t="s">
        <v>4040</v>
      </c>
      <c r="H2336" s="38">
        <f>IFERROR(VLOOKUP($F2336,'Arr 2020'!$A$1:$C$1331,3,0),0)</f>
        <v>0</v>
      </c>
      <c r="I2336" s="38">
        <f>IFERROR(VLOOKUP($F2336,'Arr 2020'!$A:$N,4,0),0)</f>
        <v>0</v>
      </c>
      <c r="J2336" s="38">
        <f>IFERROR(VLOOKUP($F2336,'Arr 2020'!$A:$N,5,0),0)</f>
        <v>0</v>
      </c>
      <c r="K2336" s="38">
        <f>IFERROR(VLOOKUP($F2336,'Arr 2020'!$A:$N,6,0),0)</f>
        <v>0</v>
      </c>
      <c r="L2336" s="38">
        <f>IFERROR(VLOOKUP($F2336,'Arr 2020'!$A:$N,7,0),0)</f>
        <v>0</v>
      </c>
      <c r="M2336" s="38">
        <f>IFERROR(VLOOKUP($F2336,'Arr 2020'!$A:$N,8,0),0)</f>
        <v>0</v>
      </c>
      <c r="N2336" s="38">
        <f>IFERROR(VLOOKUP($F2336,'Arr 2020'!$A:$N,9,0),0)</f>
        <v>0</v>
      </c>
      <c r="O2336" s="38">
        <f>IFERROR(VLOOKUP($F2336,'Arr 2020'!$A:$N,10,0),0)</f>
        <v>0</v>
      </c>
      <c r="P2336" s="38">
        <f>IFERROR(VLOOKUP($F2336,'Arr 2020'!$A:$N,11,0),0)</f>
        <v>0</v>
      </c>
      <c r="Q2336" s="38">
        <f>IFERROR(VLOOKUP($F2336,'Arr 2020'!$A:$N,12,0),0)</f>
        <v>0</v>
      </c>
      <c r="R2336" s="38">
        <f>IFERROR(VLOOKUP($F2336,'Arr 2020'!$A:$N,13,0),0)</f>
        <v>0</v>
      </c>
      <c r="S2336" s="38">
        <f>IFERROR(VLOOKUP($F2336,'Arr 2020'!$A:$N,14,0),0)</f>
        <v>0</v>
      </c>
    </row>
    <row r="2337" spans="2:19" ht="15" customHeight="1" x14ac:dyDescent="0.2">
      <c r="B2337" s="23"/>
      <c r="C2337" s="22"/>
      <c r="D2337" s="22"/>
      <c r="E2337" s="22" t="s">
        <v>4041</v>
      </c>
      <c r="F2337" s="22"/>
      <c r="G2337" s="55" t="s">
        <v>4042</v>
      </c>
      <c r="H2337" s="24">
        <f>IFERROR(VLOOKUP($F2337,'Arr 2020'!$A$1:$C$1331,3,0),0)</f>
        <v>0</v>
      </c>
      <c r="I2337" s="24">
        <f>IFERROR(VLOOKUP($F2337,'Arr 2020'!$A:$N,4,0),0)</f>
        <v>0</v>
      </c>
      <c r="J2337" s="24">
        <f>IFERROR(VLOOKUP($F2337,'Arr 2020'!$A:$N,5,0),0)</f>
        <v>0</v>
      </c>
      <c r="K2337" s="24">
        <f>IFERROR(VLOOKUP($F2337,'Arr 2020'!$A:$N,6,0),0)</f>
        <v>0</v>
      </c>
      <c r="L2337" s="24">
        <f>IFERROR(VLOOKUP($F2337,'Arr 2020'!$A:$N,7,0),0)</f>
        <v>0</v>
      </c>
      <c r="M2337" s="24">
        <f>IFERROR(VLOOKUP($F2337,'Arr 2020'!$A:$N,8,0),0)</f>
        <v>0</v>
      </c>
      <c r="N2337" s="24">
        <f>IFERROR(VLOOKUP($F2337,'Arr 2020'!$A:$N,9,0),0)</f>
        <v>0</v>
      </c>
      <c r="O2337" s="24">
        <f>IFERROR(VLOOKUP($F2337,'Arr 2020'!$A:$N,10,0),0)</f>
        <v>0</v>
      </c>
      <c r="P2337" s="24">
        <f>IFERROR(VLOOKUP($F2337,'Arr 2020'!$A:$N,11,0),0)</f>
        <v>0</v>
      </c>
      <c r="Q2337" s="24">
        <f>IFERROR(VLOOKUP($F2337,'Arr 2020'!$A:$N,12,0),0)</f>
        <v>0</v>
      </c>
      <c r="R2337" s="24">
        <f>IFERROR(VLOOKUP($F2337,'Arr 2020'!$A:$N,13,0),0)</f>
        <v>0</v>
      </c>
      <c r="S2337" s="24">
        <f>IFERROR(VLOOKUP($F2337,'Arr 2020'!$A:$N,14,0),0)</f>
        <v>0</v>
      </c>
    </row>
    <row r="2338" spans="2:19" ht="15" customHeight="1" x14ac:dyDescent="0.2">
      <c r="B2338" s="60"/>
      <c r="C2338" s="61"/>
      <c r="D2338" s="61"/>
      <c r="E2338" s="61"/>
      <c r="F2338" s="43" t="s">
        <v>4043</v>
      </c>
      <c r="G2338" s="53" t="s">
        <v>4042</v>
      </c>
      <c r="H2338" s="44">
        <f>IFERROR(VLOOKUP($F2338,'Arr 2020'!$A$1:$C$1331,3,0),0)</f>
        <v>27592.720000000005</v>
      </c>
      <c r="I2338" s="44">
        <f>IFERROR(VLOOKUP($F2338,'Arr 2020'!$A:$N,4,0),0)</f>
        <v>31807.360000000001</v>
      </c>
      <c r="J2338" s="44">
        <f>IFERROR(VLOOKUP($F2338,'Arr 2020'!$A:$N,5,0),0)</f>
        <v>23250.39</v>
      </c>
      <c r="K2338" s="44">
        <f>IFERROR(VLOOKUP($F2338,'Arr 2020'!$A:$N,6,0),0)</f>
        <v>13726.9</v>
      </c>
      <c r="L2338" s="44">
        <f>IFERROR(VLOOKUP($F2338,'Arr 2020'!$A:$N,7,0),0)</f>
        <v>752.76</v>
      </c>
      <c r="M2338" s="44">
        <f>IFERROR(VLOOKUP($F2338,'Arr 2020'!$A:$N,8,0),0)</f>
        <v>891.23</v>
      </c>
      <c r="N2338" s="44">
        <f>IFERROR(VLOOKUP($F2338,'Arr 2020'!$A:$N,9,0),0)</f>
        <v>949.54</v>
      </c>
      <c r="O2338" s="44">
        <f>IFERROR(VLOOKUP($F2338,'Arr 2020'!$A:$N,10,0),0)</f>
        <v>1701.95</v>
      </c>
      <c r="P2338" s="44">
        <f>IFERROR(VLOOKUP($F2338,'Arr 2020'!$A:$N,11,0),0)</f>
        <v>7934.04</v>
      </c>
      <c r="Q2338" s="44">
        <f>IFERROR(VLOOKUP($F2338,'Arr 2020'!$A:$N,12,0),0)</f>
        <v>12941.5</v>
      </c>
      <c r="R2338" s="44">
        <f>IFERROR(VLOOKUP($F2338,'Arr 2020'!$A:$N,13,0),0)</f>
        <v>15540.2</v>
      </c>
      <c r="S2338" s="44">
        <f>IFERROR(VLOOKUP($F2338,'Arr 2020'!$A:$N,14,0),0)</f>
        <v>13529.58</v>
      </c>
    </row>
    <row r="2339" spans="2:19" ht="15" customHeight="1" x14ac:dyDescent="0.2">
      <c r="B2339" s="23"/>
      <c r="C2339" s="22"/>
      <c r="D2339" s="22"/>
      <c r="E2339" s="22" t="s">
        <v>4044</v>
      </c>
      <c r="F2339" s="22"/>
      <c r="G2339" s="55" t="s">
        <v>4045</v>
      </c>
      <c r="H2339" s="24">
        <f>IFERROR(VLOOKUP($F2339,'Arr 2020'!$A$1:$C$1331,3,0),0)</f>
        <v>0</v>
      </c>
      <c r="I2339" s="24">
        <f>IFERROR(VLOOKUP($F2339,'Arr 2020'!$A:$N,4,0),0)</f>
        <v>0</v>
      </c>
      <c r="J2339" s="24">
        <f>IFERROR(VLOOKUP($F2339,'Arr 2020'!$A:$N,5,0),0)</f>
        <v>0</v>
      </c>
      <c r="K2339" s="24">
        <f>IFERROR(VLOOKUP($F2339,'Arr 2020'!$A:$N,6,0),0)</f>
        <v>0</v>
      </c>
      <c r="L2339" s="24">
        <f>IFERROR(VLOOKUP($F2339,'Arr 2020'!$A:$N,7,0),0)</f>
        <v>0</v>
      </c>
      <c r="M2339" s="24">
        <f>IFERROR(VLOOKUP($F2339,'Arr 2020'!$A:$N,8,0),0)</f>
        <v>0</v>
      </c>
      <c r="N2339" s="24">
        <f>IFERROR(VLOOKUP($F2339,'Arr 2020'!$A:$N,9,0),0)</f>
        <v>0</v>
      </c>
      <c r="O2339" s="24">
        <f>IFERROR(VLOOKUP($F2339,'Arr 2020'!$A:$N,10,0),0)</f>
        <v>0</v>
      </c>
      <c r="P2339" s="24">
        <f>IFERROR(VLOOKUP($F2339,'Arr 2020'!$A:$N,11,0),0)</f>
        <v>0</v>
      </c>
      <c r="Q2339" s="24">
        <f>IFERROR(VLOOKUP($F2339,'Arr 2020'!$A:$N,12,0),0)</f>
        <v>0</v>
      </c>
      <c r="R2339" s="24">
        <f>IFERROR(VLOOKUP($F2339,'Arr 2020'!$A:$N,13,0),0)</f>
        <v>0</v>
      </c>
      <c r="S2339" s="24">
        <f>IFERROR(VLOOKUP($F2339,'Arr 2020'!$A:$N,14,0),0)</f>
        <v>0</v>
      </c>
    </row>
    <row r="2340" spans="2:19" ht="15" customHeight="1" x14ac:dyDescent="0.2">
      <c r="B2340" s="60"/>
      <c r="C2340" s="61"/>
      <c r="D2340" s="61"/>
      <c r="E2340" s="61"/>
      <c r="F2340" s="43" t="s">
        <v>4046</v>
      </c>
      <c r="G2340" s="53" t="s">
        <v>4047</v>
      </c>
      <c r="H2340" s="44">
        <f>IFERROR(VLOOKUP($F2340,'Arr 2020'!$A$1:$C$1331,3,0),0)</f>
        <v>0</v>
      </c>
      <c r="I2340" s="44">
        <f>IFERROR(VLOOKUP($F2340,'Arr 2020'!$A:$N,4,0),0)</f>
        <v>51.79</v>
      </c>
      <c r="J2340" s="44">
        <f>IFERROR(VLOOKUP($F2340,'Arr 2020'!$A:$N,5,0),0)</f>
        <v>0</v>
      </c>
      <c r="K2340" s="44">
        <f>IFERROR(VLOOKUP($F2340,'Arr 2020'!$A:$N,6,0),0)</f>
        <v>0</v>
      </c>
      <c r="L2340" s="44">
        <f>IFERROR(VLOOKUP($F2340,'Arr 2020'!$A:$N,7,0),0)</f>
        <v>0</v>
      </c>
      <c r="M2340" s="44">
        <f>IFERROR(VLOOKUP($F2340,'Arr 2020'!$A:$N,8,0),0)</f>
        <v>0</v>
      </c>
      <c r="N2340" s="44">
        <f>IFERROR(VLOOKUP($F2340,'Arr 2020'!$A:$N,9,0),0)</f>
        <v>0</v>
      </c>
      <c r="O2340" s="44">
        <f>IFERROR(VLOOKUP($F2340,'Arr 2020'!$A:$N,10,0),0)</f>
        <v>0</v>
      </c>
      <c r="P2340" s="44">
        <f>IFERROR(VLOOKUP($F2340,'Arr 2020'!$A:$N,11,0),0)</f>
        <v>0</v>
      </c>
      <c r="Q2340" s="44">
        <f>IFERROR(VLOOKUP($F2340,'Arr 2020'!$A:$N,12,0),0)</f>
        <v>0</v>
      </c>
      <c r="R2340" s="44">
        <f>IFERROR(VLOOKUP($F2340,'Arr 2020'!$A:$N,13,0),0)</f>
        <v>0</v>
      </c>
      <c r="S2340" s="44">
        <f>IFERROR(VLOOKUP($F2340,'Arr 2020'!$A:$N,14,0),0)</f>
        <v>0</v>
      </c>
    </row>
    <row r="2341" spans="2:19" ht="15" customHeight="1" x14ac:dyDescent="0.2">
      <c r="B2341" s="60"/>
      <c r="C2341" s="61"/>
      <c r="D2341" s="61"/>
      <c r="E2341" s="61"/>
      <c r="F2341" s="43" t="s">
        <v>4048</v>
      </c>
      <c r="G2341" s="53" t="s">
        <v>4049</v>
      </c>
      <c r="H2341" s="44">
        <f>IFERROR(VLOOKUP($F2341,'Arr 2020'!$A$1:$C$1331,3,0),0)</f>
        <v>0</v>
      </c>
      <c r="I2341" s="44">
        <f>IFERROR(VLOOKUP($F2341,'Arr 2020'!$A:$N,4,0),0)</f>
        <v>0</v>
      </c>
      <c r="J2341" s="44">
        <f>IFERROR(VLOOKUP($F2341,'Arr 2020'!$A:$N,5,0),0)</f>
        <v>0</v>
      </c>
      <c r="K2341" s="44">
        <f>IFERROR(VLOOKUP($F2341,'Arr 2020'!$A:$N,6,0),0)</f>
        <v>0</v>
      </c>
      <c r="L2341" s="44">
        <f>IFERROR(VLOOKUP($F2341,'Arr 2020'!$A:$N,7,0),0)</f>
        <v>0</v>
      </c>
      <c r="M2341" s="44">
        <f>IFERROR(VLOOKUP($F2341,'Arr 2020'!$A:$N,8,0),0)</f>
        <v>0</v>
      </c>
      <c r="N2341" s="44">
        <f>IFERROR(VLOOKUP($F2341,'Arr 2020'!$A:$N,9,0),0)</f>
        <v>0</v>
      </c>
      <c r="O2341" s="44">
        <f>IFERROR(VLOOKUP($F2341,'Arr 2020'!$A:$N,10,0),0)</f>
        <v>235.92</v>
      </c>
      <c r="P2341" s="44">
        <f>IFERROR(VLOOKUP($F2341,'Arr 2020'!$A:$N,11,0),0)</f>
        <v>0</v>
      </c>
      <c r="Q2341" s="44">
        <f>IFERROR(VLOOKUP($F2341,'Arr 2020'!$A:$N,12,0),0)</f>
        <v>25.16</v>
      </c>
      <c r="R2341" s="44">
        <f>IFERROR(VLOOKUP($F2341,'Arr 2020'!$A:$N,13,0),0)</f>
        <v>175.92</v>
      </c>
      <c r="S2341" s="44">
        <f>IFERROR(VLOOKUP($F2341,'Arr 2020'!$A:$N,14,0),0)</f>
        <v>5</v>
      </c>
    </row>
    <row r="2342" spans="2:19" ht="15" customHeight="1" x14ac:dyDescent="0.2">
      <c r="B2342" s="60"/>
      <c r="C2342" s="61"/>
      <c r="D2342" s="61"/>
      <c r="E2342" s="61"/>
      <c r="F2342" s="43" t="s">
        <v>4050</v>
      </c>
      <c r="G2342" s="53" t="s">
        <v>4051</v>
      </c>
      <c r="H2342" s="44">
        <f>IFERROR(VLOOKUP($F2342,'Arr 2020'!$A$1:$C$1331,3,0),0)</f>
        <v>0</v>
      </c>
      <c r="I2342" s="44">
        <f>IFERROR(VLOOKUP($F2342,'Arr 2020'!$A:$N,4,0),0)</f>
        <v>0</v>
      </c>
      <c r="J2342" s="44">
        <f>IFERROR(VLOOKUP($F2342,'Arr 2020'!$A:$N,5,0),0)</f>
        <v>0</v>
      </c>
      <c r="K2342" s="44">
        <f>IFERROR(VLOOKUP($F2342,'Arr 2020'!$A:$N,6,0),0)</f>
        <v>0</v>
      </c>
      <c r="L2342" s="44">
        <f>IFERROR(VLOOKUP($F2342,'Arr 2020'!$A:$N,7,0),0)</f>
        <v>0</v>
      </c>
      <c r="M2342" s="44">
        <f>IFERROR(VLOOKUP($F2342,'Arr 2020'!$A:$N,8,0),0)</f>
        <v>0</v>
      </c>
      <c r="N2342" s="44">
        <f>IFERROR(VLOOKUP($F2342,'Arr 2020'!$A:$N,9,0),0)</f>
        <v>0</v>
      </c>
      <c r="O2342" s="44">
        <f>IFERROR(VLOOKUP($F2342,'Arr 2020'!$A:$N,10,0),0)</f>
        <v>0</v>
      </c>
      <c r="P2342" s="44">
        <f>IFERROR(VLOOKUP($F2342,'Arr 2020'!$A:$N,11,0),0)</f>
        <v>0</v>
      </c>
      <c r="Q2342" s="44">
        <f>IFERROR(VLOOKUP($F2342,'Arr 2020'!$A:$N,12,0),0)</f>
        <v>0</v>
      </c>
      <c r="R2342" s="44">
        <f>IFERROR(VLOOKUP($F2342,'Arr 2020'!$A:$N,13,0),0)</f>
        <v>0</v>
      </c>
      <c r="S2342" s="44">
        <f>IFERROR(VLOOKUP($F2342,'Arr 2020'!$A:$N,14,0),0)</f>
        <v>0</v>
      </c>
    </row>
    <row r="2343" spans="2:19" ht="15" customHeight="1" x14ac:dyDescent="0.2">
      <c r="B2343" s="60"/>
      <c r="C2343" s="61"/>
      <c r="D2343" s="61"/>
      <c r="E2343" s="61"/>
      <c r="F2343" s="43" t="s">
        <v>4052</v>
      </c>
      <c r="G2343" s="53" t="s">
        <v>4053</v>
      </c>
      <c r="H2343" s="44">
        <f>IFERROR(VLOOKUP($F2343,'Arr 2020'!$A$1:$C$1331,3,0),0)</f>
        <v>0</v>
      </c>
      <c r="I2343" s="44">
        <f>IFERROR(VLOOKUP($F2343,'Arr 2020'!$A:$N,4,0),0)</f>
        <v>30.15</v>
      </c>
      <c r="J2343" s="44">
        <f>IFERROR(VLOOKUP($F2343,'Arr 2020'!$A:$N,5,0),0)</f>
        <v>0</v>
      </c>
      <c r="K2343" s="44">
        <f>IFERROR(VLOOKUP($F2343,'Arr 2020'!$A:$N,6,0),0)</f>
        <v>0</v>
      </c>
      <c r="L2343" s="44">
        <f>IFERROR(VLOOKUP($F2343,'Arr 2020'!$A:$N,7,0),0)</f>
        <v>0</v>
      </c>
      <c r="M2343" s="44">
        <f>IFERROR(VLOOKUP($F2343,'Arr 2020'!$A:$N,8,0),0)</f>
        <v>0</v>
      </c>
      <c r="N2343" s="44">
        <f>IFERROR(VLOOKUP($F2343,'Arr 2020'!$A:$N,9,0),0)</f>
        <v>0</v>
      </c>
      <c r="O2343" s="44">
        <f>IFERROR(VLOOKUP($F2343,'Arr 2020'!$A:$N,10,0),0)</f>
        <v>0</v>
      </c>
      <c r="P2343" s="44">
        <f>IFERROR(VLOOKUP($F2343,'Arr 2020'!$A:$N,11,0),0)</f>
        <v>0</v>
      </c>
      <c r="Q2343" s="44">
        <f>IFERROR(VLOOKUP($F2343,'Arr 2020'!$A:$N,12,0),0)</f>
        <v>213.13999999999996</v>
      </c>
      <c r="R2343" s="44">
        <f>IFERROR(VLOOKUP($F2343,'Arr 2020'!$A:$N,13,0),0)</f>
        <v>0</v>
      </c>
      <c r="S2343" s="44">
        <f>IFERROR(VLOOKUP($F2343,'Arr 2020'!$A:$N,14,0),0)</f>
        <v>0</v>
      </c>
    </row>
    <row r="2344" spans="2:19" ht="15" customHeight="1" x14ac:dyDescent="0.2">
      <c r="B2344" s="60"/>
      <c r="C2344" s="61"/>
      <c r="D2344" s="61"/>
      <c r="E2344" s="61"/>
      <c r="F2344" s="43" t="s">
        <v>4054</v>
      </c>
      <c r="G2344" s="53" t="s">
        <v>4055</v>
      </c>
      <c r="H2344" s="44">
        <f>IFERROR(VLOOKUP($F2344,'Arr 2020'!$A$1:$C$1331,3,0),0)</f>
        <v>2378.4999999999995</v>
      </c>
      <c r="I2344" s="44">
        <f>IFERROR(VLOOKUP($F2344,'Arr 2020'!$A:$N,4,0),0)</f>
        <v>1392.45</v>
      </c>
      <c r="J2344" s="44">
        <f>IFERROR(VLOOKUP($F2344,'Arr 2020'!$A:$N,5,0),0)</f>
        <v>7673.15</v>
      </c>
      <c r="K2344" s="44">
        <f>IFERROR(VLOOKUP($F2344,'Arr 2020'!$A:$N,6,0),0)</f>
        <v>340.17</v>
      </c>
      <c r="L2344" s="44">
        <f>IFERROR(VLOOKUP($F2344,'Arr 2020'!$A:$N,7,0),0)</f>
        <v>424.93</v>
      </c>
      <c r="M2344" s="44">
        <f>IFERROR(VLOOKUP($F2344,'Arr 2020'!$A:$N,8,0),0)</f>
        <v>11499.92</v>
      </c>
      <c r="N2344" s="44">
        <f>IFERROR(VLOOKUP($F2344,'Arr 2020'!$A:$N,9,0),0)</f>
        <v>416.27</v>
      </c>
      <c r="O2344" s="44">
        <f>IFERROR(VLOOKUP($F2344,'Arr 2020'!$A:$N,10,0),0)</f>
        <v>947.60000000000014</v>
      </c>
      <c r="P2344" s="44">
        <f>IFERROR(VLOOKUP($F2344,'Arr 2020'!$A:$N,11,0),0)</f>
        <v>2082.96</v>
      </c>
      <c r="Q2344" s="44">
        <f>IFERROR(VLOOKUP($F2344,'Arr 2020'!$A:$N,12,0),0)</f>
        <v>2362.92</v>
      </c>
      <c r="R2344" s="44">
        <f>IFERROR(VLOOKUP($F2344,'Arr 2020'!$A:$N,13,0),0)</f>
        <v>4330.63</v>
      </c>
      <c r="S2344" s="44">
        <f>IFERROR(VLOOKUP($F2344,'Arr 2020'!$A:$N,14,0),0)</f>
        <v>3315.65</v>
      </c>
    </row>
    <row r="2345" spans="2:19" ht="15" customHeight="1" thickBot="1" x14ac:dyDescent="0.25">
      <c r="B2345" s="74"/>
      <c r="C2345" s="75"/>
      <c r="D2345" s="75"/>
      <c r="E2345" s="75"/>
      <c r="F2345" s="76"/>
      <c r="G2345" s="77"/>
      <c r="H2345" s="78">
        <f>IFERROR(VLOOKUP($F2345,'Arr 2020'!$A$1:$C$1331,3,0),0)</f>
        <v>0</v>
      </c>
      <c r="I2345" s="78">
        <f>IFERROR(VLOOKUP($F2345,'Arr 2020'!$A:$N,4,0),0)</f>
        <v>0</v>
      </c>
      <c r="J2345" s="78">
        <f>IFERROR(VLOOKUP($F2345,'Arr 2020'!$A:$N,5,0),0)</f>
        <v>0</v>
      </c>
      <c r="K2345" s="78">
        <f>IFERROR(VLOOKUP($F2345,'Arr 2020'!$A:$N,6,0),0)</f>
        <v>0</v>
      </c>
      <c r="L2345" s="78">
        <f>IFERROR(VLOOKUP($F2345,'Arr 2020'!$A:$N,7,0),0)</f>
        <v>0</v>
      </c>
      <c r="M2345" s="78">
        <f>IFERROR(VLOOKUP($F2345,'Arr 2020'!$A:$N,8,0),0)</f>
        <v>0</v>
      </c>
      <c r="N2345" s="78">
        <f>IFERROR(VLOOKUP($F2345,'Arr 2020'!$A:$N,9,0),0)</f>
        <v>0</v>
      </c>
      <c r="O2345" s="78">
        <f>IFERROR(VLOOKUP($F2345,'Arr 2020'!$A:$N,10,0),0)</f>
        <v>0</v>
      </c>
      <c r="P2345" s="78">
        <f>IFERROR(VLOOKUP($F2345,'Arr 2020'!$A:$N,11,0),0)</f>
        <v>0</v>
      </c>
      <c r="Q2345" s="78">
        <f>IFERROR(VLOOKUP($F2345,'Arr 2020'!$A:$N,12,0),0)</f>
        <v>0</v>
      </c>
      <c r="R2345" s="78">
        <f>IFERROR(VLOOKUP($F2345,'Arr 2020'!$A:$N,13,0),0)</f>
        <v>0</v>
      </c>
      <c r="S2345" s="78">
        <f>IFERROR(VLOOKUP($F2345,'Arr 2020'!$A:$N,14,0),0)</f>
        <v>0</v>
      </c>
    </row>
    <row r="2346" spans="2:19" ht="30" customHeight="1" thickBot="1" x14ac:dyDescent="0.25">
      <c r="B2346" s="48" t="s">
        <v>24</v>
      </c>
      <c r="C2346" s="25"/>
      <c r="D2346" s="26"/>
      <c r="E2346" s="25"/>
      <c r="F2346" s="27"/>
      <c r="G2346" s="49" t="s">
        <v>4056</v>
      </c>
      <c r="H2346" s="93">
        <f>IFERROR(VLOOKUP($F2346,'Arr 2020'!$A$1:$C$1331,3,0),0)</f>
        <v>0</v>
      </c>
      <c r="I2346" s="93">
        <f>IFERROR(VLOOKUP($F2346,'Arr 2020'!$A:$N,4,0),0)</f>
        <v>0</v>
      </c>
      <c r="J2346" s="93">
        <f>IFERROR(VLOOKUP($F2346,'Arr 2020'!$A:$N,5,0),0)</f>
        <v>0</v>
      </c>
      <c r="K2346" s="93">
        <f>IFERROR(VLOOKUP($F2346,'Arr 2020'!$A:$N,6,0),0)</f>
        <v>0</v>
      </c>
      <c r="L2346" s="93">
        <f>IFERROR(VLOOKUP($F2346,'Arr 2020'!$A:$N,7,0),0)</f>
        <v>0</v>
      </c>
      <c r="M2346" s="93">
        <f>IFERROR(VLOOKUP($F2346,'Arr 2020'!$A:$N,8,0),0)</f>
        <v>0</v>
      </c>
      <c r="N2346" s="93">
        <f>IFERROR(VLOOKUP($F2346,'Arr 2020'!$A:$N,9,0),0)</f>
        <v>0</v>
      </c>
      <c r="O2346" s="93">
        <f>IFERROR(VLOOKUP($F2346,'Arr 2020'!$A:$N,10,0),0)</f>
        <v>0</v>
      </c>
      <c r="P2346" s="93">
        <f>IFERROR(VLOOKUP($F2346,'Arr 2020'!$A:$N,11,0),0)</f>
        <v>0</v>
      </c>
      <c r="Q2346" s="93">
        <f>IFERROR(VLOOKUP($F2346,'Arr 2020'!$A:$N,12,0),0)</f>
        <v>0</v>
      </c>
      <c r="R2346" s="93">
        <f>IFERROR(VLOOKUP($F2346,'Arr 2020'!$A:$N,13,0),0)</f>
        <v>0</v>
      </c>
      <c r="S2346" s="93">
        <f>IFERROR(VLOOKUP($F2346,'Arr 2020'!$A:$N,14,0),0)</f>
        <v>0</v>
      </c>
    </row>
    <row r="2347" spans="2:19" ht="15" customHeight="1" x14ac:dyDescent="0.2">
      <c r="B2347" s="32"/>
      <c r="C2347" s="33">
        <v>94</v>
      </c>
      <c r="D2347" s="33"/>
      <c r="E2347" s="33"/>
      <c r="F2347" s="33"/>
      <c r="G2347" s="50" t="s">
        <v>4057</v>
      </c>
      <c r="H2347" s="73">
        <f>IFERROR(VLOOKUP($F2347,'Arr 2020'!$A$1:$C$1331,3,0),0)</f>
        <v>0</v>
      </c>
      <c r="I2347" s="73">
        <f>IFERROR(VLOOKUP($F2347,'Arr 2020'!$A:$N,4,0),0)</f>
        <v>0</v>
      </c>
      <c r="J2347" s="73">
        <f>IFERROR(VLOOKUP($F2347,'Arr 2020'!$A:$N,5,0),0)</f>
        <v>0</v>
      </c>
      <c r="K2347" s="73">
        <f>IFERROR(VLOOKUP($F2347,'Arr 2020'!$A:$N,6,0),0)</f>
        <v>0</v>
      </c>
      <c r="L2347" s="73">
        <f>IFERROR(VLOOKUP($F2347,'Arr 2020'!$A:$N,7,0),0)</f>
        <v>0</v>
      </c>
      <c r="M2347" s="73">
        <f>IFERROR(VLOOKUP($F2347,'Arr 2020'!$A:$N,8,0),0)</f>
        <v>0</v>
      </c>
      <c r="N2347" s="73">
        <f>IFERROR(VLOOKUP($F2347,'Arr 2020'!$A:$N,9,0),0)</f>
        <v>0</v>
      </c>
      <c r="O2347" s="73">
        <f>IFERROR(VLOOKUP($F2347,'Arr 2020'!$A:$N,10,0),0)</f>
        <v>0</v>
      </c>
      <c r="P2347" s="73">
        <f>IFERROR(VLOOKUP($F2347,'Arr 2020'!$A:$N,11,0),0)</f>
        <v>0</v>
      </c>
      <c r="Q2347" s="73">
        <f>IFERROR(VLOOKUP($F2347,'Arr 2020'!$A:$N,12,0),0)</f>
        <v>0</v>
      </c>
      <c r="R2347" s="73">
        <f>IFERROR(VLOOKUP($F2347,'Arr 2020'!$A:$N,13,0),0)</f>
        <v>0</v>
      </c>
      <c r="S2347" s="73">
        <f>IFERROR(VLOOKUP($F2347,'Arr 2020'!$A:$N,14,0),0)</f>
        <v>0</v>
      </c>
    </row>
    <row r="2348" spans="2:19" ht="15" customHeight="1" x14ac:dyDescent="0.2">
      <c r="B2348" s="64"/>
      <c r="C2348" s="37"/>
      <c r="D2348" s="37" t="s">
        <v>4058</v>
      </c>
      <c r="E2348" s="37"/>
      <c r="F2348" s="37"/>
      <c r="G2348" s="51" t="s">
        <v>4059</v>
      </c>
      <c r="H2348" s="38">
        <f>IFERROR(VLOOKUP($F2348,'Arr 2020'!$A$1:$C$1331,3,0),0)</f>
        <v>0</v>
      </c>
      <c r="I2348" s="38">
        <f>IFERROR(VLOOKUP($F2348,'Arr 2020'!$A:$N,4,0),0)</f>
        <v>0</v>
      </c>
      <c r="J2348" s="38">
        <f>IFERROR(VLOOKUP($F2348,'Arr 2020'!$A:$N,5,0),0)</f>
        <v>0</v>
      </c>
      <c r="K2348" s="38">
        <f>IFERROR(VLOOKUP($F2348,'Arr 2020'!$A:$N,6,0),0)</f>
        <v>0</v>
      </c>
      <c r="L2348" s="38">
        <f>IFERROR(VLOOKUP($F2348,'Arr 2020'!$A:$N,7,0),0)</f>
        <v>0</v>
      </c>
      <c r="M2348" s="38">
        <f>IFERROR(VLOOKUP($F2348,'Arr 2020'!$A:$N,8,0),0)</f>
        <v>0</v>
      </c>
      <c r="N2348" s="38">
        <f>IFERROR(VLOOKUP($F2348,'Arr 2020'!$A:$N,9,0),0)</f>
        <v>0</v>
      </c>
      <c r="O2348" s="38">
        <f>IFERROR(VLOOKUP($F2348,'Arr 2020'!$A:$N,10,0),0)</f>
        <v>0</v>
      </c>
      <c r="P2348" s="38">
        <f>IFERROR(VLOOKUP($F2348,'Arr 2020'!$A:$N,11,0),0)</f>
        <v>0</v>
      </c>
      <c r="Q2348" s="38">
        <f>IFERROR(VLOOKUP($F2348,'Arr 2020'!$A:$N,12,0),0)</f>
        <v>0</v>
      </c>
      <c r="R2348" s="38">
        <f>IFERROR(VLOOKUP($F2348,'Arr 2020'!$A:$N,13,0),0)</f>
        <v>0</v>
      </c>
      <c r="S2348" s="38">
        <f>IFERROR(VLOOKUP($F2348,'Arr 2020'!$A:$N,14,0),0)</f>
        <v>0</v>
      </c>
    </row>
    <row r="2349" spans="2:19" ht="15" customHeight="1" x14ac:dyDescent="0.2">
      <c r="B2349" s="23"/>
      <c r="C2349" s="22"/>
      <c r="D2349" s="22"/>
      <c r="E2349" s="22" t="s">
        <v>4060</v>
      </c>
      <c r="F2349" s="22"/>
      <c r="G2349" s="55" t="s">
        <v>4061</v>
      </c>
      <c r="H2349" s="24">
        <f>IFERROR(VLOOKUP($F2349,'Arr 2020'!$A$1:$C$1331,3,0),0)</f>
        <v>0</v>
      </c>
      <c r="I2349" s="24">
        <f>IFERROR(VLOOKUP($F2349,'Arr 2020'!$A:$N,4,0),0)</f>
        <v>0</v>
      </c>
      <c r="J2349" s="24">
        <f>IFERROR(VLOOKUP($F2349,'Arr 2020'!$A:$N,5,0),0)</f>
        <v>0</v>
      </c>
      <c r="K2349" s="24">
        <f>IFERROR(VLOOKUP($F2349,'Arr 2020'!$A:$N,6,0),0)</f>
        <v>0</v>
      </c>
      <c r="L2349" s="24">
        <f>IFERROR(VLOOKUP($F2349,'Arr 2020'!$A:$N,7,0),0)</f>
        <v>0</v>
      </c>
      <c r="M2349" s="24">
        <f>IFERROR(VLOOKUP($F2349,'Arr 2020'!$A:$N,8,0),0)</f>
        <v>0</v>
      </c>
      <c r="N2349" s="24">
        <f>IFERROR(VLOOKUP($F2349,'Arr 2020'!$A:$N,9,0),0)</f>
        <v>0</v>
      </c>
      <c r="O2349" s="24">
        <f>IFERROR(VLOOKUP($F2349,'Arr 2020'!$A:$N,10,0),0)</f>
        <v>0</v>
      </c>
      <c r="P2349" s="24">
        <f>IFERROR(VLOOKUP($F2349,'Arr 2020'!$A:$N,11,0),0)</f>
        <v>0</v>
      </c>
      <c r="Q2349" s="24">
        <f>IFERROR(VLOOKUP($F2349,'Arr 2020'!$A:$N,12,0),0)</f>
        <v>0</v>
      </c>
      <c r="R2349" s="24">
        <f>IFERROR(VLOOKUP($F2349,'Arr 2020'!$A:$N,13,0),0)</f>
        <v>0</v>
      </c>
      <c r="S2349" s="24">
        <f>IFERROR(VLOOKUP($F2349,'Arr 2020'!$A:$N,14,0),0)</f>
        <v>0</v>
      </c>
    </row>
    <row r="2350" spans="2:19" ht="15" customHeight="1" x14ac:dyDescent="0.2">
      <c r="B2350" s="60"/>
      <c r="C2350" s="61"/>
      <c r="D2350" s="61"/>
      <c r="E2350" s="61"/>
      <c r="F2350" s="43" t="s">
        <v>4062</v>
      </c>
      <c r="G2350" s="53" t="s">
        <v>4061</v>
      </c>
      <c r="H2350" s="44">
        <f>IFERROR(VLOOKUP($F2350,'Arr 2020'!$A$1:$C$1331,3,0),0)</f>
        <v>12.74</v>
      </c>
      <c r="I2350" s="44">
        <f>IFERROR(VLOOKUP($F2350,'Arr 2020'!$A:$N,4,0),0)</f>
        <v>0</v>
      </c>
      <c r="J2350" s="44">
        <f>IFERROR(VLOOKUP($F2350,'Arr 2020'!$A:$N,5,0),0)</f>
        <v>498.62</v>
      </c>
      <c r="K2350" s="44">
        <f>IFERROR(VLOOKUP($F2350,'Arr 2020'!$A:$N,6,0),0)</f>
        <v>10.220000000000001</v>
      </c>
      <c r="L2350" s="44">
        <f>IFERROR(VLOOKUP($F2350,'Arr 2020'!$A:$N,7,0),0)</f>
        <v>0</v>
      </c>
      <c r="M2350" s="44">
        <f>IFERROR(VLOOKUP($F2350,'Arr 2020'!$A:$N,8,0),0)</f>
        <v>0</v>
      </c>
      <c r="N2350" s="44">
        <f>IFERROR(VLOOKUP($F2350,'Arr 2020'!$A:$N,9,0),0)</f>
        <v>0</v>
      </c>
      <c r="O2350" s="44">
        <f>IFERROR(VLOOKUP($F2350,'Arr 2020'!$A:$N,10,0),0)</f>
        <v>0</v>
      </c>
      <c r="P2350" s="44">
        <f>IFERROR(VLOOKUP($F2350,'Arr 2020'!$A:$N,11,0),0)</f>
        <v>0</v>
      </c>
      <c r="Q2350" s="44">
        <f>IFERROR(VLOOKUP($F2350,'Arr 2020'!$A:$N,12,0),0)</f>
        <v>447.52</v>
      </c>
      <c r="R2350" s="44">
        <f>IFERROR(VLOOKUP($F2350,'Arr 2020'!$A:$N,13,0),0)</f>
        <v>8448.91</v>
      </c>
      <c r="S2350" s="44">
        <f>IFERROR(VLOOKUP($F2350,'Arr 2020'!$A:$N,14,0),0)</f>
        <v>17.559999999999999</v>
      </c>
    </row>
    <row r="2351" spans="2:19" ht="15" customHeight="1" x14ac:dyDescent="0.2">
      <c r="B2351" s="23"/>
      <c r="C2351" s="22"/>
      <c r="D2351" s="22"/>
      <c r="E2351" s="22" t="s">
        <v>4063</v>
      </c>
      <c r="F2351" s="22"/>
      <c r="G2351" s="55" t="s">
        <v>4064</v>
      </c>
      <c r="H2351" s="24">
        <f>IFERROR(VLOOKUP($F2351,'Arr 2020'!$A$1:$C$1331,3,0),0)</f>
        <v>0</v>
      </c>
      <c r="I2351" s="24">
        <f>IFERROR(VLOOKUP($F2351,'Arr 2020'!$A:$N,4,0),0)</f>
        <v>0</v>
      </c>
      <c r="J2351" s="24">
        <f>IFERROR(VLOOKUP($F2351,'Arr 2020'!$A:$N,5,0),0)</f>
        <v>0</v>
      </c>
      <c r="K2351" s="24">
        <f>IFERROR(VLOOKUP($F2351,'Arr 2020'!$A:$N,6,0),0)</f>
        <v>0</v>
      </c>
      <c r="L2351" s="24">
        <f>IFERROR(VLOOKUP($F2351,'Arr 2020'!$A:$N,7,0),0)</f>
        <v>0</v>
      </c>
      <c r="M2351" s="24">
        <f>IFERROR(VLOOKUP($F2351,'Arr 2020'!$A:$N,8,0),0)</f>
        <v>0</v>
      </c>
      <c r="N2351" s="24">
        <f>IFERROR(VLOOKUP($F2351,'Arr 2020'!$A:$N,9,0),0)</f>
        <v>0</v>
      </c>
      <c r="O2351" s="24">
        <f>IFERROR(VLOOKUP($F2351,'Arr 2020'!$A:$N,10,0),0)</f>
        <v>0</v>
      </c>
      <c r="P2351" s="24">
        <f>IFERROR(VLOOKUP($F2351,'Arr 2020'!$A:$N,11,0),0)</f>
        <v>0</v>
      </c>
      <c r="Q2351" s="24">
        <f>IFERROR(VLOOKUP($F2351,'Arr 2020'!$A:$N,12,0),0)</f>
        <v>0</v>
      </c>
      <c r="R2351" s="24">
        <f>IFERROR(VLOOKUP($F2351,'Arr 2020'!$A:$N,13,0),0)</f>
        <v>0</v>
      </c>
      <c r="S2351" s="24">
        <f>IFERROR(VLOOKUP($F2351,'Arr 2020'!$A:$N,14,0),0)</f>
        <v>0</v>
      </c>
    </row>
    <row r="2352" spans="2:19" ht="15" customHeight="1" x14ac:dyDescent="0.2">
      <c r="B2352" s="60"/>
      <c r="C2352" s="61"/>
      <c r="D2352" s="61"/>
      <c r="E2352" s="61"/>
      <c r="F2352" s="43" t="s">
        <v>4065</v>
      </c>
      <c r="G2352" s="53" t="s">
        <v>4064</v>
      </c>
      <c r="H2352" s="44">
        <f>IFERROR(VLOOKUP($F2352,'Arr 2020'!$A$1:$C$1331,3,0),0)</f>
        <v>0</v>
      </c>
      <c r="I2352" s="44">
        <f>IFERROR(VLOOKUP($F2352,'Arr 2020'!$A:$N,4,0),0)</f>
        <v>0</v>
      </c>
      <c r="J2352" s="44">
        <f>IFERROR(VLOOKUP($F2352,'Arr 2020'!$A:$N,5,0),0)</f>
        <v>0</v>
      </c>
      <c r="K2352" s="44">
        <f>IFERROR(VLOOKUP($F2352,'Arr 2020'!$A:$N,6,0),0)</f>
        <v>0</v>
      </c>
      <c r="L2352" s="44">
        <f>IFERROR(VLOOKUP($F2352,'Arr 2020'!$A:$N,7,0),0)</f>
        <v>0</v>
      </c>
      <c r="M2352" s="44">
        <f>IFERROR(VLOOKUP($F2352,'Arr 2020'!$A:$N,8,0),0)</f>
        <v>0</v>
      </c>
      <c r="N2352" s="44">
        <f>IFERROR(VLOOKUP($F2352,'Arr 2020'!$A:$N,9,0),0)</f>
        <v>0</v>
      </c>
      <c r="O2352" s="44">
        <f>IFERROR(VLOOKUP($F2352,'Arr 2020'!$A:$N,10,0),0)</f>
        <v>0</v>
      </c>
      <c r="P2352" s="44">
        <f>IFERROR(VLOOKUP($F2352,'Arr 2020'!$A:$N,11,0),0)</f>
        <v>0</v>
      </c>
      <c r="Q2352" s="44">
        <f>IFERROR(VLOOKUP($F2352,'Arr 2020'!$A:$N,12,0),0)</f>
        <v>0</v>
      </c>
      <c r="R2352" s="44">
        <f>IFERROR(VLOOKUP($F2352,'Arr 2020'!$A:$N,13,0),0)</f>
        <v>0</v>
      </c>
      <c r="S2352" s="44">
        <f>IFERROR(VLOOKUP($F2352,'Arr 2020'!$A:$N,14,0),0)</f>
        <v>0</v>
      </c>
    </row>
    <row r="2353" spans="2:19" ht="15" customHeight="1" x14ac:dyDescent="0.2">
      <c r="B2353" s="64"/>
      <c r="C2353" s="37"/>
      <c r="D2353" s="37" t="s">
        <v>4066</v>
      </c>
      <c r="E2353" s="37"/>
      <c r="F2353" s="37"/>
      <c r="G2353" s="51" t="s">
        <v>4067</v>
      </c>
      <c r="H2353" s="38">
        <f>IFERROR(VLOOKUP($F2353,'Arr 2020'!$A$1:$C$1331,3,0),0)</f>
        <v>0</v>
      </c>
      <c r="I2353" s="38">
        <f>IFERROR(VLOOKUP($F2353,'Arr 2020'!$A:$N,4,0),0)</f>
        <v>0</v>
      </c>
      <c r="J2353" s="38">
        <f>IFERROR(VLOOKUP($F2353,'Arr 2020'!$A:$N,5,0),0)</f>
        <v>0</v>
      </c>
      <c r="K2353" s="38">
        <f>IFERROR(VLOOKUP($F2353,'Arr 2020'!$A:$N,6,0),0)</f>
        <v>0</v>
      </c>
      <c r="L2353" s="38">
        <f>IFERROR(VLOOKUP($F2353,'Arr 2020'!$A:$N,7,0),0)</f>
        <v>0</v>
      </c>
      <c r="M2353" s="38">
        <f>IFERROR(VLOOKUP($F2353,'Arr 2020'!$A:$N,8,0),0)</f>
        <v>0</v>
      </c>
      <c r="N2353" s="38">
        <f>IFERROR(VLOOKUP($F2353,'Arr 2020'!$A:$N,9,0),0)</f>
        <v>0</v>
      </c>
      <c r="O2353" s="38">
        <f>IFERROR(VLOOKUP($F2353,'Arr 2020'!$A:$N,10,0),0)</f>
        <v>0</v>
      </c>
      <c r="P2353" s="38">
        <f>IFERROR(VLOOKUP($F2353,'Arr 2020'!$A:$N,11,0),0)</f>
        <v>0</v>
      </c>
      <c r="Q2353" s="38">
        <f>IFERROR(VLOOKUP($F2353,'Arr 2020'!$A:$N,12,0),0)</f>
        <v>0</v>
      </c>
      <c r="R2353" s="38">
        <f>IFERROR(VLOOKUP($F2353,'Arr 2020'!$A:$N,13,0),0)</f>
        <v>0</v>
      </c>
      <c r="S2353" s="38">
        <f>IFERROR(VLOOKUP($F2353,'Arr 2020'!$A:$N,14,0),0)</f>
        <v>0</v>
      </c>
    </row>
    <row r="2354" spans="2:19" ht="15" customHeight="1" x14ac:dyDescent="0.2">
      <c r="B2354" s="23"/>
      <c r="C2354" s="22"/>
      <c r="D2354" s="22"/>
      <c r="E2354" s="22" t="s">
        <v>4068</v>
      </c>
      <c r="F2354" s="22"/>
      <c r="G2354" s="55" t="s">
        <v>4067</v>
      </c>
      <c r="H2354" s="24">
        <f>IFERROR(VLOOKUP($F2354,'Arr 2020'!$A$1:$C$1331,3,0),0)</f>
        <v>0</v>
      </c>
      <c r="I2354" s="24">
        <f>IFERROR(VLOOKUP($F2354,'Arr 2020'!$A:$N,4,0),0)</f>
        <v>0</v>
      </c>
      <c r="J2354" s="24">
        <f>IFERROR(VLOOKUP($F2354,'Arr 2020'!$A:$N,5,0),0)</f>
        <v>0</v>
      </c>
      <c r="K2354" s="24">
        <f>IFERROR(VLOOKUP($F2354,'Arr 2020'!$A:$N,6,0),0)</f>
        <v>0</v>
      </c>
      <c r="L2354" s="24">
        <f>IFERROR(VLOOKUP($F2354,'Arr 2020'!$A:$N,7,0),0)</f>
        <v>0</v>
      </c>
      <c r="M2354" s="24">
        <f>IFERROR(VLOOKUP($F2354,'Arr 2020'!$A:$N,8,0),0)</f>
        <v>0</v>
      </c>
      <c r="N2354" s="24">
        <f>IFERROR(VLOOKUP($F2354,'Arr 2020'!$A:$N,9,0),0)</f>
        <v>0</v>
      </c>
      <c r="O2354" s="24">
        <f>IFERROR(VLOOKUP($F2354,'Arr 2020'!$A:$N,10,0),0)</f>
        <v>0</v>
      </c>
      <c r="P2354" s="24">
        <f>IFERROR(VLOOKUP($F2354,'Arr 2020'!$A:$N,11,0),0)</f>
        <v>0</v>
      </c>
      <c r="Q2354" s="24">
        <f>IFERROR(VLOOKUP($F2354,'Arr 2020'!$A:$N,12,0),0)</f>
        <v>0</v>
      </c>
      <c r="R2354" s="24">
        <f>IFERROR(VLOOKUP($F2354,'Arr 2020'!$A:$N,13,0),0)</f>
        <v>0</v>
      </c>
      <c r="S2354" s="24">
        <f>IFERROR(VLOOKUP($F2354,'Arr 2020'!$A:$N,14,0),0)</f>
        <v>0</v>
      </c>
    </row>
    <row r="2355" spans="2:19" ht="15" customHeight="1" x14ac:dyDescent="0.2">
      <c r="B2355" s="60"/>
      <c r="C2355" s="61"/>
      <c r="D2355" s="61"/>
      <c r="E2355" s="61"/>
      <c r="F2355" s="43" t="s">
        <v>4069</v>
      </c>
      <c r="G2355" s="53" t="s">
        <v>4067</v>
      </c>
      <c r="H2355" s="44">
        <f>IFERROR(VLOOKUP($F2355,'Arr 2020'!$A$1:$C$1331,3,0),0)</f>
        <v>0</v>
      </c>
      <c r="I2355" s="44">
        <f>IFERROR(VLOOKUP($F2355,'Arr 2020'!$A:$N,4,0),0)</f>
        <v>0</v>
      </c>
      <c r="J2355" s="44">
        <f>IFERROR(VLOOKUP($F2355,'Arr 2020'!$A:$N,5,0),0)</f>
        <v>0</v>
      </c>
      <c r="K2355" s="44">
        <f>IFERROR(VLOOKUP($F2355,'Arr 2020'!$A:$N,6,0),0)</f>
        <v>0</v>
      </c>
      <c r="L2355" s="44">
        <f>IFERROR(VLOOKUP($F2355,'Arr 2020'!$A:$N,7,0),0)</f>
        <v>0</v>
      </c>
      <c r="M2355" s="44">
        <f>IFERROR(VLOOKUP($F2355,'Arr 2020'!$A:$N,8,0),0)</f>
        <v>0</v>
      </c>
      <c r="N2355" s="44">
        <f>IFERROR(VLOOKUP($F2355,'Arr 2020'!$A:$N,9,0),0)</f>
        <v>0</v>
      </c>
      <c r="O2355" s="44">
        <f>IFERROR(VLOOKUP($F2355,'Arr 2020'!$A:$N,10,0),0)</f>
        <v>0</v>
      </c>
      <c r="P2355" s="44">
        <f>IFERROR(VLOOKUP($F2355,'Arr 2020'!$A:$N,11,0),0)</f>
        <v>0</v>
      </c>
      <c r="Q2355" s="44">
        <f>IFERROR(VLOOKUP($F2355,'Arr 2020'!$A:$N,12,0),0)</f>
        <v>24.33</v>
      </c>
      <c r="R2355" s="44">
        <f>IFERROR(VLOOKUP($F2355,'Arr 2020'!$A:$N,13,0),0)</f>
        <v>0</v>
      </c>
      <c r="S2355" s="44">
        <f>IFERROR(VLOOKUP($F2355,'Arr 2020'!$A:$N,14,0),0)</f>
        <v>0</v>
      </c>
    </row>
    <row r="2356" spans="2:19" ht="15" customHeight="1" x14ac:dyDescent="0.2">
      <c r="B2356" s="64"/>
      <c r="C2356" s="37"/>
      <c r="D2356" s="37" t="s">
        <v>4070</v>
      </c>
      <c r="E2356" s="37"/>
      <c r="F2356" s="37"/>
      <c r="G2356" s="51" t="s">
        <v>4071</v>
      </c>
      <c r="H2356" s="38">
        <f>IFERROR(VLOOKUP($F2356,'Arr 2020'!$A$1:$C$1331,3,0),0)</f>
        <v>0</v>
      </c>
      <c r="I2356" s="38">
        <f>IFERROR(VLOOKUP($F2356,'Arr 2020'!$A:$N,4,0),0)</f>
        <v>0</v>
      </c>
      <c r="J2356" s="38">
        <f>IFERROR(VLOOKUP($F2356,'Arr 2020'!$A:$N,5,0),0)</f>
        <v>0</v>
      </c>
      <c r="K2356" s="38">
        <f>IFERROR(VLOOKUP($F2356,'Arr 2020'!$A:$N,6,0),0)</f>
        <v>0</v>
      </c>
      <c r="L2356" s="38">
        <f>IFERROR(VLOOKUP($F2356,'Arr 2020'!$A:$N,7,0),0)</f>
        <v>0</v>
      </c>
      <c r="M2356" s="38">
        <f>IFERROR(VLOOKUP($F2356,'Arr 2020'!$A:$N,8,0),0)</f>
        <v>0</v>
      </c>
      <c r="N2356" s="38">
        <f>IFERROR(VLOOKUP($F2356,'Arr 2020'!$A:$N,9,0),0)</f>
        <v>0</v>
      </c>
      <c r="O2356" s="38">
        <f>IFERROR(VLOOKUP($F2356,'Arr 2020'!$A:$N,10,0),0)</f>
        <v>0</v>
      </c>
      <c r="P2356" s="38">
        <f>IFERROR(VLOOKUP($F2356,'Arr 2020'!$A:$N,11,0),0)</f>
        <v>0</v>
      </c>
      <c r="Q2356" s="38">
        <f>IFERROR(VLOOKUP($F2356,'Arr 2020'!$A:$N,12,0),0)</f>
        <v>0</v>
      </c>
      <c r="R2356" s="38">
        <f>IFERROR(VLOOKUP($F2356,'Arr 2020'!$A:$N,13,0),0)</f>
        <v>0</v>
      </c>
      <c r="S2356" s="38">
        <f>IFERROR(VLOOKUP($F2356,'Arr 2020'!$A:$N,14,0),0)</f>
        <v>0</v>
      </c>
    </row>
    <row r="2357" spans="2:19" ht="15" customHeight="1" x14ac:dyDescent="0.2">
      <c r="B2357" s="23"/>
      <c r="C2357" s="22"/>
      <c r="D2357" s="22"/>
      <c r="E2357" s="22" t="s">
        <v>4072</v>
      </c>
      <c r="F2357" s="22"/>
      <c r="G2357" s="55" t="s">
        <v>4071</v>
      </c>
      <c r="H2357" s="24">
        <f>IFERROR(VLOOKUP($F2357,'Arr 2020'!$A$1:$C$1331,3,0),0)</f>
        <v>0</v>
      </c>
      <c r="I2357" s="24">
        <f>IFERROR(VLOOKUP($F2357,'Arr 2020'!$A:$N,4,0),0)</f>
        <v>0</v>
      </c>
      <c r="J2357" s="24">
        <f>IFERROR(VLOOKUP($F2357,'Arr 2020'!$A:$N,5,0),0)</f>
        <v>0</v>
      </c>
      <c r="K2357" s="24">
        <f>IFERROR(VLOOKUP($F2357,'Arr 2020'!$A:$N,6,0),0)</f>
        <v>0</v>
      </c>
      <c r="L2357" s="24">
        <f>IFERROR(VLOOKUP($F2357,'Arr 2020'!$A:$N,7,0),0)</f>
        <v>0</v>
      </c>
      <c r="M2357" s="24">
        <f>IFERROR(VLOOKUP($F2357,'Arr 2020'!$A:$N,8,0),0)</f>
        <v>0</v>
      </c>
      <c r="N2357" s="24">
        <f>IFERROR(VLOOKUP($F2357,'Arr 2020'!$A:$N,9,0),0)</f>
        <v>0</v>
      </c>
      <c r="O2357" s="24">
        <f>IFERROR(VLOOKUP($F2357,'Arr 2020'!$A:$N,10,0),0)</f>
        <v>0</v>
      </c>
      <c r="P2357" s="24">
        <f>IFERROR(VLOOKUP($F2357,'Arr 2020'!$A:$N,11,0),0)</f>
        <v>0</v>
      </c>
      <c r="Q2357" s="24">
        <f>IFERROR(VLOOKUP($F2357,'Arr 2020'!$A:$N,12,0),0)</f>
        <v>0</v>
      </c>
      <c r="R2357" s="24">
        <f>IFERROR(VLOOKUP($F2357,'Arr 2020'!$A:$N,13,0),0)</f>
        <v>0</v>
      </c>
      <c r="S2357" s="24">
        <f>IFERROR(VLOOKUP($F2357,'Arr 2020'!$A:$N,14,0),0)</f>
        <v>0</v>
      </c>
    </row>
    <row r="2358" spans="2:19" ht="15" customHeight="1" x14ac:dyDescent="0.2">
      <c r="B2358" s="60"/>
      <c r="C2358" s="61"/>
      <c r="D2358" s="61"/>
      <c r="E2358" s="61"/>
      <c r="F2358" s="43" t="s">
        <v>4073</v>
      </c>
      <c r="G2358" s="53" t="s">
        <v>4071</v>
      </c>
      <c r="H2358" s="44">
        <f>IFERROR(VLOOKUP($F2358,'Arr 2020'!$A$1:$C$1331,3,0),0)</f>
        <v>712.01</v>
      </c>
      <c r="I2358" s="44">
        <f>IFERROR(VLOOKUP($F2358,'Arr 2020'!$A:$N,4,0),0)</f>
        <v>750.96000000000015</v>
      </c>
      <c r="J2358" s="44">
        <f>IFERROR(VLOOKUP($F2358,'Arr 2020'!$A:$N,5,0),0)</f>
        <v>319.37</v>
      </c>
      <c r="K2358" s="44">
        <f>IFERROR(VLOOKUP($F2358,'Arr 2020'!$A:$N,6,0),0)</f>
        <v>2191.9499999999998</v>
      </c>
      <c r="L2358" s="44">
        <f>IFERROR(VLOOKUP($F2358,'Arr 2020'!$A:$N,7,0),0)</f>
        <v>591.29999999999995</v>
      </c>
      <c r="M2358" s="44">
        <f>IFERROR(VLOOKUP($F2358,'Arr 2020'!$A:$N,8,0),0)</f>
        <v>74.459999999999994</v>
      </c>
      <c r="N2358" s="44">
        <f>IFERROR(VLOOKUP($F2358,'Arr 2020'!$A:$N,9,0),0)</f>
        <v>197.18</v>
      </c>
      <c r="O2358" s="44">
        <f>IFERROR(VLOOKUP($F2358,'Arr 2020'!$A:$N,10,0),0)</f>
        <v>2965.93</v>
      </c>
      <c r="P2358" s="44">
        <f>IFERROR(VLOOKUP($F2358,'Arr 2020'!$A:$N,11,0),0)</f>
        <v>919.70000000000016</v>
      </c>
      <c r="Q2358" s="44">
        <f>IFERROR(VLOOKUP($F2358,'Arr 2020'!$A:$N,12,0),0)</f>
        <v>324.27</v>
      </c>
      <c r="R2358" s="44">
        <f>IFERROR(VLOOKUP($F2358,'Arr 2020'!$A:$N,13,0),0)</f>
        <v>411.81</v>
      </c>
      <c r="S2358" s="44">
        <f>IFERROR(VLOOKUP($F2358,'Arr 2020'!$A:$N,14,0),0)</f>
        <v>121.86</v>
      </c>
    </row>
    <row r="2359" spans="2:19" ht="15" customHeight="1" x14ac:dyDescent="0.2">
      <c r="B2359" s="64"/>
      <c r="C2359" s="37"/>
      <c r="D2359" s="37" t="s">
        <v>4074</v>
      </c>
      <c r="E2359" s="37"/>
      <c r="F2359" s="37"/>
      <c r="G2359" s="51" t="s">
        <v>4075</v>
      </c>
      <c r="H2359" s="38">
        <f>IFERROR(VLOOKUP($F2359,'Arr 2020'!$A$1:$C$1331,3,0),0)</f>
        <v>0</v>
      </c>
      <c r="I2359" s="38">
        <f>IFERROR(VLOOKUP($F2359,'Arr 2020'!$A:$N,4,0),0)</f>
        <v>0</v>
      </c>
      <c r="J2359" s="38">
        <f>IFERROR(VLOOKUP($F2359,'Arr 2020'!$A:$N,5,0),0)</f>
        <v>0</v>
      </c>
      <c r="K2359" s="38">
        <f>IFERROR(VLOOKUP($F2359,'Arr 2020'!$A:$N,6,0),0)</f>
        <v>0</v>
      </c>
      <c r="L2359" s="38">
        <f>IFERROR(VLOOKUP($F2359,'Arr 2020'!$A:$N,7,0),0)</f>
        <v>0</v>
      </c>
      <c r="M2359" s="38">
        <f>IFERROR(VLOOKUP($F2359,'Arr 2020'!$A:$N,8,0),0)</f>
        <v>0</v>
      </c>
      <c r="N2359" s="38">
        <f>IFERROR(VLOOKUP($F2359,'Arr 2020'!$A:$N,9,0),0)</f>
        <v>0</v>
      </c>
      <c r="O2359" s="38">
        <f>IFERROR(VLOOKUP($F2359,'Arr 2020'!$A:$N,10,0),0)</f>
        <v>0</v>
      </c>
      <c r="P2359" s="38">
        <f>IFERROR(VLOOKUP($F2359,'Arr 2020'!$A:$N,11,0),0)</f>
        <v>0</v>
      </c>
      <c r="Q2359" s="38">
        <f>IFERROR(VLOOKUP($F2359,'Arr 2020'!$A:$N,12,0),0)</f>
        <v>0</v>
      </c>
      <c r="R2359" s="38">
        <f>IFERROR(VLOOKUP($F2359,'Arr 2020'!$A:$N,13,0),0)</f>
        <v>0</v>
      </c>
      <c r="S2359" s="38">
        <f>IFERROR(VLOOKUP($F2359,'Arr 2020'!$A:$N,14,0),0)</f>
        <v>0</v>
      </c>
    </row>
    <row r="2360" spans="2:19" ht="15" customHeight="1" x14ac:dyDescent="0.2">
      <c r="B2360" s="23"/>
      <c r="C2360" s="22"/>
      <c r="D2360" s="22"/>
      <c r="E2360" s="22" t="s">
        <v>4076</v>
      </c>
      <c r="F2360" s="22"/>
      <c r="G2360" s="55" t="s">
        <v>4077</v>
      </c>
      <c r="H2360" s="24">
        <f>IFERROR(VLOOKUP($F2360,'Arr 2020'!$A$1:$C$1331,3,0),0)</f>
        <v>0</v>
      </c>
      <c r="I2360" s="24">
        <f>IFERROR(VLOOKUP($F2360,'Arr 2020'!$A:$N,4,0),0)</f>
        <v>0</v>
      </c>
      <c r="J2360" s="24">
        <f>IFERROR(VLOOKUP($F2360,'Arr 2020'!$A:$N,5,0),0)</f>
        <v>0</v>
      </c>
      <c r="K2360" s="24">
        <f>IFERROR(VLOOKUP($F2360,'Arr 2020'!$A:$N,6,0),0)</f>
        <v>0</v>
      </c>
      <c r="L2360" s="24">
        <f>IFERROR(VLOOKUP($F2360,'Arr 2020'!$A:$N,7,0),0)</f>
        <v>0</v>
      </c>
      <c r="M2360" s="24">
        <f>IFERROR(VLOOKUP($F2360,'Arr 2020'!$A:$N,8,0),0)</f>
        <v>0</v>
      </c>
      <c r="N2360" s="24">
        <f>IFERROR(VLOOKUP($F2360,'Arr 2020'!$A:$N,9,0),0)</f>
        <v>0</v>
      </c>
      <c r="O2360" s="24">
        <f>IFERROR(VLOOKUP($F2360,'Arr 2020'!$A:$N,10,0),0)</f>
        <v>0</v>
      </c>
      <c r="P2360" s="24">
        <f>IFERROR(VLOOKUP($F2360,'Arr 2020'!$A:$N,11,0),0)</f>
        <v>0</v>
      </c>
      <c r="Q2360" s="24">
        <f>IFERROR(VLOOKUP($F2360,'Arr 2020'!$A:$N,12,0),0)</f>
        <v>0</v>
      </c>
      <c r="R2360" s="24">
        <f>IFERROR(VLOOKUP($F2360,'Arr 2020'!$A:$N,13,0),0)</f>
        <v>0</v>
      </c>
      <c r="S2360" s="24">
        <f>IFERROR(VLOOKUP($F2360,'Arr 2020'!$A:$N,14,0),0)</f>
        <v>0</v>
      </c>
    </row>
    <row r="2361" spans="2:19" ht="15" customHeight="1" x14ac:dyDescent="0.2">
      <c r="B2361" s="60"/>
      <c r="C2361" s="61"/>
      <c r="D2361" s="61"/>
      <c r="E2361" s="61"/>
      <c r="F2361" s="43" t="s">
        <v>4078</v>
      </c>
      <c r="G2361" s="53" t="s">
        <v>4077</v>
      </c>
      <c r="H2361" s="44">
        <f>IFERROR(VLOOKUP($F2361,'Arr 2020'!$A$1:$C$1331,3,0),0)</f>
        <v>6276.53</v>
      </c>
      <c r="I2361" s="44">
        <f>IFERROR(VLOOKUP($F2361,'Arr 2020'!$A:$N,4,0),0)</f>
        <v>12702.32</v>
      </c>
      <c r="J2361" s="44">
        <f>IFERROR(VLOOKUP($F2361,'Arr 2020'!$A:$N,5,0),0)</f>
        <v>4211.0600000000004</v>
      </c>
      <c r="K2361" s="44">
        <f>IFERROR(VLOOKUP($F2361,'Arr 2020'!$A:$N,6,0),0)</f>
        <v>253.57</v>
      </c>
      <c r="L2361" s="44">
        <f>IFERROR(VLOOKUP($F2361,'Arr 2020'!$A:$N,7,0),0)</f>
        <v>2395.27</v>
      </c>
      <c r="M2361" s="44">
        <f>IFERROR(VLOOKUP($F2361,'Arr 2020'!$A:$N,8,0),0)</f>
        <v>1078.46</v>
      </c>
      <c r="N2361" s="44">
        <f>IFERROR(VLOOKUP($F2361,'Arr 2020'!$A:$N,9,0),0)</f>
        <v>2420.0700000000002</v>
      </c>
      <c r="O2361" s="44">
        <f>IFERROR(VLOOKUP($F2361,'Arr 2020'!$A:$N,10,0),0)</f>
        <v>1827.55</v>
      </c>
      <c r="P2361" s="44">
        <f>IFERROR(VLOOKUP($F2361,'Arr 2020'!$A:$N,11,0),0)</f>
        <v>4762.25</v>
      </c>
      <c r="Q2361" s="44">
        <f>IFERROR(VLOOKUP($F2361,'Arr 2020'!$A:$N,12,0),0)</f>
        <v>7324.57</v>
      </c>
      <c r="R2361" s="44">
        <f>IFERROR(VLOOKUP($F2361,'Arr 2020'!$A:$N,13,0),0)</f>
        <v>4733.6000000000004</v>
      </c>
      <c r="S2361" s="44">
        <f>IFERROR(VLOOKUP($F2361,'Arr 2020'!$A:$N,14,0),0)</f>
        <v>5837.9</v>
      </c>
    </row>
    <row r="2362" spans="2:19" ht="15" customHeight="1" x14ac:dyDescent="0.2">
      <c r="B2362" s="23"/>
      <c r="C2362" s="22"/>
      <c r="D2362" s="22"/>
      <c r="E2362" s="22" t="s">
        <v>4079</v>
      </c>
      <c r="F2362" s="22"/>
      <c r="G2362" s="55" t="s">
        <v>4080</v>
      </c>
      <c r="H2362" s="24">
        <f>IFERROR(VLOOKUP($F2362,'Arr 2020'!$A$1:$C$1331,3,0),0)</f>
        <v>0</v>
      </c>
      <c r="I2362" s="24">
        <f>IFERROR(VLOOKUP($F2362,'Arr 2020'!$A:$N,4,0),0)</f>
        <v>0</v>
      </c>
      <c r="J2362" s="24">
        <f>IFERROR(VLOOKUP($F2362,'Arr 2020'!$A:$N,5,0),0)</f>
        <v>0</v>
      </c>
      <c r="K2362" s="24">
        <f>IFERROR(VLOOKUP($F2362,'Arr 2020'!$A:$N,6,0),0)</f>
        <v>0</v>
      </c>
      <c r="L2362" s="24">
        <f>IFERROR(VLOOKUP($F2362,'Arr 2020'!$A:$N,7,0),0)</f>
        <v>0</v>
      </c>
      <c r="M2362" s="24">
        <f>IFERROR(VLOOKUP($F2362,'Arr 2020'!$A:$N,8,0),0)</f>
        <v>0</v>
      </c>
      <c r="N2362" s="24">
        <f>IFERROR(VLOOKUP($F2362,'Arr 2020'!$A:$N,9,0),0)</f>
        <v>0</v>
      </c>
      <c r="O2362" s="24">
        <f>IFERROR(VLOOKUP($F2362,'Arr 2020'!$A:$N,10,0),0)</f>
        <v>0</v>
      </c>
      <c r="P2362" s="24">
        <f>IFERROR(VLOOKUP($F2362,'Arr 2020'!$A:$N,11,0),0)</f>
        <v>0</v>
      </c>
      <c r="Q2362" s="24">
        <f>IFERROR(VLOOKUP($F2362,'Arr 2020'!$A:$N,12,0),0)</f>
        <v>0</v>
      </c>
      <c r="R2362" s="24">
        <f>IFERROR(VLOOKUP($F2362,'Arr 2020'!$A:$N,13,0),0)</f>
        <v>0</v>
      </c>
      <c r="S2362" s="24">
        <f>IFERROR(VLOOKUP($F2362,'Arr 2020'!$A:$N,14,0),0)</f>
        <v>0</v>
      </c>
    </row>
    <row r="2363" spans="2:19" ht="15" customHeight="1" x14ac:dyDescent="0.2">
      <c r="B2363" s="60"/>
      <c r="C2363" s="61"/>
      <c r="D2363" s="61"/>
      <c r="E2363" s="61"/>
      <c r="F2363" s="43" t="s">
        <v>4081</v>
      </c>
      <c r="G2363" s="53" t="s">
        <v>4080</v>
      </c>
      <c r="H2363" s="44">
        <f>IFERROR(VLOOKUP($F2363,'Arr 2020'!$A$1:$C$1331,3,0),0)</f>
        <v>0</v>
      </c>
      <c r="I2363" s="44">
        <f>IFERROR(VLOOKUP($F2363,'Arr 2020'!$A:$N,4,0),0)</f>
        <v>0</v>
      </c>
      <c r="J2363" s="44">
        <f>IFERROR(VLOOKUP($F2363,'Arr 2020'!$A:$N,5,0),0)</f>
        <v>0</v>
      </c>
      <c r="K2363" s="44">
        <f>IFERROR(VLOOKUP($F2363,'Arr 2020'!$A:$N,6,0),0)</f>
        <v>0</v>
      </c>
      <c r="L2363" s="44">
        <f>IFERROR(VLOOKUP($F2363,'Arr 2020'!$A:$N,7,0),0)</f>
        <v>0</v>
      </c>
      <c r="M2363" s="44">
        <f>IFERROR(VLOOKUP($F2363,'Arr 2020'!$A:$N,8,0),0)</f>
        <v>0</v>
      </c>
      <c r="N2363" s="44">
        <f>IFERROR(VLOOKUP($F2363,'Arr 2020'!$A:$N,9,0),0)</f>
        <v>0</v>
      </c>
      <c r="O2363" s="44">
        <f>IFERROR(VLOOKUP($F2363,'Arr 2020'!$A:$N,10,0),0)</f>
        <v>0</v>
      </c>
      <c r="P2363" s="44">
        <f>IFERROR(VLOOKUP($F2363,'Arr 2020'!$A:$N,11,0),0)</f>
        <v>0</v>
      </c>
      <c r="Q2363" s="44">
        <f>IFERROR(VLOOKUP($F2363,'Arr 2020'!$A:$N,12,0),0)</f>
        <v>0</v>
      </c>
      <c r="R2363" s="44">
        <f>IFERROR(VLOOKUP($F2363,'Arr 2020'!$A:$N,13,0),0)</f>
        <v>0</v>
      </c>
      <c r="S2363" s="44">
        <f>IFERROR(VLOOKUP($F2363,'Arr 2020'!$A:$N,14,0),0)</f>
        <v>0</v>
      </c>
    </row>
    <row r="2364" spans="2:19" ht="15" customHeight="1" x14ac:dyDescent="0.2">
      <c r="B2364" s="23"/>
      <c r="C2364" s="22"/>
      <c r="D2364" s="22"/>
      <c r="E2364" s="22" t="s">
        <v>4082</v>
      </c>
      <c r="F2364" s="22"/>
      <c r="G2364" s="55" t="s">
        <v>4083</v>
      </c>
      <c r="H2364" s="24">
        <f>IFERROR(VLOOKUP($F2364,'Arr 2020'!$A$1:$C$1331,3,0),0)</f>
        <v>0</v>
      </c>
      <c r="I2364" s="24">
        <f>IFERROR(VLOOKUP($F2364,'Arr 2020'!$A:$N,4,0),0)</f>
        <v>0</v>
      </c>
      <c r="J2364" s="24">
        <f>IFERROR(VLOOKUP($F2364,'Arr 2020'!$A:$N,5,0),0)</f>
        <v>0</v>
      </c>
      <c r="K2364" s="24">
        <f>IFERROR(VLOOKUP($F2364,'Arr 2020'!$A:$N,6,0),0)</f>
        <v>0</v>
      </c>
      <c r="L2364" s="24">
        <f>IFERROR(VLOOKUP($F2364,'Arr 2020'!$A:$N,7,0),0)</f>
        <v>0</v>
      </c>
      <c r="M2364" s="24">
        <f>IFERROR(VLOOKUP($F2364,'Arr 2020'!$A:$N,8,0),0)</f>
        <v>0</v>
      </c>
      <c r="N2364" s="24">
        <f>IFERROR(VLOOKUP($F2364,'Arr 2020'!$A:$N,9,0),0)</f>
        <v>0</v>
      </c>
      <c r="O2364" s="24">
        <f>IFERROR(VLOOKUP($F2364,'Arr 2020'!$A:$N,10,0),0)</f>
        <v>0</v>
      </c>
      <c r="P2364" s="24">
        <f>IFERROR(VLOOKUP($F2364,'Arr 2020'!$A:$N,11,0),0)</f>
        <v>0</v>
      </c>
      <c r="Q2364" s="24">
        <f>IFERROR(VLOOKUP($F2364,'Arr 2020'!$A:$N,12,0),0)</f>
        <v>0</v>
      </c>
      <c r="R2364" s="24">
        <f>IFERROR(VLOOKUP($F2364,'Arr 2020'!$A:$N,13,0),0)</f>
        <v>0</v>
      </c>
      <c r="S2364" s="24">
        <f>IFERROR(VLOOKUP($F2364,'Arr 2020'!$A:$N,14,0),0)</f>
        <v>0</v>
      </c>
    </row>
    <row r="2365" spans="2:19" ht="15" customHeight="1" x14ac:dyDescent="0.2">
      <c r="B2365" s="60"/>
      <c r="C2365" s="61"/>
      <c r="D2365" s="61"/>
      <c r="E2365" s="61"/>
      <c r="F2365" s="43" t="s">
        <v>4084</v>
      </c>
      <c r="G2365" s="53" t="s">
        <v>4083</v>
      </c>
      <c r="H2365" s="44">
        <f>IFERROR(VLOOKUP($F2365,'Arr 2020'!$A$1:$C$1331,3,0),0)</f>
        <v>27.39</v>
      </c>
      <c r="I2365" s="44">
        <f>IFERROR(VLOOKUP($F2365,'Arr 2020'!$A:$N,4,0),0)</f>
        <v>8.4</v>
      </c>
      <c r="J2365" s="44">
        <f>IFERROR(VLOOKUP($F2365,'Arr 2020'!$A:$N,5,0),0)</f>
        <v>6.4</v>
      </c>
      <c r="K2365" s="44">
        <f>IFERROR(VLOOKUP($F2365,'Arr 2020'!$A:$N,6,0),0)</f>
        <v>3.2</v>
      </c>
      <c r="L2365" s="44">
        <f>IFERROR(VLOOKUP($F2365,'Arr 2020'!$A:$N,7,0),0)</f>
        <v>0</v>
      </c>
      <c r="M2365" s="44">
        <f>IFERROR(VLOOKUP($F2365,'Arr 2020'!$A:$N,8,0),0)</f>
        <v>0</v>
      </c>
      <c r="N2365" s="44">
        <f>IFERROR(VLOOKUP($F2365,'Arr 2020'!$A:$N,9,0),0)</f>
        <v>0</v>
      </c>
      <c r="O2365" s="44">
        <f>IFERROR(VLOOKUP($F2365,'Arr 2020'!$A:$N,10,0),0)</f>
        <v>1489.52</v>
      </c>
      <c r="P2365" s="44">
        <f>IFERROR(VLOOKUP($F2365,'Arr 2020'!$A:$N,11,0),0)</f>
        <v>62.2</v>
      </c>
      <c r="Q2365" s="44">
        <f>IFERROR(VLOOKUP($F2365,'Arr 2020'!$A:$N,12,0),0)</f>
        <v>0</v>
      </c>
      <c r="R2365" s="44">
        <f>IFERROR(VLOOKUP($F2365,'Arr 2020'!$A:$N,13,0),0)</f>
        <v>26.2</v>
      </c>
      <c r="S2365" s="44">
        <f>IFERROR(VLOOKUP($F2365,'Arr 2020'!$A:$N,14,0),0)</f>
        <v>424.59</v>
      </c>
    </row>
    <row r="2366" spans="2:19" ht="15" customHeight="1" x14ac:dyDescent="0.2">
      <c r="B2366" s="23"/>
      <c r="C2366" s="22"/>
      <c r="D2366" s="22"/>
      <c r="E2366" s="22" t="s">
        <v>4085</v>
      </c>
      <c r="F2366" s="22"/>
      <c r="G2366" s="55" t="s">
        <v>4086</v>
      </c>
      <c r="H2366" s="24">
        <f>IFERROR(VLOOKUP($F2366,'Arr 2020'!$A$1:$C$1331,3,0),0)</f>
        <v>0</v>
      </c>
      <c r="I2366" s="24">
        <f>IFERROR(VLOOKUP($F2366,'Arr 2020'!$A:$N,4,0),0)</f>
        <v>0</v>
      </c>
      <c r="J2366" s="24">
        <f>IFERROR(VLOOKUP($F2366,'Arr 2020'!$A:$N,5,0),0)</f>
        <v>0</v>
      </c>
      <c r="K2366" s="24">
        <f>IFERROR(VLOOKUP($F2366,'Arr 2020'!$A:$N,6,0),0)</f>
        <v>0</v>
      </c>
      <c r="L2366" s="24">
        <f>IFERROR(VLOOKUP($F2366,'Arr 2020'!$A:$N,7,0),0)</f>
        <v>0</v>
      </c>
      <c r="M2366" s="24">
        <f>IFERROR(VLOOKUP($F2366,'Arr 2020'!$A:$N,8,0),0)</f>
        <v>0</v>
      </c>
      <c r="N2366" s="24">
        <f>IFERROR(VLOOKUP($F2366,'Arr 2020'!$A:$N,9,0),0)</f>
        <v>0</v>
      </c>
      <c r="O2366" s="24">
        <f>IFERROR(VLOOKUP($F2366,'Arr 2020'!$A:$N,10,0),0)</f>
        <v>0</v>
      </c>
      <c r="P2366" s="24">
        <f>IFERROR(VLOOKUP($F2366,'Arr 2020'!$A:$N,11,0),0)</f>
        <v>0</v>
      </c>
      <c r="Q2366" s="24">
        <f>IFERROR(VLOOKUP($F2366,'Arr 2020'!$A:$N,12,0),0)</f>
        <v>0</v>
      </c>
      <c r="R2366" s="24">
        <f>IFERROR(VLOOKUP($F2366,'Arr 2020'!$A:$N,13,0),0)</f>
        <v>0</v>
      </c>
      <c r="S2366" s="24">
        <f>IFERROR(VLOOKUP($F2366,'Arr 2020'!$A:$N,14,0),0)</f>
        <v>0</v>
      </c>
    </row>
    <row r="2367" spans="2:19" ht="15" customHeight="1" x14ac:dyDescent="0.2">
      <c r="B2367" s="60"/>
      <c r="C2367" s="61"/>
      <c r="D2367" s="61"/>
      <c r="E2367" s="61"/>
      <c r="F2367" s="43" t="s">
        <v>4087</v>
      </c>
      <c r="G2367" s="53" t="s">
        <v>4086</v>
      </c>
      <c r="H2367" s="44">
        <f>IFERROR(VLOOKUP($F2367,'Arr 2020'!$A$1:$C$1331,3,0),0)</f>
        <v>256.44</v>
      </c>
      <c r="I2367" s="44">
        <f>IFERROR(VLOOKUP($F2367,'Arr 2020'!$A:$N,4,0),0)</f>
        <v>554.38</v>
      </c>
      <c r="J2367" s="44">
        <f>IFERROR(VLOOKUP($F2367,'Arr 2020'!$A:$N,5,0),0)</f>
        <v>556.16999999999996</v>
      </c>
      <c r="K2367" s="44">
        <f>IFERROR(VLOOKUP($F2367,'Arr 2020'!$A:$N,6,0),0)</f>
        <v>148.72</v>
      </c>
      <c r="L2367" s="44">
        <f>IFERROR(VLOOKUP($F2367,'Arr 2020'!$A:$N,7,0),0)</f>
        <v>86.29</v>
      </c>
      <c r="M2367" s="44">
        <f>IFERROR(VLOOKUP($F2367,'Arr 2020'!$A:$N,8,0),0)</f>
        <v>68.34</v>
      </c>
      <c r="N2367" s="44">
        <f>IFERROR(VLOOKUP($F2367,'Arr 2020'!$A:$N,9,0),0)</f>
        <v>155.68</v>
      </c>
      <c r="O2367" s="44">
        <f>IFERROR(VLOOKUP($F2367,'Arr 2020'!$A:$N,10,0),0)</f>
        <v>77.63</v>
      </c>
      <c r="P2367" s="44">
        <f>IFERROR(VLOOKUP($F2367,'Arr 2020'!$A:$N,11,0),0)</f>
        <v>283.98</v>
      </c>
      <c r="Q2367" s="44">
        <f>IFERROR(VLOOKUP($F2367,'Arr 2020'!$A:$N,12,0),0)</f>
        <v>250.34</v>
      </c>
      <c r="R2367" s="44">
        <f>IFERROR(VLOOKUP($F2367,'Arr 2020'!$A:$N,13,0),0)</f>
        <v>160.09</v>
      </c>
      <c r="S2367" s="44">
        <f>IFERROR(VLOOKUP($F2367,'Arr 2020'!$A:$N,14,0),0)</f>
        <v>490.63</v>
      </c>
    </row>
    <row r="2368" spans="2:19" ht="30" customHeight="1" x14ac:dyDescent="0.2">
      <c r="B2368" s="32"/>
      <c r="C2368" s="33">
        <v>95</v>
      </c>
      <c r="D2368" s="33"/>
      <c r="E2368" s="33"/>
      <c r="F2368" s="33"/>
      <c r="G2368" s="50" t="s">
        <v>4088</v>
      </c>
      <c r="H2368" s="73">
        <f>IFERROR(VLOOKUP($F2368,'Arr 2020'!$A$1:$C$1331,3,0),0)</f>
        <v>0</v>
      </c>
      <c r="I2368" s="73">
        <f>IFERROR(VLOOKUP($F2368,'Arr 2020'!$A:$N,4,0),0)</f>
        <v>0</v>
      </c>
      <c r="J2368" s="73">
        <f>IFERROR(VLOOKUP($F2368,'Arr 2020'!$A:$N,5,0),0)</f>
        <v>0</v>
      </c>
      <c r="K2368" s="73">
        <f>IFERROR(VLOOKUP($F2368,'Arr 2020'!$A:$N,6,0),0)</f>
        <v>0</v>
      </c>
      <c r="L2368" s="73">
        <f>IFERROR(VLOOKUP($F2368,'Arr 2020'!$A:$N,7,0),0)</f>
        <v>0</v>
      </c>
      <c r="M2368" s="73">
        <f>IFERROR(VLOOKUP($F2368,'Arr 2020'!$A:$N,8,0),0)</f>
        <v>0</v>
      </c>
      <c r="N2368" s="73">
        <f>IFERROR(VLOOKUP($F2368,'Arr 2020'!$A:$N,9,0),0)</f>
        <v>0</v>
      </c>
      <c r="O2368" s="73">
        <f>IFERROR(VLOOKUP($F2368,'Arr 2020'!$A:$N,10,0),0)</f>
        <v>0</v>
      </c>
      <c r="P2368" s="73">
        <f>IFERROR(VLOOKUP($F2368,'Arr 2020'!$A:$N,11,0),0)</f>
        <v>0</v>
      </c>
      <c r="Q2368" s="73">
        <f>IFERROR(VLOOKUP($F2368,'Arr 2020'!$A:$N,12,0),0)</f>
        <v>0</v>
      </c>
      <c r="R2368" s="73">
        <f>IFERROR(VLOOKUP($F2368,'Arr 2020'!$A:$N,13,0),0)</f>
        <v>0</v>
      </c>
      <c r="S2368" s="73">
        <f>IFERROR(VLOOKUP($F2368,'Arr 2020'!$A:$N,14,0),0)</f>
        <v>0</v>
      </c>
    </row>
    <row r="2369" spans="2:19" ht="15" customHeight="1" x14ac:dyDescent="0.2">
      <c r="B2369" s="64"/>
      <c r="C2369" s="37"/>
      <c r="D2369" s="37" t="s">
        <v>4089</v>
      </c>
      <c r="E2369" s="37"/>
      <c r="F2369" s="37"/>
      <c r="G2369" s="51" t="s">
        <v>4090</v>
      </c>
      <c r="H2369" s="38">
        <f>IFERROR(VLOOKUP($F2369,'Arr 2020'!$A$1:$C$1331,3,0),0)</f>
        <v>0</v>
      </c>
      <c r="I2369" s="38">
        <f>IFERROR(VLOOKUP($F2369,'Arr 2020'!$A:$N,4,0),0)</f>
        <v>0</v>
      </c>
      <c r="J2369" s="38">
        <f>IFERROR(VLOOKUP($F2369,'Arr 2020'!$A:$N,5,0),0)</f>
        <v>0</v>
      </c>
      <c r="K2369" s="38">
        <f>IFERROR(VLOOKUP($F2369,'Arr 2020'!$A:$N,6,0),0)</f>
        <v>0</v>
      </c>
      <c r="L2369" s="38">
        <f>IFERROR(VLOOKUP($F2369,'Arr 2020'!$A:$N,7,0),0)</f>
        <v>0</v>
      </c>
      <c r="M2369" s="38">
        <f>IFERROR(VLOOKUP($F2369,'Arr 2020'!$A:$N,8,0),0)</f>
        <v>0</v>
      </c>
      <c r="N2369" s="38">
        <f>IFERROR(VLOOKUP($F2369,'Arr 2020'!$A:$N,9,0),0)</f>
        <v>0</v>
      </c>
      <c r="O2369" s="38">
        <f>IFERROR(VLOOKUP($F2369,'Arr 2020'!$A:$N,10,0),0)</f>
        <v>0</v>
      </c>
      <c r="P2369" s="38">
        <f>IFERROR(VLOOKUP($F2369,'Arr 2020'!$A:$N,11,0),0)</f>
        <v>0</v>
      </c>
      <c r="Q2369" s="38">
        <f>IFERROR(VLOOKUP($F2369,'Arr 2020'!$A:$N,12,0),0)</f>
        <v>0</v>
      </c>
      <c r="R2369" s="38">
        <f>IFERROR(VLOOKUP($F2369,'Arr 2020'!$A:$N,13,0),0)</f>
        <v>0</v>
      </c>
      <c r="S2369" s="38">
        <f>IFERROR(VLOOKUP($F2369,'Arr 2020'!$A:$N,14,0),0)</f>
        <v>0</v>
      </c>
    </row>
    <row r="2370" spans="2:19" ht="15" customHeight="1" x14ac:dyDescent="0.2">
      <c r="B2370" s="23"/>
      <c r="C2370" s="22"/>
      <c r="D2370" s="22"/>
      <c r="E2370" s="22" t="s">
        <v>4091</v>
      </c>
      <c r="F2370" s="22"/>
      <c r="G2370" s="55" t="s">
        <v>4092</v>
      </c>
      <c r="H2370" s="24">
        <f>IFERROR(VLOOKUP($F2370,'Arr 2020'!$A$1:$C$1331,3,0),0)</f>
        <v>0</v>
      </c>
      <c r="I2370" s="24">
        <f>IFERROR(VLOOKUP($F2370,'Arr 2020'!$A:$N,4,0),0)</f>
        <v>0</v>
      </c>
      <c r="J2370" s="24">
        <f>IFERROR(VLOOKUP($F2370,'Arr 2020'!$A:$N,5,0),0)</f>
        <v>0</v>
      </c>
      <c r="K2370" s="24">
        <f>IFERROR(VLOOKUP($F2370,'Arr 2020'!$A:$N,6,0),0)</f>
        <v>0</v>
      </c>
      <c r="L2370" s="24">
        <f>IFERROR(VLOOKUP($F2370,'Arr 2020'!$A:$N,7,0),0)</f>
        <v>0</v>
      </c>
      <c r="M2370" s="24">
        <f>IFERROR(VLOOKUP($F2370,'Arr 2020'!$A:$N,8,0),0)</f>
        <v>0</v>
      </c>
      <c r="N2370" s="24">
        <f>IFERROR(VLOOKUP($F2370,'Arr 2020'!$A:$N,9,0),0)</f>
        <v>0</v>
      </c>
      <c r="O2370" s="24">
        <f>IFERROR(VLOOKUP($F2370,'Arr 2020'!$A:$N,10,0),0)</f>
        <v>0</v>
      </c>
      <c r="P2370" s="24">
        <f>IFERROR(VLOOKUP($F2370,'Arr 2020'!$A:$N,11,0),0)</f>
        <v>0</v>
      </c>
      <c r="Q2370" s="24">
        <f>IFERROR(VLOOKUP($F2370,'Arr 2020'!$A:$N,12,0),0)</f>
        <v>0</v>
      </c>
      <c r="R2370" s="24">
        <f>IFERROR(VLOOKUP($F2370,'Arr 2020'!$A:$N,13,0),0)</f>
        <v>0</v>
      </c>
      <c r="S2370" s="24">
        <f>IFERROR(VLOOKUP($F2370,'Arr 2020'!$A:$N,14,0),0)</f>
        <v>0</v>
      </c>
    </row>
    <row r="2371" spans="2:19" ht="15" customHeight="1" x14ac:dyDescent="0.2">
      <c r="B2371" s="60"/>
      <c r="C2371" s="61"/>
      <c r="D2371" s="61"/>
      <c r="E2371" s="61"/>
      <c r="F2371" s="43" t="s">
        <v>4093</v>
      </c>
      <c r="G2371" s="53" t="s">
        <v>4092</v>
      </c>
      <c r="H2371" s="44">
        <f>IFERROR(VLOOKUP($F2371,'Arr 2020'!$A$1:$C$1331,3,0),0)</f>
        <v>54737.36</v>
      </c>
      <c r="I2371" s="44">
        <f>IFERROR(VLOOKUP($F2371,'Arr 2020'!$A:$N,4,0),0)</f>
        <v>66946.429999999993</v>
      </c>
      <c r="J2371" s="44">
        <f>IFERROR(VLOOKUP($F2371,'Arr 2020'!$A:$N,5,0),0)</f>
        <v>42184.94000000001</v>
      </c>
      <c r="K2371" s="44">
        <f>IFERROR(VLOOKUP($F2371,'Arr 2020'!$A:$N,6,0),0)</f>
        <v>29799.900000000005</v>
      </c>
      <c r="L2371" s="44">
        <f>IFERROR(VLOOKUP($F2371,'Arr 2020'!$A:$N,7,0),0)</f>
        <v>22962.36</v>
      </c>
      <c r="M2371" s="44">
        <f>IFERROR(VLOOKUP($F2371,'Arr 2020'!$A:$N,8,0),0)</f>
        <v>63045.46</v>
      </c>
      <c r="N2371" s="44">
        <f>IFERROR(VLOOKUP($F2371,'Arr 2020'!$A:$N,9,0),0)</f>
        <v>71070.160000000018</v>
      </c>
      <c r="O2371" s="44">
        <f>IFERROR(VLOOKUP($F2371,'Arr 2020'!$A:$N,10,0),0)</f>
        <v>56493.91</v>
      </c>
      <c r="P2371" s="44">
        <f>IFERROR(VLOOKUP($F2371,'Arr 2020'!$A:$N,11,0),0)</f>
        <v>103676.7</v>
      </c>
      <c r="Q2371" s="44">
        <f>IFERROR(VLOOKUP($F2371,'Arr 2020'!$A:$N,12,0),0)</f>
        <v>69036.78</v>
      </c>
      <c r="R2371" s="44">
        <f>IFERROR(VLOOKUP($F2371,'Arr 2020'!$A:$N,13,0),0)</f>
        <v>60180.959999999999</v>
      </c>
      <c r="S2371" s="44">
        <f>IFERROR(VLOOKUP($F2371,'Arr 2020'!$A:$N,14,0),0)</f>
        <v>86754.97</v>
      </c>
    </row>
    <row r="2372" spans="2:19" ht="15" customHeight="1" x14ac:dyDescent="0.2">
      <c r="B2372" s="23"/>
      <c r="C2372" s="22"/>
      <c r="D2372" s="22"/>
      <c r="E2372" s="22" t="s">
        <v>4094</v>
      </c>
      <c r="F2372" s="22"/>
      <c r="G2372" s="55" t="s">
        <v>4095</v>
      </c>
      <c r="H2372" s="24">
        <f>IFERROR(VLOOKUP($F2372,'Arr 2020'!$A$1:$C$1331,3,0),0)</f>
        <v>0</v>
      </c>
      <c r="I2372" s="24">
        <f>IFERROR(VLOOKUP($F2372,'Arr 2020'!$A:$N,4,0),0)</f>
        <v>0</v>
      </c>
      <c r="J2372" s="24">
        <f>IFERROR(VLOOKUP($F2372,'Arr 2020'!$A:$N,5,0),0)</f>
        <v>0</v>
      </c>
      <c r="K2372" s="24">
        <f>IFERROR(VLOOKUP($F2372,'Arr 2020'!$A:$N,6,0),0)</f>
        <v>0</v>
      </c>
      <c r="L2372" s="24">
        <f>IFERROR(VLOOKUP($F2372,'Arr 2020'!$A:$N,7,0),0)</f>
        <v>0</v>
      </c>
      <c r="M2372" s="24">
        <f>IFERROR(VLOOKUP($F2372,'Arr 2020'!$A:$N,8,0),0)</f>
        <v>0</v>
      </c>
      <c r="N2372" s="24">
        <f>IFERROR(VLOOKUP($F2372,'Arr 2020'!$A:$N,9,0),0)</f>
        <v>0</v>
      </c>
      <c r="O2372" s="24">
        <f>IFERROR(VLOOKUP($F2372,'Arr 2020'!$A:$N,10,0),0)</f>
        <v>0</v>
      </c>
      <c r="P2372" s="24">
        <f>IFERROR(VLOOKUP($F2372,'Arr 2020'!$A:$N,11,0),0)</f>
        <v>0</v>
      </c>
      <c r="Q2372" s="24">
        <f>IFERROR(VLOOKUP($F2372,'Arr 2020'!$A:$N,12,0),0)</f>
        <v>0</v>
      </c>
      <c r="R2372" s="24">
        <f>IFERROR(VLOOKUP($F2372,'Arr 2020'!$A:$N,13,0),0)</f>
        <v>0</v>
      </c>
      <c r="S2372" s="24">
        <f>IFERROR(VLOOKUP($F2372,'Arr 2020'!$A:$N,14,0),0)</f>
        <v>0</v>
      </c>
    </row>
    <row r="2373" spans="2:19" ht="15" customHeight="1" x14ac:dyDescent="0.2">
      <c r="B2373" s="60"/>
      <c r="C2373" s="61"/>
      <c r="D2373" s="61"/>
      <c r="E2373" s="61"/>
      <c r="F2373" s="43" t="s">
        <v>4096</v>
      </c>
      <c r="G2373" s="53" t="s">
        <v>4095</v>
      </c>
      <c r="H2373" s="44">
        <f>IFERROR(VLOOKUP($F2373,'Arr 2020'!$A$1:$C$1331,3,0),0)</f>
        <v>22709.02</v>
      </c>
      <c r="I2373" s="44">
        <f>IFERROR(VLOOKUP($F2373,'Arr 2020'!$A:$N,4,0),0)</f>
        <v>34855.360000000001</v>
      </c>
      <c r="J2373" s="44">
        <f>IFERROR(VLOOKUP($F2373,'Arr 2020'!$A:$N,5,0),0)</f>
        <v>18549.8</v>
      </c>
      <c r="K2373" s="44">
        <f>IFERROR(VLOOKUP($F2373,'Arr 2020'!$A:$N,6,0),0)</f>
        <v>17413.32</v>
      </c>
      <c r="L2373" s="44">
        <f>IFERROR(VLOOKUP($F2373,'Arr 2020'!$A:$N,7,0),0)</f>
        <v>16023.37</v>
      </c>
      <c r="M2373" s="44">
        <f>IFERROR(VLOOKUP($F2373,'Arr 2020'!$A:$N,8,0),0)</f>
        <v>19065.98</v>
      </c>
      <c r="N2373" s="44">
        <f>IFERROR(VLOOKUP($F2373,'Arr 2020'!$A:$N,9,0),0)</f>
        <v>19968.57</v>
      </c>
      <c r="O2373" s="44">
        <f>IFERROR(VLOOKUP($F2373,'Arr 2020'!$A:$N,10,0),0)</f>
        <v>42245.8</v>
      </c>
      <c r="P2373" s="44">
        <f>IFERROR(VLOOKUP($F2373,'Arr 2020'!$A:$N,11,0),0)</f>
        <v>32801.58</v>
      </c>
      <c r="Q2373" s="44">
        <f>IFERROR(VLOOKUP($F2373,'Arr 2020'!$A:$N,12,0),0)</f>
        <v>37039.040000000001</v>
      </c>
      <c r="R2373" s="44">
        <f>IFERROR(VLOOKUP($F2373,'Arr 2020'!$A:$N,13,0),0)</f>
        <v>22597.39</v>
      </c>
      <c r="S2373" s="44">
        <f>IFERROR(VLOOKUP($F2373,'Arr 2020'!$A:$N,14,0),0)</f>
        <v>44669.51</v>
      </c>
    </row>
    <row r="2374" spans="2:19" ht="15" customHeight="1" x14ac:dyDescent="0.2">
      <c r="B2374" s="64"/>
      <c r="C2374" s="37"/>
      <c r="D2374" s="37" t="s">
        <v>4097</v>
      </c>
      <c r="E2374" s="37"/>
      <c r="F2374" s="37"/>
      <c r="G2374" s="51" t="s">
        <v>4098</v>
      </c>
      <c r="H2374" s="38">
        <f>IFERROR(VLOOKUP($F2374,'Arr 2020'!$A$1:$C$1331,3,0),0)</f>
        <v>0</v>
      </c>
      <c r="I2374" s="38">
        <f>IFERROR(VLOOKUP($F2374,'Arr 2020'!$A:$N,4,0),0)</f>
        <v>0</v>
      </c>
      <c r="J2374" s="38">
        <f>IFERROR(VLOOKUP($F2374,'Arr 2020'!$A:$N,5,0),0)</f>
        <v>0</v>
      </c>
      <c r="K2374" s="38">
        <f>IFERROR(VLOOKUP($F2374,'Arr 2020'!$A:$N,6,0),0)</f>
        <v>0</v>
      </c>
      <c r="L2374" s="38">
        <f>IFERROR(VLOOKUP($F2374,'Arr 2020'!$A:$N,7,0),0)</f>
        <v>0</v>
      </c>
      <c r="M2374" s="38">
        <f>IFERROR(VLOOKUP($F2374,'Arr 2020'!$A:$N,8,0),0)</f>
        <v>0</v>
      </c>
      <c r="N2374" s="38">
        <f>IFERROR(VLOOKUP($F2374,'Arr 2020'!$A:$N,9,0),0)</f>
        <v>0</v>
      </c>
      <c r="O2374" s="38">
        <f>IFERROR(VLOOKUP($F2374,'Arr 2020'!$A:$N,10,0),0)</f>
        <v>0</v>
      </c>
      <c r="P2374" s="38">
        <f>IFERROR(VLOOKUP($F2374,'Arr 2020'!$A:$N,11,0),0)</f>
        <v>0</v>
      </c>
      <c r="Q2374" s="38">
        <f>IFERROR(VLOOKUP($F2374,'Arr 2020'!$A:$N,12,0),0)</f>
        <v>0</v>
      </c>
      <c r="R2374" s="38">
        <f>IFERROR(VLOOKUP($F2374,'Arr 2020'!$A:$N,13,0),0)</f>
        <v>0</v>
      </c>
      <c r="S2374" s="38">
        <f>IFERROR(VLOOKUP($F2374,'Arr 2020'!$A:$N,14,0),0)</f>
        <v>0</v>
      </c>
    </row>
    <row r="2375" spans="2:19" ht="15" customHeight="1" x14ac:dyDescent="0.2">
      <c r="B2375" s="23"/>
      <c r="C2375" s="22"/>
      <c r="D2375" s="22"/>
      <c r="E2375" s="22" t="s">
        <v>4099</v>
      </c>
      <c r="F2375" s="22"/>
      <c r="G2375" s="55" t="s">
        <v>4100</v>
      </c>
      <c r="H2375" s="24">
        <f>IFERROR(VLOOKUP($F2375,'Arr 2020'!$A$1:$C$1331,3,0),0)</f>
        <v>0</v>
      </c>
      <c r="I2375" s="24">
        <f>IFERROR(VLOOKUP($F2375,'Arr 2020'!$A:$N,4,0),0)</f>
        <v>0</v>
      </c>
      <c r="J2375" s="24">
        <f>IFERROR(VLOOKUP($F2375,'Arr 2020'!$A:$N,5,0),0)</f>
        <v>0</v>
      </c>
      <c r="K2375" s="24">
        <f>IFERROR(VLOOKUP($F2375,'Arr 2020'!$A:$N,6,0),0)</f>
        <v>0</v>
      </c>
      <c r="L2375" s="24">
        <f>IFERROR(VLOOKUP($F2375,'Arr 2020'!$A:$N,7,0),0)</f>
        <v>0</v>
      </c>
      <c r="M2375" s="24">
        <f>IFERROR(VLOOKUP($F2375,'Arr 2020'!$A:$N,8,0),0)</f>
        <v>0</v>
      </c>
      <c r="N2375" s="24">
        <f>IFERROR(VLOOKUP($F2375,'Arr 2020'!$A:$N,9,0),0)</f>
        <v>0</v>
      </c>
      <c r="O2375" s="24">
        <f>IFERROR(VLOOKUP($F2375,'Arr 2020'!$A:$N,10,0),0)</f>
        <v>0</v>
      </c>
      <c r="P2375" s="24">
        <f>IFERROR(VLOOKUP($F2375,'Arr 2020'!$A:$N,11,0),0)</f>
        <v>0</v>
      </c>
      <c r="Q2375" s="24">
        <f>IFERROR(VLOOKUP($F2375,'Arr 2020'!$A:$N,12,0),0)</f>
        <v>0</v>
      </c>
      <c r="R2375" s="24">
        <f>IFERROR(VLOOKUP($F2375,'Arr 2020'!$A:$N,13,0),0)</f>
        <v>0</v>
      </c>
      <c r="S2375" s="24">
        <f>IFERROR(VLOOKUP($F2375,'Arr 2020'!$A:$N,14,0),0)</f>
        <v>0</v>
      </c>
    </row>
    <row r="2376" spans="2:19" ht="15" customHeight="1" x14ac:dyDescent="0.2">
      <c r="B2376" s="60"/>
      <c r="C2376" s="61"/>
      <c r="D2376" s="61"/>
      <c r="E2376" s="61"/>
      <c r="F2376" s="43" t="s">
        <v>4101</v>
      </c>
      <c r="G2376" s="53" t="s">
        <v>4100</v>
      </c>
      <c r="H2376" s="44">
        <f>IFERROR(VLOOKUP($F2376,'Arr 2020'!$A$1:$C$1331,3,0),0)</f>
        <v>6170.48</v>
      </c>
      <c r="I2376" s="44">
        <f>IFERROR(VLOOKUP($F2376,'Arr 2020'!$A:$N,4,0),0)</f>
        <v>34492.199999999997</v>
      </c>
      <c r="J2376" s="44">
        <f>IFERROR(VLOOKUP($F2376,'Arr 2020'!$A:$N,5,0),0)</f>
        <v>1963.38</v>
      </c>
      <c r="K2376" s="44">
        <f>IFERROR(VLOOKUP($F2376,'Arr 2020'!$A:$N,6,0),0)</f>
        <v>652.59</v>
      </c>
      <c r="L2376" s="44">
        <f>IFERROR(VLOOKUP($F2376,'Arr 2020'!$A:$N,7,0),0)</f>
        <v>1920.47</v>
      </c>
      <c r="M2376" s="44">
        <f>IFERROR(VLOOKUP($F2376,'Arr 2020'!$A:$N,8,0),0)</f>
        <v>1653.5799999999997</v>
      </c>
      <c r="N2376" s="44">
        <f>IFERROR(VLOOKUP($F2376,'Arr 2020'!$A:$N,9,0),0)</f>
        <v>1482.47</v>
      </c>
      <c r="O2376" s="44">
        <f>IFERROR(VLOOKUP($F2376,'Arr 2020'!$A:$N,10,0),0)</f>
        <v>320.38</v>
      </c>
      <c r="P2376" s="44">
        <f>IFERROR(VLOOKUP($F2376,'Arr 2020'!$A:$N,11,0),0)</f>
        <v>1255.6099999999999</v>
      </c>
      <c r="Q2376" s="44">
        <f>IFERROR(VLOOKUP($F2376,'Arr 2020'!$A:$N,12,0),0)</f>
        <v>2071.39</v>
      </c>
      <c r="R2376" s="44">
        <f>IFERROR(VLOOKUP($F2376,'Arr 2020'!$A:$N,13,0),0)</f>
        <v>1718.98</v>
      </c>
      <c r="S2376" s="44">
        <f>IFERROR(VLOOKUP($F2376,'Arr 2020'!$A:$N,14,0),0)</f>
        <v>3665.68</v>
      </c>
    </row>
    <row r="2377" spans="2:19" ht="30" customHeight="1" x14ac:dyDescent="0.2">
      <c r="B2377" s="23"/>
      <c r="C2377" s="22"/>
      <c r="D2377" s="22"/>
      <c r="E2377" s="22" t="s">
        <v>4102</v>
      </c>
      <c r="F2377" s="22"/>
      <c r="G2377" s="55" t="s">
        <v>4103</v>
      </c>
      <c r="H2377" s="24">
        <f>IFERROR(VLOOKUP($F2377,'Arr 2020'!$A$1:$C$1331,3,0),0)</f>
        <v>0</v>
      </c>
      <c r="I2377" s="24">
        <f>IFERROR(VLOOKUP($F2377,'Arr 2020'!$A:$N,4,0),0)</f>
        <v>0</v>
      </c>
      <c r="J2377" s="24">
        <f>IFERROR(VLOOKUP($F2377,'Arr 2020'!$A:$N,5,0),0)</f>
        <v>0</v>
      </c>
      <c r="K2377" s="24">
        <f>IFERROR(VLOOKUP($F2377,'Arr 2020'!$A:$N,6,0),0)</f>
        <v>0</v>
      </c>
      <c r="L2377" s="24">
        <f>IFERROR(VLOOKUP($F2377,'Arr 2020'!$A:$N,7,0),0)</f>
        <v>0</v>
      </c>
      <c r="M2377" s="24">
        <f>IFERROR(VLOOKUP($F2377,'Arr 2020'!$A:$N,8,0),0)</f>
        <v>0</v>
      </c>
      <c r="N2377" s="24">
        <f>IFERROR(VLOOKUP($F2377,'Arr 2020'!$A:$N,9,0),0)</f>
        <v>0</v>
      </c>
      <c r="O2377" s="24">
        <f>IFERROR(VLOOKUP($F2377,'Arr 2020'!$A:$N,10,0),0)</f>
        <v>0</v>
      </c>
      <c r="P2377" s="24">
        <f>IFERROR(VLOOKUP($F2377,'Arr 2020'!$A:$N,11,0),0)</f>
        <v>0</v>
      </c>
      <c r="Q2377" s="24">
        <f>IFERROR(VLOOKUP($F2377,'Arr 2020'!$A:$N,12,0),0)</f>
        <v>0</v>
      </c>
      <c r="R2377" s="24">
        <f>IFERROR(VLOOKUP($F2377,'Arr 2020'!$A:$N,13,0),0)</f>
        <v>0</v>
      </c>
      <c r="S2377" s="24">
        <f>IFERROR(VLOOKUP($F2377,'Arr 2020'!$A:$N,14,0),0)</f>
        <v>0</v>
      </c>
    </row>
    <row r="2378" spans="2:19" ht="15" customHeight="1" x14ac:dyDescent="0.2">
      <c r="B2378" s="60"/>
      <c r="C2378" s="61"/>
      <c r="D2378" s="61"/>
      <c r="E2378" s="61"/>
      <c r="F2378" s="43" t="s">
        <v>4104</v>
      </c>
      <c r="G2378" s="53" t="s">
        <v>4105</v>
      </c>
      <c r="H2378" s="44">
        <f>IFERROR(VLOOKUP($F2378,'Arr 2020'!$A$1:$C$1331,3,0),0)</f>
        <v>0</v>
      </c>
      <c r="I2378" s="44">
        <f>IFERROR(VLOOKUP($F2378,'Arr 2020'!$A:$N,4,0),0)</f>
        <v>0</v>
      </c>
      <c r="J2378" s="44">
        <f>IFERROR(VLOOKUP($F2378,'Arr 2020'!$A:$N,5,0),0)</f>
        <v>0</v>
      </c>
      <c r="K2378" s="44">
        <f>IFERROR(VLOOKUP($F2378,'Arr 2020'!$A:$N,6,0),0)</f>
        <v>0</v>
      </c>
      <c r="L2378" s="44">
        <f>IFERROR(VLOOKUP($F2378,'Arr 2020'!$A:$N,7,0),0)</f>
        <v>0</v>
      </c>
      <c r="M2378" s="44">
        <f>IFERROR(VLOOKUP($F2378,'Arr 2020'!$A:$N,8,0),0)</f>
        <v>0</v>
      </c>
      <c r="N2378" s="44">
        <f>IFERROR(VLOOKUP($F2378,'Arr 2020'!$A:$N,9,0),0)</f>
        <v>0</v>
      </c>
      <c r="O2378" s="44">
        <f>IFERROR(VLOOKUP($F2378,'Arr 2020'!$A:$N,10,0),0)</f>
        <v>0</v>
      </c>
      <c r="P2378" s="44">
        <f>IFERROR(VLOOKUP($F2378,'Arr 2020'!$A:$N,11,0),0)</f>
        <v>0</v>
      </c>
      <c r="Q2378" s="44">
        <f>IFERROR(VLOOKUP($F2378,'Arr 2020'!$A:$N,12,0),0)</f>
        <v>0</v>
      </c>
      <c r="R2378" s="44">
        <f>IFERROR(VLOOKUP($F2378,'Arr 2020'!$A:$N,13,0),0)</f>
        <v>0</v>
      </c>
      <c r="S2378" s="44">
        <f>IFERROR(VLOOKUP($F2378,'Arr 2020'!$A:$N,14,0),0)</f>
        <v>0</v>
      </c>
    </row>
    <row r="2379" spans="2:19" ht="15" customHeight="1" x14ac:dyDescent="0.2">
      <c r="B2379" s="60"/>
      <c r="C2379" s="61"/>
      <c r="D2379" s="61"/>
      <c r="E2379" s="61"/>
      <c r="F2379" s="43" t="s">
        <v>4106</v>
      </c>
      <c r="G2379" s="53" t="s">
        <v>4107</v>
      </c>
      <c r="H2379" s="44">
        <f>IFERROR(VLOOKUP($F2379,'Arr 2020'!$A$1:$C$1331,3,0),0)</f>
        <v>18.46</v>
      </c>
      <c r="I2379" s="44">
        <f>IFERROR(VLOOKUP($F2379,'Arr 2020'!$A:$N,4,0),0)</f>
        <v>227.21999999999997</v>
      </c>
      <c r="J2379" s="44">
        <f>IFERROR(VLOOKUP($F2379,'Arr 2020'!$A:$N,5,0),0)</f>
        <v>107.81</v>
      </c>
      <c r="K2379" s="44">
        <f>IFERROR(VLOOKUP($F2379,'Arr 2020'!$A:$N,6,0),0)</f>
        <v>0</v>
      </c>
      <c r="L2379" s="44">
        <f>IFERROR(VLOOKUP($F2379,'Arr 2020'!$A:$N,7,0),0)</f>
        <v>0</v>
      </c>
      <c r="M2379" s="44">
        <f>IFERROR(VLOOKUP($F2379,'Arr 2020'!$A:$N,8,0),0)</f>
        <v>0</v>
      </c>
      <c r="N2379" s="44">
        <f>IFERROR(VLOOKUP($F2379,'Arr 2020'!$A:$N,9,0),0)</f>
        <v>94.88</v>
      </c>
      <c r="O2379" s="44">
        <f>IFERROR(VLOOKUP($F2379,'Arr 2020'!$A:$N,10,0),0)</f>
        <v>0</v>
      </c>
      <c r="P2379" s="44">
        <f>IFERROR(VLOOKUP($F2379,'Arr 2020'!$A:$N,11,0),0)</f>
        <v>0</v>
      </c>
      <c r="Q2379" s="44">
        <f>IFERROR(VLOOKUP($F2379,'Arr 2020'!$A:$N,12,0),0)</f>
        <v>0</v>
      </c>
      <c r="R2379" s="44">
        <f>IFERROR(VLOOKUP($F2379,'Arr 2020'!$A:$N,13,0),0)</f>
        <v>221.8</v>
      </c>
      <c r="S2379" s="44">
        <f>IFERROR(VLOOKUP($F2379,'Arr 2020'!$A:$N,14,0),0)</f>
        <v>479.12</v>
      </c>
    </row>
    <row r="2380" spans="2:19" ht="15" customHeight="1" x14ac:dyDescent="0.2">
      <c r="B2380" s="60"/>
      <c r="C2380" s="61"/>
      <c r="D2380" s="61"/>
      <c r="E2380" s="61"/>
      <c r="F2380" s="43" t="s">
        <v>4108</v>
      </c>
      <c r="G2380" s="53" t="s">
        <v>4109</v>
      </c>
      <c r="H2380" s="44">
        <f>IFERROR(VLOOKUP($F2380,'Arr 2020'!$A$1:$C$1331,3,0),0)</f>
        <v>18754.150000000001</v>
      </c>
      <c r="I2380" s="44">
        <f>IFERROR(VLOOKUP($F2380,'Arr 2020'!$A:$N,4,0),0)</f>
        <v>5396</v>
      </c>
      <c r="J2380" s="44">
        <f>IFERROR(VLOOKUP($F2380,'Arr 2020'!$A:$N,5,0),0)</f>
        <v>6893.72</v>
      </c>
      <c r="K2380" s="44">
        <f>IFERROR(VLOOKUP($F2380,'Arr 2020'!$A:$N,6,0),0)</f>
        <v>2493.4499999999998</v>
      </c>
      <c r="L2380" s="44">
        <f>IFERROR(VLOOKUP($F2380,'Arr 2020'!$A:$N,7,0),0)</f>
        <v>2479.4</v>
      </c>
      <c r="M2380" s="44">
        <f>IFERROR(VLOOKUP($F2380,'Arr 2020'!$A:$N,8,0),0)</f>
        <v>3736.28</v>
      </c>
      <c r="N2380" s="44">
        <f>IFERROR(VLOOKUP($F2380,'Arr 2020'!$A:$N,9,0),0)</f>
        <v>3383.35</v>
      </c>
      <c r="O2380" s="44">
        <f>IFERROR(VLOOKUP($F2380,'Arr 2020'!$A:$N,10,0),0)</f>
        <v>4783.0600000000004</v>
      </c>
      <c r="P2380" s="44">
        <f>IFERROR(VLOOKUP($F2380,'Arr 2020'!$A:$N,11,0),0)</f>
        <v>5940.03</v>
      </c>
      <c r="Q2380" s="44">
        <f>IFERROR(VLOOKUP($F2380,'Arr 2020'!$A:$N,12,0),0)</f>
        <v>10402.89</v>
      </c>
      <c r="R2380" s="44">
        <f>IFERROR(VLOOKUP($F2380,'Arr 2020'!$A:$N,13,0),0)</f>
        <v>11647.47</v>
      </c>
      <c r="S2380" s="44">
        <f>IFERROR(VLOOKUP($F2380,'Arr 2020'!$A:$N,14,0),0)</f>
        <v>16036.11</v>
      </c>
    </row>
    <row r="2381" spans="2:19" ht="15" customHeight="1" x14ac:dyDescent="0.2">
      <c r="B2381" s="60"/>
      <c r="C2381" s="61"/>
      <c r="D2381" s="61"/>
      <c r="E2381" s="61"/>
      <c r="F2381" s="43" t="s">
        <v>4110</v>
      </c>
      <c r="G2381" s="53" t="s">
        <v>4346</v>
      </c>
      <c r="H2381" s="44">
        <f>IFERROR(VLOOKUP($F2381,'Arr 2020'!$A$1:$C$1331,3,0),0)</f>
        <v>0</v>
      </c>
      <c r="I2381" s="44">
        <f>IFERROR(VLOOKUP($F2381,'Arr 2020'!$A:$N,4,0),0)</f>
        <v>0</v>
      </c>
      <c r="J2381" s="44">
        <f>IFERROR(VLOOKUP($F2381,'Arr 2020'!$A:$N,5,0),0)</f>
        <v>0</v>
      </c>
      <c r="K2381" s="44">
        <f>IFERROR(VLOOKUP($F2381,'Arr 2020'!$A:$N,6,0),0)</f>
        <v>0</v>
      </c>
      <c r="L2381" s="44">
        <f>IFERROR(VLOOKUP($F2381,'Arr 2020'!$A:$N,7,0),0)</f>
        <v>0</v>
      </c>
      <c r="M2381" s="44">
        <f>IFERROR(VLOOKUP($F2381,'Arr 2020'!$A:$N,8,0),0)</f>
        <v>0</v>
      </c>
      <c r="N2381" s="44">
        <f>IFERROR(VLOOKUP($F2381,'Arr 2020'!$A:$N,9,0),0)</f>
        <v>0</v>
      </c>
      <c r="O2381" s="44">
        <f>IFERROR(VLOOKUP($F2381,'Arr 2020'!$A:$N,10,0),0)</f>
        <v>0</v>
      </c>
      <c r="P2381" s="44">
        <f>IFERROR(VLOOKUP($F2381,'Arr 2020'!$A:$N,11,0),0)</f>
        <v>0</v>
      </c>
      <c r="Q2381" s="44">
        <f>IFERROR(VLOOKUP($F2381,'Arr 2020'!$A:$N,12,0),0)</f>
        <v>0</v>
      </c>
      <c r="R2381" s="44">
        <f>IFERROR(VLOOKUP($F2381,'Arr 2020'!$A:$N,13,0),0)</f>
        <v>0</v>
      </c>
      <c r="S2381" s="44">
        <f>IFERROR(VLOOKUP($F2381,'Arr 2020'!$A:$N,14,0),0)</f>
        <v>0</v>
      </c>
    </row>
    <row r="2382" spans="2:19" ht="15" customHeight="1" x14ac:dyDescent="0.2">
      <c r="B2382" s="60"/>
      <c r="C2382" s="61"/>
      <c r="D2382" s="61"/>
      <c r="E2382" s="61"/>
      <c r="F2382" s="43" t="s">
        <v>4112</v>
      </c>
      <c r="G2382" s="53" t="s">
        <v>4113</v>
      </c>
      <c r="H2382" s="44">
        <f>IFERROR(VLOOKUP($F2382,'Arr 2020'!$A$1:$C$1331,3,0),0)</f>
        <v>0</v>
      </c>
      <c r="I2382" s="44">
        <f>IFERROR(VLOOKUP($F2382,'Arr 2020'!$A:$N,4,0),0)</f>
        <v>0</v>
      </c>
      <c r="J2382" s="44">
        <f>IFERROR(VLOOKUP($F2382,'Arr 2020'!$A:$N,5,0),0)</f>
        <v>0</v>
      </c>
      <c r="K2382" s="44">
        <f>IFERROR(VLOOKUP($F2382,'Arr 2020'!$A:$N,6,0),0)</f>
        <v>0</v>
      </c>
      <c r="L2382" s="44">
        <f>IFERROR(VLOOKUP($F2382,'Arr 2020'!$A:$N,7,0),0)</f>
        <v>0</v>
      </c>
      <c r="M2382" s="44">
        <f>IFERROR(VLOOKUP($F2382,'Arr 2020'!$A:$N,8,0),0)</f>
        <v>0</v>
      </c>
      <c r="N2382" s="44">
        <f>IFERROR(VLOOKUP($F2382,'Arr 2020'!$A:$N,9,0),0)</f>
        <v>0</v>
      </c>
      <c r="O2382" s="44">
        <f>IFERROR(VLOOKUP($F2382,'Arr 2020'!$A:$N,10,0),0)</f>
        <v>0</v>
      </c>
      <c r="P2382" s="44">
        <f>IFERROR(VLOOKUP($F2382,'Arr 2020'!$A:$N,11,0),0)</f>
        <v>0</v>
      </c>
      <c r="Q2382" s="44">
        <f>IFERROR(VLOOKUP($F2382,'Arr 2020'!$A:$N,12,0),0)</f>
        <v>5.18</v>
      </c>
      <c r="R2382" s="44">
        <f>IFERROR(VLOOKUP($F2382,'Arr 2020'!$A:$N,13,0),0)</f>
        <v>0</v>
      </c>
      <c r="S2382" s="44">
        <f>IFERROR(VLOOKUP($F2382,'Arr 2020'!$A:$N,14,0),0)</f>
        <v>0</v>
      </c>
    </row>
    <row r="2383" spans="2:19" ht="15" customHeight="1" x14ac:dyDescent="0.2">
      <c r="B2383" s="60"/>
      <c r="C2383" s="61"/>
      <c r="D2383" s="61"/>
      <c r="E2383" s="61"/>
      <c r="F2383" s="43" t="s">
        <v>4114</v>
      </c>
      <c r="G2383" s="53" t="s">
        <v>4115</v>
      </c>
      <c r="H2383" s="44">
        <f>IFERROR(VLOOKUP($F2383,'Arr 2020'!$A$1:$C$1331,3,0),0)</f>
        <v>15928.1</v>
      </c>
      <c r="I2383" s="44">
        <f>IFERROR(VLOOKUP($F2383,'Arr 2020'!$A:$N,4,0),0)</f>
        <v>9736.1800000000021</v>
      </c>
      <c r="J2383" s="44">
        <f>IFERROR(VLOOKUP($F2383,'Arr 2020'!$A:$N,5,0),0)</f>
        <v>1302.6300000000001</v>
      </c>
      <c r="K2383" s="44">
        <f>IFERROR(VLOOKUP($F2383,'Arr 2020'!$A:$N,6,0),0)</f>
        <v>0</v>
      </c>
      <c r="L2383" s="44">
        <f>IFERROR(VLOOKUP($F2383,'Arr 2020'!$A:$N,7,0),0)</f>
        <v>0</v>
      </c>
      <c r="M2383" s="44">
        <f>IFERROR(VLOOKUP($F2383,'Arr 2020'!$A:$N,8,0),0)</f>
        <v>37.89</v>
      </c>
      <c r="N2383" s="44">
        <f>IFERROR(VLOOKUP($F2383,'Arr 2020'!$A:$N,9,0),0)</f>
        <v>361.22</v>
      </c>
      <c r="O2383" s="44">
        <f>IFERROR(VLOOKUP($F2383,'Arr 2020'!$A:$N,10,0),0)</f>
        <v>8990.2900000000009</v>
      </c>
      <c r="P2383" s="44">
        <f>IFERROR(VLOOKUP($F2383,'Arr 2020'!$A:$N,11,0),0)</f>
        <v>1073.4100000000001</v>
      </c>
      <c r="Q2383" s="44">
        <f>IFERROR(VLOOKUP($F2383,'Arr 2020'!$A:$N,12,0),0)</f>
        <v>18864.330000000002</v>
      </c>
      <c r="R2383" s="44">
        <f>IFERROR(VLOOKUP($F2383,'Arr 2020'!$A:$N,13,0),0)</f>
        <v>14572.88</v>
      </c>
      <c r="S2383" s="44">
        <f>IFERROR(VLOOKUP($F2383,'Arr 2020'!$A:$N,14,0),0)</f>
        <v>4787.68</v>
      </c>
    </row>
    <row r="2384" spans="2:19" ht="30" customHeight="1" x14ac:dyDescent="0.2">
      <c r="B2384" s="60"/>
      <c r="C2384" s="61"/>
      <c r="D2384" s="61"/>
      <c r="E2384" s="61"/>
      <c r="F2384" s="43" t="s">
        <v>4116</v>
      </c>
      <c r="G2384" s="53" t="s">
        <v>4117</v>
      </c>
      <c r="H2384" s="44">
        <f>IFERROR(VLOOKUP($F2384,'Arr 2020'!$A$1:$C$1331,3,0),0)</f>
        <v>3842.94</v>
      </c>
      <c r="I2384" s="44">
        <f>IFERROR(VLOOKUP($F2384,'Arr 2020'!$A:$N,4,0),0)</f>
        <v>1144.1300000000001</v>
      </c>
      <c r="J2384" s="44">
        <f>IFERROR(VLOOKUP($F2384,'Arr 2020'!$A:$N,5,0),0)</f>
        <v>975.1</v>
      </c>
      <c r="K2384" s="44">
        <f>IFERROR(VLOOKUP($F2384,'Arr 2020'!$A:$N,6,0),0)</f>
        <v>1146.06</v>
      </c>
      <c r="L2384" s="44">
        <f>IFERROR(VLOOKUP($F2384,'Arr 2020'!$A:$N,7,0),0)</f>
        <v>462.78</v>
      </c>
      <c r="M2384" s="44">
        <f>IFERROR(VLOOKUP($F2384,'Arr 2020'!$A:$N,8,0),0)</f>
        <v>685.5</v>
      </c>
      <c r="N2384" s="44">
        <f>IFERROR(VLOOKUP($F2384,'Arr 2020'!$A:$N,9,0),0)</f>
        <v>873.78</v>
      </c>
      <c r="O2384" s="44">
        <f>IFERROR(VLOOKUP($F2384,'Arr 2020'!$A:$N,10,0),0)</f>
        <v>1583.39</v>
      </c>
      <c r="P2384" s="44">
        <f>IFERROR(VLOOKUP($F2384,'Arr 2020'!$A:$N,11,0),0)</f>
        <v>1039.68</v>
      </c>
      <c r="Q2384" s="44">
        <f>IFERROR(VLOOKUP($F2384,'Arr 2020'!$A:$N,12,0),0)</f>
        <v>1024.6099999999999</v>
      </c>
      <c r="R2384" s="44">
        <f>IFERROR(VLOOKUP($F2384,'Arr 2020'!$A:$N,13,0),0)</f>
        <v>1206.8599999999999</v>
      </c>
      <c r="S2384" s="44">
        <f>IFERROR(VLOOKUP($F2384,'Arr 2020'!$A:$N,14,0),0)</f>
        <v>1383.73</v>
      </c>
    </row>
    <row r="2385" spans="2:19" ht="15" customHeight="1" x14ac:dyDescent="0.2">
      <c r="B2385" s="32"/>
      <c r="C2385" s="33" t="s">
        <v>4118</v>
      </c>
      <c r="D2385" s="33"/>
      <c r="E2385" s="33"/>
      <c r="F2385" s="33"/>
      <c r="G2385" s="50" t="s">
        <v>4119</v>
      </c>
      <c r="H2385" s="73">
        <f>IFERROR(VLOOKUP($F2385,'Arr 2020'!$A$1:$C$1331,3,0),0)</f>
        <v>0</v>
      </c>
      <c r="I2385" s="73">
        <f>IFERROR(VLOOKUP($F2385,'Arr 2020'!$A:$N,4,0),0)</f>
        <v>0</v>
      </c>
      <c r="J2385" s="73">
        <f>IFERROR(VLOOKUP($F2385,'Arr 2020'!$A:$N,5,0),0)</f>
        <v>0</v>
      </c>
      <c r="K2385" s="73">
        <f>IFERROR(VLOOKUP($F2385,'Arr 2020'!$A:$N,6,0),0)</f>
        <v>0</v>
      </c>
      <c r="L2385" s="73">
        <f>IFERROR(VLOOKUP($F2385,'Arr 2020'!$A:$N,7,0),0)</f>
        <v>0</v>
      </c>
      <c r="M2385" s="73">
        <f>IFERROR(VLOOKUP($F2385,'Arr 2020'!$A:$N,8,0),0)</f>
        <v>0</v>
      </c>
      <c r="N2385" s="73">
        <f>IFERROR(VLOOKUP($F2385,'Arr 2020'!$A:$N,9,0),0)</f>
        <v>0</v>
      </c>
      <c r="O2385" s="73">
        <f>IFERROR(VLOOKUP($F2385,'Arr 2020'!$A:$N,10,0),0)</f>
        <v>0</v>
      </c>
      <c r="P2385" s="73">
        <f>IFERROR(VLOOKUP($F2385,'Arr 2020'!$A:$N,11,0),0)</f>
        <v>0</v>
      </c>
      <c r="Q2385" s="73">
        <f>IFERROR(VLOOKUP($F2385,'Arr 2020'!$A:$N,12,0),0)</f>
        <v>0</v>
      </c>
      <c r="R2385" s="73">
        <f>IFERROR(VLOOKUP($F2385,'Arr 2020'!$A:$N,13,0),0)</f>
        <v>0</v>
      </c>
      <c r="S2385" s="73">
        <f>IFERROR(VLOOKUP($F2385,'Arr 2020'!$A:$N,14,0),0)</f>
        <v>0</v>
      </c>
    </row>
    <row r="2386" spans="2:19" ht="15" customHeight="1" x14ac:dyDescent="0.2">
      <c r="B2386" s="64"/>
      <c r="C2386" s="37"/>
      <c r="D2386" s="37" t="s">
        <v>4120</v>
      </c>
      <c r="E2386" s="37"/>
      <c r="F2386" s="37"/>
      <c r="G2386" s="51" t="s">
        <v>4121</v>
      </c>
      <c r="H2386" s="38">
        <f>IFERROR(VLOOKUP($F2386,'Arr 2020'!$A$1:$C$1331,3,0),0)</f>
        <v>0</v>
      </c>
      <c r="I2386" s="38">
        <f>IFERROR(VLOOKUP($F2386,'Arr 2020'!$A:$N,4,0),0)</f>
        <v>0</v>
      </c>
      <c r="J2386" s="38">
        <f>IFERROR(VLOOKUP($F2386,'Arr 2020'!$A:$N,5,0),0)</f>
        <v>0</v>
      </c>
      <c r="K2386" s="38">
        <f>IFERROR(VLOOKUP($F2386,'Arr 2020'!$A:$N,6,0),0)</f>
        <v>0</v>
      </c>
      <c r="L2386" s="38">
        <f>IFERROR(VLOOKUP($F2386,'Arr 2020'!$A:$N,7,0),0)</f>
        <v>0</v>
      </c>
      <c r="M2386" s="38">
        <f>IFERROR(VLOOKUP($F2386,'Arr 2020'!$A:$N,8,0),0)</f>
        <v>0</v>
      </c>
      <c r="N2386" s="38">
        <f>IFERROR(VLOOKUP($F2386,'Arr 2020'!$A:$N,9,0),0)</f>
        <v>0</v>
      </c>
      <c r="O2386" s="38">
        <f>IFERROR(VLOOKUP($F2386,'Arr 2020'!$A:$N,10,0),0)</f>
        <v>0</v>
      </c>
      <c r="P2386" s="38">
        <f>IFERROR(VLOOKUP($F2386,'Arr 2020'!$A:$N,11,0),0)</f>
        <v>0</v>
      </c>
      <c r="Q2386" s="38">
        <f>IFERROR(VLOOKUP($F2386,'Arr 2020'!$A:$N,12,0),0)</f>
        <v>0</v>
      </c>
      <c r="R2386" s="38">
        <f>IFERROR(VLOOKUP($F2386,'Arr 2020'!$A:$N,13,0),0)</f>
        <v>0</v>
      </c>
      <c r="S2386" s="38">
        <f>IFERROR(VLOOKUP($F2386,'Arr 2020'!$A:$N,14,0),0)</f>
        <v>0</v>
      </c>
    </row>
    <row r="2387" spans="2:19" ht="15" customHeight="1" x14ac:dyDescent="0.2">
      <c r="B2387" s="23"/>
      <c r="C2387" s="22"/>
      <c r="D2387" s="22"/>
      <c r="E2387" s="22" t="s">
        <v>4122</v>
      </c>
      <c r="F2387" s="22"/>
      <c r="G2387" s="55" t="s">
        <v>4123</v>
      </c>
      <c r="H2387" s="24">
        <f>IFERROR(VLOOKUP($F2387,'Arr 2020'!$A$1:$C$1331,3,0),0)</f>
        <v>0</v>
      </c>
      <c r="I2387" s="24">
        <f>IFERROR(VLOOKUP($F2387,'Arr 2020'!$A:$N,4,0),0)</f>
        <v>0</v>
      </c>
      <c r="J2387" s="24">
        <f>IFERROR(VLOOKUP($F2387,'Arr 2020'!$A:$N,5,0),0)</f>
        <v>0</v>
      </c>
      <c r="K2387" s="24">
        <f>IFERROR(VLOOKUP($F2387,'Arr 2020'!$A:$N,6,0),0)</f>
        <v>0</v>
      </c>
      <c r="L2387" s="24">
        <f>IFERROR(VLOOKUP($F2387,'Arr 2020'!$A:$N,7,0),0)</f>
        <v>0</v>
      </c>
      <c r="M2387" s="24">
        <f>IFERROR(VLOOKUP($F2387,'Arr 2020'!$A:$N,8,0),0)</f>
        <v>0</v>
      </c>
      <c r="N2387" s="24">
        <f>IFERROR(VLOOKUP($F2387,'Arr 2020'!$A:$N,9,0),0)</f>
        <v>0</v>
      </c>
      <c r="O2387" s="24">
        <f>IFERROR(VLOOKUP($F2387,'Arr 2020'!$A:$N,10,0),0)</f>
        <v>0</v>
      </c>
      <c r="P2387" s="24">
        <f>IFERROR(VLOOKUP($F2387,'Arr 2020'!$A:$N,11,0),0)</f>
        <v>0</v>
      </c>
      <c r="Q2387" s="24">
        <f>IFERROR(VLOOKUP($F2387,'Arr 2020'!$A:$N,12,0),0)</f>
        <v>0</v>
      </c>
      <c r="R2387" s="24">
        <f>IFERROR(VLOOKUP($F2387,'Arr 2020'!$A:$N,13,0),0)</f>
        <v>0</v>
      </c>
      <c r="S2387" s="24">
        <f>IFERROR(VLOOKUP($F2387,'Arr 2020'!$A:$N,14,0),0)</f>
        <v>0</v>
      </c>
    </row>
    <row r="2388" spans="2:19" ht="15" customHeight="1" x14ac:dyDescent="0.2">
      <c r="B2388" s="60"/>
      <c r="C2388" s="61"/>
      <c r="D2388" s="61"/>
      <c r="E2388" s="61"/>
      <c r="F2388" s="43" t="s">
        <v>4124</v>
      </c>
      <c r="G2388" s="53" t="s">
        <v>4125</v>
      </c>
      <c r="H2388" s="44">
        <f>IFERROR(VLOOKUP($F2388,'Arr 2020'!$A$1:$C$1331,3,0),0)</f>
        <v>1443.0999999999997</v>
      </c>
      <c r="I2388" s="44">
        <f>IFERROR(VLOOKUP($F2388,'Arr 2020'!$A:$N,4,0),0)</f>
        <v>751.23</v>
      </c>
      <c r="J2388" s="44">
        <f>IFERROR(VLOOKUP($F2388,'Arr 2020'!$A:$N,5,0),0)</f>
        <v>1548.6300000000003</v>
      </c>
      <c r="K2388" s="44">
        <f>IFERROR(VLOOKUP($F2388,'Arr 2020'!$A:$N,6,0),0)</f>
        <v>0</v>
      </c>
      <c r="L2388" s="44">
        <f>IFERROR(VLOOKUP($F2388,'Arr 2020'!$A:$N,7,0),0)</f>
        <v>0</v>
      </c>
      <c r="M2388" s="44">
        <f>IFERROR(VLOOKUP($F2388,'Arr 2020'!$A:$N,8,0),0)</f>
        <v>0</v>
      </c>
      <c r="N2388" s="44">
        <f>IFERROR(VLOOKUP($F2388,'Arr 2020'!$A:$N,9,0),0)</f>
        <v>65.2</v>
      </c>
      <c r="O2388" s="44">
        <f>IFERROR(VLOOKUP($F2388,'Arr 2020'!$A:$N,10,0),0)</f>
        <v>8954</v>
      </c>
      <c r="P2388" s="44">
        <f>IFERROR(VLOOKUP($F2388,'Arr 2020'!$A:$N,11,0),0)</f>
        <v>293.52999999999997</v>
      </c>
      <c r="Q2388" s="44">
        <f>IFERROR(VLOOKUP($F2388,'Arr 2020'!$A:$N,12,0),0)</f>
        <v>616.9</v>
      </c>
      <c r="R2388" s="44">
        <f>IFERROR(VLOOKUP($F2388,'Arr 2020'!$A:$N,13,0),0)</f>
        <v>9097.3700000000008</v>
      </c>
      <c r="S2388" s="44">
        <f>IFERROR(VLOOKUP($F2388,'Arr 2020'!$A:$N,14,0),0)</f>
        <v>0</v>
      </c>
    </row>
    <row r="2389" spans="2:19" ht="15" customHeight="1" x14ac:dyDescent="0.2">
      <c r="B2389" s="60"/>
      <c r="C2389" s="61"/>
      <c r="D2389" s="61"/>
      <c r="E2389" s="61"/>
      <c r="F2389" s="43" t="s">
        <v>4126</v>
      </c>
      <c r="G2389" s="53" t="s">
        <v>4127</v>
      </c>
      <c r="H2389" s="44">
        <f>IFERROR(VLOOKUP($F2389,'Arr 2020'!$A$1:$C$1331,3,0),0)</f>
        <v>0</v>
      </c>
      <c r="I2389" s="44">
        <f>IFERROR(VLOOKUP($F2389,'Arr 2020'!$A:$N,4,0),0)</f>
        <v>0</v>
      </c>
      <c r="J2389" s="44">
        <f>IFERROR(VLOOKUP($F2389,'Arr 2020'!$A:$N,5,0),0)</f>
        <v>0</v>
      </c>
      <c r="K2389" s="44">
        <f>IFERROR(VLOOKUP($F2389,'Arr 2020'!$A:$N,6,0),0)</f>
        <v>0</v>
      </c>
      <c r="L2389" s="44">
        <f>IFERROR(VLOOKUP($F2389,'Arr 2020'!$A:$N,7,0),0)</f>
        <v>0</v>
      </c>
      <c r="M2389" s="44">
        <f>IFERROR(VLOOKUP($F2389,'Arr 2020'!$A:$N,8,0),0)</f>
        <v>0</v>
      </c>
      <c r="N2389" s="44">
        <f>IFERROR(VLOOKUP($F2389,'Arr 2020'!$A:$N,9,0),0)</f>
        <v>0</v>
      </c>
      <c r="O2389" s="44">
        <f>IFERROR(VLOOKUP($F2389,'Arr 2020'!$A:$N,10,0),0)</f>
        <v>0</v>
      </c>
      <c r="P2389" s="44">
        <f>IFERROR(VLOOKUP($F2389,'Arr 2020'!$A:$N,11,0),0)</f>
        <v>0</v>
      </c>
      <c r="Q2389" s="44">
        <f>IFERROR(VLOOKUP($F2389,'Arr 2020'!$A:$N,12,0),0)</f>
        <v>0</v>
      </c>
      <c r="R2389" s="44">
        <f>IFERROR(VLOOKUP($F2389,'Arr 2020'!$A:$N,13,0),0)</f>
        <v>0</v>
      </c>
      <c r="S2389" s="44">
        <f>IFERROR(VLOOKUP($F2389,'Arr 2020'!$A:$N,14,0),0)</f>
        <v>0</v>
      </c>
    </row>
    <row r="2390" spans="2:19" ht="15" customHeight="1" x14ac:dyDescent="0.2">
      <c r="B2390" s="60"/>
      <c r="C2390" s="61"/>
      <c r="D2390" s="61"/>
      <c r="E2390" s="61"/>
      <c r="F2390" s="43" t="s">
        <v>4128</v>
      </c>
      <c r="G2390" s="53" t="s">
        <v>4129</v>
      </c>
      <c r="H2390" s="44">
        <f>IFERROR(VLOOKUP($F2390,'Arr 2020'!$A$1:$C$1331,3,0),0)</f>
        <v>518.14</v>
      </c>
      <c r="I2390" s="44">
        <f>IFERROR(VLOOKUP($F2390,'Arr 2020'!$A:$N,4,0),0)</f>
        <v>0</v>
      </c>
      <c r="J2390" s="44">
        <f>IFERROR(VLOOKUP($F2390,'Arr 2020'!$A:$N,5,0),0)</f>
        <v>55.56</v>
      </c>
      <c r="K2390" s="44">
        <f>IFERROR(VLOOKUP($F2390,'Arr 2020'!$A:$N,6,0),0)</f>
        <v>39.20000000000001</v>
      </c>
      <c r="L2390" s="44">
        <f>IFERROR(VLOOKUP($F2390,'Arr 2020'!$A:$N,7,0),0)</f>
        <v>0</v>
      </c>
      <c r="M2390" s="44">
        <f>IFERROR(VLOOKUP($F2390,'Arr 2020'!$A:$N,8,0),0)</f>
        <v>48.37</v>
      </c>
      <c r="N2390" s="44">
        <f>IFERROR(VLOOKUP($F2390,'Arr 2020'!$A:$N,9,0),0)</f>
        <v>19.89</v>
      </c>
      <c r="O2390" s="44">
        <f>IFERROR(VLOOKUP($F2390,'Arr 2020'!$A:$N,10,0),0)</f>
        <v>34.090000000000003</v>
      </c>
      <c r="P2390" s="44">
        <f>IFERROR(VLOOKUP($F2390,'Arr 2020'!$A:$N,11,0),0)</f>
        <v>118.98</v>
      </c>
      <c r="Q2390" s="44">
        <f>IFERROR(VLOOKUP($F2390,'Arr 2020'!$A:$N,12,0),0)</f>
        <v>74.730000000000018</v>
      </c>
      <c r="R2390" s="44">
        <f>IFERROR(VLOOKUP($F2390,'Arr 2020'!$A:$N,13,0),0)</f>
        <v>160.97</v>
      </c>
      <c r="S2390" s="44">
        <f>IFERROR(VLOOKUP($F2390,'Arr 2020'!$A:$N,14,0),0)</f>
        <v>379.79</v>
      </c>
    </row>
    <row r="2391" spans="2:19" ht="15" customHeight="1" x14ac:dyDescent="0.2">
      <c r="B2391" s="23"/>
      <c r="C2391" s="22"/>
      <c r="D2391" s="22"/>
      <c r="E2391" s="22" t="s">
        <v>4130</v>
      </c>
      <c r="F2391" s="22"/>
      <c r="G2391" s="55" t="s">
        <v>4131</v>
      </c>
      <c r="H2391" s="24">
        <f>IFERROR(VLOOKUP($F2391,'Arr 2020'!$A$1:$C$1331,3,0),0)</f>
        <v>0</v>
      </c>
      <c r="I2391" s="24">
        <f>IFERROR(VLOOKUP($F2391,'Arr 2020'!$A:$N,4,0),0)</f>
        <v>0</v>
      </c>
      <c r="J2391" s="24">
        <f>IFERROR(VLOOKUP($F2391,'Arr 2020'!$A:$N,5,0),0)</f>
        <v>0</v>
      </c>
      <c r="K2391" s="24">
        <f>IFERROR(VLOOKUP($F2391,'Arr 2020'!$A:$N,6,0),0)</f>
        <v>0</v>
      </c>
      <c r="L2391" s="24">
        <f>IFERROR(VLOOKUP($F2391,'Arr 2020'!$A:$N,7,0),0)</f>
        <v>0</v>
      </c>
      <c r="M2391" s="24">
        <f>IFERROR(VLOOKUP($F2391,'Arr 2020'!$A:$N,8,0),0)</f>
        <v>0</v>
      </c>
      <c r="N2391" s="24">
        <f>IFERROR(VLOOKUP($F2391,'Arr 2020'!$A:$N,9,0),0)</f>
        <v>0</v>
      </c>
      <c r="O2391" s="24">
        <f>IFERROR(VLOOKUP($F2391,'Arr 2020'!$A:$N,10,0),0)</f>
        <v>0</v>
      </c>
      <c r="P2391" s="24">
        <f>IFERROR(VLOOKUP($F2391,'Arr 2020'!$A:$N,11,0),0)</f>
        <v>0</v>
      </c>
      <c r="Q2391" s="24">
        <f>IFERROR(VLOOKUP($F2391,'Arr 2020'!$A:$N,12,0),0)</f>
        <v>0</v>
      </c>
      <c r="R2391" s="24">
        <f>IFERROR(VLOOKUP($F2391,'Arr 2020'!$A:$N,13,0),0)</f>
        <v>0</v>
      </c>
      <c r="S2391" s="24">
        <f>IFERROR(VLOOKUP($F2391,'Arr 2020'!$A:$N,14,0),0)</f>
        <v>0</v>
      </c>
    </row>
    <row r="2392" spans="2:19" ht="15" customHeight="1" x14ac:dyDescent="0.2">
      <c r="B2392" s="60"/>
      <c r="C2392" s="61"/>
      <c r="D2392" s="61"/>
      <c r="E2392" s="61"/>
      <c r="F2392" s="43" t="s">
        <v>4132</v>
      </c>
      <c r="G2392" s="53" t="s">
        <v>4133</v>
      </c>
      <c r="H2392" s="44">
        <f>IFERROR(VLOOKUP($F2392,'Arr 2020'!$A$1:$C$1331,3,0),0)</f>
        <v>519.41999999999996</v>
      </c>
      <c r="I2392" s="44">
        <f>IFERROR(VLOOKUP($F2392,'Arr 2020'!$A:$N,4,0),0)</f>
        <v>329.6</v>
      </c>
      <c r="J2392" s="44">
        <f>IFERROR(VLOOKUP($F2392,'Arr 2020'!$A:$N,5,0),0)</f>
        <v>1060.5</v>
      </c>
      <c r="K2392" s="44">
        <f>IFERROR(VLOOKUP($F2392,'Arr 2020'!$A:$N,6,0),0)</f>
        <v>234.21000000000004</v>
      </c>
      <c r="L2392" s="44">
        <f>IFERROR(VLOOKUP($F2392,'Arr 2020'!$A:$N,7,0),0)</f>
        <v>6.82</v>
      </c>
      <c r="M2392" s="44">
        <f>IFERROR(VLOOKUP($F2392,'Arr 2020'!$A:$N,8,0),0)</f>
        <v>202.35</v>
      </c>
      <c r="N2392" s="44">
        <f>IFERROR(VLOOKUP($F2392,'Arr 2020'!$A:$N,9,0),0)</f>
        <v>103.82999999999998</v>
      </c>
      <c r="O2392" s="44">
        <f>IFERROR(VLOOKUP($F2392,'Arr 2020'!$A:$N,10,0),0)</f>
        <v>352.85</v>
      </c>
      <c r="P2392" s="44">
        <f>IFERROR(VLOOKUP($F2392,'Arr 2020'!$A:$N,11,0),0)</f>
        <v>214.75</v>
      </c>
      <c r="Q2392" s="44">
        <f>IFERROR(VLOOKUP($F2392,'Arr 2020'!$A:$N,12,0),0)</f>
        <v>238.17</v>
      </c>
      <c r="R2392" s="44">
        <f>IFERROR(VLOOKUP($F2392,'Arr 2020'!$A:$N,13,0),0)</f>
        <v>560.39</v>
      </c>
      <c r="S2392" s="44">
        <f>IFERROR(VLOOKUP($F2392,'Arr 2020'!$A:$N,14,0),0)</f>
        <v>1367.12</v>
      </c>
    </row>
    <row r="2393" spans="2:19" ht="15" customHeight="1" x14ac:dyDescent="0.2">
      <c r="B2393" s="60"/>
      <c r="C2393" s="61"/>
      <c r="D2393" s="61"/>
      <c r="E2393" s="61"/>
      <c r="F2393" s="43" t="s">
        <v>4134</v>
      </c>
      <c r="G2393" s="53" t="s">
        <v>4135</v>
      </c>
      <c r="H2393" s="44">
        <f>IFERROR(VLOOKUP($F2393,'Arr 2020'!$A$1:$C$1331,3,0),0)</f>
        <v>262.38</v>
      </c>
      <c r="I2393" s="44">
        <f>IFERROR(VLOOKUP($F2393,'Arr 2020'!$A:$N,4,0),0)</f>
        <v>91.69</v>
      </c>
      <c r="J2393" s="44">
        <f>IFERROR(VLOOKUP($F2393,'Arr 2020'!$A:$N,5,0),0)</f>
        <v>57.87</v>
      </c>
      <c r="K2393" s="44">
        <f>IFERROR(VLOOKUP($F2393,'Arr 2020'!$A:$N,6,0),0)</f>
        <v>35.68</v>
      </c>
      <c r="L2393" s="44">
        <f>IFERROR(VLOOKUP($F2393,'Arr 2020'!$A:$N,7,0),0)</f>
        <v>23.64</v>
      </c>
      <c r="M2393" s="44">
        <f>IFERROR(VLOOKUP($F2393,'Arr 2020'!$A:$N,8,0),0)</f>
        <v>86.46</v>
      </c>
      <c r="N2393" s="44">
        <f>IFERROR(VLOOKUP($F2393,'Arr 2020'!$A:$N,9,0),0)</f>
        <v>839.3599999999999</v>
      </c>
      <c r="O2393" s="44">
        <f>IFERROR(VLOOKUP($F2393,'Arr 2020'!$A:$N,10,0),0)</f>
        <v>488.15</v>
      </c>
      <c r="P2393" s="44">
        <f>IFERROR(VLOOKUP($F2393,'Arr 2020'!$A:$N,11,0),0)</f>
        <v>508.26</v>
      </c>
      <c r="Q2393" s="44">
        <f>IFERROR(VLOOKUP($F2393,'Arr 2020'!$A:$N,12,0),0)</f>
        <v>439.33</v>
      </c>
      <c r="R2393" s="44">
        <f>IFERROR(VLOOKUP($F2393,'Arr 2020'!$A:$N,13,0),0)</f>
        <v>530.25</v>
      </c>
      <c r="S2393" s="44">
        <f>IFERROR(VLOOKUP($F2393,'Arr 2020'!$A:$N,14,0),0)</f>
        <v>6240.52</v>
      </c>
    </row>
    <row r="2394" spans="2:19" ht="15" customHeight="1" x14ac:dyDescent="0.2">
      <c r="B2394" s="23"/>
      <c r="C2394" s="22"/>
      <c r="D2394" s="22"/>
      <c r="E2394" s="22" t="s">
        <v>4136</v>
      </c>
      <c r="F2394" s="22"/>
      <c r="G2394" s="55" t="s">
        <v>4137</v>
      </c>
      <c r="H2394" s="24">
        <f>IFERROR(VLOOKUP($F2394,'Arr 2020'!$A$1:$C$1331,3,0),0)</f>
        <v>0</v>
      </c>
      <c r="I2394" s="24">
        <f>IFERROR(VLOOKUP($F2394,'Arr 2020'!$A:$N,4,0),0)</f>
        <v>0</v>
      </c>
      <c r="J2394" s="24">
        <f>IFERROR(VLOOKUP($F2394,'Arr 2020'!$A:$N,5,0),0)</f>
        <v>0</v>
      </c>
      <c r="K2394" s="24">
        <f>IFERROR(VLOOKUP($F2394,'Arr 2020'!$A:$N,6,0),0)</f>
        <v>0</v>
      </c>
      <c r="L2394" s="24">
        <f>IFERROR(VLOOKUP($F2394,'Arr 2020'!$A:$N,7,0),0)</f>
        <v>0</v>
      </c>
      <c r="M2394" s="24">
        <f>IFERROR(VLOOKUP($F2394,'Arr 2020'!$A:$N,8,0),0)</f>
        <v>0</v>
      </c>
      <c r="N2394" s="24">
        <f>IFERROR(VLOOKUP($F2394,'Arr 2020'!$A:$N,9,0),0)</f>
        <v>0</v>
      </c>
      <c r="O2394" s="24">
        <f>IFERROR(VLOOKUP($F2394,'Arr 2020'!$A:$N,10,0),0)</f>
        <v>0</v>
      </c>
      <c r="P2394" s="24">
        <f>IFERROR(VLOOKUP($F2394,'Arr 2020'!$A:$N,11,0),0)</f>
        <v>0</v>
      </c>
      <c r="Q2394" s="24">
        <f>IFERROR(VLOOKUP($F2394,'Arr 2020'!$A:$N,12,0),0)</f>
        <v>0</v>
      </c>
      <c r="R2394" s="24">
        <f>IFERROR(VLOOKUP($F2394,'Arr 2020'!$A:$N,13,0),0)</f>
        <v>0</v>
      </c>
      <c r="S2394" s="24">
        <f>IFERROR(VLOOKUP($F2394,'Arr 2020'!$A:$N,14,0),0)</f>
        <v>0</v>
      </c>
    </row>
    <row r="2395" spans="2:19" ht="15" customHeight="1" x14ac:dyDescent="0.2">
      <c r="B2395" s="60"/>
      <c r="C2395" s="61"/>
      <c r="D2395" s="61"/>
      <c r="E2395" s="61"/>
      <c r="F2395" s="43" t="s">
        <v>4138</v>
      </c>
      <c r="G2395" s="53" t="s">
        <v>4139</v>
      </c>
      <c r="H2395" s="44">
        <f>IFERROR(VLOOKUP($F2395,'Arr 2020'!$A$1:$C$1331,3,0),0)</f>
        <v>1127.56</v>
      </c>
      <c r="I2395" s="44">
        <f>IFERROR(VLOOKUP($F2395,'Arr 2020'!$A:$N,4,0),0)</f>
        <v>1300.1600000000001</v>
      </c>
      <c r="J2395" s="44">
        <f>IFERROR(VLOOKUP($F2395,'Arr 2020'!$A:$N,5,0),0)</f>
        <v>1622.16</v>
      </c>
      <c r="K2395" s="44">
        <f>IFERROR(VLOOKUP($F2395,'Arr 2020'!$A:$N,6,0),0)</f>
        <v>1278.8</v>
      </c>
      <c r="L2395" s="44">
        <f>IFERROR(VLOOKUP($F2395,'Arr 2020'!$A:$N,7,0),0)</f>
        <v>1401.2200000000003</v>
      </c>
      <c r="M2395" s="44">
        <f>IFERROR(VLOOKUP($F2395,'Arr 2020'!$A:$N,8,0),0)</f>
        <v>2285.71</v>
      </c>
      <c r="N2395" s="44">
        <f>IFERROR(VLOOKUP($F2395,'Arr 2020'!$A:$N,9,0),0)</f>
        <v>1851.3</v>
      </c>
      <c r="O2395" s="44">
        <f>IFERROR(VLOOKUP($F2395,'Arr 2020'!$A:$N,10,0),0)</f>
        <v>1718.82</v>
      </c>
      <c r="P2395" s="44">
        <f>IFERROR(VLOOKUP($F2395,'Arr 2020'!$A:$N,11,0),0)</f>
        <v>2646.7899999999995</v>
      </c>
      <c r="Q2395" s="44">
        <f>IFERROR(VLOOKUP($F2395,'Arr 2020'!$A:$N,12,0),0)</f>
        <v>2041.84</v>
      </c>
      <c r="R2395" s="44">
        <f>IFERROR(VLOOKUP($F2395,'Arr 2020'!$A:$N,13,0),0)</f>
        <v>1937.92</v>
      </c>
      <c r="S2395" s="44">
        <f>IFERROR(VLOOKUP($F2395,'Arr 2020'!$A:$N,14,0),0)</f>
        <v>2041.41</v>
      </c>
    </row>
    <row r="2396" spans="2:19" ht="15" customHeight="1" x14ac:dyDescent="0.2">
      <c r="B2396" s="60"/>
      <c r="C2396" s="61"/>
      <c r="D2396" s="61"/>
      <c r="E2396" s="61"/>
      <c r="F2396" s="43" t="s">
        <v>4140</v>
      </c>
      <c r="G2396" s="53" t="s">
        <v>4141</v>
      </c>
      <c r="H2396" s="44">
        <f>IFERROR(VLOOKUP($F2396,'Arr 2020'!$A$1:$C$1331,3,0),0)</f>
        <v>0</v>
      </c>
      <c r="I2396" s="44">
        <f>IFERROR(VLOOKUP($F2396,'Arr 2020'!$A:$N,4,0),0)</f>
        <v>0</v>
      </c>
      <c r="J2396" s="44">
        <f>IFERROR(VLOOKUP($F2396,'Arr 2020'!$A:$N,5,0),0)</f>
        <v>0</v>
      </c>
      <c r="K2396" s="44">
        <f>IFERROR(VLOOKUP($F2396,'Arr 2020'!$A:$N,6,0),0)</f>
        <v>0</v>
      </c>
      <c r="L2396" s="44">
        <f>IFERROR(VLOOKUP($F2396,'Arr 2020'!$A:$N,7,0),0)</f>
        <v>0</v>
      </c>
      <c r="M2396" s="44">
        <f>IFERROR(VLOOKUP($F2396,'Arr 2020'!$A:$N,8,0),0)</f>
        <v>0</v>
      </c>
      <c r="N2396" s="44">
        <f>IFERROR(VLOOKUP($F2396,'Arr 2020'!$A:$N,9,0),0)</f>
        <v>0</v>
      </c>
      <c r="O2396" s="44">
        <f>IFERROR(VLOOKUP($F2396,'Arr 2020'!$A:$N,10,0),0)</f>
        <v>0</v>
      </c>
      <c r="P2396" s="44">
        <f>IFERROR(VLOOKUP($F2396,'Arr 2020'!$A:$N,11,0),0)</f>
        <v>0</v>
      </c>
      <c r="Q2396" s="44">
        <f>IFERROR(VLOOKUP($F2396,'Arr 2020'!$A:$N,12,0),0)</f>
        <v>0</v>
      </c>
      <c r="R2396" s="44">
        <f>IFERROR(VLOOKUP($F2396,'Arr 2020'!$A:$N,13,0),0)</f>
        <v>0</v>
      </c>
      <c r="S2396" s="44">
        <f>IFERROR(VLOOKUP($F2396,'Arr 2020'!$A:$N,14,0),0)</f>
        <v>0</v>
      </c>
    </row>
    <row r="2397" spans="2:19" ht="15" customHeight="1" x14ac:dyDescent="0.2">
      <c r="B2397" s="60"/>
      <c r="C2397" s="61"/>
      <c r="D2397" s="61"/>
      <c r="E2397" s="61"/>
      <c r="F2397" s="43" t="s">
        <v>4142</v>
      </c>
      <c r="G2397" s="53" t="s">
        <v>4143</v>
      </c>
      <c r="H2397" s="44">
        <f>IFERROR(VLOOKUP($F2397,'Arr 2020'!$A$1:$C$1331,3,0),0)</f>
        <v>0</v>
      </c>
      <c r="I2397" s="44">
        <f>IFERROR(VLOOKUP($F2397,'Arr 2020'!$A:$N,4,0),0)</f>
        <v>0</v>
      </c>
      <c r="J2397" s="44">
        <f>IFERROR(VLOOKUP($F2397,'Arr 2020'!$A:$N,5,0),0)</f>
        <v>0</v>
      </c>
      <c r="K2397" s="44">
        <f>IFERROR(VLOOKUP($F2397,'Arr 2020'!$A:$N,6,0),0)</f>
        <v>0</v>
      </c>
      <c r="L2397" s="44">
        <f>IFERROR(VLOOKUP($F2397,'Arr 2020'!$A:$N,7,0),0)</f>
        <v>0</v>
      </c>
      <c r="M2397" s="44">
        <f>IFERROR(VLOOKUP($F2397,'Arr 2020'!$A:$N,8,0),0)</f>
        <v>0</v>
      </c>
      <c r="N2397" s="44">
        <f>IFERROR(VLOOKUP($F2397,'Arr 2020'!$A:$N,9,0),0)</f>
        <v>0</v>
      </c>
      <c r="O2397" s="44">
        <f>IFERROR(VLOOKUP($F2397,'Arr 2020'!$A:$N,10,0),0)</f>
        <v>0</v>
      </c>
      <c r="P2397" s="44">
        <f>IFERROR(VLOOKUP($F2397,'Arr 2020'!$A:$N,11,0),0)</f>
        <v>0</v>
      </c>
      <c r="Q2397" s="44">
        <f>IFERROR(VLOOKUP($F2397,'Arr 2020'!$A:$N,12,0),0)</f>
        <v>0</v>
      </c>
      <c r="R2397" s="44">
        <f>IFERROR(VLOOKUP($F2397,'Arr 2020'!$A:$N,13,0),0)</f>
        <v>0</v>
      </c>
      <c r="S2397" s="44">
        <f>IFERROR(VLOOKUP($F2397,'Arr 2020'!$A:$N,14,0),0)</f>
        <v>0</v>
      </c>
    </row>
    <row r="2398" spans="2:19" ht="15" customHeight="1" x14ac:dyDescent="0.2">
      <c r="B2398" s="60"/>
      <c r="C2398" s="61"/>
      <c r="D2398" s="61"/>
      <c r="E2398" s="61"/>
      <c r="F2398" s="43" t="s">
        <v>4144</v>
      </c>
      <c r="G2398" s="53" t="s">
        <v>4145</v>
      </c>
      <c r="H2398" s="44">
        <f>IFERROR(VLOOKUP($F2398,'Arr 2020'!$A$1:$C$1331,3,0),0)</f>
        <v>495</v>
      </c>
      <c r="I2398" s="44">
        <f>IFERROR(VLOOKUP($F2398,'Arr 2020'!$A:$N,4,0),0)</f>
        <v>448.82</v>
      </c>
      <c r="J2398" s="44">
        <f>IFERROR(VLOOKUP($F2398,'Arr 2020'!$A:$N,5,0),0)</f>
        <v>613.87</v>
      </c>
      <c r="K2398" s="44">
        <f>IFERROR(VLOOKUP($F2398,'Arr 2020'!$A:$N,6,0),0)</f>
        <v>53.13000000000001</v>
      </c>
      <c r="L2398" s="44">
        <f>IFERROR(VLOOKUP($F2398,'Arr 2020'!$A:$N,7,0),0)</f>
        <v>503.28</v>
      </c>
      <c r="M2398" s="44">
        <f>IFERROR(VLOOKUP($F2398,'Arr 2020'!$A:$N,8,0),0)</f>
        <v>323.54000000000002</v>
      </c>
      <c r="N2398" s="44">
        <f>IFERROR(VLOOKUP($F2398,'Arr 2020'!$A:$N,9,0),0)</f>
        <v>157.69999999999999</v>
      </c>
      <c r="O2398" s="44">
        <f>IFERROR(VLOOKUP($F2398,'Arr 2020'!$A:$N,10,0),0)</f>
        <v>299.68</v>
      </c>
      <c r="P2398" s="44">
        <f>IFERROR(VLOOKUP($F2398,'Arr 2020'!$A:$N,11,0),0)</f>
        <v>306.37</v>
      </c>
      <c r="Q2398" s="44">
        <f>IFERROR(VLOOKUP($F2398,'Arr 2020'!$A:$N,12,0),0)</f>
        <v>1553.28</v>
      </c>
      <c r="R2398" s="44">
        <f>IFERROR(VLOOKUP($F2398,'Arr 2020'!$A:$N,13,0),0)</f>
        <v>1555.35</v>
      </c>
      <c r="S2398" s="44">
        <f>IFERROR(VLOOKUP($F2398,'Arr 2020'!$A:$N,14,0),0)</f>
        <v>577.49</v>
      </c>
    </row>
    <row r="2399" spans="2:19" ht="15" customHeight="1" x14ac:dyDescent="0.2">
      <c r="B2399" s="60"/>
      <c r="C2399" s="61"/>
      <c r="D2399" s="61"/>
      <c r="E2399" s="61"/>
      <c r="F2399" s="43" t="s">
        <v>4146</v>
      </c>
      <c r="G2399" s="53" t="s">
        <v>4147</v>
      </c>
      <c r="H2399" s="44">
        <f>IFERROR(VLOOKUP($F2399,'Arr 2020'!$A$1:$C$1331,3,0),0)</f>
        <v>0</v>
      </c>
      <c r="I2399" s="44">
        <f>IFERROR(VLOOKUP($F2399,'Arr 2020'!$A:$N,4,0),0)</f>
        <v>0</v>
      </c>
      <c r="J2399" s="44">
        <f>IFERROR(VLOOKUP($F2399,'Arr 2020'!$A:$N,5,0),0)</f>
        <v>0</v>
      </c>
      <c r="K2399" s="44">
        <f>IFERROR(VLOOKUP($F2399,'Arr 2020'!$A:$N,6,0),0)</f>
        <v>0</v>
      </c>
      <c r="L2399" s="44">
        <f>IFERROR(VLOOKUP($F2399,'Arr 2020'!$A:$N,7,0),0)</f>
        <v>0</v>
      </c>
      <c r="M2399" s="44">
        <f>IFERROR(VLOOKUP($F2399,'Arr 2020'!$A:$N,8,0),0)</f>
        <v>0</v>
      </c>
      <c r="N2399" s="44">
        <f>IFERROR(VLOOKUP($F2399,'Arr 2020'!$A:$N,9,0),0)</f>
        <v>0</v>
      </c>
      <c r="O2399" s="44">
        <f>IFERROR(VLOOKUP($F2399,'Arr 2020'!$A:$N,10,0),0)</f>
        <v>0</v>
      </c>
      <c r="P2399" s="44">
        <f>IFERROR(VLOOKUP($F2399,'Arr 2020'!$A:$N,11,0),0)</f>
        <v>0</v>
      </c>
      <c r="Q2399" s="44">
        <f>IFERROR(VLOOKUP($F2399,'Arr 2020'!$A:$N,12,0),0)</f>
        <v>0</v>
      </c>
      <c r="R2399" s="44">
        <f>IFERROR(VLOOKUP($F2399,'Arr 2020'!$A:$N,13,0),0)</f>
        <v>0</v>
      </c>
      <c r="S2399" s="44">
        <f>IFERROR(VLOOKUP($F2399,'Arr 2020'!$A:$N,14,0),0)</f>
        <v>0</v>
      </c>
    </row>
    <row r="2400" spans="2:19" ht="15" customHeight="1" x14ac:dyDescent="0.2">
      <c r="B2400" s="60"/>
      <c r="C2400" s="61"/>
      <c r="D2400" s="61"/>
      <c r="E2400" s="61"/>
      <c r="F2400" s="43" t="s">
        <v>4148</v>
      </c>
      <c r="G2400" s="53" t="s">
        <v>4149</v>
      </c>
      <c r="H2400" s="44">
        <f>IFERROR(VLOOKUP($F2400,'Arr 2020'!$A$1:$C$1331,3,0),0)</f>
        <v>0</v>
      </c>
      <c r="I2400" s="44">
        <f>IFERROR(VLOOKUP($F2400,'Arr 2020'!$A:$N,4,0),0)</f>
        <v>0</v>
      </c>
      <c r="J2400" s="44">
        <f>IFERROR(VLOOKUP($F2400,'Arr 2020'!$A:$N,5,0),0)</f>
        <v>0</v>
      </c>
      <c r="K2400" s="44">
        <f>IFERROR(VLOOKUP($F2400,'Arr 2020'!$A:$N,6,0),0)</f>
        <v>0</v>
      </c>
      <c r="L2400" s="44">
        <f>IFERROR(VLOOKUP($F2400,'Arr 2020'!$A:$N,7,0),0)</f>
        <v>0</v>
      </c>
      <c r="M2400" s="44">
        <f>IFERROR(VLOOKUP($F2400,'Arr 2020'!$A:$N,8,0),0)</f>
        <v>0</v>
      </c>
      <c r="N2400" s="44">
        <f>IFERROR(VLOOKUP($F2400,'Arr 2020'!$A:$N,9,0),0)</f>
        <v>0</v>
      </c>
      <c r="O2400" s="44">
        <f>IFERROR(VLOOKUP($F2400,'Arr 2020'!$A:$N,10,0),0)</f>
        <v>0</v>
      </c>
      <c r="P2400" s="44">
        <f>IFERROR(VLOOKUP($F2400,'Arr 2020'!$A:$N,11,0),0)</f>
        <v>0</v>
      </c>
      <c r="Q2400" s="44">
        <f>IFERROR(VLOOKUP($F2400,'Arr 2020'!$A:$N,12,0),0)</f>
        <v>0</v>
      </c>
      <c r="R2400" s="44">
        <f>IFERROR(VLOOKUP($F2400,'Arr 2020'!$A:$N,13,0),0)</f>
        <v>0</v>
      </c>
      <c r="S2400" s="44">
        <f>IFERROR(VLOOKUP($F2400,'Arr 2020'!$A:$N,14,0),0)</f>
        <v>0</v>
      </c>
    </row>
    <row r="2401" spans="2:19" ht="15" customHeight="1" x14ac:dyDescent="0.2">
      <c r="B2401" s="23"/>
      <c r="C2401" s="22"/>
      <c r="D2401" s="22"/>
      <c r="E2401" s="22" t="s">
        <v>4150</v>
      </c>
      <c r="F2401" s="22"/>
      <c r="G2401" s="55" t="s">
        <v>4151</v>
      </c>
      <c r="H2401" s="24">
        <f>IFERROR(VLOOKUP($F2401,'Arr 2020'!$A$1:$C$1331,3,0),0)</f>
        <v>0</v>
      </c>
      <c r="I2401" s="24">
        <f>IFERROR(VLOOKUP($F2401,'Arr 2020'!$A:$N,4,0),0)</f>
        <v>0</v>
      </c>
      <c r="J2401" s="24">
        <f>IFERROR(VLOOKUP($F2401,'Arr 2020'!$A:$N,5,0),0)</f>
        <v>0</v>
      </c>
      <c r="K2401" s="24">
        <f>IFERROR(VLOOKUP($F2401,'Arr 2020'!$A:$N,6,0),0)</f>
        <v>0</v>
      </c>
      <c r="L2401" s="24">
        <f>IFERROR(VLOOKUP($F2401,'Arr 2020'!$A:$N,7,0),0)</f>
        <v>0</v>
      </c>
      <c r="M2401" s="24">
        <f>IFERROR(VLOOKUP($F2401,'Arr 2020'!$A:$N,8,0),0)</f>
        <v>0</v>
      </c>
      <c r="N2401" s="24">
        <f>IFERROR(VLOOKUP($F2401,'Arr 2020'!$A:$N,9,0),0)</f>
        <v>0</v>
      </c>
      <c r="O2401" s="24">
        <f>IFERROR(VLOOKUP($F2401,'Arr 2020'!$A:$N,10,0),0)</f>
        <v>0</v>
      </c>
      <c r="P2401" s="24">
        <f>IFERROR(VLOOKUP($F2401,'Arr 2020'!$A:$N,11,0),0)</f>
        <v>0</v>
      </c>
      <c r="Q2401" s="24">
        <f>IFERROR(VLOOKUP($F2401,'Arr 2020'!$A:$N,12,0),0)</f>
        <v>0</v>
      </c>
      <c r="R2401" s="24">
        <f>IFERROR(VLOOKUP($F2401,'Arr 2020'!$A:$N,13,0),0)</f>
        <v>0</v>
      </c>
      <c r="S2401" s="24">
        <f>IFERROR(VLOOKUP($F2401,'Arr 2020'!$A:$N,14,0),0)</f>
        <v>0</v>
      </c>
    </row>
    <row r="2402" spans="2:19" ht="15" customHeight="1" x14ac:dyDescent="0.2">
      <c r="B2402" s="60"/>
      <c r="C2402" s="61"/>
      <c r="D2402" s="61"/>
      <c r="E2402" s="61"/>
      <c r="F2402" s="43" t="s">
        <v>4152</v>
      </c>
      <c r="G2402" s="53" t="s">
        <v>4153</v>
      </c>
      <c r="H2402" s="44">
        <f>IFERROR(VLOOKUP($F2402,'Arr 2020'!$A$1:$C$1331,3,0),0)</f>
        <v>0</v>
      </c>
      <c r="I2402" s="44">
        <f>IFERROR(VLOOKUP($F2402,'Arr 2020'!$A:$N,4,0),0)</f>
        <v>0</v>
      </c>
      <c r="J2402" s="44">
        <f>IFERROR(VLOOKUP($F2402,'Arr 2020'!$A:$N,5,0),0)</f>
        <v>0</v>
      </c>
      <c r="K2402" s="44">
        <f>IFERROR(VLOOKUP($F2402,'Arr 2020'!$A:$N,6,0),0)</f>
        <v>0</v>
      </c>
      <c r="L2402" s="44">
        <f>IFERROR(VLOOKUP($F2402,'Arr 2020'!$A:$N,7,0),0)</f>
        <v>0</v>
      </c>
      <c r="M2402" s="44">
        <f>IFERROR(VLOOKUP($F2402,'Arr 2020'!$A:$N,8,0),0)</f>
        <v>0</v>
      </c>
      <c r="N2402" s="44">
        <f>IFERROR(VLOOKUP($F2402,'Arr 2020'!$A:$N,9,0),0)</f>
        <v>0</v>
      </c>
      <c r="O2402" s="44">
        <f>IFERROR(VLOOKUP($F2402,'Arr 2020'!$A:$N,10,0),0)</f>
        <v>0</v>
      </c>
      <c r="P2402" s="44">
        <f>IFERROR(VLOOKUP($F2402,'Arr 2020'!$A:$N,11,0),0)</f>
        <v>0</v>
      </c>
      <c r="Q2402" s="44">
        <f>IFERROR(VLOOKUP($F2402,'Arr 2020'!$A:$N,12,0),0)</f>
        <v>0</v>
      </c>
      <c r="R2402" s="44">
        <f>IFERROR(VLOOKUP($F2402,'Arr 2020'!$A:$N,13,0),0)</f>
        <v>0</v>
      </c>
      <c r="S2402" s="44">
        <f>IFERROR(VLOOKUP($F2402,'Arr 2020'!$A:$N,14,0),0)</f>
        <v>0</v>
      </c>
    </row>
    <row r="2403" spans="2:19" ht="15" customHeight="1" x14ac:dyDescent="0.2">
      <c r="B2403" s="60"/>
      <c r="C2403" s="61"/>
      <c r="D2403" s="61"/>
      <c r="E2403" s="61"/>
      <c r="F2403" s="43" t="s">
        <v>4154</v>
      </c>
      <c r="G2403" s="53" t="s">
        <v>4155</v>
      </c>
      <c r="H2403" s="44">
        <f>IFERROR(VLOOKUP($F2403,'Arr 2020'!$A$1:$C$1331,3,0),0)</f>
        <v>0</v>
      </c>
      <c r="I2403" s="44">
        <f>IFERROR(VLOOKUP($F2403,'Arr 2020'!$A:$N,4,0),0)</f>
        <v>0</v>
      </c>
      <c r="J2403" s="44">
        <f>IFERROR(VLOOKUP($F2403,'Arr 2020'!$A:$N,5,0),0)</f>
        <v>0</v>
      </c>
      <c r="K2403" s="44">
        <f>IFERROR(VLOOKUP($F2403,'Arr 2020'!$A:$N,6,0),0)</f>
        <v>0</v>
      </c>
      <c r="L2403" s="44">
        <f>IFERROR(VLOOKUP($F2403,'Arr 2020'!$A:$N,7,0),0)</f>
        <v>0</v>
      </c>
      <c r="M2403" s="44">
        <f>IFERROR(VLOOKUP($F2403,'Arr 2020'!$A:$N,8,0),0)</f>
        <v>0</v>
      </c>
      <c r="N2403" s="44">
        <f>IFERROR(VLOOKUP($F2403,'Arr 2020'!$A:$N,9,0),0)</f>
        <v>0</v>
      </c>
      <c r="O2403" s="44">
        <f>IFERROR(VLOOKUP($F2403,'Arr 2020'!$A:$N,10,0),0)</f>
        <v>0</v>
      </c>
      <c r="P2403" s="44">
        <f>IFERROR(VLOOKUP($F2403,'Arr 2020'!$A:$N,11,0),0)</f>
        <v>0</v>
      </c>
      <c r="Q2403" s="44">
        <f>IFERROR(VLOOKUP($F2403,'Arr 2020'!$A:$N,12,0),0)</f>
        <v>0</v>
      </c>
      <c r="R2403" s="44">
        <f>IFERROR(VLOOKUP($F2403,'Arr 2020'!$A:$N,13,0),0)</f>
        <v>0</v>
      </c>
      <c r="S2403" s="44">
        <f>IFERROR(VLOOKUP($F2403,'Arr 2020'!$A:$N,14,0),0)</f>
        <v>0</v>
      </c>
    </row>
    <row r="2404" spans="2:19" ht="15" customHeight="1" x14ac:dyDescent="0.2">
      <c r="B2404" s="60"/>
      <c r="C2404" s="61"/>
      <c r="D2404" s="61"/>
      <c r="E2404" s="61"/>
      <c r="F2404" s="43" t="s">
        <v>4156</v>
      </c>
      <c r="G2404" s="53" t="s">
        <v>4157</v>
      </c>
      <c r="H2404" s="44">
        <f>IFERROR(VLOOKUP($F2404,'Arr 2020'!$A$1:$C$1331,3,0),0)</f>
        <v>0</v>
      </c>
      <c r="I2404" s="44">
        <f>IFERROR(VLOOKUP($F2404,'Arr 2020'!$A:$N,4,0),0)</f>
        <v>0</v>
      </c>
      <c r="J2404" s="44">
        <f>IFERROR(VLOOKUP($F2404,'Arr 2020'!$A:$N,5,0),0)</f>
        <v>0</v>
      </c>
      <c r="K2404" s="44">
        <f>IFERROR(VLOOKUP($F2404,'Arr 2020'!$A:$N,6,0),0)</f>
        <v>0</v>
      </c>
      <c r="L2404" s="44">
        <f>IFERROR(VLOOKUP($F2404,'Arr 2020'!$A:$N,7,0),0)</f>
        <v>0</v>
      </c>
      <c r="M2404" s="44">
        <f>IFERROR(VLOOKUP($F2404,'Arr 2020'!$A:$N,8,0),0)</f>
        <v>0</v>
      </c>
      <c r="N2404" s="44">
        <f>IFERROR(VLOOKUP($F2404,'Arr 2020'!$A:$N,9,0),0)</f>
        <v>0</v>
      </c>
      <c r="O2404" s="44">
        <f>IFERROR(VLOOKUP($F2404,'Arr 2020'!$A:$N,10,0),0)</f>
        <v>0</v>
      </c>
      <c r="P2404" s="44">
        <f>IFERROR(VLOOKUP($F2404,'Arr 2020'!$A:$N,11,0),0)</f>
        <v>0</v>
      </c>
      <c r="Q2404" s="44">
        <f>IFERROR(VLOOKUP($F2404,'Arr 2020'!$A:$N,12,0),0)</f>
        <v>0</v>
      </c>
      <c r="R2404" s="44">
        <f>IFERROR(VLOOKUP($F2404,'Arr 2020'!$A:$N,13,0),0)</f>
        <v>0</v>
      </c>
      <c r="S2404" s="44">
        <f>IFERROR(VLOOKUP($F2404,'Arr 2020'!$A:$N,14,0),0)</f>
        <v>0</v>
      </c>
    </row>
    <row r="2405" spans="2:19" ht="15" customHeight="1" x14ac:dyDescent="0.2">
      <c r="B2405" s="60"/>
      <c r="C2405" s="61"/>
      <c r="D2405" s="61"/>
      <c r="E2405" s="61"/>
      <c r="F2405" s="43" t="s">
        <v>4158</v>
      </c>
      <c r="G2405" s="53" t="s">
        <v>4159</v>
      </c>
      <c r="H2405" s="44">
        <f>IFERROR(VLOOKUP($F2405,'Arr 2020'!$A$1:$C$1331,3,0),0)</f>
        <v>0</v>
      </c>
      <c r="I2405" s="44">
        <f>IFERROR(VLOOKUP($F2405,'Arr 2020'!$A:$N,4,0),0)</f>
        <v>0</v>
      </c>
      <c r="J2405" s="44">
        <f>IFERROR(VLOOKUP($F2405,'Arr 2020'!$A:$N,5,0),0)</f>
        <v>0</v>
      </c>
      <c r="K2405" s="44">
        <f>IFERROR(VLOOKUP($F2405,'Arr 2020'!$A:$N,6,0),0)</f>
        <v>0</v>
      </c>
      <c r="L2405" s="44">
        <f>IFERROR(VLOOKUP($F2405,'Arr 2020'!$A:$N,7,0),0)</f>
        <v>0</v>
      </c>
      <c r="M2405" s="44">
        <f>IFERROR(VLOOKUP($F2405,'Arr 2020'!$A:$N,8,0),0)</f>
        <v>0</v>
      </c>
      <c r="N2405" s="44">
        <f>IFERROR(VLOOKUP($F2405,'Arr 2020'!$A:$N,9,0),0)</f>
        <v>0</v>
      </c>
      <c r="O2405" s="44">
        <f>IFERROR(VLOOKUP($F2405,'Arr 2020'!$A:$N,10,0),0)</f>
        <v>0</v>
      </c>
      <c r="P2405" s="44">
        <f>IFERROR(VLOOKUP($F2405,'Arr 2020'!$A:$N,11,0),0)</f>
        <v>0</v>
      </c>
      <c r="Q2405" s="44">
        <f>IFERROR(VLOOKUP($F2405,'Arr 2020'!$A:$N,12,0),0)</f>
        <v>0</v>
      </c>
      <c r="R2405" s="44">
        <f>IFERROR(VLOOKUP($F2405,'Arr 2020'!$A:$N,13,0),0)</f>
        <v>0</v>
      </c>
      <c r="S2405" s="44">
        <f>IFERROR(VLOOKUP($F2405,'Arr 2020'!$A:$N,14,0),0)</f>
        <v>0</v>
      </c>
    </row>
    <row r="2406" spans="2:19" ht="15" customHeight="1" x14ac:dyDescent="0.2">
      <c r="B2406" s="60"/>
      <c r="C2406" s="61"/>
      <c r="D2406" s="61"/>
      <c r="E2406" s="61"/>
      <c r="F2406" s="43" t="s">
        <v>4160</v>
      </c>
      <c r="G2406" s="53" t="s">
        <v>4161</v>
      </c>
      <c r="H2406" s="44">
        <f>IFERROR(VLOOKUP($F2406,'Arr 2020'!$A$1:$C$1331,3,0),0)</f>
        <v>0</v>
      </c>
      <c r="I2406" s="44">
        <f>IFERROR(VLOOKUP($F2406,'Arr 2020'!$A:$N,4,0),0)</f>
        <v>0</v>
      </c>
      <c r="J2406" s="44">
        <f>IFERROR(VLOOKUP($F2406,'Arr 2020'!$A:$N,5,0),0)</f>
        <v>0</v>
      </c>
      <c r="K2406" s="44">
        <f>IFERROR(VLOOKUP($F2406,'Arr 2020'!$A:$N,6,0),0)</f>
        <v>0</v>
      </c>
      <c r="L2406" s="44">
        <f>IFERROR(VLOOKUP($F2406,'Arr 2020'!$A:$N,7,0),0)</f>
        <v>0</v>
      </c>
      <c r="M2406" s="44">
        <f>IFERROR(VLOOKUP($F2406,'Arr 2020'!$A:$N,8,0),0)</f>
        <v>0</v>
      </c>
      <c r="N2406" s="44">
        <f>IFERROR(VLOOKUP($F2406,'Arr 2020'!$A:$N,9,0),0)</f>
        <v>0</v>
      </c>
      <c r="O2406" s="44">
        <f>IFERROR(VLOOKUP($F2406,'Arr 2020'!$A:$N,10,0),0)</f>
        <v>20.51</v>
      </c>
      <c r="P2406" s="44">
        <f>IFERROR(VLOOKUP($F2406,'Arr 2020'!$A:$N,11,0),0)</f>
        <v>0</v>
      </c>
      <c r="Q2406" s="44">
        <f>IFERROR(VLOOKUP($F2406,'Arr 2020'!$A:$N,12,0),0)</f>
        <v>1845.6</v>
      </c>
      <c r="R2406" s="44">
        <f>IFERROR(VLOOKUP($F2406,'Arr 2020'!$A:$N,13,0),0)</f>
        <v>1894.1</v>
      </c>
      <c r="S2406" s="44">
        <f>IFERROR(VLOOKUP($F2406,'Arr 2020'!$A:$N,14,0),0)</f>
        <v>1915.38</v>
      </c>
    </row>
    <row r="2407" spans="2:19" ht="15" customHeight="1" x14ac:dyDescent="0.2">
      <c r="B2407" s="60"/>
      <c r="C2407" s="61"/>
      <c r="D2407" s="61"/>
      <c r="E2407" s="61"/>
      <c r="F2407" s="43" t="s">
        <v>4162</v>
      </c>
      <c r="G2407" s="53" t="s">
        <v>4163</v>
      </c>
      <c r="H2407" s="44">
        <f>IFERROR(VLOOKUP($F2407,'Arr 2020'!$A$1:$C$1331,3,0),0)</f>
        <v>104.49999999999999</v>
      </c>
      <c r="I2407" s="44">
        <f>IFERROR(VLOOKUP($F2407,'Arr 2020'!$A:$N,4,0),0)</f>
        <v>252.55</v>
      </c>
      <c r="J2407" s="44">
        <f>IFERROR(VLOOKUP($F2407,'Arr 2020'!$A:$N,5,0),0)</f>
        <v>79.5</v>
      </c>
      <c r="K2407" s="44">
        <f>IFERROR(VLOOKUP($F2407,'Arr 2020'!$A:$N,6,0),0)</f>
        <v>8.91</v>
      </c>
      <c r="L2407" s="44">
        <f>IFERROR(VLOOKUP($F2407,'Arr 2020'!$A:$N,7,0),0)</f>
        <v>0</v>
      </c>
      <c r="M2407" s="44">
        <f>IFERROR(VLOOKUP($F2407,'Arr 2020'!$A:$N,8,0),0)</f>
        <v>114.3</v>
      </c>
      <c r="N2407" s="44">
        <f>IFERROR(VLOOKUP($F2407,'Arr 2020'!$A:$N,9,0),0)</f>
        <v>181.74</v>
      </c>
      <c r="O2407" s="44">
        <f>IFERROR(VLOOKUP($F2407,'Arr 2020'!$A:$N,10,0),0)</f>
        <v>0</v>
      </c>
      <c r="P2407" s="44">
        <f>IFERROR(VLOOKUP($F2407,'Arr 2020'!$A:$N,11,0),0)</f>
        <v>227.65</v>
      </c>
      <c r="Q2407" s="44">
        <f>IFERROR(VLOOKUP($F2407,'Arr 2020'!$A:$N,12,0),0)</f>
        <v>132.26</v>
      </c>
      <c r="R2407" s="44">
        <f>IFERROR(VLOOKUP($F2407,'Arr 2020'!$A:$N,13,0),0)</f>
        <v>73.959999999999994</v>
      </c>
      <c r="S2407" s="44">
        <f>IFERROR(VLOOKUP($F2407,'Arr 2020'!$A:$N,14,0),0)</f>
        <v>27.85</v>
      </c>
    </row>
    <row r="2408" spans="2:19" ht="15" customHeight="1" thickBot="1" x14ac:dyDescent="0.25">
      <c r="B2408" s="74"/>
      <c r="C2408" s="75"/>
      <c r="D2408" s="75"/>
      <c r="E2408" s="75"/>
      <c r="F2408" s="76"/>
      <c r="G2408" s="77"/>
      <c r="H2408" s="78">
        <f>IFERROR(VLOOKUP($F2408,'Arr 2020'!$A$1:$C$1331,3,0),0)</f>
        <v>0</v>
      </c>
      <c r="I2408" s="78">
        <f>IFERROR(VLOOKUP($F2408,'Arr 2020'!$A:$N,4,0),0)</f>
        <v>0</v>
      </c>
      <c r="J2408" s="78">
        <f>IFERROR(VLOOKUP($F2408,'Arr 2020'!$A:$N,5,0),0)</f>
        <v>0</v>
      </c>
      <c r="K2408" s="78">
        <f>IFERROR(VLOOKUP($F2408,'Arr 2020'!$A:$N,6,0),0)</f>
        <v>0</v>
      </c>
      <c r="L2408" s="78">
        <f>IFERROR(VLOOKUP($F2408,'Arr 2020'!$A:$N,7,0),0)</f>
        <v>0</v>
      </c>
      <c r="M2408" s="78">
        <f>IFERROR(VLOOKUP($F2408,'Arr 2020'!$A:$N,8,0),0)</f>
        <v>0</v>
      </c>
      <c r="N2408" s="78">
        <f>IFERROR(VLOOKUP($F2408,'Arr 2020'!$A:$N,9,0),0)</f>
        <v>0</v>
      </c>
      <c r="O2408" s="78">
        <f>IFERROR(VLOOKUP($F2408,'Arr 2020'!$A:$N,10,0),0)</f>
        <v>0</v>
      </c>
      <c r="P2408" s="78">
        <f>IFERROR(VLOOKUP($F2408,'Arr 2020'!$A:$N,11,0),0)</f>
        <v>0</v>
      </c>
      <c r="Q2408" s="78">
        <f>IFERROR(VLOOKUP($F2408,'Arr 2020'!$A:$N,12,0),0)</f>
        <v>0</v>
      </c>
      <c r="R2408" s="78">
        <f>IFERROR(VLOOKUP($F2408,'Arr 2020'!$A:$N,13,0),0)</f>
        <v>0</v>
      </c>
      <c r="S2408" s="78">
        <f>IFERROR(VLOOKUP($F2408,'Arr 2020'!$A:$N,14,0),0)</f>
        <v>0</v>
      </c>
    </row>
    <row r="2409" spans="2:19" ht="30" customHeight="1" thickBot="1" x14ac:dyDescent="0.25">
      <c r="B2409" s="48" t="s">
        <v>25</v>
      </c>
      <c r="C2409" s="25"/>
      <c r="D2409" s="26"/>
      <c r="E2409" s="25"/>
      <c r="F2409" s="27"/>
      <c r="G2409" s="49" t="s">
        <v>4164</v>
      </c>
      <c r="H2409" s="93">
        <f>IFERROR(VLOOKUP($F2409,'Arr 2020'!$A$1:$C$1331,3,0),0)</f>
        <v>0</v>
      </c>
      <c r="I2409" s="93">
        <f>IFERROR(VLOOKUP($F2409,'Arr 2020'!$A:$N,4,0),0)</f>
        <v>0</v>
      </c>
      <c r="J2409" s="93">
        <f>IFERROR(VLOOKUP($F2409,'Arr 2020'!$A:$N,5,0),0)</f>
        <v>0</v>
      </c>
      <c r="K2409" s="93">
        <f>IFERROR(VLOOKUP($F2409,'Arr 2020'!$A:$N,6,0),0)</f>
        <v>0</v>
      </c>
      <c r="L2409" s="93">
        <f>IFERROR(VLOOKUP($F2409,'Arr 2020'!$A:$N,7,0),0)</f>
        <v>0</v>
      </c>
      <c r="M2409" s="93">
        <f>IFERROR(VLOOKUP($F2409,'Arr 2020'!$A:$N,8,0),0)</f>
        <v>0</v>
      </c>
      <c r="N2409" s="93">
        <f>IFERROR(VLOOKUP($F2409,'Arr 2020'!$A:$N,9,0),0)</f>
        <v>0</v>
      </c>
      <c r="O2409" s="93">
        <f>IFERROR(VLOOKUP($F2409,'Arr 2020'!$A:$N,10,0),0)</f>
        <v>0</v>
      </c>
      <c r="P2409" s="93">
        <f>IFERROR(VLOOKUP($F2409,'Arr 2020'!$A:$N,11,0),0)</f>
        <v>0</v>
      </c>
      <c r="Q2409" s="93">
        <f>IFERROR(VLOOKUP($F2409,'Arr 2020'!$A:$N,12,0),0)</f>
        <v>0</v>
      </c>
      <c r="R2409" s="93">
        <f>IFERROR(VLOOKUP($F2409,'Arr 2020'!$A:$N,13,0),0)</f>
        <v>0</v>
      </c>
      <c r="S2409" s="93">
        <f>IFERROR(VLOOKUP($F2409,'Arr 2020'!$A:$N,14,0),0)</f>
        <v>0</v>
      </c>
    </row>
    <row r="2410" spans="2:19" ht="15" customHeight="1" x14ac:dyDescent="0.2">
      <c r="B2410" s="32"/>
      <c r="C2410" s="33" t="s">
        <v>4165</v>
      </c>
      <c r="D2410" s="33"/>
      <c r="E2410" s="33"/>
      <c r="F2410" s="33"/>
      <c r="G2410" s="50" t="s">
        <v>4164</v>
      </c>
      <c r="H2410" s="73">
        <f>IFERROR(VLOOKUP($F2410,'Arr 2020'!$A$1:$C$1331,3,0),0)</f>
        <v>0</v>
      </c>
      <c r="I2410" s="73">
        <f>IFERROR(VLOOKUP($F2410,'Arr 2020'!$A:$N,4,0),0)</f>
        <v>0</v>
      </c>
      <c r="J2410" s="73">
        <f>IFERROR(VLOOKUP($F2410,'Arr 2020'!$A:$N,5,0),0)</f>
        <v>0</v>
      </c>
      <c r="K2410" s="73">
        <f>IFERROR(VLOOKUP($F2410,'Arr 2020'!$A:$N,6,0),0)</f>
        <v>0</v>
      </c>
      <c r="L2410" s="73">
        <f>IFERROR(VLOOKUP($F2410,'Arr 2020'!$A:$N,7,0),0)</f>
        <v>0</v>
      </c>
      <c r="M2410" s="73">
        <f>IFERROR(VLOOKUP($F2410,'Arr 2020'!$A:$N,8,0),0)</f>
        <v>0</v>
      </c>
      <c r="N2410" s="73">
        <f>IFERROR(VLOOKUP($F2410,'Arr 2020'!$A:$N,9,0),0)</f>
        <v>0</v>
      </c>
      <c r="O2410" s="73">
        <f>IFERROR(VLOOKUP($F2410,'Arr 2020'!$A:$N,10,0),0)</f>
        <v>0</v>
      </c>
      <c r="P2410" s="73">
        <f>IFERROR(VLOOKUP($F2410,'Arr 2020'!$A:$N,11,0),0)</f>
        <v>0</v>
      </c>
      <c r="Q2410" s="73">
        <f>IFERROR(VLOOKUP($F2410,'Arr 2020'!$A:$N,12,0),0)</f>
        <v>0</v>
      </c>
      <c r="R2410" s="73">
        <f>IFERROR(VLOOKUP($F2410,'Arr 2020'!$A:$N,13,0),0)</f>
        <v>0</v>
      </c>
      <c r="S2410" s="73">
        <f>IFERROR(VLOOKUP($F2410,'Arr 2020'!$A:$N,14,0),0)</f>
        <v>0</v>
      </c>
    </row>
    <row r="2411" spans="2:19" ht="15" customHeight="1" x14ac:dyDescent="0.2">
      <c r="B2411" s="64"/>
      <c r="C2411" s="37"/>
      <c r="D2411" s="37" t="s">
        <v>4166</v>
      </c>
      <c r="E2411" s="37"/>
      <c r="F2411" s="37"/>
      <c r="G2411" s="51" t="s">
        <v>26</v>
      </c>
      <c r="H2411" s="38">
        <f>IFERROR(VLOOKUP($F2411,'Arr 2020'!$A$1:$C$1331,3,0),0)</f>
        <v>0</v>
      </c>
      <c r="I2411" s="38">
        <f>IFERROR(VLOOKUP($F2411,'Arr 2020'!$A:$N,4,0),0)</f>
        <v>0</v>
      </c>
      <c r="J2411" s="38">
        <f>IFERROR(VLOOKUP($F2411,'Arr 2020'!$A:$N,5,0),0)</f>
        <v>0</v>
      </c>
      <c r="K2411" s="38">
        <f>IFERROR(VLOOKUP($F2411,'Arr 2020'!$A:$N,6,0),0)</f>
        <v>0</v>
      </c>
      <c r="L2411" s="38">
        <f>IFERROR(VLOOKUP($F2411,'Arr 2020'!$A:$N,7,0),0)</f>
        <v>0</v>
      </c>
      <c r="M2411" s="38">
        <f>IFERROR(VLOOKUP($F2411,'Arr 2020'!$A:$N,8,0),0)</f>
        <v>0</v>
      </c>
      <c r="N2411" s="38">
        <f>IFERROR(VLOOKUP($F2411,'Arr 2020'!$A:$N,9,0),0)</f>
        <v>0</v>
      </c>
      <c r="O2411" s="38">
        <f>IFERROR(VLOOKUP($F2411,'Arr 2020'!$A:$N,10,0),0)</f>
        <v>0</v>
      </c>
      <c r="P2411" s="38">
        <f>IFERROR(VLOOKUP($F2411,'Arr 2020'!$A:$N,11,0),0)</f>
        <v>0</v>
      </c>
      <c r="Q2411" s="38">
        <f>IFERROR(VLOOKUP($F2411,'Arr 2020'!$A:$N,12,0),0)</f>
        <v>0</v>
      </c>
      <c r="R2411" s="38">
        <f>IFERROR(VLOOKUP($F2411,'Arr 2020'!$A:$N,13,0),0)</f>
        <v>0</v>
      </c>
      <c r="S2411" s="38">
        <f>IFERROR(VLOOKUP($F2411,'Arr 2020'!$A:$N,14,0),0)</f>
        <v>0</v>
      </c>
    </row>
    <row r="2412" spans="2:19" ht="15" customHeight="1" x14ac:dyDescent="0.2">
      <c r="B2412" s="23"/>
      <c r="C2412" s="22"/>
      <c r="D2412" s="22"/>
      <c r="E2412" s="22" t="s">
        <v>4167</v>
      </c>
      <c r="F2412" s="22"/>
      <c r="G2412" s="55" t="s">
        <v>26</v>
      </c>
      <c r="H2412" s="24">
        <f>IFERROR(VLOOKUP($F2412,'Arr 2020'!$A$1:$C$1331,3,0),0)</f>
        <v>0</v>
      </c>
      <c r="I2412" s="24">
        <f>IFERROR(VLOOKUP($F2412,'Arr 2020'!$A:$N,4,0),0)</f>
        <v>0</v>
      </c>
      <c r="J2412" s="24">
        <f>IFERROR(VLOOKUP($F2412,'Arr 2020'!$A:$N,5,0),0)</f>
        <v>0</v>
      </c>
      <c r="K2412" s="24">
        <f>IFERROR(VLOOKUP($F2412,'Arr 2020'!$A:$N,6,0),0)</f>
        <v>0</v>
      </c>
      <c r="L2412" s="24">
        <f>IFERROR(VLOOKUP($F2412,'Arr 2020'!$A:$N,7,0),0)</f>
        <v>0</v>
      </c>
      <c r="M2412" s="24">
        <f>IFERROR(VLOOKUP($F2412,'Arr 2020'!$A:$N,8,0),0)</f>
        <v>0</v>
      </c>
      <c r="N2412" s="24">
        <f>IFERROR(VLOOKUP($F2412,'Arr 2020'!$A:$N,9,0),0)</f>
        <v>0</v>
      </c>
      <c r="O2412" s="24">
        <f>IFERROR(VLOOKUP($F2412,'Arr 2020'!$A:$N,10,0),0)</f>
        <v>0</v>
      </c>
      <c r="P2412" s="24">
        <f>IFERROR(VLOOKUP($F2412,'Arr 2020'!$A:$N,11,0),0)</f>
        <v>0</v>
      </c>
      <c r="Q2412" s="24">
        <f>IFERROR(VLOOKUP($F2412,'Arr 2020'!$A:$N,12,0),0)</f>
        <v>0</v>
      </c>
      <c r="R2412" s="24">
        <f>IFERROR(VLOOKUP($F2412,'Arr 2020'!$A:$N,13,0),0)</f>
        <v>0</v>
      </c>
      <c r="S2412" s="24">
        <f>IFERROR(VLOOKUP($F2412,'Arr 2020'!$A:$N,14,0),0)</f>
        <v>0</v>
      </c>
    </row>
    <row r="2413" spans="2:19" ht="15" customHeight="1" x14ac:dyDescent="0.2">
      <c r="B2413" s="60"/>
      <c r="C2413" s="61"/>
      <c r="D2413" s="61"/>
      <c r="E2413" s="61"/>
      <c r="F2413" s="43" t="s">
        <v>4168</v>
      </c>
      <c r="G2413" s="53" t="s">
        <v>26</v>
      </c>
      <c r="H2413" s="44">
        <f>IFERROR(VLOOKUP($F2413,'Arr 2020'!$A$1:$C$1331,3,0),0)</f>
        <v>0</v>
      </c>
      <c r="I2413" s="44">
        <f>IFERROR(VLOOKUP($F2413,'Arr 2020'!$A:$N,4,0),0)</f>
        <v>0</v>
      </c>
      <c r="J2413" s="44">
        <f>IFERROR(VLOOKUP($F2413,'Arr 2020'!$A:$N,5,0),0)</f>
        <v>0</v>
      </c>
      <c r="K2413" s="44">
        <f>IFERROR(VLOOKUP($F2413,'Arr 2020'!$A:$N,6,0),0)</f>
        <v>0</v>
      </c>
      <c r="L2413" s="44">
        <f>IFERROR(VLOOKUP($F2413,'Arr 2020'!$A:$N,7,0),0)</f>
        <v>0</v>
      </c>
      <c r="M2413" s="44">
        <f>IFERROR(VLOOKUP($F2413,'Arr 2020'!$A:$N,8,0),0)</f>
        <v>0</v>
      </c>
      <c r="N2413" s="44">
        <f>IFERROR(VLOOKUP($F2413,'Arr 2020'!$A:$N,9,0),0)</f>
        <v>0</v>
      </c>
      <c r="O2413" s="44">
        <f>IFERROR(VLOOKUP($F2413,'Arr 2020'!$A:$N,10,0),0)</f>
        <v>0</v>
      </c>
      <c r="P2413" s="44">
        <f>IFERROR(VLOOKUP($F2413,'Arr 2020'!$A:$N,11,0),0)</f>
        <v>0</v>
      </c>
      <c r="Q2413" s="44">
        <f>IFERROR(VLOOKUP($F2413,'Arr 2020'!$A:$N,12,0),0)</f>
        <v>0</v>
      </c>
      <c r="R2413" s="44">
        <f>IFERROR(VLOOKUP($F2413,'Arr 2020'!$A:$N,13,0),0)</f>
        <v>0</v>
      </c>
      <c r="S2413" s="44">
        <f>IFERROR(VLOOKUP($F2413,'Arr 2020'!$A:$N,14,0),0)</f>
        <v>0</v>
      </c>
    </row>
    <row r="2414" spans="2:19" ht="15" customHeight="1" thickBot="1" x14ac:dyDescent="0.25">
      <c r="B2414" s="74"/>
      <c r="C2414" s="75"/>
      <c r="D2414" s="75"/>
      <c r="E2414" s="75"/>
      <c r="F2414" s="76"/>
      <c r="G2414" s="77"/>
      <c r="H2414" s="78">
        <f>IFERROR(VLOOKUP($F2414,'Arr 2020'!$A$1:$C$1331,3,0),0)</f>
        <v>0</v>
      </c>
      <c r="I2414" s="78">
        <f>IFERROR(VLOOKUP($F2414,'Arr 2020'!$A:$N,4,0),0)</f>
        <v>0</v>
      </c>
      <c r="J2414" s="78">
        <f>IFERROR(VLOOKUP($F2414,'Arr 2020'!$A:$N,5,0),0)</f>
        <v>0</v>
      </c>
      <c r="K2414" s="78">
        <f>IFERROR(VLOOKUP($F2414,'Arr 2020'!$A:$N,6,0),0)</f>
        <v>0</v>
      </c>
      <c r="L2414" s="78">
        <f>IFERROR(VLOOKUP($F2414,'Arr 2020'!$A:$N,7,0),0)</f>
        <v>0</v>
      </c>
      <c r="M2414" s="78">
        <f>IFERROR(VLOOKUP($F2414,'Arr 2020'!$A:$N,8,0),0)</f>
        <v>0</v>
      </c>
      <c r="N2414" s="78">
        <f>IFERROR(VLOOKUP($F2414,'Arr 2020'!$A:$N,9,0),0)</f>
        <v>0</v>
      </c>
      <c r="O2414" s="78">
        <f>IFERROR(VLOOKUP($F2414,'Arr 2020'!$A:$N,10,0),0)</f>
        <v>0</v>
      </c>
      <c r="P2414" s="78">
        <f>IFERROR(VLOOKUP($F2414,'Arr 2020'!$A:$N,11,0),0)</f>
        <v>0</v>
      </c>
      <c r="Q2414" s="78">
        <f>IFERROR(VLOOKUP($F2414,'Arr 2020'!$A:$N,12,0),0)</f>
        <v>0</v>
      </c>
      <c r="R2414" s="78">
        <f>IFERROR(VLOOKUP($F2414,'Arr 2020'!$A:$N,13,0),0)</f>
        <v>0</v>
      </c>
      <c r="S2414" s="78">
        <f>IFERROR(VLOOKUP($F2414,'Arr 2020'!$A:$N,14,0),0)</f>
        <v>0</v>
      </c>
    </row>
    <row r="2415" spans="2:19" ht="30" customHeight="1" thickBot="1" x14ac:dyDescent="0.25">
      <c r="B2415" s="48" t="s">
        <v>27</v>
      </c>
      <c r="C2415" s="25"/>
      <c r="D2415" s="26"/>
      <c r="E2415" s="25"/>
      <c r="F2415" s="27"/>
      <c r="G2415" s="49" t="s">
        <v>4169</v>
      </c>
      <c r="H2415" s="93">
        <f>IFERROR(VLOOKUP($F2415,'Arr 2020'!$A$1:$C$1331,3,0),0)</f>
        <v>0</v>
      </c>
      <c r="I2415" s="93">
        <f>IFERROR(VLOOKUP($F2415,'Arr 2020'!$A:$N,4,0),0)</f>
        <v>0</v>
      </c>
      <c r="J2415" s="93">
        <f>IFERROR(VLOOKUP($F2415,'Arr 2020'!$A:$N,5,0),0)</f>
        <v>0</v>
      </c>
      <c r="K2415" s="93">
        <f>IFERROR(VLOOKUP($F2415,'Arr 2020'!$A:$N,6,0),0)</f>
        <v>0</v>
      </c>
      <c r="L2415" s="93">
        <f>IFERROR(VLOOKUP($F2415,'Arr 2020'!$A:$N,7,0),0)</f>
        <v>0</v>
      </c>
      <c r="M2415" s="93">
        <f>IFERROR(VLOOKUP($F2415,'Arr 2020'!$A:$N,8,0),0)</f>
        <v>0</v>
      </c>
      <c r="N2415" s="93">
        <f>IFERROR(VLOOKUP($F2415,'Arr 2020'!$A:$N,9,0),0)</f>
        <v>0</v>
      </c>
      <c r="O2415" s="93">
        <f>IFERROR(VLOOKUP($F2415,'Arr 2020'!$A:$N,10,0),0)</f>
        <v>0</v>
      </c>
      <c r="P2415" s="93">
        <f>IFERROR(VLOOKUP($F2415,'Arr 2020'!$A:$N,11,0),0)</f>
        <v>0</v>
      </c>
      <c r="Q2415" s="93">
        <f>IFERROR(VLOOKUP($F2415,'Arr 2020'!$A:$N,12,0),0)</f>
        <v>0</v>
      </c>
      <c r="R2415" s="93">
        <f>IFERROR(VLOOKUP($F2415,'Arr 2020'!$A:$N,13,0),0)</f>
        <v>0</v>
      </c>
      <c r="S2415" s="93">
        <f>IFERROR(VLOOKUP($F2415,'Arr 2020'!$A:$N,14,0),0)</f>
        <v>0</v>
      </c>
    </row>
    <row r="2416" spans="2:19" ht="15" customHeight="1" x14ac:dyDescent="0.2">
      <c r="B2416" s="32"/>
      <c r="C2416" s="33" t="s">
        <v>4170</v>
      </c>
      <c r="D2416" s="33"/>
      <c r="E2416" s="33"/>
      <c r="F2416" s="33"/>
      <c r="G2416" s="50" t="s">
        <v>4169</v>
      </c>
      <c r="H2416" s="73">
        <f>IFERROR(VLOOKUP($F2416,'Arr 2020'!$A$1:$C$1331,3,0),0)</f>
        <v>0</v>
      </c>
      <c r="I2416" s="73">
        <f>IFERROR(VLOOKUP($F2416,'Arr 2020'!$A:$N,4,0),0)</f>
        <v>0</v>
      </c>
      <c r="J2416" s="73">
        <f>IFERROR(VLOOKUP($F2416,'Arr 2020'!$A:$N,5,0),0)</f>
        <v>0</v>
      </c>
      <c r="K2416" s="73">
        <f>IFERROR(VLOOKUP($F2416,'Arr 2020'!$A:$N,6,0),0)</f>
        <v>0</v>
      </c>
      <c r="L2416" s="73">
        <f>IFERROR(VLOOKUP($F2416,'Arr 2020'!$A:$N,7,0),0)</f>
        <v>0</v>
      </c>
      <c r="M2416" s="73">
        <f>IFERROR(VLOOKUP($F2416,'Arr 2020'!$A:$N,8,0),0)</f>
        <v>0</v>
      </c>
      <c r="N2416" s="73">
        <f>IFERROR(VLOOKUP($F2416,'Arr 2020'!$A:$N,9,0),0)</f>
        <v>0</v>
      </c>
      <c r="O2416" s="73">
        <f>IFERROR(VLOOKUP($F2416,'Arr 2020'!$A:$N,10,0),0)</f>
        <v>0</v>
      </c>
      <c r="P2416" s="73">
        <f>IFERROR(VLOOKUP($F2416,'Arr 2020'!$A:$N,11,0),0)</f>
        <v>0</v>
      </c>
      <c r="Q2416" s="73">
        <f>IFERROR(VLOOKUP($F2416,'Arr 2020'!$A:$N,12,0),0)</f>
        <v>0</v>
      </c>
      <c r="R2416" s="73">
        <f>IFERROR(VLOOKUP($F2416,'Arr 2020'!$A:$N,13,0),0)</f>
        <v>0</v>
      </c>
      <c r="S2416" s="73">
        <f>IFERROR(VLOOKUP($F2416,'Arr 2020'!$A:$N,14,0),0)</f>
        <v>0</v>
      </c>
    </row>
    <row r="2417" spans="2:19" ht="15" customHeight="1" x14ac:dyDescent="0.2">
      <c r="B2417" s="64"/>
      <c r="C2417" s="37"/>
      <c r="D2417" s="37" t="s">
        <v>4171</v>
      </c>
      <c r="E2417" s="37"/>
      <c r="F2417" s="37"/>
      <c r="G2417" s="51" t="s">
        <v>28</v>
      </c>
      <c r="H2417" s="38">
        <f>IFERROR(VLOOKUP($F2417,'Arr 2020'!$A$1:$C$1331,3,0),0)</f>
        <v>0</v>
      </c>
      <c r="I2417" s="38">
        <f>IFERROR(VLOOKUP($F2417,'Arr 2020'!$A:$N,4,0),0)</f>
        <v>0</v>
      </c>
      <c r="J2417" s="38">
        <f>IFERROR(VLOOKUP($F2417,'Arr 2020'!$A:$N,5,0),0)</f>
        <v>0</v>
      </c>
      <c r="K2417" s="38">
        <f>IFERROR(VLOOKUP($F2417,'Arr 2020'!$A:$N,6,0),0)</f>
        <v>0</v>
      </c>
      <c r="L2417" s="38">
        <f>IFERROR(VLOOKUP($F2417,'Arr 2020'!$A:$N,7,0),0)</f>
        <v>0</v>
      </c>
      <c r="M2417" s="38">
        <f>IFERROR(VLOOKUP($F2417,'Arr 2020'!$A:$N,8,0),0)</f>
        <v>0</v>
      </c>
      <c r="N2417" s="38">
        <f>IFERROR(VLOOKUP($F2417,'Arr 2020'!$A:$N,9,0),0)</f>
        <v>0</v>
      </c>
      <c r="O2417" s="38">
        <f>IFERROR(VLOOKUP($F2417,'Arr 2020'!$A:$N,10,0),0)</f>
        <v>0</v>
      </c>
      <c r="P2417" s="38">
        <f>IFERROR(VLOOKUP($F2417,'Arr 2020'!$A:$N,11,0),0)</f>
        <v>0</v>
      </c>
      <c r="Q2417" s="38">
        <f>IFERROR(VLOOKUP($F2417,'Arr 2020'!$A:$N,12,0),0)</f>
        <v>0</v>
      </c>
      <c r="R2417" s="38">
        <f>IFERROR(VLOOKUP($F2417,'Arr 2020'!$A:$N,13,0),0)</f>
        <v>0</v>
      </c>
      <c r="S2417" s="38">
        <f>IFERROR(VLOOKUP($F2417,'Arr 2020'!$A:$N,14,0),0)</f>
        <v>0</v>
      </c>
    </row>
    <row r="2418" spans="2:19" ht="15" customHeight="1" x14ac:dyDescent="0.2">
      <c r="B2418" s="23"/>
      <c r="C2418" s="22"/>
      <c r="D2418" s="22"/>
      <c r="E2418" s="22" t="s">
        <v>4172</v>
      </c>
      <c r="F2418" s="22"/>
      <c r="G2418" s="55" t="s">
        <v>28</v>
      </c>
      <c r="H2418" s="24">
        <f>IFERROR(VLOOKUP($F2418,'Arr 2020'!$A$1:$C$1331,3,0),0)</f>
        <v>0</v>
      </c>
      <c r="I2418" s="24">
        <f>IFERROR(VLOOKUP($F2418,'Arr 2020'!$A:$N,4,0),0)</f>
        <v>0</v>
      </c>
      <c r="J2418" s="24">
        <f>IFERROR(VLOOKUP($F2418,'Arr 2020'!$A:$N,5,0),0)</f>
        <v>0</v>
      </c>
      <c r="K2418" s="24">
        <f>IFERROR(VLOOKUP($F2418,'Arr 2020'!$A:$N,6,0),0)</f>
        <v>0</v>
      </c>
      <c r="L2418" s="24">
        <f>IFERROR(VLOOKUP($F2418,'Arr 2020'!$A:$N,7,0),0)</f>
        <v>0</v>
      </c>
      <c r="M2418" s="24">
        <f>IFERROR(VLOOKUP($F2418,'Arr 2020'!$A:$N,8,0),0)</f>
        <v>0</v>
      </c>
      <c r="N2418" s="24">
        <f>IFERROR(VLOOKUP($F2418,'Arr 2020'!$A:$N,9,0),0)</f>
        <v>0</v>
      </c>
      <c r="O2418" s="24">
        <f>IFERROR(VLOOKUP($F2418,'Arr 2020'!$A:$N,10,0),0)</f>
        <v>0</v>
      </c>
      <c r="P2418" s="24">
        <f>IFERROR(VLOOKUP($F2418,'Arr 2020'!$A:$N,11,0),0)</f>
        <v>0</v>
      </c>
      <c r="Q2418" s="24">
        <f>IFERROR(VLOOKUP($F2418,'Arr 2020'!$A:$N,12,0),0)</f>
        <v>0</v>
      </c>
      <c r="R2418" s="24">
        <f>IFERROR(VLOOKUP($F2418,'Arr 2020'!$A:$N,13,0),0)</f>
        <v>0</v>
      </c>
      <c r="S2418" s="24">
        <f>IFERROR(VLOOKUP($F2418,'Arr 2020'!$A:$N,14,0),0)</f>
        <v>0</v>
      </c>
    </row>
    <row r="2419" spans="2:19" ht="15" customHeight="1" x14ac:dyDescent="0.2">
      <c r="B2419" s="80"/>
      <c r="C2419" s="81"/>
      <c r="D2419" s="81"/>
      <c r="E2419" s="81"/>
      <c r="F2419" s="82" t="s">
        <v>4173</v>
      </c>
      <c r="G2419" s="83" t="s">
        <v>28</v>
      </c>
      <c r="H2419" s="57">
        <f>IFERROR(VLOOKUP($F2419,'Arr 2020'!$A$1:$C$1331,3,0),0)</f>
        <v>0</v>
      </c>
      <c r="I2419" s="57">
        <f>IFERROR(VLOOKUP($F2419,'Arr 2020'!$A:$N,4,0),0)</f>
        <v>0</v>
      </c>
      <c r="J2419" s="57">
        <f>IFERROR(VLOOKUP($F2419,'Arr 2020'!$A:$N,5,0),0)</f>
        <v>0</v>
      </c>
      <c r="K2419" s="57">
        <f>IFERROR(VLOOKUP($F2419,'Arr 2020'!$A:$N,6,0),0)</f>
        <v>0</v>
      </c>
      <c r="L2419" s="57">
        <f>IFERROR(VLOOKUP($F2419,'Arr 2020'!$A:$N,7,0),0)</f>
        <v>0</v>
      </c>
      <c r="M2419" s="57">
        <f>IFERROR(VLOOKUP($F2419,'Arr 2020'!$A:$N,8,0),0)</f>
        <v>0</v>
      </c>
      <c r="N2419" s="57">
        <f>IFERROR(VLOOKUP($F2419,'Arr 2020'!$A:$N,9,0),0)</f>
        <v>0</v>
      </c>
      <c r="O2419" s="57">
        <f>IFERROR(VLOOKUP($F2419,'Arr 2020'!$A:$N,10,0),0)</f>
        <v>0</v>
      </c>
      <c r="P2419" s="57">
        <f>IFERROR(VLOOKUP($F2419,'Arr 2020'!$A:$N,11,0),0)</f>
        <v>0</v>
      </c>
      <c r="Q2419" s="57">
        <f>IFERROR(VLOOKUP($F2419,'Arr 2020'!$A:$N,12,0),0)</f>
        <v>0</v>
      </c>
      <c r="R2419" s="57">
        <f>IFERROR(VLOOKUP($F2419,'Arr 2020'!$A:$N,13,0),0)</f>
        <v>0</v>
      </c>
      <c r="S2419" s="57">
        <f>IFERROR(VLOOKUP($F2419,'Arr 2020'!$A:$N,14,0),0)</f>
        <v>0</v>
      </c>
    </row>
    <row r="2420" spans="2:19" ht="15" customHeight="1" x14ac:dyDescent="0.2">
      <c r="B2420" s="84"/>
      <c r="C2420" s="85"/>
      <c r="D2420" s="85"/>
      <c r="E2420" s="85"/>
      <c r="F2420" s="85"/>
      <c r="G2420" s="95" t="s">
        <v>3</v>
      </c>
      <c r="H2420" s="86">
        <f>SUM(H17:H2419)</f>
        <v>410703849.52999949</v>
      </c>
      <c r="I2420" s="86">
        <f>SUM(I17:I2419)</f>
        <v>363535307.0399999</v>
      </c>
      <c r="J2420" s="86">
        <f>SUM(J17:J2419)</f>
        <v>357312388.85000056</v>
      </c>
      <c r="K2420" s="86">
        <f>SUM(K17:K2419)</f>
        <v>390081583.41000003</v>
      </c>
      <c r="L2420" s="86">
        <f t="shared" ref="L2420:P2420" si="0">SUM(L17:L2419)</f>
        <v>297237039.19999993</v>
      </c>
      <c r="M2420" s="86">
        <f t="shared" si="0"/>
        <v>335164077.78999954</v>
      </c>
      <c r="N2420" s="86">
        <f t="shared" si="0"/>
        <v>368506102.90000045</v>
      </c>
      <c r="O2420" s="86">
        <f t="shared" si="0"/>
        <v>395703235.00999981</v>
      </c>
      <c r="P2420" s="86">
        <f t="shared" si="0"/>
        <v>409952004.68000025</v>
      </c>
      <c r="Q2420" s="86">
        <f>SUM(Q17:Q2419)</f>
        <v>502349428.40999955</v>
      </c>
      <c r="R2420" s="86">
        <f>SUM(R17:R2419)</f>
        <v>484532908.2099998</v>
      </c>
      <c r="S2420" s="86">
        <f>SUM(S17:S2419)</f>
        <v>481668123.93000025</v>
      </c>
    </row>
    <row r="2421" spans="2:19" ht="15" customHeight="1" x14ac:dyDescent="0.2">
      <c r="B2421" s="87"/>
      <c r="C2421" s="88"/>
      <c r="D2421" s="88"/>
      <c r="E2421" s="88"/>
      <c r="F2421" s="88"/>
      <c r="G2421" s="96" t="s">
        <v>4174</v>
      </c>
      <c r="H2421" s="89">
        <f>H2422-H2420</f>
        <v>4977131.2800005078</v>
      </c>
      <c r="I2421" s="89">
        <f>I2422-I2420</f>
        <v>3644772.9800000787</v>
      </c>
      <c r="J2421" s="89">
        <f>J2422-J2420</f>
        <v>3501316.7699994445</v>
      </c>
      <c r="K2421" s="89">
        <f>K2422-K2420</f>
        <v>934297.00999999046</v>
      </c>
      <c r="L2421" s="89">
        <f t="shared" ref="L2421:R2421" si="1">L2422-L2420</f>
        <v>387129.06000006199</v>
      </c>
      <c r="M2421" s="89">
        <f t="shared" si="1"/>
        <v>2877968.7900004387</v>
      </c>
      <c r="N2421" s="89">
        <f t="shared" si="1"/>
        <v>1578579.4699995518</v>
      </c>
      <c r="O2421" s="89">
        <f t="shared" si="1"/>
        <v>4454828.3500002027</v>
      </c>
      <c r="P2421" s="89">
        <f t="shared" si="1"/>
        <v>5202912.0799997449</v>
      </c>
      <c r="Q2421" s="89">
        <f t="shared" si="1"/>
        <v>2719192.1600005627</v>
      </c>
      <c r="R2421" s="89">
        <f t="shared" si="1"/>
        <v>5310229.8500002027</v>
      </c>
      <c r="S2421" s="89">
        <f>S2422-S2420</f>
        <v>2941801.3999997377</v>
      </c>
    </row>
    <row r="2422" spans="2:19" ht="15" customHeight="1" thickBot="1" x14ac:dyDescent="0.25">
      <c r="B2422" s="90"/>
      <c r="C2422" s="91"/>
      <c r="D2422" s="91"/>
      <c r="E2422" s="91"/>
      <c r="F2422" s="91"/>
      <c r="G2422" s="97" t="s">
        <v>4380</v>
      </c>
      <c r="H2422" s="92">
        <v>415680980.81</v>
      </c>
      <c r="I2422" s="92">
        <v>367180080.01999998</v>
      </c>
      <c r="J2422" s="92">
        <v>360813705.62</v>
      </c>
      <c r="K2422" s="92">
        <v>391015880.42000002</v>
      </c>
      <c r="L2422" s="92">
        <v>297624168.25999999</v>
      </c>
      <c r="M2422" s="92">
        <v>338042046.57999998</v>
      </c>
      <c r="N2422" s="92">
        <v>370084682.37</v>
      </c>
      <c r="O2422" s="92">
        <v>400158063.36000001</v>
      </c>
      <c r="P2422" s="92">
        <v>415154916.75999999</v>
      </c>
      <c r="Q2422" s="92">
        <v>505068620.57000011</v>
      </c>
      <c r="R2422" s="92">
        <v>489843138.06</v>
      </c>
      <c r="S2422" s="92">
        <v>484609925.32999998</v>
      </c>
    </row>
    <row r="2423" spans="2:19" ht="15" customHeight="1" x14ac:dyDescent="0.2">
      <c r="B2423" s="6" t="s">
        <v>30</v>
      </c>
      <c r="C2423" s="79"/>
      <c r="Q2423" s="131"/>
    </row>
    <row r="2424" spans="2:19" ht="15" customHeight="1" x14ac:dyDescent="0.2">
      <c r="B2424" s="6"/>
      <c r="E2424" s="10"/>
    </row>
    <row r="2425" spans="2:19" ht="15" customHeight="1" x14ac:dyDescent="0.2">
      <c r="B2425" s="3" t="s">
        <v>29</v>
      </c>
      <c r="E2425" s="10"/>
    </row>
    <row r="2426" spans="2:19" ht="15" customHeight="1" x14ac:dyDescent="0.2">
      <c r="B2426" s="4" t="s">
        <v>4373</v>
      </c>
      <c r="E2426" s="10"/>
    </row>
    <row r="2427" spans="2:19" ht="15" customHeight="1" x14ac:dyDescent="0.2">
      <c r="B2427" s="4" t="s">
        <v>4396</v>
      </c>
      <c r="C2427" s="8"/>
      <c r="D2427" s="8"/>
      <c r="E2427" s="11"/>
    </row>
  </sheetData>
  <mergeCells count="17">
    <mergeCell ref="B11:G11"/>
    <mergeCell ref="B13:G13"/>
    <mergeCell ref="B14:F14"/>
    <mergeCell ref="G14:G15"/>
    <mergeCell ref="B12:G12"/>
    <mergeCell ref="S14:S15"/>
    <mergeCell ref="R14:R15"/>
    <mergeCell ref="Q14:Q15"/>
    <mergeCell ref="P14:P15"/>
    <mergeCell ref="H14:H15"/>
    <mergeCell ref="I14:I15"/>
    <mergeCell ref="O14:O15"/>
    <mergeCell ref="N14:N15"/>
    <mergeCell ref="J14:J15"/>
    <mergeCell ref="K14:K15"/>
    <mergeCell ref="L14:L15"/>
    <mergeCell ref="M14:M15"/>
  </mergeCells>
  <printOptions horizontalCentered="1"/>
  <pageMargins left="0.19685039370078741" right="0.19685039370078741" top="0.39370078740157483" bottom="0.39370078740157483" header="0.51181102362204722" footer="0.11811023622047245"/>
  <pageSetup paperSize="9" scale="79" fitToHeight="0" orientation="portrait" horizontalDpi="300" verticalDpi="300" r:id="rId1"/>
  <headerFooter alignWithMargins="0"/>
  <rowBreaks count="1" manualBreakCount="1">
    <brk id="2348" min="1" max="1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342"/>
  <sheetViews>
    <sheetView topLeftCell="D1308" zoomScaleNormal="100" workbookViewId="0">
      <selection activeCell="P8" sqref="P8"/>
    </sheetView>
  </sheetViews>
  <sheetFormatPr defaultRowHeight="15" x14ac:dyDescent="0.25"/>
  <cols>
    <col min="1" max="1" width="12.42578125" bestFit="1" customWidth="1"/>
    <col min="2" max="2" width="78.5703125" bestFit="1" customWidth="1"/>
    <col min="3" max="3" width="16.85546875" bestFit="1" customWidth="1"/>
    <col min="4" max="14" width="15.7109375" customWidth="1"/>
  </cols>
  <sheetData>
    <row r="1" spans="1:14" s="12" customFormat="1" ht="15.75" thickBot="1" x14ac:dyDescent="0.3">
      <c r="A1" s="102" t="s">
        <v>4349</v>
      </c>
      <c r="B1" s="102" t="s">
        <v>4350</v>
      </c>
      <c r="C1" s="101">
        <v>43831</v>
      </c>
      <c r="D1" s="16">
        <v>43862</v>
      </c>
      <c r="E1" s="16">
        <v>43891</v>
      </c>
      <c r="F1" s="16">
        <v>43922</v>
      </c>
      <c r="G1" s="16">
        <v>43952</v>
      </c>
      <c r="H1" s="16">
        <v>43983</v>
      </c>
      <c r="I1" s="16">
        <v>44013</v>
      </c>
      <c r="J1" s="16">
        <v>44044</v>
      </c>
      <c r="K1" s="16">
        <v>44075</v>
      </c>
      <c r="L1" s="16">
        <v>44105</v>
      </c>
      <c r="M1" s="16">
        <v>44136</v>
      </c>
      <c r="N1" s="16">
        <v>44166</v>
      </c>
    </row>
    <row r="2" spans="1:14" s="12" customFormat="1" x14ac:dyDescent="0.25">
      <c r="A2" s="103" t="s">
        <v>44</v>
      </c>
      <c r="B2" s="104" t="s">
        <v>45</v>
      </c>
      <c r="C2" s="100">
        <v>0</v>
      </c>
      <c r="D2" s="121">
        <v>5.44</v>
      </c>
      <c r="E2" s="100">
        <v>0</v>
      </c>
      <c r="F2" s="121">
        <v>0</v>
      </c>
      <c r="G2" s="100">
        <v>0</v>
      </c>
      <c r="H2" s="121">
        <v>0</v>
      </c>
      <c r="I2" s="100">
        <v>0</v>
      </c>
      <c r="J2" s="121">
        <v>0</v>
      </c>
      <c r="K2" s="100">
        <v>0</v>
      </c>
      <c r="L2" s="121">
        <v>2.98</v>
      </c>
      <c r="M2" s="100">
        <v>12.58</v>
      </c>
      <c r="N2" s="121">
        <f>IFERROR(VLOOKUP($A2,'SQL Results'!$A:$B,2,0),0)</f>
        <v>5.08</v>
      </c>
    </row>
    <row r="3" spans="1:14" s="12" customFormat="1" x14ac:dyDescent="0.25">
      <c r="A3" s="105" t="s">
        <v>46</v>
      </c>
      <c r="B3" s="106" t="s">
        <v>47</v>
      </c>
      <c r="C3" s="99">
        <v>29.68</v>
      </c>
      <c r="D3" s="121">
        <v>0</v>
      </c>
      <c r="E3" s="99">
        <v>0</v>
      </c>
      <c r="F3" s="121">
        <v>6.6</v>
      </c>
      <c r="G3" s="99">
        <v>0</v>
      </c>
      <c r="H3" s="121">
        <v>0</v>
      </c>
      <c r="I3" s="99">
        <v>0</v>
      </c>
      <c r="J3" s="121">
        <v>0</v>
      </c>
      <c r="K3" s="99">
        <v>0</v>
      </c>
      <c r="L3" s="121">
        <v>2.13</v>
      </c>
      <c r="M3" s="99">
        <v>0</v>
      </c>
      <c r="N3" s="121">
        <f>IFERROR(VLOOKUP($A3,'SQL Results'!$A:$B,2,0),0)</f>
        <v>0</v>
      </c>
    </row>
    <row r="4" spans="1:14" s="12" customFormat="1" x14ac:dyDescent="0.25">
      <c r="A4" s="105" t="s">
        <v>48</v>
      </c>
      <c r="B4" s="106" t="s">
        <v>49</v>
      </c>
      <c r="C4" s="99">
        <v>0</v>
      </c>
      <c r="D4" s="121">
        <v>0</v>
      </c>
      <c r="E4" s="99">
        <v>0</v>
      </c>
      <c r="F4" s="121">
        <v>0</v>
      </c>
      <c r="G4" s="99">
        <v>0</v>
      </c>
      <c r="H4" s="121">
        <v>0</v>
      </c>
      <c r="I4" s="99">
        <v>0</v>
      </c>
      <c r="J4" s="121">
        <v>0</v>
      </c>
      <c r="K4" s="99">
        <v>0</v>
      </c>
      <c r="L4" s="121">
        <v>0</v>
      </c>
      <c r="M4" s="99">
        <v>0</v>
      </c>
      <c r="N4" s="121">
        <f>IFERROR(VLOOKUP($A4,'SQL Results'!$A:$B,2,0),0)</f>
        <v>0</v>
      </c>
    </row>
    <row r="5" spans="1:14" s="12" customFormat="1" x14ac:dyDescent="0.25">
      <c r="A5" s="105" t="s">
        <v>50</v>
      </c>
      <c r="B5" s="106" t="s">
        <v>51</v>
      </c>
      <c r="C5" s="99">
        <v>0</v>
      </c>
      <c r="D5" s="121">
        <v>0</v>
      </c>
      <c r="E5" s="99">
        <v>0</v>
      </c>
      <c r="F5" s="121">
        <v>0</v>
      </c>
      <c r="G5" s="99">
        <v>0</v>
      </c>
      <c r="H5" s="121">
        <v>0</v>
      </c>
      <c r="I5" s="99">
        <v>4.6100000000000003</v>
      </c>
      <c r="J5" s="121">
        <v>0</v>
      </c>
      <c r="K5" s="99">
        <v>0</v>
      </c>
      <c r="L5" s="121">
        <v>0</v>
      </c>
      <c r="M5" s="99">
        <v>16.16</v>
      </c>
      <c r="N5" s="121">
        <f>IFERROR(VLOOKUP($A5,'SQL Results'!$A:$B,2,0),0)</f>
        <v>0</v>
      </c>
    </row>
    <row r="6" spans="1:14" s="12" customFormat="1" x14ac:dyDescent="0.25">
      <c r="A6" s="105" t="s">
        <v>54</v>
      </c>
      <c r="B6" s="106" t="s">
        <v>55</v>
      </c>
      <c r="C6" s="99">
        <v>0</v>
      </c>
      <c r="D6" s="121">
        <v>0</v>
      </c>
      <c r="E6" s="99">
        <v>0</v>
      </c>
      <c r="F6" s="121">
        <v>0</v>
      </c>
      <c r="G6" s="99">
        <v>0</v>
      </c>
      <c r="H6" s="121">
        <v>0</v>
      </c>
      <c r="I6" s="99">
        <v>0</v>
      </c>
      <c r="J6" s="121">
        <v>0</v>
      </c>
      <c r="K6" s="99">
        <v>0</v>
      </c>
      <c r="L6" s="121">
        <v>0</v>
      </c>
      <c r="M6" s="99">
        <v>0</v>
      </c>
      <c r="N6" s="121">
        <f>IFERROR(VLOOKUP($A6,'SQL Results'!$A:$B,2,0),0)</f>
        <v>0</v>
      </c>
    </row>
    <row r="7" spans="1:14" s="12" customFormat="1" x14ac:dyDescent="0.25">
      <c r="A7" s="105" t="s">
        <v>56</v>
      </c>
      <c r="B7" s="106" t="s">
        <v>57</v>
      </c>
      <c r="C7" s="99">
        <v>0</v>
      </c>
      <c r="D7" s="121">
        <v>0</v>
      </c>
      <c r="E7" s="99">
        <v>0</v>
      </c>
      <c r="F7" s="121">
        <v>0</v>
      </c>
      <c r="G7" s="99">
        <v>0</v>
      </c>
      <c r="H7" s="121">
        <v>0</v>
      </c>
      <c r="I7" s="99">
        <v>0</v>
      </c>
      <c r="J7" s="121">
        <v>0</v>
      </c>
      <c r="K7" s="99">
        <v>0</v>
      </c>
      <c r="L7" s="121">
        <v>0</v>
      </c>
      <c r="M7" s="99">
        <v>0</v>
      </c>
      <c r="N7" s="121">
        <f>IFERROR(VLOOKUP($A7,'SQL Results'!$A:$B,2,0),0)</f>
        <v>0</v>
      </c>
    </row>
    <row r="8" spans="1:14" s="12" customFormat="1" x14ac:dyDescent="0.25">
      <c r="A8" s="105" t="s">
        <v>58</v>
      </c>
      <c r="B8" s="106" t="s">
        <v>59</v>
      </c>
      <c r="C8" s="99">
        <v>0</v>
      </c>
      <c r="D8" s="121">
        <v>0</v>
      </c>
      <c r="E8" s="99">
        <v>0</v>
      </c>
      <c r="F8" s="121">
        <v>0</v>
      </c>
      <c r="G8" s="99">
        <v>0</v>
      </c>
      <c r="H8" s="121">
        <v>0</v>
      </c>
      <c r="I8" s="99">
        <v>0</v>
      </c>
      <c r="J8" s="121">
        <v>0</v>
      </c>
      <c r="K8" s="99">
        <v>0</v>
      </c>
      <c r="L8" s="121">
        <v>0</v>
      </c>
      <c r="M8" s="99">
        <v>0</v>
      </c>
      <c r="N8" s="121">
        <f>IFERROR(VLOOKUP($A8,'SQL Results'!$A:$B,2,0),0)</f>
        <v>0</v>
      </c>
    </row>
    <row r="9" spans="1:14" s="12" customFormat="1" x14ac:dyDescent="0.25">
      <c r="A9" s="105" t="s">
        <v>62</v>
      </c>
      <c r="B9" s="106" t="s">
        <v>61</v>
      </c>
      <c r="C9" s="99">
        <v>267.10000000000002</v>
      </c>
      <c r="D9" s="121">
        <v>16.850000000000001</v>
      </c>
      <c r="E9" s="99">
        <v>174.3</v>
      </c>
      <c r="F9" s="121">
        <v>126.49</v>
      </c>
      <c r="G9" s="99">
        <v>22.66</v>
      </c>
      <c r="H9" s="121">
        <v>8720.43</v>
      </c>
      <c r="I9" s="99">
        <v>99.469999999999985</v>
      </c>
      <c r="J9" s="121">
        <v>349.07</v>
      </c>
      <c r="K9" s="99">
        <v>311.39999999999998</v>
      </c>
      <c r="L9" s="121">
        <v>484.91</v>
      </c>
      <c r="M9" s="99">
        <v>3082.96</v>
      </c>
      <c r="N9" s="121">
        <f>IFERROR(VLOOKUP($A9,'SQL Results'!$A:$B,2,0),0)</f>
        <v>9.3800000000000008</v>
      </c>
    </row>
    <row r="10" spans="1:14" s="12" customFormat="1" x14ac:dyDescent="0.25">
      <c r="A10" s="105" t="s">
        <v>65</v>
      </c>
      <c r="B10" s="106" t="s">
        <v>64</v>
      </c>
      <c r="C10" s="99">
        <v>0</v>
      </c>
      <c r="D10" s="121">
        <v>0</v>
      </c>
      <c r="E10" s="99">
        <v>0</v>
      </c>
      <c r="F10" s="121">
        <v>0</v>
      </c>
      <c r="G10" s="99">
        <v>0</v>
      </c>
      <c r="H10" s="121">
        <v>0</v>
      </c>
      <c r="I10" s="99">
        <v>0</v>
      </c>
      <c r="J10" s="121">
        <v>0</v>
      </c>
      <c r="K10" s="99">
        <v>0</v>
      </c>
      <c r="L10" s="121">
        <v>0</v>
      </c>
      <c r="M10" s="99">
        <v>0</v>
      </c>
      <c r="N10" s="121">
        <f>IFERROR(VLOOKUP($A10,'SQL Results'!$A:$B,2,0),0)</f>
        <v>0</v>
      </c>
    </row>
    <row r="11" spans="1:14" s="12" customFormat="1" x14ac:dyDescent="0.25">
      <c r="A11" s="105" t="s">
        <v>68</v>
      </c>
      <c r="B11" s="106" t="s">
        <v>67</v>
      </c>
      <c r="C11" s="99">
        <v>0</v>
      </c>
      <c r="D11" s="121">
        <v>0</v>
      </c>
      <c r="E11" s="99">
        <v>0</v>
      </c>
      <c r="F11" s="121">
        <v>0</v>
      </c>
      <c r="G11" s="99">
        <v>0</v>
      </c>
      <c r="H11" s="121">
        <v>0</v>
      </c>
      <c r="I11" s="99">
        <v>0</v>
      </c>
      <c r="J11" s="121">
        <v>0</v>
      </c>
      <c r="K11" s="99">
        <v>0</v>
      </c>
      <c r="L11" s="121">
        <v>0</v>
      </c>
      <c r="M11" s="99">
        <v>0</v>
      </c>
      <c r="N11" s="121">
        <f>IFERROR(VLOOKUP($A11,'SQL Results'!$A:$B,2,0),0)</f>
        <v>0</v>
      </c>
    </row>
    <row r="12" spans="1:14" s="12" customFormat="1" x14ac:dyDescent="0.25">
      <c r="A12" s="105" t="s">
        <v>71</v>
      </c>
      <c r="B12" s="106" t="s">
        <v>72</v>
      </c>
      <c r="C12" s="99">
        <v>0</v>
      </c>
      <c r="D12" s="121">
        <v>0</v>
      </c>
      <c r="E12" s="99">
        <v>0</v>
      </c>
      <c r="F12" s="121">
        <v>0</v>
      </c>
      <c r="G12" s="99">
        <v>0</v>
      </c>
      <c r="H12" s="121">
        <v>0</v>
      </c>
      <c r="I12" s="99">
        <v>0</v>
      </c>
      <c r="J12" s="121">
        <v>0</v>
      </c>
      <c r="K12" s="99">
        <v>0</v>
      </c>
      <c r="L12" s="121">
        <v>0</v>
      </c>
      <c r="M12" s="99">
        <v>0</v>
      </c>
      <c r="N12" s="121">
        <f>IFERROR(VLOOKUP($A12,'SQL Results'!$A:$B,2,0),0)</f>
        <v>0</v>
      </c>
    </row>
    <row r="13" spans="1:14" s="12" customFormat="1" x14ac:dyDescent="0.25">
      <c r="A13" s="105" t="s">
        <v>73</v>
      </c>
      <c r="B13" s="106" t="s">
        <v>74</v>
      </c>
      <c r="C13" s="99">
        <v>0</v>
      </c>
      <c r="D13" s="121">
        <v>0</v>
      </c>
      <c r="E13" s="99">
        <v>0</v>
      </c>
      <c r="F13" s="121">
        <v>0</v>
      </c>
      <c r="G13" s="99">
        <v>0</v>
      </c>
      <c r="H13" s="121">
        <v>0</v>
      </c>
      <c r="I13" s="99">
        <v>0</v>
      </c>
      <c r="J13" s="121">
        <v>0</v>
      </c>
      <c r="K13" s="99">
        <v>0</v>
      </c>
      <c r="L13" s="121">
        <v>0</v>
      </c>
      <c r="M13" s="99">
        <v>0</v>
      </c>
      <c r="N13" s="121">
        <f>IFERROR(VLOOKUP($A13,'SQL Results'!$A:$B,2,0),0)</f>
        <v>0</v>
      </c>
    </row>
    <row r="14" spans="1:14" s="12" customFormat="1" x14ac:dyDescent="0.25">
      <c r="A14" s="105" t="s">
        <v>75</v>
      </c>
      <c r="B14" s="106" t="s">
        <v>76</v>
      </c>
      <c r="C14" s="99">
        <v>0</v>
      </c>
      <c r="D14" s="121">
        <v>0</v>
      </c>
      <c r="E14" s="99">
        <v>0</v>
      </c>
      <c r="F14" s="121">
        <v>0</v>
      </c>
      <c r="G14" s="99">
        <v>0</v>
      </c>
      <c r="H14" s="121">
        <v>0</v>
      </c>
      <c r="I14" s="99">
        <v>0</v>
      </c>
      <c r="J14" s="121">
        <v>0</v>
      </c>
      <c r="K14" s="99">
        <v>0</v>
      </c>
      <c r="L14" s="121">
        <v>0</v>
      </c>
      <c r="M14" s="99">
        <v>0</v>
      </c>
      <c r="N14" s="121">
        <f>IFERROR(VLOOKUP($A14,'SQL Results'!$A:$B,2,0),0)</f>
        <v>0</v>
      </c>
    </row>
    <row r="15" spans="1:14" s="12" customFormat="1" x14ac:dyDescent="0.25">
      <c r="A15" s="105" t="s">
        <v>77</v>
      </c>
      <c r="B15" s="106" t="s">
        <v>78</v>
      </c>
      <c r="C15" s="99">
        <v>0</v>
      </c>
      <c r="D15" s="121">
        <v>0</v>
      </c>
      <c r="E15" s="99">
        <v>0</v>
      </c>
      <c r="F15" s="121">
        <v>0</v>
      </c>
      <c r="G15" s="99">
        <v>0</v>
      </c>
      <c r="H15" s="121">
        <v>0</v>
      </c>
      <c r="I15" s="99">
        <v>0</v>
      </c>
      <c r="J15" s="121">
        <v>0</v>
      </c>
      <c r="K15" s="99">
        <v>1.68</v>
      </c>
      <c r="L15" s="121">
        <v>0</v>
      </c>
      <c r="M15" s="99">
        <v>0</v>
      </c>
      <c r="N15" s="121">
        <f>IFERROR(VLOOKUP($A15,'SQL Results'!$A:$B,2,0),0)</f>
        <v>0</v>
      </c>
    </row>
    <row r="16" spans="1:14" s="12" customFormat="1" x14ac:dyDescent="0.25">
      <c r="A16" s="105" t="s">
        <v>81</v>
      </c>
      <c r="B16" s="106" t="s">
        <v>82</v>
      </c>
      <c r="C16" s="99">
        <v>14.15</v>
      </c>
      <c r="D16" s="121">
        <v>0</v>
      </c>
      <c r="E16" s="99">
        <v>0.28000000000000003</v>
      </c>
      <c r="F16" s="121">
        <v>8.68</v>
      </c>
      <c r="G16" s="99">
        <v>43.6</v>
      </c>
      <c r="H16" s="121">
        <v>5.69</v>
      </c>
      <c r="I16" s="99">
        <v>207.27000000000004</v>
      </c>
      <c r="J16" s="121">
        <v>0</v>
      </c>
      <c r="K16" s="99">
        <v>16.789999999999996</v>
      </c>
      <c r="L16" s="121">
        <v>168.80000000000004</v>
      </c>
      <c r="M16" s="99">
        <v>204.27</v>
      </c>
      <c r="N16" s="121">
        <f>IFERROR(VLOOKUP($A16,'SQL Results'!$A:$B,2,0),0)</f>
        <v>0</v>
      </c>
    </row>
    <row r="17" spans="1:14" s="12" customFormat="1" x14ac:dyDescent="0.25">
      <c r="A17" s="105" t="s">
        <v>83</v>
      </c>
      <c r="B17" s="106" t="s">
        <v>84</v>
      </c>
      <c r="C17" s="99">
        <v>0</v>
      </c>
      <c r="D17" s="121">
        <v>0</v>
      </c>
      <c r="E17" s="99">
        <v>0</v>
      </c>
      <c r="F17" s="121">
        <v>0</v>
      </c>
      <c r="G17" s="99">
        <v>0</v>
      </c>
      <c r="H17" s="121">
        <v>0</v>
      </c>
      <c r="I17" s="99">
        <v>0</v>
      </c>
      <c r="J17" s="121">
        <v>0</v>
      </c>
      <c r="K17" s="99">
        <v>0</v>
      </c>
      <c r="L17" s="121">
        <v>0</v>
      </c>
      <c r="M17" s="99">
        <v>0</v>
      </c>
      <c r="N17" s="121">
        <f>IFERROR(VLOOKUP($A17,'SQL Results'!$A:$B,2,0),0)</f>
        <v>0</v>
      </c>
    </row>
    <row r="18" spans="1:14" s="12" customFormat="1" x14ac:dyDescent="0.25">
      <c r="A18" s="105" t="s">
        <v>85</v>
      </c>
      <c r="B18" s="106" t="s">
        <v>86</v>
      </c>
      <c r="C18" s="99">
        <v>0</v>
      </c>
      <c r="D18" s="121">
        <v>0</v>
      </c>
      <c r="E18" s="99">
        <v>0</v>
      </c>
      <c r="F18" s="121">
        <v>0</v>
      </c>
      <c r="G18" s="99">
        <v>0</v>
      </c>
      <c r="H18" s="121">
        <v>0</v>
      </c>
      <c r="I18" s="99">
        <v>0</v>
      </c>
      <c r="J18" s="121">
        <v>0</v>
      </c>
      <c r="K18" s="99">
        <v>0</v>
      </c>
      <c r="L18" s="121">
        <v>0</v>
      </c>
      <c r="M18" s="99">
        <v>0</v>
      </c>
      <c r="N18" s="121">
        <f>IFERROR(VLOOKUP($A18,'SQL Results'!$A:$B,2,0),0)</f>
        <v>0</v>
      </c>
    </row>
    <row r="19" spans="1:14" s="12" customFormat="1" x14ac:dyDescent="0.25">
      <c r="A19" s="105" t="s">
        <v>87</v>
      </c>
      <c r="B19" s="106" t="s">
        <v>88</v>
      </c>
      <c r="C19" s="99">
        <v>0</v>
      </c>
      <c r="D19" s="121">
        <v>0</v>
      </c>
      <c r="E19" s="99">
        <v>0</v>
      </c>
      <c r="F19" s="121">
        <v>0</v>
      </c>
      <c r="G19" s="99">
        <v>0</v>
      </c>
      <c r="H19" s="121">
        <v>0</v>
      </c>
      <c r="I19" s="99">
        <v>0</v>
      </c>
      <c r="J19" s="121">
        <v>0</v>
      </c>
      <c r="K19" s="99">
        <v>0</v>
      </c>
      <c r="L19" s="121">
        <v>0</v>
      </c>
      <c r="M19" s="99">
        <v>0</v>
      </c>
      <c r="N19" s="121">
        <f>IFERROR(VLOOKUP($A19,'SQL Results'!$A:$B,2,0),0)</f>
        <v>0</v>
      </c>
    </row>
    <row r="20" spans="1:14" s="12" customFormat="1" x14ac:dyDescent="0.25">
      <c r="A20" s="105" t="s">
        <v>89</v>
      </c>
      <c r="B20" s="106" t="s">
        <v>90</v>
      </c>
      <c r="C20" s="99">
        <v>0</v>
      </c>
      <c r="D20" s="121">
        <v>0</v>
      </c>
      <c r="E20" s="99">
        <v>0</v>
      </c>
      <c r="F20" s="121">
        <v>0</v>
      </c>
      <c r="G20" s="99">
        <v>0</v>
      </c>
      <c r="H20" s="121">
        <v>0</v>
      </c>
      <c r="I20" s="99">
        <v>0</v>
      </c>
      <c r="J20" s="121">
        <v>0</v>
      </c>
      <c r="K20" s="99">
        <v>0</v>
      </c>
      <c r="L20" s="121">
        <v>0</v>
      </c>
      <c r="M20" s="99">
        <v>0</v>
      </c>
      <c r="N20" s="121">
        <f>IFERROR(VLOOKUP($A20,'SQL Results'!$A:$B,2,0),0)</f>
        <v>0</v>
      </c>
    </row>
    <row r="21" spans="1:14" s="12" customFormat="1" x14ac:dyDescent="0.25">
      <c r="A21" s="105" t="s">
        <v>91</v>
      </c>
      <c r="B21" s="106" t="s">
        <v>92</v>
      </c>
      <c r="C21" s="99">
        <v>155.94</v>
      </c>
      <c r="D21" s="121">
        <v>0</v>
      </c>
      <c r="E21" s="99">
        <v>26.52</v>
      </c>
      <c r="F21" s="121">
        <v>13.57</v>
      </c>
      <c r="G21" s="99">
        <v>0</v>
      </c>
      <c r="H21" s="121">
        <v>0</v>
      </c>
      <c r="I21" s="99">
        <v>0</v>
      </c>
      <c r="J21" s="121">
        <v>14.64</v>
      </c>
      <c r="K21" s="99">
        <v>0.26</v>
      </c>
      <c r="L21" s="121">
        <v>1.54</v>
      </c>
      <c r="M21" s="99">
        <v>14.75</v>
      </c>
      <c r="N21" s="121">
        <f>IFERROR(VLOOKUP($A21,'SQL Results'!$A:$B,2,0),0)</f>
        <v>6.34</v>
      </c>
    </row>
    <row r="22" spans="1:14" s="12" customFormat="1" x14ac:dyDescent="0.25">
      <c r="A22" s="105" t="s">
        <v>93</v>
      </c>
      <c r="B22" s="106" t="s">
        <v>94</v>
      </c>
      <c r="C22" s="99">
        <v>0</v>
      </c>
      <c r="D22" s="121">
        <v>0</v>
      </c>
      <c r="E22" s="99">
        <v>0</v>
      </c>
      <c r="F22" s="121">
        <v>0</v>
      </c>
      <c r="G22" s="99">
        <v>0</v>
      </c>
      <c r="H22" s="121">
        <v>0</v>
      </c>
      <c r="I22" s="99">
        <v>0</v>
      </c>
      <c r="J22" s="121">
        <v>0</v>
      </c>
      <c r="K22" s="99">
        <v>0</v>
      </c>
      <c r="L22" s="121">
        <v>0</v>
      </c>
      <c r="M22" s="99">
        <v>0</v>
      </c>
      <c r="N22" s="121">
        <f>IFERROR(VLOOKUP($A22,'SQL Results'!$A:$B,2,0),0)</f>
        <v>0</v>
      </c>
    </row>
    <row r="23" spans="1:14" s="12" customFormat="1" x14ac:dyDescent="0.25">
      <c r="A23" s="105" t="s">
        <v>95</v>
      </c>
      <c r="B23" s="106" t="s">
        <v>96</v>
      </c>
      <c r="C23" s="99">
        <v>0</v>
      </c>
      <c r="D23" s="121">
        <v>0</v>
      </c>
      <c r="E23" s="99">
        <v>0</v>
      </c>
      <c r="F23" s="121">
        <v>0</v>
      </c>
      <c r="G23" s="99">
        <v>0</v>
      </c>
      <c r="H23" s="121">
        <v>0</v>
      </c>
      <c r="I23" s="99">
        <v>0</v>
      </c>
      <c r="J23" s="121">
        <v>0</v>
      </c>
      <c r="K23" s="99">
        <v>0</v>
      </c>
      <c r="L23" s="121">
        <v>0</v>
      </c>
      <c r="M23" s="99">
        <v>0</v>
      </c>
      <c r="N23" s="121">
        <f>IFERROR(VLOOKUP($A23,'SQL Results'!$A:$B,2,0),0)</f>
        <v>0</v>
      </c>
    </row>
    <row r="24" spans="1:14" s="12" customFormat="1" x14ac:dyDescent="0.25">
      <c r="A24" s="105" t="s">
        <v>97</v>
      </c>
      <c r="B24" s="106" t="s">
        <v>98</v>
      </c>
      <c r="C24" s="99">
        <v>985.88</v>
      </c>
      <c r="D24" s="121">
        <v>1722.44</v>
      </c>
      <c r="E24" s="99">
        <v>295.43</v>
      </c>
      <c r="F24" s="121">
        <v>299.76</v>
      </c>
      <c r="G24" s="99">
        <v>21</v>
      </c>
      <c r="H24" s="121">
        <v>305.43</v>
      </c>
      <c r="I24" s="99">
        <v>89.51</v>
      </c>
      <c r="J24" s="121">
        <v>41.7</v>
      </c>
      <c r="K24" s="99">
        <v>207.12</v>
      </c>
      <c r="L24" s="121">
        <v>79.48</v>
      </c>
      <c r="M24" s="99">
        <v>120.42</v>
      </c>
      <c r="N24" s="121">
        <f>IFERROR(VLOOKUP($A24,'SQL Results'!$A:$B,2,0),0)</f>
        <v>166.01</v>
      </c>
    </row>
    <row r="25" spans="1:14" s="12" customFormat="1" x14ac:dyDescent="0.25">
      <c r="A25" s="105" t="s">
        <v>99</v>
      </c>
      <c r="B25" s="106" t="s">
        <v>100</v>
      </c>
      <c r="C25" s="99">
        <v>16286.930000000004</v>
      </c>
      <c r="D25" s="121">
        <v>6.87</v>
      </c>
      <c r="E25" s="99">
        <v>5.31</v>
      </c>
      <c r="F25" s="121">
        <v>16.399999999999999</v>
      </c>
      <c r="G25" s="99">
        <v>151.08000000000001</v>
      </c>
      <c r="H25" s="121">
        <v>12.64</v>
      </c>
      <c r="I25" s="99">
        <v>196.04</v>
      </c>
      <c r="J25" s="121">
        <v>70.290000000000006</v>
      </c>
      <c r="K25" s="99">
        <v>112.48999999999998</v>
      </c>
      <c r="L25" s="121">
        <v>283.08</v>
      </c>
      <c r="M25" s="99">
        <v>13.21</v>
      </c>
      <c r="N25" s="121">
        <f>IFERROR(VLOOKUP($A25,'SQL Results'!$A:$B,2,0),0)</f>
        <v>42.43</v>
      </c>
    </row>
    <row r="26" spans="1:14" s="12" customFormat="1" x14ac:dyDescent="0.25">
      <c r="A26" s="105" t="s">
        <v>105</v>
      </c>
      <c r="B26" s="106" t="s">
        <v>106</v>
      </c>
      <c r="C26" s="99">
        <v>1492.96</v>
      </c>
      <c r="D26" s="121">
        <v>2026.62</v>
      </c>
      <c r="E26" s="99">
        <v>418.76999999999992</v>
      </c>
      <c r="F26" s="121">
        <v>2982.9</v>
      </c>
      <c r="G26" s="99">
        <v>1002.74</v>
      </c>
      <c r="H26" s="121">
        <v>673.09</v>
      </c>
      <c r="I26" s="99">
        <v>582.23</v>
      </c>
      <c r="J26" s="121">
        <v>1999.1</v>
      </c>
      <c r="K26" s="99">
        <v>1920.5</v>
      </c>
      <c r="L26" s="121">
        <v>2105.5</v>
      </c>
      <c r="M26" s="99">
        <v>545.42999999999995</v>
      </c>
      <c r="N26" s="121">
        <f>IFERROR(VLOOKUP($A26,'SQL Results'!$A:$B,2,0),0)</f>
        <v>3104.54</v>
      </c>
    </row>
    <row r="27" spans="1:14" s="12" customFormat="1" x14ac:dyDescent="0.25">
      <c r="A27" s="105" t="s">
        <v>107</v>
      </c>
      <c r="B27" s="106" t="s">
        <v>108</v>
      </c>
      <c r="C27" s="99">
        <v>0</v>
      </c>
      <c r="D27" s="121">
        <v>0</v>
      </c>
      <c r="E27" s="99">
        <v>0</v>
      </c>
      <c r="F27" s="121">
        <v>0</v>
      </c>
      <c r="G27" s="99">
        <v>0</v>
      </c>
      <c r="H27" s="121">
        <v>0</v>
      </c>
      <c r="I27" s="99">
        <v>20.32</v>
      </c>
      <c r="J27" s="121">
        <v>0</v>
      </c>
      <c r="K27" s="99">
        <v>0</v>
      </c>
      <c r="L27" s="121">
        <v>12.46</v>
      </c>
      <c r="M27" s="99">
        <v>0</v>
      </c>
      <c r="N27" s="121">
        <f>IFERROR(VLOOKUP($A27,'SQL Results'!$A:$B,2,0),0)</f>
        <v>0</v>
      </c>
    </row>
    <row r="28" spans="1:14" s="12" customFormat="1" x14ac:dyDescent="0.25">
      <c r="A28" s="105" t="s">
        <v>111</v>
      </c>
      <c r="B28" s="106" t="s">
        <v>110</v>
      </c>
      <c r="C28" s="99">
        <v>1.75</v>
      </c>
      <c r="D28" s="121">
        <v>103.05</v>
      </c>
      <c r="E28" s="99">
        <v>49.79999999999999</v>
      </c>
      <c r="F28" s="121">
        <v>22.92</v>
      </c>
      <c r="G28" s="99">
        <v>62.21</v>
      </c>
      <c r="H28" s="121">
        <v>58.58</v>
      </c>
      <c r="I28" s="99">
        <v>76.13</v>
      </c>
      <c r="J28" s="121">
        <v>75.370000000000019</v>
      </c>
      <c r="K28" s="99">
        <v>314.93</v>
      </c>
      <c r="L28" s="121">
        <v>815.26</v>
      </c>
      <c r="M28" s="99">
        <v>33.04</v>
      </c>
      <c r="N28" s="121">
        <f>IFERROR(VLOOKUP($A28,'SQL Results'!$A:$B,2,0),0)</f>
        <v>0</v>
      </c>
    </row>
    <row r="29" spans="1:14" s="12" customFormat="1" x14ac:dyDescent="0.25">
      <c r="A29" s="105" t="s">
        <v>116</v>
      </c>
      <c r="B29" s="106" t="s">
        <v>115</v>
      </c>
      <c r="C29" s="99">
        <v>0</v>
      </c>
      <c r="D29" s="121">
        <v>0</v>
      </c>
      <c r="E29" s="99">
        <v>0</v>
      </c>
      <c r="F29" s="121">
        <v>0</v>
      </c>
      <c r="G29" s="99">
        <v>0.83</v>
      </c>
      <c r="H29" s="121">
        <v>15.02</v>
      </c>
      <c r="I29" s="99">
        <v>0</v>
      </c>
      <c r="J29" s="121">
        <v>1.5</v>
      </c>
      <c r="K29" s="99">
        <v>0</v>
      </c>
      <c r="L29" s="121">
        <v>99.980000000000018</v>
      </c>
      <c r="M29" s="99">
        <v>0</v>
      </c>
      <c r="N29" s="121">
        <f>IFERROR(VLOOKUP($A29,'SQL Results'!$A:$B,2,0),0)</f>
        <v>27.52</v>
      </c>
    </row>
    <row r="30" spans="1:14" s="12" customFormat="1" x14ac:dyDescent="0.25">
      <c r="A30" s="105" t="s">
        <v>119</v>
      </c>
      <c r="B30" s="106" t="s">
        <v>118</v>
      </c>
      <c r="C30" s="99">
        <v>0</v>
      </c>
      <c r="D30" s="121">
        <v>0</v>
      </c>
      <c r="E30" s="99">
        <v>0</v>
      </c>
      <c r="F30" s="121">
        <v>0</v>
      </c>
      <c r="G30" s="99">
        <v>0</v>
      </c>
      <c r="H30" s="121">
        <v>0</v>
      </c>
      <c r="I30" s="99">
        <v>0</v>
      </c>
      <c r="J30" s="121">
        <v>0</v>
      </c>
      <c r="K30" s="99">
        <v>0</v>
      </c>
      <c r="L30" s="121">
        <v>0</v>
      </c>
      <c r="M30" s="99">
        <v>0</v>
      </c>
      <c r="N30" s="121">
        <f>IFERROR(VLOOKUP($A30,'SQL Results'!$A:$B,2,0),0)</f>
        <v>0</v>
      </c>
    </row>
    <row r="31" spans="1:14" s="12" customFormat="1" x14ac:dyDescent="0.25">
      <c r="A31" s="105" t="s">
        <v>122</v>
      </c>
      <c r="B31" s="106" t="s">
        <v>123</v>
      </c>
      <c r="C31" s="99">
        <v>0</v>
      </c>
      <c r="D31" s="121">
        <v>0</v>
      </c>
      <c r="E31" s="99">
        <v>0</v>
      </c>
      <c r="F31" s="121">
        <v>0</v>
      </c>
      <c r="G31" s="99">
        <v>0</v>
      </c>
      <c r="H31" s="121">
        <v>0</v>
      </c>
      <c r="I31" s="99">
        <v>0</v>
      </c>
      <c r="J31" s="121">
        <v>0</v>
      </c>
      <c r="K31" s="99">
        <v>0</v>
      </c>
      <c r="L31" s="121">
        <v>0</v>
      </c>
      <c r="M31" s="99">
        <v>0</v>
      </c>
      <c r="N31" s="121">
        <f>IFERROR(VLOOKUP($A31,'SQL Results'!$A:$B,2,0),0)</f>
        <v>0</v>
      </c>
    </row>
    <row r="32" spans="1:14" s="12" customFormat="1" x14ac:dyDescent="0.25">
      <c r="A32" s="105" t="s">
        <v>124</v>
      </c>
      <c r="B32" s="106" t="s">
        <v>125</v>
      </c>
      <c r="C32" s="99">
        <v>20.43</v>
      </c>
      <c r="D32" s="121">
        <v>0</v>
      </c>
      <c r="E32" s="99">
        <v>137.99999999999997</v>
      </c>
      <c r="F32" s="121">
        <v>477.61000000000007</v>
      </c>
      <c r="G32" s="99">
        <v>500.42</v>
      </c>
      <c r="H32" s="121">
        <v>229.1</v>
      </c>
      <c r="I32" s="99">
        <v>986.21</v>
      </c>
      <c r="J32" s="121">
        <v>111.65000000000002</v>
      </c>
      <c r="K32" s="99">
        <v>397.4</v>
      </c>
      <c r="L32" s="121">
        <v>32.200000000000003</v>
      </c>
      <c r="M32" s="99">
        <v>39</v>
      </c>
      <c r="N32" s="121">
        <f>IFERROR(VLOOKUP($A32,'SQL Results'!$A:$B,2,0),0)</f>
        <v>60.2</v>
      </c>
    </row>
    <row r="33" spans="1:14" s="12" customFormat="1" x14ac:dyDescent="0.25">
      <c r="A33" s="105" t="s">
        <v>126</v>
      </c>
      <c r="B33" s="106" t="s">
        <v>127</v>
      </c>
      <c r="C33" s="99">
        <v>0</v>
      </c>
      <c r="D33" s="121">
        <v>0</v>
      </c>
      <c r="E33" s="99">
        <v>0</v>
      </c>
      <c r="F33" s="121">
        <v>0</v>
      </c>
      <c r="G33" s="99">
        <v>0</v>
      </c>
      <c r="H33" s="121">
        <v>0</v>
      </c>
      <c r="I33" s="99">
        <v>0</v>
      </c>
      <c r="J33" s="121">
        <v>0</v>
      </c>
      <c r="K33" s="99">
        <v>0</v>
      </c>
      <c r="L33" s="121">
        <v>0</v>
      </c>
      <c r="M33" s="99">
        <v>0</v>
      </c>
      <c r="N33" s="121">
        <f>IFERROR(VLOOKUP($A33,'SQL Results'!$A:$B,2,0),0)</f>
        <v>0</v>
      </c>
    </row>
    <row r="34" spans="1:14" s="12" customFormat="1" x14ac:dyDescent="0.25">
      <c r="A34" s="105" t="s">
        <v>128</v>
      </c>
      <c r="B34" s="106" t="s">
        <v>129</v>
      </c>
      <c r="C34" s="99">
        <v>0</v>
      </c>
      <c r="D34" s="121">
        <v>0</v>
      </c>
      <c r="E34" s="99">
        <v>0</v>
      </c>
      <c r="F34" s="121">
        <v>100.98000000000002</v>
      </c>
      <c r="G34" s="99">
        <v>14.42</v>
      </c>
      <c r="H34" s="121">
        <v>0</v>
      </c>
      <c r="I34" s="99">
        <v>0</v>
      </c>
      <c r="J34" s="121">
        <v>0</v>
      </c>
      <c r="K34" s="99">
        <v>0</v>
      </c>
      <c r="L34" s="121">
        <v>7.53</v>
      </c>
      <c r="M34" s="99">
        <v>0</v>
      </c>
      <c r="N34" s="121">
        <f>IFERROR(VLOOKUP($A34,'SQL Results'!$A:$B,2,0),0)</f>
        <v>0</v>
      </c>
    </row>
    <row r="35" spans="1:14" s="12" customFormat="1" x14ac:dyDescent="0.25">
      <c r="A35" s="105" t="s">
        <v>130</v>
      </c>
      <c r="B35" s="106" t="s">
        <v>131</v>
      </c>
      <c r="C35" s="99">
        <v>84.32</v>
      </c>
      <c r="D35" s="121">
        <v>0</v>
      </c>
      <c r="E35" s="99">
        <v>0</v>
      </c>
      <c r="F35" s="121">
        <v>3.19</v>
      </c>
      <c r="G35" s="99">
        <v>0</v>
      </c>
      <c r="H35" s="121">
        <v>1.38</v>
      </c>
      <c r="I35" s="99">
        <v>0</v>
      </c>
      <c r="J35" s="121">
        <v>0</v>
      </c>
      <c r="K35" s="99">
        <v>46.180000000000007</v>
      </c>
      <c r="L35" s="121">
        <v>81.56</v>
      </c>
      <c r="M35" s="99">
        <v>18</v>
      </c>
      <c r="N35" s="121">
        <f>IFERROR(VLOOKUP($A35,'SQL Results'!$A:$B,2,0),0)</f>
        <v>88.01</v>
      </c>
    </row>
    <row r="36" spans="1:14" s="12" customFormat="1" x14ac:dyDescent="0.25">
      <c r="A36" s="105" t="s">
        <v>132</v>
      </c>
      <c r="B36" s="106" t="s">
        <v>133</v>
      </c>
      <c r="C36" s="99">
        <v>0</v>
      </c>
      <c r="D36" s="121">
        <v>0</v>
      </c>
      <c r="E36" s="99">
        <v>0</v>
      </c>
      <c r="F36" s="121">
        <v>0</v>
      </c>
      <c r="G36" s="99">
        <v>0</v>
      </c>
      <c r="H36" s="121">
        <v>0</v>
      </c>
      <c r="I36" s="99">
        <v>0</v>
      </c>
      <c r="J36" s="121">
        <v>0</v>
      </c>
      <c r="K36" s="99">
        <v>0</v>
      </c>
      <c r="L36" s="121">
        <v>0</v>
      </c>
      <c r="M36" s="99">
        <v>0</v>
      </c>
      <c r="N36" s="121">
        <f>IFERROR(VLOOKUP($A36,'SQL Results'!$A:$B,2,0),0)</f>
        <v>0</v>
      </c>
    </row>
    <row r="37" spans="1:14" s="12" customFormat="1" x14ac:dyDescent="0.25">
      <c r="A37" s="105" t="s">
        <v>134</v>
      </c>
      <c r="B37" s="106" t="s">
        <v>135</v>
      </c>
      <c r="C37" s="99">
        <v>0</v>
      </c>
      <c r="D37" s="121">
        <v>0</v>
      </c>
      <c r="E37" s="99">
        <v>0</v>
      </c>
      <c r="F37" s="121">
        <v>0</v>
      </c>
      <c r="G37" s="99">
        <v>0</v>
      </c>
      <c r="H37" s="121">
        <v>0</v>
      </c>
      <c r="I37" s="99">
        <v>0</v>
      </c>
      <c r="J37" s="121">
        <v>0</v>
      </c>
      <c r="K37" s="99">
        <v>0</v>
      </c>
      <c r="L37" s="121">
        <v>0</v>
      </c>
      <c r="M37" s="99">
        <v>0</v>
      </c>
      <c r="N37" s="121">
        <f>IFERROR(VLOOKUP($A37,'SQL Results'!$A:$B,2,0),0)</f>
        <v>0</v>
      </c>
    </row>
    <row r="38" spans="1:14" s="12" customFormat="1" x14ac:dyDescent="0.25">
      <c r="A38" s="105" t="s">
        <v>136</v>
      </c>
      <c r="B38" s="106" t="s">
        <v>137</v>
      </c>
      <c r="C38" s="99">
        <v>0</v>
      </c>
      <c r="D38" s="121">
        <v>0</v>
      </c>
      <c r="E38" s="99">
        <v>0</v>
      </c>
      <c r="F38" s="121">
        <v>0</v>
      </c>
      <c r="G38" s="99">
        <v>0</v>
      </c>
      <c r="H38" s="121">
        <v>0</v>
      </c>
      <c r="I38" s="99">
        <v>0</v>
      </c>
      <c r="J38" s="121">
        <v>0</v>
      </c>
      <c r="K38" s="99">
        <v>0</v>
      </c>
      <c r="L38" s="121">
        <v>0</v>
      </c>
      <c r="M38" s="99">
        <v>0</v>
      </c>
      <c r="N38" s="121">
        <f>IFERROR(VLOOKUP($A38,'SQL Results'!$A:$B,2,0),0)</f>
        <v>0</v>
      </c>
    </row>
    <row r="39" spans="1:14" s="12" customFormat="1" x14ac:dyDescent="0.25">
      <c r="A39" s="105" t="s">
        <v>138</v>
      </c>
      <c r="B39" s="106" t="s">
        <v>139</v>
      </c>
      <c r="C39" s="99">
        <v>0</v>
      </c>
      <c r="D39" s="121">
        <v>0</v>
      </c>
      <c r="E39" s="99">
        <v>0</v>
      </c>
      <c r="F39" s="121">
        <v>0</v>
      </c>
      <c r="G39" s="99">
        <v>9.5299999999999994</v>
      </c>
      <c r="H39" s="121">
        <v>0</v>
      </c>
      <c r="I39" s="99">
        <v>0</v>
      </c>
      <c r="J39" s="121">
        <v>0</v>
      </c>
      <c r="K39" s="99">
        <v>8.92</v>
      </c>
      <c r="L39" s="121">
        <v>7.01</v>
      </c>
      <c r="M39" s="99">
        <v>0.82</v>
      </c>
      <c r="N39" s="121">
        <f>IFERROR(VLOOKUP($A39,'SQL Results'!$A:$B,2,0),0)</f>
        <v>21.84</v>
      </c>
    </row>
    <row r="40" spans="1:14" s="12" customFormat="1" x14ac:dyDescent="0.25">
      <c r="A40" s="105" t="s">
        <v>140</v>
      </c>
      <c r="B40" s="106" t="s">
        <v>141</v>
      </c>
      <c r="C40" s="99">
        <v>0</v>
      </c>
      <c r="D40" s="121">
        <v>0</v>
      </c>
      <c r="E40" s="99">
        <v>0</v>
      </c>
      <c r="F40" s="121">
        <v>0</v>
      </c>
      <c r="G40" s="99">
        <v>57.34</v>
      </c>
      <c r="H40" s="121">
        <v>0</v>
      </c>
      <c r="I40" s="99">
        <v>0</v>
      </c>
      <c r="J40" s="121">
        <v>23.46</v>
      </c>
      <c r="K40" s="99">
        <v>10.81</v>
      </c>
      <c r="L40" s="121">
        <v>55.99</v>
      </c>
      <c r="M40" s="99">
        <v>0</v>
      </c>
      <c r="N40" s="121">
        <f>IFERROR(VLOOKUP($A40,'SQL Results'!$A:$B,2,0),0)</f>
        <v>0</v>
      </c>
    </row>
    <row r="41" spans="1:14" s="12" customFormat="1" x14ac:dyDescent="0.25">
      <c r="A41" s="105" t="s">
        <v>142</v>
      </c>
      <c r="B41" s="106" t="s">
        <v>143</v>
      </c>
      <c r="C41" s="99">
        <v>0</v>
      </c>
      <c r="D41" s="121">
        <v>0</v>
      </c>
      <c r="E41" s="99">
        <v>0</v>
      </c>
      <c r="F41" s="121">
        <v>0</v>
      </c>
      <c r="G41" s="99">
        <v>0</v>
      </c>
      <c r="H41" s="121">
        <v>0</v>
      </c>
      <c r="I41" s="99">
        <v>0</v>
      </c>
      <c r="J41" s="121">
        <v>0</v>
      </c>
      <c r="K41" s="99">
        <v>0</v>
      </c>
      <c r="L41" s="121">
        <v>0</v>
      </c>
      <c r="M41" s="99">
        <v>0</v>
      </c>
      <c r="N41" s="121">
        <f>IFERROR(VLOOKUP($A41,'SQL Results'!$A:$B,2,0),0)</f>
        <v>0</v>
      </c>
    </row>
    <row r="42" spans="1:14" s="12" customFormat="1" x14ac:dyDescent="0.25">
      <c r="A42" s="105" t="s">
        <v>144</v>
      </c>
      <c r="B42" s="106" t="s">
        <v>145</v>
      </c>
      <c r="C42" s="99">
        <v>22.000000000000004</v>
      </c>
      <c r="D42" s="121">
        <v>0</v>
      </c>
      <c r="E42" s="99">
        <v>0</v>
      </c>
      <c r="F42" s="121">
        <v>0</v>
      </c>
      <c r="G42" s="99">
        <v>48.14</v>
      </c>
      <c r="H42" s="121">
        <v>12.38</v>
      </c>
      <c r="I42" s="99">
        <v>17.39</v>
      </c>
      <c r="J42" s="121">
        <v>0</v>
      </c>
      <c r="K42" s="99">
        <v>10.69</v>
      </c>
      <c r="L42" s="121">
        <v>28.97</v>
      </c>
      <c r="M42" s="99">
        <v>0</v>
      </c>
      <c r="N42" s="121">
        <f>IFERROR(VLOOKUP($A42,'SQL Results'!$A:$B,2,0),0)</f>
        <v>9.23</v>
      </c>
    </row>
    <row r="43" spans="1:14" s="12" customFormat="1" x14ac:dyDescent="0.25">
      <c r="A43" s="105" t="s">
        <v>148</v>
      </c>
      <c r="B43" s="106" t="s">
        <v>147</v>
      </c>
      <c r="C43" s="99">
        <v>0.46</v>
      </c>
      <c r="D43" s="121">
        <v>11.82</v>
      </c>
      <c r="E43" s="99">
        <v>8</v>
      </c>
      <c r="F43" s="121">
        <v>76.12</v>
      </c>
      <c r="G43" s="99">
        <v>80.719999999999985</v>
      </c>
      <c r="H43" s="121">
        <v>7.24</v>
      </c>
      <c r="I43" s="99">
        <v>53.54</v>
      </c>
      <c r="J43" s="121">
        <v>57.060000000000009</v>
      </c>
      <c r="K43" s="99">
        <v>46.47</v>
      </c>
      <c r="L43" s="121">
        <v>25.32</v>
      </c>
      <c r="M43" s="99">
        <v>11.63</v>
      </c>
      <c r="N43" s="121">
        <f>IFERROR(VLOOKUP($A43,'SQL Results'!$A:$B,2,0),0)</f>
        <v>0.75</v>
      </c>
    </row>
    <row r="44" spans="1:14" s="12" customFormat="1" x14ac:dyDescent="0.25">
      <c r="A44" s="105" t="s">
        <v>151</v>
      </c>
      <c r="B44" s="106" t="s">
        <v>150</v>
      </c>
      <c r="C44" s="99">
        <v>0</v>
      </c>
      <c r="D44" s="121">
        <v>0</v>
      </c>
      <c r="E44" s="99">
        <v>0</v>
      </c>
      <c r="F44" s="121">
        <v>0</v>
      </c>
      <c r="G44" s="99">
        <v>0</v>
      </c>
      <c r="H44" s="121">
        <v>0</v>
      </c>
      <c r="I44" s="99">
        <v>0</v>
      </c>
      <c r="J44" s="121">
        <v>0</v>
      </c>
      <c r="K44" s="99">
        <v>0</v>
      </c>
      <c r="L44" s="121">
        <v>0</v>
      </c>
      <c r="M44" s="99">
        <v>0</v>
      </c>
      <c r="N44" s="121">
        <f>IFERROR(VLOOKUP($A44,'SQL Results'!$A:$B,2,0),0)</f>
        <v>0</v>
      </c>
    </row>
    <row r="45" spans="1:14" s="12" customFormat="1" x14ac:dyDescent="0.25">
      <c r="A45" s="105" t="s">
        <v>154</v>
      </c>
      <c r="B45" s="106" t="s">
        <v>155</v>
      </c>
      <c r="C45" s="99">
        <v>0</v>
      </c>
      <c r="D45" s="121">
        <v>0</v>
      </c>
      <c r="E45" s="99">
        <v>0</v>
      </c>
      <c r="F45" s="121">
        <v>0</v>
      </c>
      <c r="G45" s="99">
        <v>0</v>
      </c>
      <c r="H45" s="121">
        <v>0</v>
      </c>
      <c r="I45" s="99">
        <v>0</v>
      </c>
      <c r="J45" s="121">
        <v>0</v>
      </c>
      <c r="K45" s="99">
        <v>0</v>
      </c>
      <c r="L45" s="121">
        <v>0</v>
      </c>
      <c r="M45" s="99">
        <v>0</v>
      </c>
      <c r="N45" s="121">
        <f>IFERROR(VLOOKUP($A45,'SQL Results'!$A:$B,2,0),0)</f>
        <v>0</v>
      </c>
    </row>
    <row r="46" spans="1:14" s="12" customFormat="1" x14ac:dyDescent="0.25">
      <c r="A46" s="105" t="s">
        <v>156</v>
      </c>
      <c r="B46" s="106" t="s">
        <v>157</v>
      </c>
      <c r="C46" s="99">
        <v>0</v>
      </c>
      <c r="D46" s="121">
        <v>0</v>
      </c>
      <c r="E46" s="99">
        <v>0</v>
      </c>
      <c r="F46" s="121">
        <v>0</v>
      </c>
      <c r="G46" s="99">
        <v>0</v>
      </c>
      <c r="H46" s="121">
        <v>0</v>
      </c>
      <c r="I46" s="99">
        <v>0</v>
      </c>
      <c r="J46" s="121">
        <v>0</v>
      </c>
      <c r="K46" s="99">
        <v>0</v>
      </c>
      <c r="L46" s="121">
        <v>0</v>
      </c>
      <c r="M46" s="99">
        <v>0</v>
      </c>
      <c r="N46" s="121">
        <f>IFERROR(VLOOKUP($A46,'SQL Results'!$A:$B,2,0),0)</f>
        <v>0</v>
      </c>
    </row>
    <row r="47" spans="1:14" s="12" customFormat="1" x14ac:dyDescent="0.25">
      <c r="A47" s="105" t="s">
        <v>158</v>
      </c>
      <c r="B47" s="106" t="s">
        <v>159</v>
      </c>
      <c r="C47" s="99">
        <v>0</v>
      </c>
      <c r="D47" s="121">
        <v>0</v>
      </c>
      <c r="E47" s="99">
        <v>0</v>
      </c>
      <c r="F47" s="121">
        <v>0</v>
      </c>
      <c r="G47" s="99">
        <v>0</v>
      </c>
      <c r="H47" s="121">
        <v>0</v>
      </c>
      <c r="I47" s="99">
        <v>0</v>
      </c>
      <c r="J47" s="121">
        <v>0</v>
      </c>
      <c r="K47" s="99">
        <v>0</v>
      </c>
      <c r="L47" s="121">
        <v>0</v>
      </c>
      <c r="M47" s="99">
        <v>0</v>
      </c>
      <c r="N47" s="121">
        <f>IFERROR(VLOOKUP($A47,'SQL Results'!$A:$B,2,0),0)</f>
        <v>0</v>
      </c>
    </row>
    <row r="48" spans="1:14" s="12" customFormat="1" x14ac:dyDescent="0.25">
      <c r="A48" s="105" t="s">
        <v>160</v>
      </c>
      <c r="B48" s="106" t="s">
        <v>161</v>
      </c>
      <c r="C48" s="99">
        <v>0</v>
      </c>
      <c r="D48" s="121">
        <v>0</v>
      </c>
      <c r="E48" s="99">
        <v>0</v>
      </c>
      <c r="F48" s="121">
        <v>0</v>
      </c>
      <c r="G48" s="99">
        <v>0</v>
      </c>
      <c r="H48" s="121">
        <v>0</v>
      </c>
      <c r="I48" s="99">
        <v>0</v>
      </c>
      <c r="J48" s="121">
        <v>0</v>
      </c>
      <c r="K48" s="99">
        <v>0</v>
      </c>
      <c r="L48" s="121">
        <v>0</v>
      </c>
      <c r="M48" s="99">
        <v>0</v>
      </c>
      <c r="N48" s="121">
        <f>IFERROR(VLOOKUP($A48,'SQL Results'!$A:$B,2,0),0)</f>
        <v>0</v>
      </c>
    </row>
    <row r="49" spans="1:14" s="12" customFormat="1" x14ac:dyDescent="0.25">
      <c r="A49" s="105" t="s">
        <v>162</v>
      </c>
      <c r="B49" s="106" t="s">
        <v>163</v>
      </c>
      <c r="C49" s="99">
        <v>0</v>
      </c>
      <c r="D49" s="121">
        <v>0</v>
      </c>
      <c r="E49" s="99">
        <v>0</v>
      </c>
      <c r="F49" s="121">
        <v>0</v>
      </c>
      <c r="G49" s="99">
        <v>0</v>
      </c>
      <c r="H49" s="121">
        <v>0</v>
      </c>
      <c r="I49" s="99">
        <v>0</v>
      </c>
      <c r="J49" s="121">
        <v>0</v>
      </c>
      <c r="K49" s="99">
        <v>0</v>
      </c>
      <c r="L49" s="121">
        <v>0</v>
      </c>
      <c r="M49" s="99">
        <v>0</v>
      </c>
      <c r="N49" s="121">
        <f>IFERROR(VLOOKUP($A49,'SQL Results'!$A:$B,2,0),0)</f>
        <v>0</v>
      </c>
    </row>
    <row r="50" spans="1:14" s="12" customFormat="1" x14ac:dyDescent="0.25">
      <c r="A50" s="105" t="s">
        <v>164</v>
      </c>
      <c r="B50" s="106" t="s">
        <v>165</v>
      </c>
      <c r="C50" s="99">
        <v>0</v>
      </c>
      <c r="D50" s="121">
        <v>0</v>
      </c>
      <c r="E50" s="99">
        <v>0</v>
      </c>
      <c r="F50" s="121">
        <v>0</v>
      </c>
      <c r="G50" s="99">
        <v>0</v>
      </c>
      <c r="H50" s="121">
        <v>0</v>
      </c>
      <c r="I50" s="99">
        <v>0</v>
      </c>
      <c r="J50" s="121">
        <v>5.32</v>
      </c>
      <c r="K50" s="99">
        <v>0</v>
      </c>
      <c r="L50" s="121">
        <v>0</v>
      </c>
      <c r="M50" s="99">
        <v>0</v>
      </c>
      <c r="N50" s="121">
        <f>IFERROR(VLOOKUP($A50,'SQL Results'!$A:$B,2,0),0)</f>
        <v>0</v>
      </c>
    </row>
    <row r="51" spans="1:14" s="12" customFormat="1" x14ac:dyDescent="0.25">
      <c r="A51" s="105" t="s">
        <v>166</v>
      </c>
      <c r="B51" s="106" t="s">
        <v>167</v>
      </c>
      <c r="C51" s="99">
        <v>3301.95</v>
      </c>
      <c r="D51" s="121">
        <v>731.9</v>
      </c>
      <c r="E51" s="99">
        <v>1368.81</v>
      </c>
      <c r="F51" s="121">
        <v>18.95</v>
      </c>
      <c r="G51" s="99">
        <v>0</v>
      </c>
      <c r="H51" s="121">
        <v>4.7300000000000004</v>
      </c>
      <c r="I51" s="99">
        <v>6875.91</v>
      </c>
      <c r="J51" s="121">
        <v>11454.34</v>
      </c>
      <c r="K51" s="99">
        <v>1385.4900000000002</v>
      </c>
      <c r="L51" s="121">
        <v>3527.9</v>
      </c>
      <c r="M51" s="99">
        <v>1801.03</v>
      </c>
      <c r="N51" s="121">
        <f>IFERROR(VLOOKUP($A51,'SQL Results'!$A:$B,2,0),0)</f>
        <v>2516.1</v>
      </c>
    </row>
    <row r="52" spans="1:14" s="12" customFormat="1" x14ac:dyDescent="0.25">
      <c r="A52" s="105" t="s">
        <v>172</v>
      </c>
      <c r="B52" s="106" t="s">
        <v>173</v>
      </c>
      <c r="C52" s="99">
        <v>0</v>
      </c>
      <c r="D52" s="121">
        <v>0</v>
      </c>
      <c r="E52" s="99">
        <v>0</v>
      </c>
      <c r="F52" s="121">
        <v>0</v>
      </c>
      <c r="G52" s="99">
        <v>0</v>
      </c>
      <c r="H52" s="121">
        <v>0</v>
      </c>
      <c r="I52" s="99">
        <v>377.08</v>
      </c>
      <c r="J52" s="121">
        <v>417</v>
      </c>
      <c r="K52" s="99">
        <v>248.68</v>
      </c>
      <c r="L52" s="121">
        <v>268.76</v>
      </c>
      <c r="M52" s="99">
        <v>321.02</v>
      </c>
      <c r="N52" s="121">
        <f>IFERROR(VLOOKUP($A52,'SQL Results'!$A:$B,2,0),0)</f>
        <v>94.28</v>
      </c>
    </row>
    <row r="53" spans="1:14" s="12" customFormat="1" x14ac:dyDescent="0.25">
      <c r="A53" s="105" t="s">
        <v>174</v>
      </c>
      <c r="B53" s="106" t="s">
        <v>175</v>
      </c>
      <c r="C53" s="99">
        <v>0</v>
      </c>
      <c r="D53" s="121">
        <v>0</v>
      </c>
      <c r="E53" s="99">
        <v>0</v>
      </c>
      <c r="F53" s="121">
        <v>0</v>
      </c>
      <c r="G53" s="99">
        <v>0</v>
      </c>
      <c r="H53" s="121">
        <v>0</v>
      </c>
      <c r="I53" s="99">
        <v>0</v>
      </c>
      <c r="J53" s="121">
        <v>0</v>
      </c>
      <c r="K53" s="99">
        <v>0</v>
      </c>
      <c r="L53" s="121">
        <v>0</v>
      </c>
      <c r="M53" s="99">
        <v>0</v>
      </c>
      <c r="N53" s="121">
        <f>IFERROR(VLOOKUP($A53,'SQL Results'!$A:$B,2,0),0)</f>
        <v>0</v>
      </c>
    </row>
    <row r="54" spans="1:14" s="12" customFormat="1" x14ac:dyDescent="0.25">
      <c r="A54" s="105" t="s">
        <v>178</v>
      </c>
      <c r="B54" s="106" t="s">
        <v>177</v>
      </c>
      <c r="C54" s="99">
        <v>5300.79</v>
      </c>
      <c r="D54" s="121">
        <v>5296.49</v>
      </c>
      <c r="E54" s="99">
        <v>5296.49</v>
      </c>
      <c r="F54" s="121">
        <v>5296.49</v>
      </c>
      <c r="G54" s="99">
        <v>5296.97</v>
      </c>
      <c r="H54" s="121">
        <v>5296.49</v>
      </c>
      <c r="I54" s="99">
        <v>5300</v>
      </c>
      <c r="J54" s="121">
        <v>5296.49</v>
      </c>
      <c r="K54" s="99">
        <v>5296.49</v>
      </c>
      <c r="L54" s="121">
        <v>5296.49</v>
      </c>
      <c r="M54" s="99">
        <v>5296.49</v>
      </c>
      <c r="N54" s="121">
        <f>IFERROR(VLOOKUP($A54,'SQL Results'!$A:$B,2,0),0)</f>
        <v>5296.49</v>
      </c>
    </row>
    <row r="55" spans="1:14" s="12" customFormat="1" x14ac:dyDescent="0.25">
      <c r="A55" s="105" t="s">
        <v>183</v>
      </c>
      <c r="B55" s="106" t="s">
        <v>184</v>
      </c>
      <c r="C55" s="99">
        <v>9903.73</v>
      </c>
      <c r="D55" s="121">
        <v>8605.9699999999993</v>
      </c>
      <c r="E55" s="99">
        <v>5194.71</v>
      </c>
      <c r="F55" s="121">
        <v>2019.6</v>
      </c>
      <c r="G55" s="99">
        <v>3210.44</v>
      </c>
      <c r="H55" s="121">
        <v>176086.96</v>
      </c>
      <c r="I55" s="99">
        <v>9102.61</v>
      </c>
      <c r="J55" s="121">
        <v>9382.27</v>
      </c>
      <c r="K55" s="99">
        <v>10737.28</v>
      </c>
      <c r="L55" s="121">
        <v>5592.17</v>
      </c>
      <c r="M55" s="99">
        <v>36395.33</v>
      </c>
      <c r="N55" s="121">
        <f>IFERROR(VLOOKUP($A55,'SQL Results'!$A:$B,2,0),0)</f>
        <v>3793.17</v>
      </c>
    </row>
    <row r="56" spans="1:14" s="12" customFormat="1" x14ac:dyDescent="0.25">
      <c r="A56" s="105" t="s">
        <v>185</v>
      </c>
      <c r="B56" s="106" t="s">
        <v>186</v>
      </c>
      <c r="C56" s="99">
        <v>1602.8399999999997</v>
      </c>
      <c r="D56" s="121">
        <v>3532.45</v>
      </c>
      <c r="E56" s="99">
        <v>2506.7800000000002</v>
      </c>
      <c r="F56" s="121">
        <v>3096.29</v>
      </c>
      <c r="G56" s="99">
        <v>1188.55</v>
      </c>
      <c r="H56" s="121">
        <v>6467.79</v>
      </c>
      <c r="I56" s="99">
        <v>2104.86</v>
      </c>
      <c r="J56" s="121">
        <v>2719.45</v>
      </c>
      <c r="K56" s="99">
        <v>1759.98</v>
      </c>
      <c r="L56" s="121">
        <v>1712.31</v>
      </c>
      <c r="M56" s="99">
        <v>6760.87</v>
      </c>
      <c r="N56" s="121">
        <f>IFERROR(VLOOKUP($A56,'SQL Results'!$A:$B,2,0),0)</f>
        <v>3918.75</v>
      </c>
    </row>
    <row r="57" spans="1:14" s="12" customFormat="1" x14ac:dyDescent="0.25">
      <c r="A57" s="105" t="s">
        <v>187</v>
      </c>
      <c r="B57" s="106" t="s">
        <v>188</v>
      </c>
      <c r="C57" s="99">
        <v>3.54</v>
      </c>
      <c r="D57" s="121">
        <v>0</v>
      </c>
      <c r="E57" s="99">
        <v>10.72</v>
      </c>
      <c r="F57" s="121">
        <v>133.33000000000001</v>
      </c>
      <c r="G57" s="99">
        <v>0</v>
      </c>
      <c r="H57" s="121">
        <v>0</v>
      </c>
      <c r="I57" s="99">
        <v>45.79</v>
      </c>
      <c r="J57" s="121">
        <v>22.26</v>
      </c>
      <c r="K57" s="99">
        <v>83.36</v>
      </c>
      <c r="L57" s="121">
        <v>67.819999999999993</v>
      </c>
      <c r="M57" s="99">
        <v>328.91</v>
      </c>
      <c r="N57" s="121">
        <f>IFERROR(VLOOKUP($A57,'SQL Results'!$A:$B,2,0),0)</f>
        <v>885.12</v>
      </c>
    </row>
    <row r="58" spans="1:14" s="12" customFormat="1" x14ac:dyDescent="0.25">
      <c r="A58" s="105" t="s">
        <v>191</v>
      </c>
      <c r="B58" s="106" t="s">
        <v>192</v>
      </c>
      <c r="C58" s="99">
        <v>0</v>
      </c>
      <c r="D58" s="121">
        <v>0</v>
      </c>
      <c r="E58" s="99">
        <v>0</v>
      </c>
      <c r="F58" s="121">
        <v>0</v>
      </c>
      <c r="G58" s="99">
        <v>0</v>
      </c>
      <c r="H58" s="121">
        <v>0</v>
      </c>
      <c r="I58" s="99">
        <v>0</v>
      </c>
      <c r="J58" s="121">
        <v>0</v>
      </c>
      <c r="K58" s="99">
        <v>0</v>
      </c>
      <c r="L58" s="121">
        <v>0</v>
      </c>
      <c r="M58" s="99">
        <v>0</v>
      </c>
      <c r="N58" s="121">
        <f>IFERROR(VLOOKUP($A58,'SQL Results'!$A:$B,2,0),0)</f>
        <v>0</v>
      </c>
    </row>
    <row r="59" spans="1:14" s="12" customFormat="1" x14ac:dyDescent="0.25">
      <c r="A59" s="107" t="s">
        <v>193</v>
      </c>
      <c r="B59" s="108" t="s">
        <v>194</v>
      </c>
      <c r="C59" s="99">
        <v>51.71</v>
      </c>
      <c r="D59" s="121">
        <v>90.73</v>
      </c>
      <c r="E59" s="99">
        <v>103.44</v>
      </c>
      <c r="F59" s="121">
        <v>125.17</v>
      </c>
      <c r="G59" s="99">
        <v>90.1</v>
      </c>
      <c r="H59" s="121">
        <v>619.59</v>
      </c>
      <c r="I59" s="99">
        <v>279.88</v>
      </c>
      <c r="J59" s="121">
        <v>773.80999999999983</v>
      </c>
      <c r="K59" s="99">
        <v>507.29000000000008</v>
      </c>
      <c r="L59" s="121">
        <v>519.51</v>
      </c>
      <c r="M59" s="99">
        <v>585.95000000000005</v>
      </c>
      <c r="N59" s="121">
        <f>IFERROR(VLOOKUP($A59,'SQL Results'!$A:$B,2,0),0)</f>
        <v>128.66999999999999</v>
      </c>
    </row>
    <row r="60" spans="1:14" s="12" customFormat="1" x14ac:dyDescent="0.25">
      <c r="A60" s="107" t="s">
        <v>195</v>
      </c>
      <c r="B60" s="108" t="s">
        <v>196</v>
      </c>
      <c r="C60" s="99">
        <v>0</v>
      </c>
      <c r="D60" s="121">
        <v>0</v>
      </c>
      <c r="E60" s="99">
        <v>0</v>
      </c>
      <c r="F60" s="121">
        <v>0</v>
      </c>
      <c r="G60" s="99">
        <v>0</v>
      </c>
      <c r="H60" s="121">
        <v>0</v>
      </c>
      <c r="I60" s="99">
        <v>0</v>
      </c>
      <c r="J60" s="121">
        <v>0</v>
      </c>
      <c r="K60" s="99">
        <v>6.18</v>
      </c>
      <c r="L60" s="121">
        <v>0</v>
      </c>
      <c r="M60" s="99">
        <v>31.1</v>
      </c>
      <c r="N60" s="121">
        <f>IFERROR(VLOOKUP($A60,'SQL Results'!$A:$B,2,0),0)</f>
        <v>0</v>
      </c>
    </row>
    <row r="61" spans="1:14" s="12" customFormat="1" x14ac:dyDescent="0.25">
      <c r="A61" s="107" t="s">
        <v>199</v>
      </c>
      <c r="B61" s="108" t="s">
        <v>200</v>
      </c>
      <c r="C61" s="99">
        <v>9.91</v>
      </c>
      <c r="D61" s="121">
        <v>0</v>
      </c>
      <c r="E61" s="99">
        <v>5.0999999999999996</v>
      </c>
      <c r="F61" s="121">
        <v>0</v>
      </c>
      <c r="G61" s="99">
        <v>0</v>
      </c>
      <c r="H61" s="121">
        <v>18.73</v>
      </c>
      <c r="I61" s="99">
        <v>9.58</v>
      </c>
      <c r="J61" s="121">
        <v>0</v>
      </c>
      <c r="K61" s="99">
        <v>12.42</v>
      </c>
      <c r="L61" s="121">
        <v>33.5</v>
      </c>
      <c r="M61" s="99">
        <v>132.06</v>
      </c>
      <c r="N61" s="121">
        <f>IFERROR(VLOOKUP($A61,'SQL Results'!$A:$B,2,0),0)</f>
        <v>4.5</v>
      </c>
    </row>
    <row r="62" spans="1:14" s="12" customFormat="1" x14ac:dyDescent="0.25">
      <c r="A62" s="107" t="s">
        <v>201</v>
      </c>
      <c r="B62" s="108" t="s">
        <v>202</v>
      </c>
      <c r="C62" s="99">
        <v>1.42</v>
      </c>
      <c r="D62" s="121">
        <v>5.48</v>
      </c>
      <c r="E62" s="99">
        <v>49.079999999999991</v>
      </c>
      <c r="F62" s="121">
        <v>12.85</v>
      </c>
      <c r="G62" s="99">
        <v>39.619999999999997</v>
      </c>
      <c r="H62" s="121">
        <v>4.67</v>
      </c>
      <c r="I62" s="99">
        <v>19.309999999999995</v>
      </c>
      <c r="J62" s="121">
        <v>0</v>
      </c>
      <c r="K62" s="99">
        <v>0</v>
      </c>
      <c r="L62" s="121">
        <v>0</v>
      </c>
      <c r="M62" s="99">
        <v>9.25</v>
      </c>
      <c r="N62" s="121">
        <f>IFERROR(VLOOKUP($A62,'SQL Results'!$A:$B,2,0),0)</f>
        <v>0</v>
      </c>
    </row>
    <row r="63" spans="1:14" s="12" customFormat="1" x14ac:dyDescent="0.25">
      <c r="A63" s="107" t="s">
        <v>205</v>
      </c>
      <c r="B63" s="108" t="s">
        <v>204</v>
      </c>
      <c r="C63" s="99">
        <v>36.04999999999999</v>
      </c>
      <c r="D63" s="121">
        <v>45.329999999999991</v>
      </c>
      <c r="E63" s="99">
        <v>10.82</v>
      </c>
      <c r="F63" s="121">
        <v>11.48</v>
      </c>
      <c r="G63" s="99">
        <v>12</v>
      </c>
      <c r="H63" s="121">
        <v>12.91</v>
      </c>
      <c r="I63" s="99">
        <v>2738.0999999999995</v>
      </c>
      <c r="J63" s="121">
        <v>4522.05</v>
      </c>
      <c r="K63" s="99">
        <v>1118.57</v>
      </c>
      <c r="L63" s="121">
        <v>782.99</v>
      </c>
      <c r="M63" s="99">
        <v>1393.86</v>
      </c>
      <c r="N63" s="121">
        <f>IFERROR(VLOOKUP($A63,'SQL Results'!$A:$B,2,0),0)</f>
        <v>598.6</v>
      </c>
    </row>
    <row r="64" spans="1:14" s="12" customFormat="1" x14ac:dyDescent="0.25">
      <c r="A64" s="107" t="s">
        <v>208</v>
      </c>
      <c r="B64" s="108" t="s">
        <v>209</v>
      </c>
      <c r="C64" s="99">
        <v>6325.78</v>
      </c>
      <c r="D64" s="121">
        <v>7992.32</v>
      </c>
      <c r="E64" s="99">
        <v>7823.43</v>
      </c>
      <c r="F64" s="121">
        <v>5625.39</v>
      </c>
      <c r="G64" s="99">
        <v>6840.63</v>
      </c>
      <c r="H64" s="121">
        <v>8412.1800000000021</v>
      </c>
      <c r="I64" s="99">
        <v>7451.8999999999987</v>
      </c>
      <c r="J64" s="121">
        <v>8847.2000000000007</v>
      </c>
      <c r="K64" s="99">
        <v>9341.39</v>
      </c>
      <c r="L64" s="121">
        <v>9426.1299999999992</v>
      </c>
      <c r="M64" s="99">
        <v>7732.91</v>
      </c>
      <c r="N64" s="121">
        <f>IFERROR(VLOOKUP($A64,'SQL Results'!$A:$B,2,0),0)</f>
        <v>8011.78</v>
      </c>
    </row>
    <row r="65" spans="1:14" s="12" customFormat="1" x14ac:dyDescent="0.25">
      <c r="A65" s="107" t="s">
        <v>210</v>
      </c>
      <c r="B65" s="108" t="s">
        <v>211</v>
      </c>
      <c r="C65" s="99">
        <v>43.2</v>
      </c>
      <c r="D65" s="121">
        <v>0</v>
      </c>
      <c r="E65" s="99">
        <v>0</v>
      </c>
      <c r="F65" s="121">
        <v>0</v>
      </c>
      <c r="G65" s="99">
        <v>0</v>
      </c>
      <c r="H65" s="121">
        <v>0</v>
      </c>
      <c r="I65" s="99">
        <v>16.030000000000005</v>
      </c>
      <c r="J65" s="121">
        <v>0</v>
      </c>
      <c r="K65" s="99">
        <v>50</v>
      </c>
      <c r="L65" s="121">
        <v>182.57</v>
      </c>
      <c r="M65" s="99">
        <v>0</v>
      </c>
      <c r="N65" s="121">
        <f>IFERROR(VLOOKUP($A65,'SQL Results'!$A:$B,2,0),0)</f>
        <v>0</v>
      </c>
    </row>
    <row r="66" spans="1:14" s="12" customFormat="1" x14ac:dyDescent="0.25">
      <c r="A66" s="107" t="s">
        <v>212</v>
      </c>
      <c r="B66" s="108" t="s">
        <v>213</v>
      </c>
      <c r="C66" s="99">
        <v>0</v>
      </c>
      <c r="D66" s="121">
        <v>0</v>
      </c>
      <c r="E66" s="99">
        <v>1784.32</v>
      </c>
      <c r="F66" s="121">
        <v>7.4</v>
      </c>
      <c r="G66" s="99">
        <v>0</v>
      </c>
      <c r="H66" s="121">
        <v>5.94</v>
      </c>
      <c r="I66" s="99">
        <v>22.92</v>
      </c>
      <c r="J66" s="121">
        <v>0</v>
      </c>
      <c r="K66" s="99">
        <v>10.44</v>
      </c>
      <c r="L66" s="121">
        <v>13.8</v>
      </c>
      <c r="M66" s="99">
        <v>0</v>
      </c>
      <c r="N66" s="121">
        <f>IFERROR(VLOOKUP($A66,'SQL Results'!$A:$B,2,0),0)</f>
        <v>0</v>
      </c>
    </row>
    <row r="67" spans="1:14" s="12" customFormat="1" x14ac:dyDescent="0.25">
      <c r="A67" s="107" t="s">
        <v>214</v>
      </c>
      <c r="B67" s="108" t="s">
        <v>215</v>
      </c>
      <c r="C67" s="99">
        <v>0.51</v>
      </c>
      <c r="D67" s="121">
        <v>30.82</v>
      </c>
      <c r="E67" s="99">
        <v>0</v>
      </c>
      <c r="F67" s="121">
        <v>0</v>
      </c>
      <c r="G67" s="99">
        <v>0</v>
      </c>
      <c r="H67" s="121">
        <v>4.0599999999999996</v>
      </c>
      <c r="I67" s="99">
        <v>0</v>
      </c>
      <c r="J67" s="121">
        <v>0</v>
      </c>
      <c r="K67" s="99">
        <v>0</v>
      </c>
      <c r="L67" s="121">
        <v>18.79</v>
      </c>
      <c r="M67" s="99">
        <v>0</v>
      </c>
      <c r="N67" s="121">
        <f>IFERROR(VLOOKUP($A67,'SQL Results'!$A:$B,2,0),0)</f>
        <v>0</v>
      </c>
    </row>
    <row r="68" spans="1:14" s="12" customFormat="1" x14ac:dyDescent="0.25">
      <c r="A68" s="107" t="s">
        <v>216</v>
      </c>
      <c r="B68" s="108" t="s">
        <v>217</v>
      </c>
      <c r="C68" s="99">
        <v>75.66</v>
      </c>
      <c r="D68" s="121">
        <v>254.49000000000004</v>
      </c>
      <c r="E68" s="99">
        <v>92.639999999999986</v>
      </c>
      <c r="F68" s="121">
        <v>391.47</v>
      </c>
      <c r="G68" s="99">
        <v>43.29</v>
      </c>
      <c r="H68" s="121">
        <v>173.31</v>
      </c>
      <c r="I68" s="99">
        <v>522.79</v>
      </c>
      <c r="J68" s="121">
        <v>166.47999999999996</v>
      </c>
      <c r="K68" s="99">
        <v>9.5299999999999994</v>
      </c>
      <c r="L68" s="121">
        <v>153.72999999999999</v>
      </c>
      <c r="M68" s="99">
        <v>26.51</v>
      </c>
      <c r="N68" s="121">
        <f>IFERROR(VLOOKUP($A68,'SQL Results'!$A:$B,2,0),0)</f>
        <v>197.53</v>
      </c>
    </row>
    <row r="69" spans="1:14" s="12" customFormat="1" x14ac:dyDescent="0.25">
      <c r="A69" s="107" t="s">
        <v>220</v>
      </c>
      <c r="B69" s="108" t="s">
        <v>221</v>
      </c>
      <c r="C69" s="99">
        <v>7.82</v>
      </c>
      <c r="D69" s="121">
        <v>4.2</v>
      </c>
      <c r="E69" s="99">
        <v>35.170000000000009</v>
      </c>
      <c r="F69" s="121">
        <v>13.33</v>
      </c>
      <c r="G69" s="99">
        <v>9.68</v>
      </c>
      <c r="H69" s="121">
        <v>7</v>
      </c>
      <c r="I69" s="99">
        <v>92.25</v>
      </c>
      <c r="J69" s="121">
        <v>18.7</v>
      </c>
      <c r="K69" s="99">
        <v>8.24</v>
      </c>
      <c r="L69" s="121">
        <v>0</v>
      </c>
      <c r="M69" s="99">
        <v>35.99</v>
      </c>
      <c r="N69" s="121">
        <f>IFERROR(VLOOKUP($A69,'SQL Results'!$A:$B,2,0),0)</f>
        <v>0</v>
      </c>
    </row>
    <row r="70" spans="1:14" s="12" customFormat="1" x14ac:dyDescent="0.25">
      <c r="A70" s="107" t="s">
        <v>222</v>
      </c>
      <c r="B70" s="108" t="s">
        <v>223</v>
      </c>
      <c r="C70" s="99">
        <v>159.96</v>
      </c>
      <c r="D70" s="121">
        <v>419.02</v>
      </c>
      <c r="E70" s="99">
        <v>162.6</v>
      </c>
      <c r="F70" s="121">
        <v>151.94</v>
      </c>
      <c r="G70" s="99">
        <v>545.78</v>
      </c>
      <c r="H70" s="121">
        <v>179.24</v>
      </c>
      <c r="I70" s="99">
        <v>111.4</v>
      </c>
      <c r="J70" s="121">
        <v>331.98</v>
      </c>
      <c r="K70" s="99">
        <v>203.94</v>
      </c>
      <c r="L70" s="121">
        <v>328.5</v>
      </c>
      <c r="M70" s="99">
        <v>96.7</v>
      </c>
      <c r="N70" s="121">
        <f>IFERROR(VLOOKUP($A70,'SQL Results'!$A:$B,2,0),0)</f>
        <v>165.86</v>
      </c>
    </row>
    <row r="71" spans="1:14" s="12" customFormat="1" x14ac:dyDescent="0.25">
      <c r="A71" s="107" t="s">
        <v>224</v>
      </c>
      <c r="B71" s="108" t="s">
        <v>225</v>
      </c>
      <c r="C71" s="99">
        <v>0</v>
      </c>
      <c r="D71" s="121">
        <v>0</v>
      </c>
      <c r="E71" s="99">
        <v>0</v>
      </c>
      <c r="F71" s="121">
        <v>0</v>
      </c>
      <c r="G71" s="99">
        <v>0</v>
      </c>
      <c r="H71" s="121">
        <v>0</v>
      </c>
      <c r="I71" s="99">
        <v>0</v>
      </c>
      <c r="J71" s="121">
        <v>0</v>
      </c>
      <c r="K71" s="99">
        <v>0</v>
      </c>
      <c r="L71" s="121">
        <v>0</v>
      </c>
      <c r="M71" s="99">
        <v>0</v>
      </c>
      <c r="N71" s="121">
        <f>IFERROR(VLOOKUP($A71,'SQL Results'!$A:$B,2,0),0)</f>
        <v>0</v>
      </c>
    </row>
    <row r="72" spans="1:14" s="12" customFormat="1" x14ac:dyDescent="0.25">
      <c r="A72" s="107" t="s">
        <v>226</v>
      </c>
      <c r="B72" s="108" t="s">
        <v>227</v>
      </c>
      <c r="C72" s="99">
        <v>0</v>
      </c>
      <c r="D72" s="121">
        <v>0</v>
      </c>
      <c r="E72" s="99">
        <v>0</v>
      </c>
      <c r="F72" s="121">
        <v>0</v>
      </c>
      <c r="G72" s="99">
        <v>0</v>
      </c>
      <c r="H72" s="121">
        <v>0</v>
      </c>
      <c r="I72" s="99">
        <v>0</v>
      </c>
      <c r="J72" s="121">
        <v>0</v>
      </c>
      <c r="K72" s="99">
        <v>0</v>
      </c>
      <c r="L72" s="121">
        <v>0</v>
      </c>
      <c r="M72" s="99">
        <v>0</v>
      </c>
      <c r="N72" s="121">
        <f>IFERROR(VLOOKUP($A72,'SQL Results'!$A:$B,2,0),0)</f>
        <v>0</v>
      </c>
    </row>
    <row r="73" spans="1:14" s="12" customFormat="1" x14ac:dyDescent="0.25">
      <c r="A73" s="107" t="s">
        <v>228</v>
      </c>
      <c r="B73" s="108" t="s">
        <v>229</v>
      </c>
      <c r="C73" s="99">
        <v>0</v>
      </c>
      <c r="D73" s="121">
        <v>20.41</v>
      </c>
      <c r="E73" s="99">
        <v>0</v>
      </c>
      <c r="F73" s="121">
        <v>0</v>
      </c>
      <c r="G73" s="99">
        <v>1.2</v>
      </c>
      <c r="H73" s="121">
        <v>0</v>
      </c>
      <c r="I73" s="99">
        <v>0</v>
      </c>
      <c r="J73" s="121">
        <v>10.9</v>
      </c>
      <c r="K73" s="99">
        <v>0</v>
      </c>
      <c r="L73" s="121">
        <v>0.01</v>
      </c>
      <c r="M73" s="99">
        <v>2.56</v>
      </c>
      <c r="N73" s="121">
        <f>IFERROR(VLOOKUP($A73,'SQL Results'!$A:$B,2,0),0)</f>
        <v>0</v>
      </c>
    </row>
    <row r="74" spans="1:14" s="12" customFormat="1" x14ac:dyDescent="0.25">
      <c r="A74" s="107" t="s">
        <v>233</v>
      </c>
      <c r="B74" s="108" t="s">
        <v>234</v>
      </c>
      <c r="C74" s="99">
        <v>0</v>
      </c>
      <c r="D74" s="121">
        <v>0</v>
      </c>
      <c r="E74" s="99">
        <v>0</v>
      </c>
      <c r="F74" s="121">
        <v>0</v>
      </c>
      <c r="G74" s="99">
        <v>0</v>
      </c>
      <c r="H74" s="121">
        <v>0</v>
      </c>
      <c r="I74" s="99">
        <v>0</v>
      </c>
      <c r="J74" s="121">
        <v>0</v>
      </c>
      <c r="K74" s="99">
        <v>0</v>
      </c>
      <c r="L74" s="121">
        <v>0</v>
      </c>
      <c r="M74" s="99">
        <v>0</v>
      </c>
      <c r="N74" s="121">
        <f>IFERROR(VLOOKUP($A74,'SQL Results'!$A:$B,2,0),0)</f>
        <v>0</v>
      </c>
    </row>
    <row r="75" spans="1:14" s="12" customFormat="1" x14ac:dyDescent="0.25">
      <c r="A75" s="107" t="s">
        <v>235</v>
      </c>
      <c r="B75" s="108" t="s">
        <v>236</v>
      </c>
      <c r="C75" s="99">
        <v>0</v>
      </c>
      <c r="D75" s="121">
        <v>0</v>
      </c>
      <c r="E75" s="99">
        <v>0</v>
      </c>
      <c r="F75" s="121">
        <v>0</v>
      </c>
      <c r="G75" s="99">
        <v>0</v>
      </c>
      <c r="H75" s="121">
        <v>0</v>
      </c>
      <c r="I75" s="99">
        <v>0</v>
      </c>
      <c r="J75" s="121">
        <v>0</v>
      </c>
      <c r="K75" s="99">
        <v>0</v>
      </c>
      <c r="L75" s="121">
        <v>0</v>
      </c>
      <c r="M75" s="99">
        <v>0</v>
      </c>
      <c r="N75" s="121">
        <f>IFERROR(VLOOKUP($A75,'SQL Results'!$A:$B,2,0),0)</f>
        <v>0</v>
      </c>
    </row>
    <row r="76" spans="1:14" s="12" customFormat="1" x14ac:dyDescent="0.25">
      <c r="A76" s="107" t="s">
        <v>237</v>
      </c>
      <c r="B76" s="108" t="s">
        <v>238</v>
      </c>
      <c r="C76" s="99">
        <v>0</v>
      </c>
      <c r="D76" s="121">
        <v>0</v>
      </c>
      <c r="E76" s="99">
        <v>0</v>
      </c>
      <c r="F76" s="121">
        <v>0</v>
      </c>
      <c r="G76" s="99">
        <v>0</v>
      </c>
      <c r="H76" s="121">
        <v>0</v>
      </c>
      <c r="I76" s="99">
        <v>0</v>
      </c>
      <c r="J76" s="121">
        <v>0</v>
      </c>
      <c r="K76" s="99">
        <v>0</v>
      </c>
      <c r="L76" s="121">
        <v>0</v>
      </c>
      <c r="M76" s="99">
        <v>0</v>
      </c>
      <c r="N76" s="121">
        <f>IFERROR(VLOOKUP($A76,'SQL Results'!$A:$B,2,0),0)</f>
        <v>0</v>
      </c>
    </row>
    <row r="77" spans="1:14" s="12" customFormat="1" x14ac:dyDescent="0.25">
      <c r="A77" s="107" t="s">
        <v>239</v>
      </c>
      <c r="B77" s="108" t="s">
        <v>240</v>
      </c>
      <c r="C77" s="99">
        <v>0</v>
      </c>
      <c r="D77" s="121">
        <v>0</v>
      </c>
      <c r="E77" s="99">
        <v>0</v>
      </c>
      <c r="F77" s="121">
        <v>0</v>
      </c>
      <c r="G77" s="99">
        <v>0</v>
      </c>
      <c r="H77" s="121">
        <v>0</v>
      </c>
      <c r="I77" s="99">
        <v>0</v>
      </c>
      <c r="J77" s="121">
        <v>71.5</v>
      </c>
      <c r="K77" s="99">
        <v>42.71</v>
      </c>
      <c r="L77" s="121">
        <v>0</v>
      </c>
      <c r="M77" s="99">
        <v>0</v>
      </c>
      <c r="N77" s="121">
        <f>IFERROR(VLOOKUP($A77,'SQL Results'!$A:$B,2,0),0)</f>
        <v>0</v>
      </c>
    </row>
    <row r="78" spans="1:14" s="12" customFormat="1" x14ac:dyDescent="0.25">
      <c r="A78" s="107" t="s">
        <v>243</v>
      </c>
      <c r="B78" s="108" t="s">
        <v>244</v>
      </c>
      <c r="C78" s="99">
        <v>0</v>
      </c>
      <c r="D78" s="121">
        <v>0</v>
      </c>
      <c r="E78" s="99">
        <v>0</v>
      </c>
      <c r="F78" s="121">
        <v>0</v>
      </c>
      <c r="G78" s="99">
        <v>0</v>
      </c>
      <c r="H78" s="121">
        <v>0</v>
      </c>
      <c r="I78" s="99">
        <v>0</v>
      </c>
      <c r="J78" s="121">
        <v>0</v>
      </c>
      <c r="K78" s="99">
        <v>0</v>
      </c>
      <c r="L78" s="121">
        <v>0</v>
      </c>
      <c r="M78" s="99">
        <v>0</v>
      </c>
      <c r="N78" s="121">
        <f>IFERROR(VLOOKUP($A78,'SQL Results'!$A:$B,2,0),0)</f>
        <v>0</v>
      </c>
    </row>
    <row r="79" spans="1:14" s="12" customFormat="1" x14ac:dyDescent="0.25">
      <c r="A79" s="107" t="s">
        <v>245</v>
      </c>
      <c r="B79" s="108" t="s">
        <v>246</v>
      </c>
      <c r="C79" s="99">
        <v>0</v>
      </c>
      <c r="D79" s="121">
        <v>0</v>
      </c>
      <c r="E79" s="99">
        <v>0</v>
      </c>
      <c r="F79" s="121">
        <v>0</v>
      </c>
      <c r="G79" s="99">
        <v>0</v>
      </c>
      <c r="H79" s="121">
        <v>0</v>
      </c>
      <c r="I79" s="99">
        <v>0</v>
      </c>
      <c r="J79" s="121">
        <v>0</v>
      </c>
      <c r="K79" s="99">
        <v>0</v>
      </c>
      <c r="L79" s="121">
        <v>0</v>
      </c>
      <c r="M79" s="99">
        <v>0</v>
      </c>
      <c r="N79" s="121">
        <f>IFERROR(VLOOKUP($A79,'SQL Results'!$A:$B,2,0),0)</f>
        <v>0</v>
      </c>
    </row>
    <row r="80" spans="1:14" s="12" customFormat="1" x14ac:dyDescent="0.25">
      <c r="A80" s="107" t="s">
        <v>247</v>
      </c>
      <c r="B80" s="108" t="s">
        <v>248</v>
      </c>
      <c r="C80" s="99">
        <v>0</v>
      </c>
      <c r="D80" s="121">
        <v>0</v>
      </c>
      <c r="E80" s="99">
        <v>0</v>
      </c>
      <c r="F80" s="121">
        <v>0</v>
      </c>
      <c r="G80" s="99">
        <v>0</v>
      </c>
      <c r="H80" s="121">
        <v>0</v>
      </c>
      <c r="I80" s="99">
        <v>0</v>
      </c>
      <c r="J80" s="121">
        <v>0</v>
      </c>
      <c r="K80" s="99">
        <v>0</v>
      </c>
      <c r="L80" s="121">
        <v>0</v>
      </c>
      <c r="M80" s="99">
        <v>0</v>
      </c>
      <c r="N80" s="121">
        <f>IFERROR(VLOOKUP($A80,'SQL Results'!$A:$B,2,0),0)</f>
        <v>0</v>
      </c>
    </row>
    <row r="81" spans="1:14" s="12" customFormat="1" x14ac:dyDescent="0.25">
      <c r="A81" s="107" t="s">
        <v>249</v>
      </c>
      <c r="B81" s="108" t="s">
        <v>250</v>
      </c>
      <c r="C81" s="99">
        <v>2176.67</v>
      </c>
      <c r="D81" s="121">
        <v>622.82000000000005</v>
      </c>
      <c r="E81" s="99">
        <v>842.99</v>
      </c>
      <c r="F81" s="121">
        <v>1110.94</v>
      </c>
      <c r="G81" s="99">
        <v>848.08</v>
      </c>
      <c r="H81" s="121">
        <v>774.05</v>
      </c>
      <c r="I81" s="99">
        <v>1536.71</v>
      </c>
      <c r="J81" s="121">
        <v>1360.88</v>
      </c>
      <c r="K81" s="99">
        <v>1530.26</v>
      </c>
      <c r="L81" s="121">
        <v>736.84</v>
      </c>
      <c r="M81" s="99">
        <v>1230.1300000000001</v>
      </c>
      <c r="N81" s="121">
        <f>IFERROR(VLOOKUP($A81,'SQL Results'!$A:$B,2,0),0)</f>
        <v>732.83</v>
      </c>
    </row>
    <row r="82" spans="1:14" s="12" customFormat="1" x14ac:dyDescent="0.25">
      <c r="A82" s="107" t="s">
        <v>253</v>
      </c>
      <c r="B82" s="108" t="s">
        <v>252</v>
      </c>
      <c r="C82" s="99">
        <v>5100.49</v>
      </c>
      <c r="D82" s="121">
        <v>3466.34</v>
      </c>
      <c r="E82" s="99">
        <v>1623.72</v>
      </c>
      <c r="F82" s="121">
        <v>7784.26</v>
      </c>
      <c r="G82" s="99">
        <v>5140.47</v>
      </c>
      <c r="H82" s="121">
        <v>3896.41</v>
      </c>
      <c r="I82" s="99">
        <v>11456.27</v>
      </c>
      <c r="J82" s="121">
        <v>1009.0499999999998</v>
      </c>
      <c r="K82" s="99">
        <v>2770.27</v>
      </c>
      <c r="L82" s="121">
        <v>1292.98</v>
      </c>
      <c r="M82" s="99">
        <v>2142.4</v>
      </c>
      <c r="N82" s="121">
        <f>IFERROR(VLOOKUP($A82,'SQL Results'!$A:$B,2,0),0)</f>
        <v>3737.17</v>
      </c>
    </row>
    <row r="83" spans="1:14" s="12" customFormat="1" x14ac:dyDescent="0.25">
      <c r="A83" s="107" t="s">
        <v>257</v>
      </c>
      <c r="B83" s="108" t="s">
        <v>255</v>
      </c>
      <c r="C83" s="99">
        <v>0</v>
      </c>
      <c r="D83" s="121">
        <v>0</v>
      </c>
      <c r="E83" s="99">
        <v>0</v>
      </c>
      <c r="F83" s="121">
        <v>0</v>
      </c>
      <c r="G83" s="99">
        <v>0</v>
      </c>
      <c r="H83" s="121">
        <v>0</v>
      </c>
      <c r="I83" s="99">
        <v>0</v>
      </c>
      <c r="J83" s="121">
        <v>0</v>
      </c>
      <c r="K83" s="99">
        <v>0</v>
      </c>
      <c r="L83" s="121">
        <v>0</v>
      </c>
      <c r="M83" s="99">
        <v>0</v>
      </c>
      <c r="N83" s="121">
        <f>IFERROR(VLOOKUP($A83,'SQL Results'!$A:$B,2,0),0)</f>
        <v>0</v>
      </c>
    </row>
    <row r="84" spans="1:14" s="12" customFormat="1" x14ac:dyDescent="0.25">
      <c r="A84" s="107" t="s">
        <v>262</v>
      </c>
      <c r="B84" s="108" t="s">
        <v>263</v>
      </c>
      <c r="C84" s="99">
        <v>498.9</v>
      </c>
      <c r="D84" s="121">
        <v>2163.84</v>
      </c>
      <c r="E84" s="99">
        <v>1249.77</v>
      </c>
      <c r="F84" s="121">
        <v>851.53</v>
      </c>
      <c r="G84" s="99">
        <v>1050.1400000000001</v>
      </c>
      <c r="H84" s="121">
        <v>739.8</v>
      </c>
      <c r="I84" s="99">
        <v>1070.5899999999999</v>
      </c>
      <c r="J84" s="121">
        <v>1268.32</v>
      </c>
      <c r="K84" s="99">
        <v>885.61</v>
      </c>
      <c r="L84" s="121">
        <v>1964.26</v>
      </c>
      <c r="M84" s="99">
        <v>1100.67</v>
      </c>
      <c r="N84" s="121">
        <f>IFERROR(VLOOKUP($A84,'SQL Results'!$A:$B,2,0),0)</f>
        <v>1221.51</v>
      </c>
    </row>
    <row r="85" spans="1:14" s="12" customFormat="1" x14ac:dyDescent="0.25">
      <c r="A85" s="107" t="s">
        <v>264</v>
      </c>
      <c r="B85" s="108" t="s">
        <v>265</v>
      </c>
      <c r="C85" s="99">
        <v>0</v>
      </c>
      <c r="D85" s="121">
        <v>0</v>
      </c>
      <c r="E85" s="99">
        <v>0</v>
      </c>
      <c r="F85" s="121">
        <v>0</v>
      </c>
      <c r="G85" s="99">
        <v>0</v>
      </c>
      <c r="H85" s="121">
        <v>0</v>
      </c>
      <c r="I85" s="99">
        <v>0</v>
      </c>
      <c r="J85" s="121">
        <v>0</v>
      </c>
      <c r="K85" s="99">
        <v>0</v>
      </c>
      <c r="L85" s="121">
        <v>0</v>
      </c>
      <c r="M85" s="99">
        <v>0</v>
      </c>
      <c r="N85" s="121">
        <f>IFERROR(VLOOKUP($A85,'SQL Results'!$A:$B,2,0),0)</f>
        <v>0</v>
      </c>
    </row>
    <row r="86" spans="1:14" s="12" customFormat="1" x14ac:dyDescent="0.25">
      <c r="A86" s="107" t="s">
        <v>266</v>
      </c>
      <c r="B86" s="108" t="s">
        <v>267</v>
      </c>
      <c r="C86" s="99">
        <v>277.62</v>
      </c>
      <c r="D86" s="121">
        <v>280.76</v>
      </c>
      <c r="E86" s="99">
        <v>18.399999999999999</v>
      </c>
      <c r="F86" s="121">
        <v>0</v>
      </c>
      <c r="G86" s="99">
        <v>0</v>
      </c>
      <c r="H86" s="121">
        <v>0</v>
      </c>
      <c r="I86" s="99">
        <v>0</v>
      </c>
      <c r="J86" s="121">
        <v>0</v>
      </c>
      <c r="K86" s="99">
        <v>0</v>
      </c>
      <c r="L86" s="121">
        <v>0</v>
      </c>
      <c r="M86" s="99">
        <v>0</v>
      </c>
      <c r="N86" s="121">
        <f>IFERROR(VLOOKUP($A86,'SQL Results'!$A:$B,2,0),0)</f>
        <v>0</v>
      </c>
    </row>
    <row r="87" spans="1:14" s="12" customFormat="1" x14ac:dyDescent="0.25">
      <c r="A87" s="107" t="s">
        <v>268</v>
      </c>
      <c r="B87" s="108" t="s">
        <v>269</v>
      </c>
      <c r="C87" s="99">
        <v>6.39</v>
      </c>
      <c r="D87" s="121">
        <v>0</v>
      </c>
      <c r="E87" s="99">
        <v>0</v>
      </c>
      <c r="F87" s="121">
        <v>0</v>
      </c>
      <c r="G87" s="99">
        <v>0</v>
      </c>
      <c r="H87" s="121">
        <v>0</v>
      </c>
      <c r="I87" s="99">
        <v>15.08</v>
      </c>
      <c r="J87" s="121">
        <v>103.47</v>
      </c>
      <c r="K87" s="99">
        <v>0</v>
      </c>
      <c r="L87" s="121">
        <v>0</v>
      </c>
      <c r="M87" s="99">
        <v>0</v>
      </c>
      <c r="N87" s="121">
        <f>IFERROR(VLOOKUP($A87,'SQL Results'!$A:$B,2,0),0)</f>
        <v>0</v>
      </c>
    </row>
    <row r="88" spans="1:14" s="12" customFormat="1" x14ac:dyDescent="0.25">
      <c r="A88" s="107" t="s">
        <v>270</v>
      </c>
      <c r="B88" s="108" t="s">
        <v>271</v>
      </c>
      <c r="C88" s="99">
        <v>0</v>
      </c>
      <c r="D88" s="121">
        <v>0</v>
      </c>
      <c r="E88" s="99">
        <v>0</v>
      </c>
      <c r="F88" s="121">
        <v>0</v>
      </c>
      <c r="G88" s="99">
        <v>0</v>
      </c>
      <c r="H88" s="121">
        <v>0</v>
      </c>
      <c r="I88" s="99">
        <v>0</v>
      </c>
      <c r="J88" s="121">
        <v>0</v>
      </c>
      <c r="K88" s="99">
        <v>0</v>
      </c>
      <c r="L88" s="121">
        <v>0</v>
      </c>
      <c r="M88" s="99">
        <v>0</v>
      </c>
      <c r="N88" s="121">
        <f>IFERROR(VLOOKUP($A88,'SQL Results'!$A:$B,2,0),0)</f>
        <v>0</v>
      </c>
    </row>
    <row r="89" spans="1:14" s="12" customFormat="1" x14ac:dyDescent="0.25">
      <c r="A89" s="107" t="s">
        <v>272</v>
      </c>
      <c r="B89" s="108" t="s">
        <v>273</v>
      </c>
      <c r="C89" s="99">
        <v>0.3</v>
      </c>
      <c r="D89" s="121">
        <v>0</v>
      </c>
      <c r="E89" s="99">
        <v>0</v>
      </c>
      <c r="F89" s="121">
        <v>9.07</v>
      </c>
      <c r="G89" s="99">
        <v>0</v>
      </c>
      <c r="H89" s="121">
        <v>4.66</v>
      </c>
      <c r="I89" s="99">
        <v>0</v>
      </c>
      <c r="J89" s="121">
        <v>59.24</v>
      </c>
      <c r="K89" s="99">
        <v>0</v>
      </c>
      <c r="L89" s="121">
        <v>0.79</v>
      </c>
      <c r="M89" s="99">
        <v>1.92</v>
      </c>
      <c r="N89" s="121">
        <f>IFERROR(VLOOKUP($A89,'SQL Results'!$A:$B,2,0),0)</f>
        <v>0</v>
      </c>
    </row>
    <row r="90" spans="1:14" s="12" customFormat="1" x14ac:dyDescent="0.25">
      <c r="A90" s="107" t="s">
        <v>274</v>
      </c>
      <c r="B90" s="108" t="s">
        <v>275</v>
      </c>
      <c r="C90" s="99">
        <v>792.35000000000014</v>
      </c>
      <c r="D90" s="121">
        <v>907.6</v>
      </c>
      <c r="E90" s="99">
        <v>1001.23</v>
      </c>
      <c r="F90" s="121">
        <v>812.48</v>
      </c>
      <c r="G90" s="99">
        <v>869.73</v>
      </c>
      <c r="H90" s="121">
        <v>407.88</v>
      </c>
      <c r="I90" s="99">
        <v>502.83999999999992</v>
      </c>
      <c r="J90" s="121">
        <v>514.79999999999995</v>
      </c>
      <c r="K90" s="99">
        <v>477.86</v>
      </c>
      <c r="L90" s="121">
        <v>450.68</v>
      </c>
      <c r="M90" s="99">
        <v>353.76</v>
      </c>
      <c r="N90" s="121">
        <f>IFERROR(VLOOKUP($A90,'SQL Results'!$A:$B,2,0),0)</f>
        <v>498.94</v>
      </c>
    </row>
    <row r="91" spans="1:14" s="12" customFormat="1" x14ac:dyDescent="0.25">
      <c r="A91" s="107" t="s">
        <v>276</v>
      </c>
      <c r="B91" s="108" t="s">
        <v>277</v>
      </c>
      <c r="C91" s="99">
        <v>10.5</v>
      </c>
      <c r="D91" s="121">
        <v>0</v>
      </c>
      <c r="E91" s="99">
        <v>0</v>
      </c>
      <c r="F91" s="121">
        <v>0</v>
      </c>
      <c r="G91" s="99">
        <v>0</v>
      </c>
      <c r="H91" s="121">
        <v>8.11</v>
      </c>
      <c r="I91" s="99">
        <v>26.6</v>
      </c>
      <c r="J91" s="121">
        <v>465.00000000000006</v>
      </c>
      <c r="K91" s="99">
        <v>0</v>
      </c>
      <c r="L91" s="121">
        <v>43.100000000000009</v>
      </c>
      <c r="M91" s="99">
        <v>0</v>
      </c>
      <c r="N91" s="121">
        <f>IFERROR(VLOOKUP($A91,'SQL Results'!$A:$B,2,0),0)</f>
        <v>0</v>
      </c>
    </row>
    <row r="92" spans="1:14" s="12" customFormat="1" x14ac:dyDescent="0.25">
      <c r="A92" s="107" t="s">
        <v>278</v>
      </c>
      <c r="B92" s="108" t="s">
        <v>279</v>
      </c>
      <c r="C92" s="99">
        <v>0</v>
      </c>
      <c r="D92" s="121">
        <v>0</v>
      </c>
      <c r="E92" s="99">
        <v>0</v>
      </c>
      <c r="F92" s="121">
        <v>0</v>
      </c>
      <c r="G92" s="99">
        <v>0</v>
      </c>
      <c r="H92" s="121">
        <v>0</v>
      </c>
      <c r="I92" s="99">
        <v>0</v>
      </c>
      <c r="J92" s="121">
        <v>0</v>
      </c>
      <c r="K92" s="99">
        <v>0</v>
      </c>
      <c r="L92" s="121">
        <v>0</v>
      </c>
      <c r="M92" s="99">
        <v>0</v>
      </c>
      <c r="N92" s="121">
        <f>IFERROR(VLOOKUP($A92,'SQL Results'!$A:$B,2,0),0)</f>
        <v>0</v>
      </c>
    </row>
    <row r="93" spans="1:14" s="12" customFormat="1" ht="30" x14ac:dyDescent="0.25">
      <c r="A93" s="107" t="s">
        <v>280</v>
      </c>
      <c r="B93" s="108" t="s">
        <v>281</v>
      </c>
      <c r="C93" s="99">
        <v>0</v>
      </c>
      <c r="D93" s="121">
        <v>0</v>
      </c>
      <c r="E93" s="99">
        <v>0</v>
      </c>
      <c r="F93" s="121">
        <v>0</v>
      </c>
      <c r="G93" s="99">
        <v>0</v>
      </c>
      <c r="H93" s="121">
        <v>0</v>
      </c>
      <c r="I93" s="99">
        <v>0</v>
      </c>
      <c r="J93" s="121">
        <v>0</v>
      </c>
      <c r="K93" s="99">
        <v>67.72</v>
      </c>
      <c r="L93" s="121">
        <v>0</v>
      </c>
      <c r="M93" s="99">
        <v>0</v>
      </c>
      <c r="N93" s="121">
        <f>IFERROR(VLOOKUP($A93,'SQL Results'!$A:$B,2,0),0)</f>
        <v>0</v>
      </c>
    </row>
    <row r="94" spans="1:14" s="12" customFormat="1" x14ac:dyDescent="0.25">
      <c r="A94" s="107" t="s">
        <v>284</v>
      </c>
      <c r="B94" s="108" t="s">
        <v>285</v>
      </c>
      <c r="C94" s="99">
        <v>0</v>
      </c>
      <c r="D94" s="121">
        <v>0</v>
      </c>
      <c r="E94" s="99">
        <v>0</v>
      </c>
      <c r="F94" s="121">
        <v>182.18</v>
      </c>
      <c r="G94" s="99">
        <v>0</v>
      </c>
      <c r="H94" s="121">
        <v>0</v>
      </c>
      <c r="I94" s="99">
        <v>221.48</v>
      </c>
      <c r="J94" s="121">
        <v>0</v>
      </c>
      <c r="K94" s="99">
        <v>171.13999999999996</v>
      </c>
      <c r="L94" s="121">
        <v>0</v>
      </c>
      <c r="M94" s="99">
        <v>0</v>
      </c>
      <c r="N94" s="121">
        <f>IFERROR(VLOOKUP($A94,'SQL Results'!$A:$B,2,0),0)</f>
        <v>0</v>
      </c>
    </row>
    <row r="95" spans="1:14" s="12" customFormat="1" x14ac:dyDescent="0.25">
      <c r="A95" s="107" t="s">
        <v>286</v>
      </c>
      <c r="B95" s="108" t="s">
        <v>287</v>
      </c>
      <c r="C95" s="99">
        <v>0</v>
      </c>
      <c r="D95" s="121">
        <v>0</v>
      </c>
      <c r="E95" s="99">
        <v>0</v>
      </c>
      <c r="F95" s="121">
        <v>0</v>
      </c>
      <c r="G95" s="99">
        <v>0</v>
      </c>
      <c r="H95" s="121">
        <v>0</v>
      </c>
      <c r="I95" s="99">
        <v>0</v>
      </c>
      <c r="J95" s="121">
        <v>0</v>
      </c>
      <c r="K95" s="99">
        <v>0</v>
      </c>
      <c r="L95" s="121">
        <v>0</v>
      </c>
      <c r="M95" s="99">
        <v>0</v>
      </c>
      <c r="N95" s="121">
        <f>IFERROR(VLOOKUP($A95,'SQL Results'!$A:$B,2,0),0)</f>
        <v>0</v>
      </c>
    </row>
    <row r="96" spans="1:14" s="12" customFormat="1" x14ac:dyDescent="0.25">
      <c r="A96" s="107" t="s">
        <v>288</v>
      </c>
      <c r="B96" s="108" t="s">
        <v>289</v>
      </c>
      <c r="C96" s="99">
        <v>0</v>
      </c>
      <c r="D96" s="121">
        <v>0</v>
      </c>
      <c r="E96" s="99">
        <v>0</v>
      </c>
      <c r="F96" s="121">
        <v>0</v>
      </c>
      <c r="G96" s="99">
        <v>0</v>
      </c>
      <c r="H96" s="121">
        <v>0</v>
      </c>
      <c r="I96" s="99">
        <v>0</v>
      </c>
      <c r="J96" s="121">
        <v>0</v>
      </c>
      <c r="K96" s="99">
        <v>0</v>
      </c>
      <c r="L96" s="121">
        <v>0</v>
      </c>
      <c r="M96" s="99">
        <v>0</v>
      </c>
      <c r="N96" s="121">
        <f>IFERROR(VLOOKUP($A96,'SQL Results'!$A:$B,2,0),0)</f>
        <v>0</v>
      </c>
    </row>
    <row r="97" spans="1:14" s="12" customFormat="1" x14ac:dyDescent="0.25">
      <c r="A97" s="107" t="s">
        <v>290</v>
      </c>
      <c r="B97" s="108" t="s">
        <v>291</v>
      </c>
      <c r="C97" s="99">
        <v>0</v>
      </c>
      <c r="D97" s="121">
        <v>0</v>
      </c>
      <c r="E97" s="99">
        <v>0</v>
      </c>
      <c r="F97" s="121">
        <v>0</v>
      </c>
      <c r="G97" s="99">
        <v>0</v>
      </c>
      <c r="H97" s="121">
        <v>0</v>
      </c>
      <c r="I97" s="99">
        <v>0</v>
      </c>
      <c r="J97" s="121">
        <v>0</v>
      </c>
      <c r="K97" s="99">
        <v>0</v>
      </c>
      <c r="L97" s="121">
        <v>0</v>
      </c>
      <c r="M97" s="99">
        <v>0</v>
      </c>
      <c r="N97" s="121">
        <f>IFERROR(VLOOKUP($A97,'SQL Results'!$A:$B,2,0),0)</f>
        <v>0</v>
      </c>
    </row>
    <row r="98" spans="1:14" s="12" customFormat="1" x14ac:dyDescent="0.25">
      <c r="A98" s="107" t="s">
        <v>292</v>
      </c>
      <c r="B98" s="108" t="s">
        <v>293</v>
      </c>
      <c r="C98" s="99">
        <v>0</v>
      </c>
      <c r="D98" s="121">
        <v>0</v>
      </c>
      <c r="E98" s="99">
        <v>0</v>
      </c>
      <c r="F98" s="121">
        <v>0</v>
      </c>
      <c r="G98" s="99">
        <v>0</v>
      </c>
      <c r="H98" s="121">
        <v>0</v>
      </c>
      <c r="I98" s="99">
        <v>0</v>
      </c>
      <c r="J98" s="121">
        <v>0</v>
      </c>
      <c r="K98" s="99">
        <v>0</v>
      </c>
      <c r="L98" s="121">
        <v>0</v>
      </c>
      <c r="M98" s="99">
        <v>0</v>
      </c>
      <c r="N98" s="121">
        <f>IFERROR(VLOOKUP($A98,'SQL Results'!$A:$B,2,0),0)</f>
        <v>0</v>
      </c>
    </row>
    <row r="99" spans="1:14" s="12" customFormat="1" x14ac:dyDescent="0.25">
      <c r="A99" s="107" t="s">
        <v>294</v>
      </c>
      <c r="B99" s="108" t="s">
        <v>295</v>
      </c>
      <c r="C99" s="99">
        <v>0</v>
      </c>
      <c r="D99" s="121">
        <v>0</v>
      </c>
      <c r="E99" s="99">
        <v>0</v>
      </c>
      <c r="F99" s="121">
        <v>0</v>
      </c>
      <c r="G99" s="99">
        <v>0</v>
      </c>
      <c r="H99" s="121">
        <v>0</v>
      </c>
      <c r="I99" s="99">
        <v>0</v>
      </c>
      <c r="J99" s="121">
        <v>0</v>
      </c>
      <c r="K99" s="99">
        <v>0</v>
      </c>
      <c r="L99" s="121">
        <v>0</v>
      </c>
      <c r="M99" s="99">
        <v>0</v>
      </c>
      <c r="N99" s="121">
        <f>IFERROR(VLOOKUP($A99,'SQL Results'!$A:$B,2,0),0)</f>
        <v>0</v>
      </c>
    </row>
    <row r="100" spans="1:14" s="12" customFormat="1" ht="30" x14ac:dyDescent="0.25">
      <c r="A100" s="107" t="s">
        <v>296</v>
      </c>
      <c r="B100" s="108" t="s">
        <v>297</v>
      </c>
      <c r="C100" s="99">
        <v>0</v>
      </c>
      <c r="D100" s="121">
        <v>0</v>
      </c>
      <c r="E100" s="99">
        <v>0</v>
      </c>
      <c r="F100" s="121">
        <v>0</v>
      </c>
      <c r="G100" s="99">
        <v>0</v>
      </c>
      <c r="H100" s="121">
        <v>0</v>
      </c>
      <c r="I100" s="99">
        <v>0</v>
      </c>
      <c r="J100" s="121">
        <v>0</v>
      </c>
      <c r="K100" s="99">
        <v>0</v>
      </c>
      <c r="L100" s="121">
        <v>0</v>
      </c>
      <c r="M100" s="99">
        <v>0</v>
      </c>
      <c r="N100" s="121">
        <f>IFERROR(VLOOKUP($A100,'SQL Results'!$A:$B,2,0),0)</f>
        <v>5.39</v>
      </c>
    </row>
    <row r="101" spans="1:14" s="12" customFormat="1" x14ac:dyDescent="0.25">
      <c r="A101" s="107" t="s">
        <v>301</v>
      </c>
      <c r="B101" s="108" t="s">
        <v>299</v>
      </c>
      <c r="C101" s="99">
        <v>0</v>
      </c>
      <c r="D101" s="121">
        <v>0</v>
      </c>
      <c r="E101" s="99">
        <v>0</v>
      </c>
      <c r="F101" s="121">
        <v>0</v>
      </c>
      <c r="G101" s="99">
        <v>0</v>
      </c>
      <c r="H101" s="121">
        <v>0</v>
      </c>
      <c r="I101" s="99">
        <v>0</v>
      </c>
      <c r="J101" s="121">
        <v>0</v>
      </c>
      <c r="K101" s="99">
        <v>0</v>
      </c>
      <c r="L101" s="121">
        <v>8.59</v>
      </c>
      <c r="M101" s="99">
        <v>0</v>
      </c>
      <c r="N101" s="121">
        <f>IFERROR(VLOOKUP($A101,'SQL Results'!$A:$B,2,0),0)</f>
        <v>0</v>
      </c>
    </row>
    <row r="102" spans="1:14" s="12" customFormat="1" x14ac:dyDescent="0.25">
      <c r="A102" s="107" t="s">
        <v>308</v>
      </c>
      <c r="B102" s="108" t="s">
        <v>309</v>
      </c>
      <c r="C102" s="99">
        <v>2325.6900000000005</v>
      </c>
      <c r="D102" s="121">
        <v>1946.69</v>
      </c>
      <c r="E102" s="99">
        <v>564.58000000000004</v>
      </c>
      <c r="F102" s="121">
        <v>98.07</v>
      </c>
      <c r="G102" s="99">
        <v>1096.94</v>
      </c>
      <c r="H102" s="121">
        <v>5604.54</v>
      </c>
      <c r="I102" s="99">
        <v>3611.05</v>
      </c>
      <c r="J102" s="121">
        <v>1373.91</v>
      </c>
      <c r="K102" s="99">
        <v>1899.31</v>
      </c>
      <c r="L102" s="121">
        <v>3513.78</v>
      </c>
      <c r="M102" s="99">
        <v>154.18</v>
      </c>
      <c r="N102" s="121">
        <f>IFERROR(VLOOKUP($A102,'SQL Results'!$A:$B,2,0),0)</f>
        <v>185.14</v>
      </c>
    </row>
    <row r="103" spans="1:14" s="12" customFormat="1" x14ac:dyDescent="0.25">
      <c r="A103" s="107" t="s">
        <v>310</v>
      </c>
      <c r="B103" s="108" t="s">
        <v>311</v>
      </c>
      <c r="C103" s="99">
        <v>48.03</v>
      </c>
      <c r="D103" s="121">
        <v>0</v>
      </c>
      <c r="E103" s="99">
        <v>274.76</v>
      </c>
      <c r="F103" s="121">
        <v>0</v>
      </c>
      <c r="G103" s="99">
        <v>0</v>
      </c>
      <c r="H103" s="121">
        <v>0</v>
      </c>
      <c r="I103" s="99">
        <v>0</v>
      </c>
      <c r="J103" s="121">
        <v>0</v>
      </c>
      <c r="K103" s="99">
        <v>0</v>
      </c>
      <c r="L103" s="121">
        <v>0</v>
      </c>
      <c r="M103" s="99">
        <v>0</v>
      </c>
      <c r="N103" s="121">
        <f>IFERROR(VLOOKUP($A103,'SQL Results'!$A:$B,2,0),0)</f>
        <v>0</v>
      </c>
    </row>
    <row r="104" spans="1:14" s="12" customFormat="1" x14ac:dyDescent="0.25">
      <c r="A104" s="107" t="s">
        <v>312</v>
      </c>
      <c r="B104" s="108" t="s">
        <v>313</v>
      </c>
      <c r="C104" s="99">
        <v>0</v>
      </c>
      <c r="D104" s="121">
        <v>0</v>
      </c>
      <c r="E104" s="99">
        <v>0</v>
      </c>
      <c r="F104" s="121">
        <v>0</v>
      </c>
      <c r="G104" s="99">
        <v>0</v>
      </c>
      <c r="H104" s="121">
        <v>0</v>
      </c>
      <c r="I104" s="99">
        <v>0</v>
      </c>
      <c r="J104" s="121">
        <v>0</v>
      </c>
      <c r="K104" s="99">
        <v>0</v>
      </c>
      <c r="L104" s="121">
        <v>0</v>
      </c>
      <c r="M104" s="99">
        <v>0</v>
      </c>
      <c r="N104" s="121">
        <f>IFERROR(VLOOKUP($A104,'SQL Results'!$A:$B,2,0),0)</f>
        <v>0</v>
      </c>
    </row>
    <row r="105" spans="1:14" s="12" customFormat="1" x14ac:dyDescent="0.25">
      <c r="A105" s="107" t="s">
        <v>314</v>
      </c>
      <c r="B105" s="108" t="s">
        <v>315</v>
      </c>
      <c r="C105" s="99">
        <v>204.44</v>
      </c>
      <c r="D105" s="121">
        <v>349.95999999999992</v>
      </c>
      <c r="E105" s="99">
        <v>92.95</v>
      </c>
      <c r="F105" s="121">
        <v>216.71999999999997</v>
      </c>
      <c r="G105" s="99">
        <v>223.5</v>
      </c>
      <c r="H105" s="121">
        <v>256.36</v>
      </c>
      <c r="I105" s="99">
        <v>0</v>
      </c>
      <c r="J105" s="121">
        <v>2.5</v>
      </c>
      <c r="K105" s="99">
        <v>0</v>
      </c>
      <c r="L105" s="121">
        <v>6.24</v>
      </c>
      <c r="M105" s="99">
        <v>23.66</v>
      </c>
      <c r="N105" s="121">
        <f>IFERROR(VLOOKUP($A105,'SQL Results'!$A:$B,2,0),0)</f>
        <v>199.74</v>
      </c>
    </row>
    <row r="106" spans="1:14" s="12" customFormat="1" x14ac:dyDescent="0.25">
      <c r="A106" s="107" t="s">
        <v>318</v>
      </c>
      <c r="B106" s="108" t="s">
        <v>319</v>
      </c>
      <c r="C106" s="99">
        <v>0</v>
      </c>
      <c r="D106" s="121">
        <v>52</v>
      </c>
      <c r="E106" s="99">
        <v>0</v>
      </c>
      <c r="F106" s="121">
        <v>0</v>
      </c>
      <c r="G106" s="99">
        <v>0</v>
      </c>
      <c r="H106" s="121">
        <v>0</v>
      </c>
      <c r="I106" s="99">
        <v>17.059999999999999</v>
      </c>
      <c r="J106" s="121">
        <v>47.66</v>
      </c>
      <c r="K106" s="99">
        <v>6.76</v>
      </c>
      <c r="L106" s="121">
        <v>19.5</v>
      </c>
      <c r="M106" s="99">
        <v>0</v>
      </c>
      <c r="N106" s="121">
        <f>IFERROR(VLOOKUP($A106,'SQL Results'!$A:$B,2,0),0)</f>
        <v>0</v>
      </c>
    </row>
    <row r="107" spans="1:14" s="12" customFormat="1" x14ac:dyDescent="0.25">
      <c r="A107" s="107" t="s">
        <v>320</v>
      </c>
      <c r="B107" s="108" t="s">
        <v>321</v>
      </c>
      <c r="C107" s="99">
        <v>0</v>
      </c>
      <c r="D107" s="121">
        <v>0</v>
      </c>
      <c r="E107" s="99">
        <v>0</v>
      </c>
      <c r="F107" s="121">
        <v>0</v>
      </c>
      <c r="G107" s="99">
        <v>0</v>
      </c>
      <c r="H107" s="121">
        <v>0</v>
      </c>
      <c r="I107" s="99">
        <v>0</v>
      </c>
      <c r="J107" s="121">
        <v>0</v>
      </c>
      <c r="K107" s="99">
        <v>0</v>
      </c>
      <c r="L107" s="121">
        <v>0</v>
      </c>
      <c r="M107" s="99">
        <v>0</v>
      </c>
      <c r="N107" s="121">
        <f>IFERROR(VLOOKUP($A107,'SQL Results'!$A:$B,2,0),0)</f>
        <v>0</v>
      </c>
    </row>
    <row r="108" spans="1:14" s="12" customFormat="1" x14ac:dyDescent="0.25">
      <c r="A108" s="107" t="s">
        <v>322</v>
      </c>
      <c r="B108" s="108" t="s">
        <v>323</v>
      </c>
      <c r="C108" s="99">
        <v>0</v>
      </c>
      <c r="D108" s="121">
        <v>0</v>
      </c>
      <c r="E108" s="99">
        <v>0</v>
      </c>
      <c r="F108" s="121">
        <v>0</v>
      </c>
      <c r="G108" s="99">
        <v>0</v>
      </c>
      <c r="H108" s="121">
        <v>0</v>
      </c>
      <c r="I108" s="99">
        <v>0</v>
      </c>
      <c r="J108" s="121">
        <v>0</v>
      </c>
      <c r="K108" s="99">
        <v>0</v>
      </c>
      <c r="L108" s="121">
        <v>0</v>
      </c>
      <c r="M108" s="99">
        <v>0</v>
      </c>
      <c r="N108" s="121">
        <f>IFERROR(VLOOKUP($A108,'SQL Results'!$A:$B,2,0),0)</f>
        <v>0</v>
      </c>
    </row>
    <row r="109" spans="1:14" s="12" customFormat="1" x14ac:dyDescent="0.25">
      <c r="A109" s="107" t="s">
        <v>324</v>
      </c>
      <c r="B109" s="108" t="s">
        <v>325</v>
      </c>
      <c r="C109" s="99">
        <v>0</v>
      </c>
      <c r="D109" s="121">
        <v>0</v>
      </c>
      <c r="E109" s="99">
        <v>0</v>
      </c>
      <c r="F109" s="121">
        <v>0</v>
      </c>
      <c r="G109" s="99">
        <v>0</v>
      </c>
      <c r="H109" s="121">
        <v>0</v>
      </c>
      <c r="I109" s="99">
        <v>0</v>
      </c>
      <c r="J109" s="121">
        <v>0</v>
      </c>
      <c r="K109" s="99">
        <v>0</v>
      </c>
      <c r="L109" s="121">
        <v>0</v>
      </c>
      <c r="M109" s="99">
        <v>0</v>
      </c>
      <c r="N109" s="121">
        <f>IFERROR(VLOOKUP($A109,'SQL Results'!$A:$B,2,0),0)</f>
        <v>0</v>
      </c>
    </row>
    <row r="110" spans="1:14" s="12" customFormat="1" x14ac:dyDescent="0.25">
      <c r="A110" s="107" t="s">
        <v>330</v>
      </c>
      <c r="B110" s="108" t="s">
        <v>331</v>
      </c>
      <c r="C110" s="99">
        <v>0</v>
      </c>
      <c r="D110" s="121">
        <v>0</v>
      </c>
      <c r="E110" s="99">
        <v>0</v>
      </c>
      <c r="F110" s="121">
        <v>0</v>
      </c>
      <c r="G110" s="99">
        <v>0</v>
      </c>
      <c r="H110" s="121">
        <v>0</v>
      </c>
      <c r="I110" s="99">
        <v>0</v>
      </c>
      <c r="J110" s="121">
        <v>0</v>
      </c>
      <c r="K110" s="99">
        <v>0</v>
      </c>
      <c r="L110" s="121">
        <v>35.979999999999997</v>
      </c>
      <c r="M110" s="99">
        <v>0</v>
      </c>
      <c r="N110" s="121">
        <f>IFERROR(VLOOKUP($A110,'SQL Results'!$A:$B,2,0),0)</f>
        <v>0</v>
      </c>
    </row>
    <row r="111" spans="1:14" s="12" customFormat="1" x14ac:dyDescent="0.25">
      <c r="A111" s="107" t="s">
        <v>332</v>
      </c>
      <c r="B111" s="108" t="s">
        <v>333</v>
      </c>
      <c r="C111" s="99">
        <v>1430.43</v>
      </c>
      <c r="D111" s="121">
        <v>0</v>
      </c>
      <c r="E111" s="99">
        <v>132.94999999999999</v>
      </c>
      <c r="F111" s="121">
        <v>7.4</v>
      </c>
      <c r="G111" s="99">
        <v>0</v>
      </c>
      <c r="H111" s="121">
        <v>0</v>
      </c>
      <c r="I111" s="99">
        <v>0</v>
      </c>
      <c r="J111" s="121">
        <v>0</v>
      </c>
      <c r="K111" s="99">
        <v>7.65</v>
      </c>
      <c r="L111" s="121">
        <v>9.98</v>
      </c>
      <c r="M111" s="99">
        <v>0</v>
      </c>
      <c r="N111" s="121">
        <f>IFERROR(VLOOKUP($A111,'SQL Results'!$A:$B,2,0),0)</f>
        <v>0</v>
      </c>
    </row>
    <row r="112" spans="1:14" s="12" customFormat="1" x14ac:dyDescent="0.25">
      <c r="A112" s="107" t="s">
        <v>334</v>
      </c>
      <c r="B112" s="108" t="s">
        <v>335</v>
      </c>
      <c r="C112" s="99">
        <v>0</v>
      </c>
      <c r="D112" s="121">
        <v>0</v>
      </c>
      <c r="E112" s="99">
        <v>0</v>
      </c>
      <c r="F112" s="121">
        <v>0</v>
      </c>
      <c r="G112" s="99">
        <v>0</v>
      </c>
      <c r="H112" s="121">
        <v>0</v>
      </c>
      <c r="I112" s="99">
        <v>0</v>
      </c>
      <c r="J112" s="121">
        <v>0</v>
      </c>
      <c r="K112" s="99">
        <v>0</v>
      </c>
      <c r="L112" s="121">
        <v>0</v>
      </c>
      <c r="M112" s="99">
        <v>0</v>
      </c>
      <c r="N112" s="121">
        <f>IFERROR(VLOOKUP($A112,'SQL Results'!$A:$B,2,0),0)</f>
        <v>0</v>
      </c>
    </row>
    <row r="113" spans="1:14" s="12" customFormat="1" x14ac:dyDescent="0.25">
      <c r="A113" s="107" t="s">
        <v>336</v>
      </c>
      <c r="B113" s="108" t="s">
        <v>337</v>
      </c>
      <c r="C113" s="99">
        <v>0</v>
      </c>
      <c r="D113" s="121">
        <v>0</v>
      </c>
      <c r="E113" s="99">
        <v>0</v>
      </c>
      <c r="F113" s="121">
        <v>0</v>
      </c>
      <c r="G113" s="99">
        <v>0</v>
      </c>
      <c r="H113" s="121">
        <v>0</v>
      </c>
      <c r="I113" s="99">
        <v>0</v>
      </c>
      <c r="J113" s="121">
        <v>0</v>
      </c>
      <c r="K113" s="99">
        <v>0</v>
      </c>
      <c r="L113" s="121">
        <v>0</v>
      </c>
      <c r="M113" s="99">
        <v>0</v>
      </c>
      <c r="N113" s="121">
        <f>IFERROR(VLOOKUP($A113,'SQL Results'!$A:$B,2,0),0)</f>
        <v>0</v>
      </c>
    </row>
    <row r="114" spans="1:14" s="12" customFormat="1" x14ac:dyDescent="0.25">
      <c r="A114" s="107" t="s">
        <v>338</v>
      </c>
      <c r="B114" s="108" t="s">
        <v>339</v>
      </c>
      <c r="C114" s="99">
        <v>0</v>
      </c>
      <c r="D114" s="121">
        <v>0</v>
      </c>
      <c r="E114" s="99">
        <v>0</v>
      </c>
      <c r="F114" s="121">
        <v>0</v>
      </c>
      <c r="G114" s="99">
        <v>0</v>
      </c>
      <c r="H114" s="121">
        <v>0</v>
      </c>
      <c r="I114" s="99">
        <v>0</v>
      </c>
      <c r="J114" s="121">
        <v>0</v>
      </c>
      <c r="K114" s="99">
        <v>0</v>
      </c>
      <c r="L114" s="121">
        <v>0</v>
      </c>
      <c r="M114" s="99">
        <v>0</v>
      </c>
      <c r="N114" s="121">
        <f>IFERROR(VLOOKUP($A114,'SQL Results'!$A:$B,2,0),0)</f>
        <v>0</v>
      </c>
    </row>
    <row r="115" spans="1:14" s="12" customFormat="1" ht="30" x14ac:dyDescent="0.25">
      <c r="A115" s="107" t="s">
        <v>340</v>
      </c>
      <c r="B115" s="108" t="s">
        <v>341</v>
      </c>
      <c r="C115" s="99">
        <v>1.28</v>
      </c>
      <c r="D115" s="121">
        <v>0</v>
      </c>
      <c r="E115" s="99">
        <v>0.96</v>
      </c>
      <c r="F115" s="121">
        <v>0</v>
      </c>
      <c r="G115" s="99">
        <v>0</v>
      </c>
      <c r="H115" s="121">
        <v>0</v>
      </c>
      <c r="I115" s="99">
        <v>0</v>
      </c>
      <c r="J115" s="121">
        <v>2.56</v>
      </c>
      <c r="K115" s="99">
        <v>0</v>
      </c>
      <c r="L115" s="121">
        <v>0</v>
      </c>
      <c r="M115" s="99">
        <v>0</v>
      </c>
      <c r="N115" s="121">
        <f>IFERROR(VLOOKUP($A115,'SQL Results'!$A:$B,2,0),0)</f>
        <v>31.17</v>
      </c>
    </row>
    <row r="116" spans="1:14" s="12" customFormat="1" x14ac:dyDescent="0.25">
      <c r="A116" s="107" t="s">
        <v>344</v>
      </c>
      <c r="B116" s="108" t="s">
        <v>345</v>
      </c>
      <c r="C116" s="99">
        <v>81.90000000000002</v>
      </c>
      <c r="D116" s="121">
        <v>140.85</v>
      </c>
      <c r="E116" s="99">
        <v>122.31</v>
      </c>
      <c r="F116" s="121">
        <v>158.22999999999996</v>
      </c>
      <c r="G116" s="99">
        <v>110.45</v>
      </c>
      <c r="H116" s="121">
        <v>117.79</v>
      </c>
      <c r="I116" s="99">
        <v>86.44</v>
      </c>
      <c r="J116" s="121">
        <v>21.16</v>
      </c>
      <c r="K116" s="99">
        <v>145.31999999999996</v>
      </c>
      <c r="L116" s="121">
        <v>280.25000000000006</v>
      </c>
      <c r="M116" s="99">
        <v>286.92</v>
      </c>
      <c r="N116" s="121">
        <f>IFERROR(VLOOKUP($A116,'SQL Results'!$A:$B,2,0),0)</f>
        <v>62.08</v>
      </c>
    </row>
    <row r="117" spans="1:14" s="12" customFormat="1" x14ac:dyDescent="0.25">
      <c r="A117" s="107" t="s">
        <v>346</v>
      </c>
      <c r="B117" s="108" t="s">
        <v>347</v>
      </c>
      <c r="C117" s="99">
        <v>0</v>
      </c>
      <c r="D117" s="121">
        <v>0</v>
      </c>
      <c r="E117" s="99">
        <v>0</v>
      </c>
      <c r="F117" s="121">
        <v>0</v>
      </c>
      <c r="G117" s="99">
        <v>0</v>
      </c>
      <c r="H117" s="121">
        <v>0</v>
      </c>
      <c r="I117" s="99">
        <v>0</v>
      </c>
      <c r="J117" s="121">
        <v>0</v>
      </c>
      <c r="K117" s="99">
        <v>0</v>
      </c>
      <c r="L117" s="121">
        <v>0</v>
      </c>
      <c r="M117" s="99">
        <v>0</v>
      </c>
      <c r="N117" s="121">
        <f>IFERROR(VLOOKUP($A117,'SQL Results'!$A:$B,2,0),0)</f>
        <v>0</v>
      </c>
    </row>
    <row r="118" spans="1:14" s="12" customFormat="1" x14ac:dyDescent="0.25">
      <c r="A118" s="107" t="s">
        <v>348</v>
      </c>
      <c r="B118" s="108" t="s">
        <v>349</v>
      </c>
      <c r="C118" s="99">
        <v>0</v>
      </c>
      <c r="D118" s="121">
        <v>0</v>
      </c>
      <c r="E118" s="99">
        <v>0</v>
      </c>
      <c r="F118" s="121">
        <v>0</v>
      </c>
      <c r="G118" s="99">
        <v>0</v>
      </c>
      <c r="H118" s="121">
        <v>0</v>
      </c>
      <c r="I118" s="99">
        <v>0</v>
      </c>
      <c r="J118" s="121">
        <v>0</v>
      </c>
      <c r="K118" s="99">
        <v>0</v>
      </c>
      <c r="L118" s="121">
        <v>7.17</v>
      </c>
      <c r="M118" s="99">
        <v>0</v>
      </c>
      <c r="N118" s="121">
        <f>IFERROR(VLOOKUP($A118,'SQL Results'!$A:$B,2,0),0)</f>
        <v>0</v>
      </c>
    </row>
    <row r="119" spans="1:14" s="12" customFormat="1" x14ac:dyDescent="0.25">
      <c r="A119" s="107" t="s">
        <v>350</v>
      </c>
      <c r="B119" s="108" t="s">
        <v>351</v>
      </c>
      <c r="C119" s="99">
        <v>0</v>
      </c>
      <c r="D119" s="121">
        <v>3.12</v>
      </c>
      <c r="E119" s="99">
        <v>0</v>
      </c>
      <c r="F119" s="121">
        <v>0</v>
      </c>
      <c r="G119" s="99">
        <v>0</v>
      </c>
      <c r="H119" s="121">
        <v>0</v>
      </c>
      <c r="I119" s="99">
        <v>0</v>
      </c>
      <c r="J119" s="121">
        <v>0</v>
      </c>
      <c r="K119" s="99">
        <v>19.38</v>
      </c>
      <c r="L119" s="121">
        <v>0</v>
      </c>
      <c r="M119" s="99">
        <v>2.4</v>
      </c>
      <c r="N119" s="121">
        <f>IFERROR(VLOOKUP($A119,'SQL Results'!$A:$B,2,0),0)</f>
        <v>0</v>
      </c>
    </row>
    <row r="120" spans="1:14" s="12" customFormat="1" x14ac:dyDescent="0.25">
      <c r="A120" s="107" t="s">
        <v>352</v>
      </c>
      <c r="B120" s="108" t="s">
        <v>353</v>
      </c>
      <c r="C120" s="99">
        <v>0</v>
      </c>
      <c r="D120" s="121">
        <v>0</v>
      </c>
      <c r="E120" s="99">
        <v>0</v>
      </c>
      <c r="F120" s="121">
        <v>0</v>
      </c>
      <c r="G120" s="99">
        <v>0</v>
      </c>
      <c r="H120" s="121">
        <v>0</v>
      </c>
      <c r="I120" s="99">
        <v>0</v>
      </c>
      <c r="J120" s="121">
        <v>0</v>
      </c>
      <c r="K120" s="99">
        <v>0</v>
      </c>
      <c r="L120" s="121">
        <v>0</v>
      </c>
      <c r="M120" s="99">
        <v>0</v>
      </c>
      <c r="N120" s="121">
        <f>IFERROR(VLOOKUP($A120,'SQL Results'!$A:$B,2,0),0)</f>
        <v>2.9</v>
      </c>
    </row>
    <row r="121" spans="1:14" s="12" customFormat="1" x14ac:dyDescent="0.25">
      <c r="A121" s="107" t="s">
        <v>354</v>
      </c>
      <c r="B121" s="108" t="s">
        <v>355</v>
      </c>
      <c r="C121" s="99">
        <v>0</v>
      </c>
      <c r="D121" s="121">
        <v>0</v>
      </c>
      <c r="E121" s="99">
        <v>0</v>
      </c>
      <c r="F121" s="121">
        <v>0</v>
      </c>
      <c r="G121" s="99">
        <v>0</v>
      </c>
      <c r="H121" s="121">
        <v>0</v>
      </c>
      <c r="I121" s="99">
        <v>0</v>
      </c>
      <c r="J121" s="121">
        <v>0</v>
      </c>
      <c r="K121" s="99">
        <v>0</v>
      </c>
      <c r="L121" s="121">
        <v>0</v>
      </c>
      <c r="M121" s="99">
        <v>0</v>
      </c>
      <c r="N121" s="121">
        <f>IFERROR(VLOOKUP($A121,'SQL Results'!$A:$B,2,0),0)</f>
        <v>0</v>
      </c>
    </row>
    <row r="122" spans="1:14" s="12" customFormat="1" x14ac:dyDescent="0.25">
      <c r="A122" s="107" t="s">
        <v>356</v>
      </c>
      <c r="B122" s="108" t="s">
        <v>357</v>
      </c>
      <c r="C122" s="99">
        <v>0</v>
      </c>
      <c r="D122" s="121">
        <v>0</v>
      </c>
      <c r="E122" s="99">
        <v>0</v>
      </c>
      <c r="F122" s="121">
        <v>0</v>
      </c>
      <c r="G122" s="99">
        <v>0</v>
      </c>
      <c r="H122" s="121">
        <v>0</v>
      </c>
      <c r="I122" s="99">
        <v>0</v>
      </c>
      <c r="J122" s="121">
        <v>0</v>
      </c>
      <c r="K122" s="99">
        <v>0</v>
      </c>
      <c r="L122" s="121">
        <v>0</v>
      </c>
      <c r="M122" s="99">
        <v>0</v>
      </c>
      <c r="N122" s="121">
        <f>IFERROR(VLOOKUP($A122,'SQL Results'!$A:$B,2,0),0)</f>
        <v>0</v>
      </c>
    </row>
    <row r="123" spans="1:14" s="12" customFormat="1" ht="30" x14ac:dyDescent="0.25">
      <c r="A123" s="107" t="s">
        <v>358</v>
      </c>
      <c r="B123" s="108" t="s">
        <v>359</v>
      </c>
      <c r="C123" s="99">
        <v>0</v>
      </c>
      <c r="D123" s="121">
        <v>0</v>
      </c>
      <c r="E123" s="99">
        <v>0</v>
      </c>
      <c r="F123" s="121">
        <v>0</v>
      </c>
      <c r="G123" s="99">
        <v>0</v>
      </c>
      <c r="H123" s="121">
        <v>0</v>
      </c>
      <c r="I123" s="99">
        <v>0</v>
      </c>
      <c r="J123" s="121">
        <v>0</v>
      </c>
      <c r="K123" s="99">
        <v>0</v>
      </c>
      <c r="L123" s="121">
        <v>0</v>
      </c>
      <c r="M123" s="99">
        <v>0</v>
      </c>
      <c r="N123" s="121">
        <f>IFERROR(VLOOKUP($A123,'SQL Results'!$A:$B,2,0),0)</f>
        <v>0</v>
      </c>
    </row>
    <row r="124" spans="1:14" s="12" customFormat="1" x14ac:dyDescent="0.25">
      <c r="A124" s="107" t="s">
        <v>366</v>
      </c>
      <c r="B124" s="108" t="s">
        <v>364</v>
      </c>
      <c r="C124" s="99">
        <v>0</v>
      </c>
      <c r="D124" s="121">
        <v>0</v>
      </c>
      <c r="E124" s="99">
        <v>0</v>
      </c>
      <c r="F124" s="121">
        <v>0</v>
      </c>
      <c r="G124" s="99">
        <v>0</v>
      </c>
      <c r="H124" s="121">
        <v>0</v>
      </c>
      <c r="I124" s="99">
        <v>0</v>
      </c>
      <c r="J124" s="121">
        <v>0</v>
      </c>
      <c r="K124" s="99">
        <v>0</v>
      </c>
      <c r="L124" s="121">
        <v>0</v>
      </c>
      <c r="M124" s="99">
        <v>0</v>
      </c>
      <c r="N124" s="121">
        <f>IFERROR(VLOOKUP($A124,'SQL Results'!$A:$B,2,0),0)</f>
        <v>0</v>
      </c>
    </row>
    <row r="125" spans="1:14" s="12" customFormat="1" x14ac:dyDescent="0.25">
      <c r="A125" s="107" t="s">
        <v>367</v>
      </c>
      <c r="B125" s="108" t="s">
        <v>368</v>
      </c>
      <c r="C125" s="99">
        <v>0</v>
      </c>
      <c r="D125" s="121">
        <v>0</v>
      </c>
      <c r="E125" s="99">
        <v>0</v>
      </c>
      <c r="F125" s="121">
        <v>0</v>
      </c>
      <c r="G125" s="99">
        <v>0</v>
      </c>
      <c r="H125" s="121">
        <v>0</v>
      </c>
      <c r="I125" s="99">
        <v>0</v>
      </c>
      <c r="J125" s="121">
        <v>0</v>
      </c>
      <c r="K125" s="99">
        <v>0</v>
      </c>
      <c r="L125" s="121">
        <v>0</v>
      </c>
      <c r="M125" s="99">
        <v>0</v>
      </c>
      <c r="N125" s="121">
        <f>IFERROR(VLOOKUP($A125,'SQL Results'!$A:$B,2,0),0)</f>
        <v>0</v>
      </c>
    </row>
    <row r="126" spans="1:14" s="12" customFormat="1" x14ac:dyDescent="0.25">
      <c r="A126" s="132" t="s">
        <v>374</v>
      </c>
      <c r="B126" s="133" t="s">
        <v>372</v>
      </c>
      <c r="C126" s="134">
        <v>4021313.33</v>
      </c>
      <c r="D126" s="134">
        <v>21528919.359999999</v>
      </c>
      <c r="E126" s="134">
        <v>18633401.710000001</v>
      </c>
      <c r="F126" s="134">
        <v>18855646.449999999</v>
      </c>
      <c r="G126" s="134">
        <v>4551380.5199999996</v>
      </c>
      <c r="H126" s="134">
        <v>14648917.310000001</v>
      </c>
      <c r="I126" s="134">
        <v>11602273.880000001</v>
      </c>
      <c r="J126" s="134">
        <v>10263250.16</v>
      </c>
      <c r="K126" s="134">
        <v>11669415.859999999</v>
      </c>
      <c r="L126" s="134">
        <v>91170462.029999852</v>
      </c>
      <c r="M126" s="134">
        <v>29487434.109999999</v>
      </c>
      <c r="N126" s="134">
        <f>IFERROR(VLOOKUP($A126,'SQL Results'!$A:$B,2,0),0)</f>
        <v>29083015.93</v>
      </c>
    </row>
    <row r="127" spans="1:14" s="12" customFormat="1" x14ac:dyDescent="0.25">
      <c r="A127" s="107" t="s">
        <v>375</v>
      </c>
      <c r="B127" s="108" t="s">
        <v>376</v>
      </c>
      <c r="C127" s="99">
        <v>0</v>
      </c>
      <c r="D127" s="121">
        <v>0</v>
      </c>
      <c r="E127" s="99">
        <v>0</v>
      </c>
      <c r="F127" s="121">
        <v>0</v>
      </c>
      <c r="G127" s="99">
        <v>0</v>
      </c>
      <c r="H127" s="121">
        <v>0</v>
      </c>
      <c r="I127" s="99">
        <v>0</v>
      </c>
      <c r="J127" s="121">
        <v>0</v>
      </c>
      <c r="K127" s="99">
        <v>0</v>
      </c>
      <c r="L127" s="121">
        <v>0</v>
      </c>
      <c r="M127" s="99">
        <v>0</v>
      </c>
      <c r="N127" s="121">
        <f>IFERROR(VLOOKUP($A127,'SQL Results'!$A:$B,2,0),0)</f>
        <v>0</v>
      </c>
    </row>
    <row r="128" spans="1:14" s="12" customFormat="1" x14ac:dyDescent="0.25">
      <c r="A128" s="107" t="s">
        <v>377</v>
      </c>
      <c r="B128" s="108" t="s">
        <v>378</v>
      </c>
      <c r="C128" s="99">
        <v>0</v>
      </c>
      <c r="D128" s="121">
        <v>0</v>
      </c>
      <c r="E128" s="99">
        <v>0</v>
      </c>
      <c r="F128" s="121">
        <v>0</v>
      </c>
      <c r="G128" s="99">
        <v>0</v>
      </c>
      <c r="H128" s="121">
        <v>0</v>
      </c>
      <c r="I128" s="99">
        <v>0</v>
      </c>
      <c r="J128" s="121">
        <v>0</v>
      </c>
      <c r="K128" s="99">
        <v>0</v>
      </c>
      <c r="L128" s="121">
        <v>0</v>
      </c>
      <c r="M128" s="99">
        <v>0</v>
      </c>
      <c r="N128" s="121">
        <f>IFERROR(VLOOKUP($A128,'SQL Results'!$A:$B,2,0),0)</f>
        <v>0</v>
      </c>
    </row>
    <row r="129" spans="1:14" s="12" customFormat="1" x14ac:dyDescent="0.25">
      <c r="A129" s="107" t="s">
        <v>384</v>
      </c>
      <c r="B129" s="108" t="s">
        <v>382</v>
      </c>
      <c r="C129" s="99">
        <v>248411.54999999996</v>
      </c>
      <c r="D129" s="121">
        <v>136897.06</v>
      </c>
      <c r="E129" s="99">
        <v>166853.64000000001</v>
      </c>
      <c r="F129" s="121">
        <v>2480180.2799999998</v>
      </c>
      <c r="G129" s="99">
        <v>2437589.21</v>
      </c>
      <c r="H129" s="121">
        <v>569413.64</v>
      </c>
      <c r="I129" s="99">
        <v>694595.12</v>
      </c>
      <c r="J129" s="121">
        <v>498930.37</v>
      </c>
      <c r="K129" s="99">
        <v>111235.62</v>
      </c>
      <c r="L129" s="121">
        <v>209606.01000000004</v>
      </c>
      <c r="M129" s="99">
        <v>108876.18</v>
      </c>
      <c r="N129" s="121">
        <f>IFERROR(VLOOKUP($A129,'SQL Results'!$A:$B,2,0),0)</f>
        <v>190046.66</v>
      </c>
    </row>
    <row r="130" spans="1:14" s="12" customFormat="1" x14ac:dyDescent="0.25">
      <c r="A130" s="107" t="s">
        <v>385</v>
      </c>
      <c r="B130" s="108" t="s">
        <v>386</v>
      </c>
      <c r="C130" s="99">
        <v>994.61999999999989</v>
      </c>
      <c r="D130" s="121">
        <v>0</v>
      </c>
      <c r="E130" s="99">
        <v>0</v>
      </c>
      <c r="F130" s="121">
        <v>0</v>
      </c>
      <c r="G130" s="99">
        <v>0</v>
      </c>
      <c r="H130" s="121">
        <v>0</v>
      </c>
      <c r="I130" s="99">
        <v>0</v>
      </c>
      <c r="J130" s="121">
        <v>0</v>
      </c>
      <c r="K130" s="99">
        <v>0</v>
      </c>
      <c r="L130" s="121">
        <v>0</v>
      </c>
      <c r="M130" s="99">
        <v>0</v>
      </c>
      <c r="N130" s="121">
        <f>IFERROR(VLOOKUP($A130,'SQL Results'!$A:$B,2,0),0)</f>
        <v>0</v>
      </c>
    </row>
    <row r="131" spans="1:14" s="12" customFormat="1" x14ac:dyDescent="0.25">
      <c r="A131" s="107" t="s">
        <v>390</v>
      </c>
      <c r="B131" s="108" t="s">
        <v>389</v>
      </c>
      <c r="C131" s="99">
        <v>0</v>
      </c>
      <c r="D131" s="121">
        <v>0</v>
      </c>
      <c r="E131" s="99">
        <v>0</v>
      </c>
      <c r="F131" s="121">
        <v>0</v>
      </c>
      <c r="G131" s="99">
        <v>0</v>
      </c>
      <c r="H131" s="121">
        <v>0</v>
      </c>
      <c r="I131" s="99">
        <v>0</v>
      </c>
      <c r="J131" s="121">
        <v>0</v>
      </c>
      <c r="K131" s="99">
        <v>0</v>
      </c>
      <c r="L131" s="121">
        <v>0</v>
      </c>
      <c r="M131" s="99">
        <v>0</v>
      </c>
      <c r="N131" s="121">
        <f>IFERROR(VLOOKUP($A131,'SQL Results'!$A:$B,2,0),0)</f>
        <v>0</v>
      </c>
    </row>
    <row r="132" spans="1:14" s="12" customFormat="1" x14ac:dyDescent="0.25">
      <c r="A132" s="107" t="s">
        <v>391</v>
      </c>
      <c r="B132" s="108" t="s">
        <v>392</v>
      </c>
      <c r="C132" s="99">
        <v>0</v>
      </c>
      <c r="D132" s="121">
        <v>0</v>
      </c>
      <c r="E132" s="99">
        <v>0</v>
      </c>
      <c r="F132" s="121">
        <v>0</v>
      </c>
      <c r="G132" s="99">
        <v>0</v>
      </c>
      <c r="H132" s="121">
        <v>0</v>
      </c>
      <c r="I132" s="99">
        <v>0</v>
      </c>
      <c r="J132" s="121">
        <v>0</v>
      </c>
      <c r="K132" s="99">
        <v>0</v>
      </c>
      <c r="L132" s="121">
        <v>0</v>
      </c>
      <c r="M132" s="99">
        <v>0</v>
      </c>
      <c r="N132" s="121">
        <f>IFERROR(VLOOKUP($A132,'SQL Results'!$A:$B,2,0),0)</f>
        <v>0</v>
      </c>
    </row>
    <row r="133" spans="1:14" s="12" customFormat="1" x14ac:dyDescent="0.25">
      <c r="A133" s="107" t="s">
        <v>395</v>
      </c>
      <c r="B133" s="108" t="s">
        <v>394</v>
      </c>
      <c r="C133" s="99">
        <v>0</v>
      </c>
      <c r="D133" s="121">
        <v>0</v>
      </c>
      <c r="E133" s="99">
        <v>0</v>
      </c>
      <c r="F133" s="121">
        <v>0</v>
      </c>
      <c r="G133" s="99">
        <v>0</v>
      </c>
      <c r="H133" s="121">
        <v>0</v>
      </c>
      <c r="I133" s="99">
        <v>0</v>
      </c>
      <c r="J133" s="121">
        <v>0</v>
      </c>
      <c r="K133" s="99">
        <v>0</v>
      </c>
      <c r="L133" s="121">
        <v>0</v>
      </c>
      <c r="M133" s="99">
        <v>0</v>
      </c>
      <c r="N133" s="121">
        <f>IFERROR(VLOOKUP($A133,'SQL Results'!$A:$B,2,0),0)</f>
        <v>0</v>
      </c>
    </row>
    <row r="134" spans="1:14" s="12" customFormat="1" x14ac:dyDescent="0.25">
      <c r="A134" s="107" t="s">
        <v>396</v>
      </c>
      <c r="B134" s="108" t="s">
        <v>397</v>
      </c>
      <c r="C134" s="99">
        <v>0</v>
      </c>
      <c r="D134" s="121">
        <v>0</v>
      </c>
      <c r="E134" s="99">
        <v>0</v>
      </c>
      <c r="F134" s="121">
        <v>0</v>
      </c>
      <c r="G134" s="99">
        <v>0</v>
      </c>
      <c r="H134" s="121">
        <v>0</v>
      </c>
      <c r="I134" s="99">
        <v>0</v>
      </c>
      <c r="J134" s="121">
        <v>0</v>
      </c>
      <c r="K134" s="99">
        <v>0</v>
      </c>
      <c r="L134" s="121">
        <v>0</v>
      </c>
      <c r="M134" s="99">
        <v>0</v>
      </c>
      <c r="N134" s="121">
        <f>IFERROR(VLOOKUP($A134,'SQL Results'!$A:$B,2,0),0)</f>
        <v>0</v>
      </c>
    </row>
    <row r="135" spans="1:14" s="12" customFormat="1" x14ac:dyDescent="0.25">
      <c r="A135" s="107" t="s">
        <v>400</v>
      </c>
      <c r="B135" s="108" t="s">
        <v>399</v>
      </c>
      <c r="C135" s="99">
        <v>0</v>
      </c>
      <c r="D135" s="121">
        <v>0</v>
      </c>
      <c r="E135" s="99">
        <v>0</v>
      </c>
      <c r="F135" s="121">
        <v>0</v>
      </c>
      <c r="G135" s="99">
        <v>0</v>
      </c>
      <c r="H135" s="121">
        <v>0</v>
      </c>
      <c r="I135" s="99">
        <v>0</v>
      </c>
      <c r="J135" s="121">
        <v>0</v>
      </c>
      <c r="K135" s="99">
        <v>0</v>
      </c>
      <c r="L135" s="121">
        <v>0</v>
      </c>
      <c r="M135" s="99">
        <v>0</v>
      </c>
      <c r="N135" s="121">
        <f>IFERROR(VLOOKUP($A135,'SQL Results'!$A:$B,2,0),0)</f>
        <v>0</v>
      </c>
    </row>
    <row r="136" spans="1:14" s="12" customFormat="1" x14ac:dyDescent="0.25">
      <c r="A136" s="107" t="s">
        <v>401</v>
      </c>
      <c r="B136" s="108" t="s">
        <v>402</v>
      </c>
      <c r="C136" s="99">
        <v>0</v>
      </c>
      <c r="D136" s="121">
        <v>0</v>
      </c>
      <c r="E136" s="99">
        <v>0</v>
      </c>
      <c r="F136" s="121">
        <v>0</v>
      </c>
      <c r="G136" s="99">
        <v>0</v>
      </c>
      <c r="H136" s="121">
        <v>0</v>
      </c>
      <c r="I136" s="99">
        <v>0</v>
      </c>
      <c r="J136" s="121">
        <v>0</v>
      </c>
      <c r="K136" s="99">
        <v>0</v>
      </c>
      <c r="L136" s="121">
        <v>0</v>
      </c>
      <c r="M136" s="99">
        <v>0</v>
      </c>
      <c r="N136" s="121">
        <f>IFERROR(VLOOKUP($A136,'SQL Results'!$A:$B,2,0),0)</f>
        <v>0</v>
      </c>
    </row>
    <row r="137" spans="1:14" s="12" customFormat="1" x14ac:dyDescent="0.25">
      <c r="A137" s="107" t="s">
        <v>405</v>
      </c>
      <c r="B137" s="108" t="s">
        <v>404</v>
      </c>
      <c r="C137" s="99">
        <v>0</v>
      </c>
      <c r="D137" s="121">
        <v>0</v>
      </c>
      <c r="E137" s="99">
        <v>494.93</v>
      </c>
      <c r="F137" s="121">
        <v>0</v>
      </c>
      <c r="G137" s="99">
        <v>0</v>
      </c>
      <c r="H137" s="121">
        <v>494.93</v>
      </c>
      <c r="I137" s="99">
        <v>44.350000000000009</v>
      </c>
      <c r="J137" s="121">
        <v>269.61</v>
      </c>
      <c r="K137" s="99">
        <v>225.31</v>
      </c>
      <c r="L137" s="121">
        <v>494.58</v>
      </c>
      <c r="M137" s="99">
        <v>124.78</v>
      </c>
      <c r="N137" s="121">
        <f>IFERROR(VLOOKUP($A137,'SQL Results'!$A:$B,2,0),0)</f>
        <v>0</v>
      </c>
    </row>
    <row r="138" spans="1:14" s="12" customFormat="1" x14ac:dyDescent="0.25">
      <c r="A138" s="107" t="s">
        <v>406</v>
      </c>
      <c r="B138" s="108" t="s">
        <v>407</v>
      </c>
      <c r="C138" s="99">
        <v>92.420000000000016</v>
      </c>
      <c r="D138" s="121">
        <v>21.48</v>
      </c>
      <c r="E138" s="99">
        <v>190.43</v>
      </c>
      <c r="F138" s="121">
        <v>7.58</v>
      </c>
      <c r="G138" s="99">
        <v>0</v>
      </c>
      <c r="H138" s="121">
        <v>85.1</v>
      </c>
      <c r="I138" s="99">
        <v>54.04999999999999</v>
      </c>
      <c r="J138" s="121">
        <v>51.11</v>
      </c>
      <c r="K138" s="99">
        <v>347.53</v>
      </c>
      <c r="L138" s="121">
        <v>969.82</v>
      </c>
      <c r="M138" s="99">
        <v>93.88</v>
      </c>
      <c r="N138" s="121">
        <f>IFERROR(VLOOKUP($A138,'SQL Results'!$A:$B,2,0),0)</f>
        <v>0</v>
      </c>
    </row>
    <row r="139" spans="1:14" s="12" customFormat="1" x14ac:dyDescent="0.25">
      <c r="A139" s="107" t="s">
        <v>410</v>
      </c>
      <c r="B139" s="108" t="s">
        <v>409</v>
      </c>
      <c r="C139" s="99">
        <v>0</v>
      </c>
      <c r="D139" s="121">
        <v>0</v>
      </c>
      <c r="E139" s="99">
        <v>0</v>
      </c>
      <c r="F139" s="121">
        <v>37.74</v>
      </c>
      <c r="G139" s="99">
        <v>149.11000000000001</v>
      </c>
      <c r="H139" s="121">
        <v>0</v>
      </c>
      <c r="I139" s="99">
        <v>0</v>
      </c>
      <c r="J139" s="121">
        <v>0</v>
      </c>
      <c r="K139" s="99">
        <v>80.81</v>
      </c>
      <c r="L139" s="121">
        <v>84.9</v>
      </c>
      <c r="M139" s="99">
        <v>162.01</v>
      </c>
      <c r="N139" s="121">
        <f>IFERROR(VLOOKUP($A139,'SQL Results'!$A:$B,2,0),0)</f>
        <v>0</v>
      </c>
    </row>
    <row r="140" spans="1:14" s="12" customFormat="1" x14ac:dyDescent="0.25">
      <c r="A140" s="107" t="s">
        <v>412</v>
      </c>
      <c r="B140" s="108" t="s">
        <v>413</v>
      </c>
      <c r="C140" s="99">
        <v>0</v>
      </c>
      <c r="D140" s="121">
        <v>0</v>
      </c>
      <c r="E140" s="99">
        <v>0</v>
      </c>
      <c r="F140" s="121">
        <v>0</v>
      </c>
      <c r="G140" s="99">
        <v>0</v>
      </c>
      <c r="H140" s="121">
        <v>0</v>
      </c>
      <c r="I140" s="99">
        <v>0</v>
      </c>
      <c r="J140" s="121">
        <v>0</v>
      </c>
      <c r="K140" s="99">
        <v>0</v>
      </c>
      <c r="L140" s="121">
        <v>0</v>
      </c>
      <c r="M140" s="99">
        <v>0</v>
      </c>
      <c r="N140" s="121">
        <f>IFERROR(VLOOKUP($A140,'SQL Results'!$A:$B,2,0),0)</f>
        <v>0</v>
      </c>
    </row>
    <row r="141" spans="1:14" s="12" customFormat="1" x14ac:dyDescent="0.25">
      <c r="A141" s="107" t="s">
        <v>414</v>
      </c>
      <c r="B141" s="108" t="s">
        <v>415</v>
      </c>
      <c r="C141" s="99">
        <v>0</v>
      </c>
      <c r="D141" s="121">
        <v>0</v>
      </c>
      <c r="E141" s="99">
        <v>0</v>
      </c>
      <c r="F141" s="121">
        <v>0</v>
      </c>
      <c r="G141" s="99">
        <v>0</v>
      </c>
      <c r="H141" s="121">
        <v>0</v>
      </c>
      <c r="I141" s="99">
        <v>0</v>
      </c>
      <c r="J141" s="121">
        <v>0</v>
      </c>
      <c r="K141" s="99">
        <v>0</v>
      </c>
      <c r="L141" s="121">
        <v>0</v>
      </c>
      <c r="M141" s="99">
        <v>0</v>
      </c>
      <c r="N141" s="121">
        <f>IFERROR(VLOOKUP($A141,'SQL Results'!$A:$B,2,0),0)</f>
        <v>0</v>
      </c>
    </row>
    <row r="142" spans="1:14" s="12" customFormat="1" x14ac:dyDescent="0.25">
      <c r="A142" s="107" t="s">
        <v>416</v>
      </c>
      <c r="B142" s="108" t="s">
        <v>417</v>
      </c>
      <c r="C142" s="99">
        <v>0</v>
      </c>
      <c r="D142" s="121">
        <v>0</v>
      </c>
      <c r="E142" s="99">
        <v>0</v>
      </c>
      <c r="F142" s="121">
        <v>0</v>
      </c>
      <c r="G142" s="99">
        <v>0</v>
      </c>
      <c r="H142" s="121">
        <v>0</v>
      </c>
      <c r="I142" s="99">
        <v>0</v>
      </c>
      <c r="J142" s="121">
        <v>0</v>
      </c>
      <c r="K142" s="99">
        <v>0</v>
      </c>
      <c r="L142" s="121">
        <v>0</v>
      </c>
      <c r="M142" s="99">
        <v>0</v>
      </c>
      <c r="N142" s="121">
        <f>IFERROR(VLOOKUP($A142,'SQL Results'!$A:$B,2,0),0)</f>
        <v>0</v>
      </c>
    </row>
    <row r="143" spans="1:14" s="12" customFormat="1" ht="30" x14ac:dyDescent="0.25">
      <c r="A143" s="107" t="s">
        <v>418</v>
      </c>
      <c r="B143" s="108" t="s">
        <v>419</v>
      </c>
      <c r="C143" s="99">
        <v>298</v>
      </c>
      <c r="D143" s="121">
        <v>518.29</v>
      </c>
      <c r="E143" s="99">
        <v>51.8</v>
      </c>
      <c r="F143" s="121">
        <v>1363.99</v>
      </c>
      <c r="G143" s="99">
        <v>92.33</v>
      </c>
      <c r="H143" s="121">
        <v>19</v>
      </c>
      <c r="I143" s="99">
        <v>64.069999999999993</v>
      </c>
      <c r="J143" s="121">
        <v>0</v>
      </c>
      <c r="K143" s="99">
        <v>345.70999999999992</v>
      </c>
      <c r="L143" s="121">
        <v>91</v>
      </c>
      <c r="M143" s="99">
        <v>157.68</v>
      </c>
      <c r="N143" s="121">
        <f>IFERROR(VLOOKUP($A143,'SQL Results'!$A:$B,2,0),0)</f>
        <v>983.96</v>
      </c>
    </row>
    <row r="144" spans="1:14" s="12" customFormat="1" ht="30" x14ac:dyDescent="0.25">
      <c r="A144" s="107" t="s">
        <v>420</v>
      </c>
      <c r="B144" s="108" t="s">
        <v>421</v>
      </c>
      <c r="C144" s="99">
        <v>0</v>
      </c>
      <c r="D144" s="121">
        <v>0</v>
      </c>
      <c r="E144" s="99">
        <v>0</v>
      </c>
      <c r="F144" s="121">
        <v>0</v>
      </c>
      <c r="G144" s="99">
        <v>0</v>
      </c>
      <c r="H144" s="121">
        <v>0</v>
      </c>
      <c r="I144" s="99">
        <v>0</v>
      </c>
      <c r="J144" s="121">
        <v>0</v>
      </c>
      <c r="K144" s="99">
        <v>0</v>
      </c>
      <c r="L144" s="121">
        <v>0</v>
      </c>
      <c r="M144" s="99">
        <v>0</v>
      </c>
      <c r="N144" s="121">
        <f>IFERROR(VLOOKUP($A144,'SQL Results'!$A:$B,2,0),0)</f>
        <v>0</v>
      </c>
    </row>
    <row r="145" spans="1:14" s="12" customFormat="1" x14ac:dyDescent="0.25">
      <c r="A145" s="107" t="s">
        <v>426</v>
      </c>
      <c r="B145" s="108" t="s">
        <v>427</v>
      </c>
      <c r="C145" s="99">
        <v>0</v>
      </c>
      <c r="D145" s="121">
        <v>0</v>
      </c>
      <c r="E145" s="99">
        <v>0</v>
      </c>
      <c r="F145" s="121">
        <v>21.350000000000005</v>
      </c>
      <c r="G145" s="99">
        <v>106.01000000000002</v>
      </c>
      <c r="H145" s="121">
        <v>76.48</v>
      </c>
      <c r="I145" s="99">
        <v>41.09</v>
      </c>
      <c r="J145" s="121">
        <v>73.540000000000006</v>
      </c>
      <c r="K145" s="99">
        <v>75.489999999999995</v>
      </c>
      <c r="L145" s="121">
        <v>60.19</v>
      </c>
      <c r="M145" s="99">
        <v>11.69</v>
      </c>
      <c r="N145" s="121">
        <f>IFERROR(VLOOKUP($A145,'SQL Results'!$A:$B,2,0),0)</f>
        <v>90.92</v>
      </c>
    </row>
    <row r="146" spans="1:14" s="12" customFormat="1" x14ac:dyDescent="0.25">
      <c r="A146" s="107" t="s">
        <v>428</v>
      </c>
      <c r="B146" s="108" t="s">
        <v>429</v>
      </c>
      <c r="C146" s="99">
        <v>16048.62</v>
      </c>
      <c r="D146" s="121">
        <v>12394.96</v>
      </c>
      <c r="E146" s="99">
        <v>25094.19</v>
      </c>
      <c r="F146" s="121">
        <v>8378.0699999999979</v>
      </c>
      <c r="G146" s="99">
        <v>14048.27</v>
      </c>
      <c r="H146" s="121">
        <v>12961.81</v>
      </c>
      <c r="I146" s="99">
        <v>18853.240000000002</v>
      </c>
      <c r="J146" s="121">
        <v>24006.17</v>
      </c>
      <c r="K146" s="99">
        <v>31336.99</v>
      </c>
      <c r="L146" s="121">
        <v>24817.93</v>
      </c>
      <c r="M146" s="99">
        <v>25974.07</v>
      </c>
      <c r="N146" s="121">
        <f>IFERROR(VLOOKUP($A146,'SQL Results'!$A:$B,2,0),0)</f>
        <v>23199.78</v>
      </c>
    </row>
    <row r="147" spans="1:14" s="12" customFormat="1" x14ac:dyDescent="0.25">
      <c r="A147" s="107" t="s">
        <v>430</v>
      </c>
      <c r="B147" s="108" t="s">
        <v>431</v>
      </c>
      <c r="C147" s="99">
        <v>0</v>
      </c>
      <c r="D147" s="121">
        <v>0</v>
      </c>
      <c r="E147" s="99">
        <v>0</v>
      </c>
      <c r="F147" s="121">
        <v>0</v>
      </c>
      <c r="G147" s="99">
        <v>0</v>
      </c>
      <c r="H147" s="121">
        <v>0</v>
      </c>
      <c r="I147" s="99">
        <v>0</v>
      </c>
      <c r="J147" s="121">
        <v>0</v>
      </c>
      <c r="K147" s="99">
        <v>0</v>
      </c>
      <c r="L147" s="121">
        <v>0</v>
      </c>
      <c r="M147" s="99">
        <v>0</v>
      </c>
      <c r="N147" s="121">
        <f>IFERROR(VLOOKUP($A147,'SQL Results'!$A:$B,2,0),0)</f>
        <v>0</v>
      </c>
    </row>
    <row r="148" spans="1:14" s="12" customFormat="1" x14ac:dyDescent="0.25">
      <c r="A148" s="107" t="s">
        <v>432</v>
      </c>
      <c r="B148" s="108" t="s">
        <v>433</v>
      </c>
      <c r="C148" s="99">
        <v>22551.57</v>
      </c>
      <c r="D148" s="121">
        <v>18774.05</v>
      </c>
      <c r="E148" s="99">
        <v>62.35</v>
      </c>
      <c r="F148" s="121">
        <v>30.16</v>
      </c>
      <c r="G148" s="99">
        <v>308.18</v>
      </c>
      <c r="H148" s="121">
        <v>179.63999999999996</v>
      </c>
      <c r="I148" s="99">
        <v>15820.57</v>
      </c>
      <c r="J148" s="121">
        <v>14939.69</v>
      </c>
      <c r="K148" s="99">
        <v>23066.93</v>
      </c>
      <c r="L148" s="121">
        <v>22880.04</v>
      </c>
      <c r="M148" s="99">
        <v>13985.21</v>
      </c>
      <c r="N148" s="121">
        <f>IFERROR(VLOOKUP($A148,'SQL Results'!$A:$B,2,0),0)</f>
        <v>23681.08</v>
      </c>
    </row>
    <row r="149" spans="1:14" s="12" customFormat="1" x14ac:dyDescent="0.25">
      <c r="A149" s="107" t="s">
        <v>434</v>
      </c>
      <c r="B149" s="108" t="s">
        <v>435</v>
      </c>
      <c r="C149" s="99">
        <v>0</v>
      </c>
      <c r="D149" s="121">
        <v>0</v>
      </c>
      <c r="E149" s="99">
        <v>0</v>
      </c>
      <c r="F149" s="121">
        <v>0</v>
      </c>
      <c r="G149" s="99">
        <v>0</v>
      </c>
      <c r="H149" s="121">
        <v>0</v>
      </c>
      <c r="I149" s="99">
        <v>0</v>
      </c>
      <c r="J149" s="121">
        <v>0</v>
      </c>
      <c r="K149" s="99">
        <v>0</v>
      </c>
      <c r="L149" s="121">
        <v>0</v>
      </c>
      <c r="M149" s="99">
        <v>0</v>
      </c>
      <c r="N149" s="121">
        <f>IFERROR(VLOOKUP($A149,'SQL Results'!$A:$B,2,0),0)</f>
        <v>0</v>
      </c>
    </row>
    <row r="150" spans="1:14" s="12" customFormat="1" x14ac:dyDescent="0.25">
      <c r="A150" s="107" t="s">
        <v>436</v>
      </c>
      <c r="B150" s="108" t="s">
        <v>437</v>
      </c>
      <c r="C150" s="99">
        <v>14233.65</v>
      </c>
      <c r="D150" s="121">
        <v>19846.3</v>
      </c>
      <c r="E150" s="99">
        <v>13546.62</v>
      </c>
      <c r="F150" s="121">
        <v>18497.78</v>
      </c>
      <c r="G150" s="99">
        <v>15321.79</v>
      </c>
      <c r="H150" s="121">
        <v>17045.580000000002</v>
      </c>
      <c r="I150" s="99">
        <v>19967.61</v>
      </c>
      <c r="J150" s="121">
        <v>31972.2</v>
      </c>
      <c r="K150" s="99">
        <v>19187.099999999999</v>
      </c>
      <c r="L150" s="121">
        <v>22150.819999999996</v>
      </c>
      <c r="M150" s="99">
        <v>20529.53</v>
      </c>
      <c r="N150" s="121">
        <f>IFERROR(VLOOKUP($A150,'SQL Results'!$A:$B,2,0),0)</f>
        <v>19882.62</v>
      </c>
    </row>
    <row r="151" spans="1:14" s="12" customFormat="1" x14ac:dyDescent="0.25">
      <c r="A151" s="107" t="s">
        <v>438</v>
      </c>
      <c r="B151" s="108" t="s">
        <v>439</v>
      </c>
      <c r="C151" s="99">
        <v>558.17999999999995</v>
      </c>
      <c r="D151" s="121">
        <v>6.78</v>
      </c>
      <c r="E151" s="99">
        <v>674.66</v>
      </c>
      <c r="F151" s="121">
        <v>493.64</v>
      </c>
      <c r="G151" s="99">
        <v>688.06</v>
      </c>
      <c r="H151" s="121">
        <v>939.84</v>
      </c>
      <c r="I151" s="99">
        <v>736.52</v>
      </c>
      <c r="J151" s="121">
        <v>2209.62</v>
      </c>
      <c r="K151" s="99">
        <v>1935.0999999999997</v>
      </c>
      <c r="L151" s="121">
        <v>1352.18</v>
      </c>
      <c r="M151" s="99">
        <v>3663.58</v>
      </c>
      <c r="N151" s="121">
        <f>IFERROR(VLOOKUP($A151,'SQL Results'!$A:$B,2,0),0)</f>
        <v>1648.1</v>
      </c>
    </row>
    <row r="152" spans="1:14" s="12" customFormat="1" x14ac:dyDescent="0.25">
      <c r="A152" s="107" t="s">
        <v>440</v>
      </c>
      <c r="B152" s="108" t="s">
        <v>441</v>
      </c>
      <c r="C152" s="99">
        <v>1.58</v>
      </c>
      <c r="D152" s="121">
        <v>0</v>
      </c>
      <c r="E152" s="99">
        <v>0</v>
      </c>
      <c r="F152" s="121">
        <v>181.33</v>
      </c>
      <c r="G152" s="99">
        <v>452.64999999999992</v>
      </c>
      <c r="H152" s="121">
        <v>878.3</v>
      </c>
      <c r="I152" s="99">
        <v>447.35000000000008</v>
      </c>
      <c r="J152" s="121">
        <v>712.74</v>
      </c>
      <c r="K152" s="99">
        <v>754.52</v>
      </c>
      <c r="L152" s="121">
        <v>282.89</v>
      </c>
      <c r="M152" s="99">
        <v>687.91</v>
      </c>
      <c r="N152" s="121">
        <f>IFERROR(VLOOKUP($A152,'SQL Results'!$A:$B,2,0),0)</f>
        <v>420.85</v>
      </c>
    </row>
    <row r="153" spans="1:14" s="12" customFormat="1" x14ac:dyDescent="0.25">
      <c r="A153" s="107" t="s">
        <v>442</v>
      </c>
      <c r="B153" s="108" t="s">
        <v>443</v>
      </c>
      <c r="C153" s="99">
        <v>0</v>
      </c>
      <c r="D153" s="121">
        <v>0</v>
      </c>
      <c r="E153" s="99">
        <v>0</v>
      </c>
      <c r="F153" s="121">
        <v>0</v>
      </c>
      <c r="G153" s="99">
        <v>0</v>
      </c>
      <c r="H153" s="121">
        <v>0</v>
      </c>
      <c r="I153" s="99">
        <v>0</v>
      </c>
      <c r="J153" s="121">
        <v>0</v>
      </c>
      <c r="K153" s="99">
        <v>0</v>
      </c>
      <c r="L153" s="121">
        <v>0</v>
      </c>
      <c r="M153" s="99">
        <v>0</v>
      </c>
      <c r="N153" s="121">
        <f>IFERROR(VLOOKUP($A153,'SQL Results'!$A:$B,2,0),0)</f>
        <v>0</v>
      </c>
    </row>
    <row r="154" spans="1:14" s="12" customFormat="1" x14ac:dyDescent="0.25">
      <c r="A154" s="107" t="s">
        <v>444</v>
      </c>
      <c r="B154" s="108" t="s">
        <v>445</v>
      </c>
      <c r="C154" s="99">
        <v>0</v>
      </c>
      <c r="D154" s="121">
        <v>0</v>
      </c>
      <c r="E154" s="99">
        <v>0</v>
      </c>
      <c r="F154" s="121">
        <v>0</v>
      </c>
      <c r="G154" s="99">
        <v>0</v>
      </c>
      <c r="H154" s="121">
        <v>0</v>
      </c>
      <c r="I154" s="99">
        <v>0</v>
      </c>
      <c r="J154" s="121">
        <v>0</v>
      </c>
      <c r="K154" s="99">
        <v>0</v>
      </c>
      <c r="L154" s="121">
        <v>0</v>
      </c>
      <c r="M154" s="99">
        <v>0</v>
      </c>
      <c r="N154" s="121">
        <f>IFERROR(VLOOKUP($A154,'SQL Results'!$A:$B,2,0),0)</f>
        <v>0</v>
      </c>
    </row>
    <row r="155" spans="1:14" s="12" customFormat="1" ht="30" x14ac:dyDescent="0.25">
      <c r="A155" s="107" t="s">
        <v>446</v>
      </c>
      <c r="B155" s="108" t="s">
        <v>447</v>
      </c>
      <c r="C155" s="99">
        <v>488306.19000000006</v>
      </c>
      <c r="D155" s="121">
        <v>494609.6</v>
      </c>
      <c r="E155" s="99">
        <v>387228.3</v>
      </c>
      <c r="F155" s="121">
        <v>480841.52</v>
      </c>
      <c r="G155" s="99">
        <v>514800.39</v>
      </c>
      <c r="H155" s="121">
        <v>600870.30000000005</v>
      </c>
      <c r="I155" s="99">
        <v>744744.08</v>
      </c>
      <c r="J155" s="121">
        <v>812216.67000000016</v>
      </c>
      <c r="K155" s="99">
        <v>764348.05000000016</v>
      </c>
      <c r="L155" s="121">
        <v>714376.24</v>
      </c>
      <c r="M155" s="99">
        <v>720081.7</v>
      </c>
      <c r="N155" s="121">
        <f>IFERROR(VLOOKUP($A155,'SQL Results'!$A:$B,2,0),0)</f>
        <v>690116.31</v>
      </c>
    </row>
    <row r="156" spans="1:14" s="12" customFormat="1" ht="30" x14ac:dyDescent="0.25">
      <c r="A156" s="107" t="s">
        <v>451</v>
      </c>
      <c r="B156" s="108" t="s">
        <v>450</v>
      </c>
      <c r="C156" s="99">
        <v>0</v>
      </c>
      <c r="D156" s="121">
        <v>0</v>
      </c>
      <c r="E156" s="99">
        <v>0</v>
      </c>
      <c r="F156" s="121">
        <v>0</v>
      </c>
      <c r="G156" s="99">
        <v>0</v>
      </c>
      <c r="H156" s="121">
        <v>0</v>
      </c>
      <c r="I156" s="99">
        <v>0</v>
      </c>
      <c r="J156" s="121">
        <v>0</v>
      </c>
      <c r="K156" s="99">
        <v>0</v>
      </c>
      <c r="L156" s="121">
        <v>0</v>
      </c>
      <c r="M156" s="99">
        <v>0</v>
      </c>
      <c r="N156" s="121">
        <f>IFERROR(VLOOKUP($A156,'SQL Results'!$A:$B,2,0),0)</f>
        <v>0</v>
      </c>
    </row>
    <row r="157" spans="1:14" s="12" customFormat="1" x14ac:dyDescent="0.25">
      <c r="A157" s="107" t="s">
        <v>453</v>
      </c>
      <c r="B157" s="108" t="s">
        <v>454</v>
      </c>
      <c r="C157" s="99">
        <v>0</v>
      </c>
      <c r="D157" s="121">
        <v>0</v>
      </c>
      <c r="E157" s="99">
        <v>0</v>
      </c>
      <c r="F157" s="121">
        <v>0</v>
      </c>
      <c r="G157" s="99">
        <v>0</v>
      </c>
      <c r="H157" s="121">
        <v>0</v>
      </c>
      <c r="I157" s="99">
        <v>0</v>
      </c>
      <c r="J157" s="121">
        <v>0</v>
      </c>
      <c r="K157" s="99">
        <v>8874.67</v>
      </c>
      <c r="L157" s="121">
        <v>11905.44</v>
      </c>
      <c r="M157" s="99">
        <v>4020.28</v>
      </c>
      <c r="N157" s="121">
        <f>IFERROR(VLOOKUP($A157,'SQL Results'!$A:$B,2,0),0)</f>
        <v>3214.26</v>
      </c>
    </row>
    <row r="158" spans="1:14" s="12" customFormat="1" x14ac:dyDescent="0.25">
      <c r="A158" s="107" t="s">
        <v>455</v>
      </c>
      <c r="B158" s="108" t="s">
        <v>456</v>
      </c>
      <c r="C158" s="99">
        <v>0</v>
      </c>
      <c r="D158" s="121">
        <v>0</v>
      </c>
      <c r="E158" s="99">
        <v>0</v>
      </c>
      <c r="F158" s="121">
        <v>0</v>
      </c>
      <c r="G158" s="99">
        <v>0</v>
      </c>
      <c r="H158" s="121">
        <v>0</v>
      </c>
      <c r="I158" s="99">
        <v>0</v>
      </c>
      <c r="J158" s="121">
        <v>0</v>
      </c>
      <c r="K158" s="99">
        <v>0</v>
      </c>
      <c r="L158" s="121">
        <v>0</v>
      </c>
      <c r="M158" s="99">
        <v>0</v>
      </c>
      <c r="N158" s="121">
        <f>IFERROR(VLOOKUP($A158,'SQL Results'!$A:$B,2,0),0)</f>
        <v>0</v>
      </c>
    </row>
    <row r="159" spans="1:14" s="12" customFormat="1" x14ac:dyDescent="0.25">
      <c r="A159" s="107" t="s">
        <v>457</v>
      </c>
      <c r="B159" s="108" t="s">
        <v>458</v>
      </c>
      <c r="C159" s="99">
        <v>3334.55</v>
      </c>
      <c r="D159" s="121">
        <v>2712.5400000000004</v>
      </c>
      <c r="E159" s="99">
        <v>3999.67</v>
      </c>
      <c r="F159" s="121">
        <v>6740</v>
      </c>
      <c r="G159" s="99">
        <v>8355.33</v>
      </c>
      <c r="H159" s="121">
        <v>2265.0300000000002</v>
      </c>
      <c r="I159" s="99">
        <v>6271.83</v>
      </c>
      <c r="J159" s="121">
        <v>4072.71</v>
      </c>
      <c r="K159" s="99">
        <v>0</v>
      </c>
      <c r="L159" s="121">
        <v>0</v>
      </c>
      <c r="M159" s="99">
        <v>0</v>
      </c>
      <c r="N159" s="121">
        <f>IFERROR(VLOOKUP($A159,'SQL Results'!$A:$B,2,0),0)</f>
        <v>0</v>
      </c>
    </row>
    <row r="160" spans="1:14" s="12" customFormat="1" x14ac:dyDescent="0.25">
      <c r="A160" s="107" t="s">
        <v>461</v>
      </c>
      <c r="B160" s="108" t="s">
        <v>460</v>
      </c>
      <c r="C160" s="99">
        <v>0</v>
      </c>
      <c r="D160" s="121">
        <v>0</v>
      </c>
      <c r="E160" s="99">
        <v>0</v>
      </c>
      <c r="F160" s="121">
        <v>0</v>
      </c>
      <c r="G160" s="99">
        <v>0</v>
      </c>
      <c r="H160" s="121">
        <v>0</v>
      </c>
      <c r="I160" s="99">
        <v>0</v>
      </c>
      <c r="J160" s="121">
        <v>0</v>
      </c>
      <c r="K160" s="99">
        <v>0</v>
      </c>
      <c r="L160" s="121">
        <v>0</v>
      </c>
      <c r="M160" s="99">
        <v>0</v>
      </c>
      <c r="N160" s="121">
        <f>IFERROR(VLOOKUP($A160,'SQL Results'!$A:$B,2,0),0)</f>
        <v>0</v>
      </c>
    </row>
    <row r="161" spans="1:14" s="12" customFormat="1" x14ac:dyDescent="0.25">
      <c r="A161" s="107" t="s">
        <v>463</v>
      </c>
      <c r="B161" s="108" t="s">
        <v>464</v>
      </c>
      <c r="C161" s="99">
        <v>0</v>
      </c>
      <c r="D161" s="121">
        <v>0</v>
      </c>
      <c r="E161" s="99">
        <v>0</v>
      </c>
      <c r="F161" s="121">
        <v>0</v>
      </c>
      <c r="G161" s="99">
        <v>0</v>
      </c>
      <c r="H161" s="121">
        <v>0</v>
      </c>
      <c r="I161" s="99">
        <v>0</v>
      </c>
      <c r="J161" s="121">
        <v>0</v>
      </c>
      <c r="K161" s="99">
        <v>0</v>
      </c>
      <c r="L161" s="121">
        <v>0</v>
      </c>
      <c r="M161" s="99">
        <v>0</v>
      </c>
      <c r="N161" s="121">
        <f>IFERROR(VLOOKUP($A161,'SQL Results'!$A:$B,2,0),0)</f>
        <v>0</v>
      </c>
    </row>
    <row r="162" spans="1:14" s="12" customFormat="1" x14ac:dyDescent="0.25">
      <c r="A162" s="107" t="s">
        <v>465</v>
      </c>
      <c r="B162" s="108" t="s">
        <v>466</v>
      </c>
      <c r="C162" s="99">
        <v>0</v>
      </c>
      <c r="D162" s="121">
        <v>0</v>
      </c>
      <c r="E162" s="99">
        <v>0</v>
      </c>
      <c r="F162" s="121">
        <v>0</v>
      </c>
      <c r="G162" s="99">
        <v>0</v>
      </c>
      <c r="H162" s="121">
        <v>0</v>
      </c>
      <c r="I162" s="99">
        <v>0</v>
      </c>
      <c r="J162" s="121">
        <v>0</v>
      </c>
      <c r="K162" s="99">
        <v>0</v>
      </c>
      <c r="L162" s="121">
        <v>0</v>
      </c>
      <c r="M162" s="99">
        <v>0</v>
      </c>
      <c r="N162" s="121">
        <f>IFERROR(VLOOKUP($A162,'SQL Results'!$A:$B,2,0),0)</f>
        <v>0</v>
      </c>
    </row>
    <row r="163" spans="1:14" s="12" customFormat="1" x14ac:dyDescent="0.25">
      <c r="A163" s="107" t="s">
        <v>467</v>
      </c>
      <c r="B163" s="108" t="s">
        <v>468</v>
      </c>
      <c r="C163" s="99">
        <v>0</v>
      </c>
      <c r="D163" s="121">
        <v>0</v>
      </c>
      <c r="E163" s="99">
        <v>0</v>
      </c>
      <c r="F163" s="121">
        <v>0</v>
      </c>
      <c r="G163" s="99">
        <v>0</v>
      </c>
      <c r="H163" s="121">
        <v>0</v>
      </c>
      <c r="I163" s="99">
        <v>0</v>
      </c>
      <c r="J163" s="121">
        <v>0</v>
      </c>
      <c r="K163" s="99">
        <v>0</v>
      </c>
      <c r="L163" s="121">
        <v>0</v>
      </c>
      <c r="M163" s="99">
        <v>0</v>
      </c>
      <c r="N163" s="121">
        <f>IFERROR(VLOOKUP($A163,'SQL Results'!$A:$B,2,0),0)</f>
        <v>0</v>
      </c>
    </row>
    <row r="164" spans="1:14" s="12" customFormat="1" x14ac:dyDescent="0.25">
      <c r="A164" s="107" t="s">
        <v>469</v>
      </c>
      <c r="B164" s="108" t="s">
        <v>470</v>
      </c>
      <c r="C164" s="99">
        <v>4</v>
      </c>
      <c r="D164" s="121">
        <v>0</v>
      </c>
      <c r="E164" s="99">
        <v>204.65999999999997</v>
      </c>
      <c r="F164" s="121">
        <v>0</v>
      </c>
      <c r="G164" s="99">
        <v>2464.11</v>
      </c>
      <c r="H164" s="121">
        <v>0</v>
      </c>
      <c r="I164" s="99">
        <v>6769.01</v>
      </c>
      <c r="J164" s="121">
        <v>6538.85</v>
      </c>
      <c r="K164" s="99">
        <v>7515.6</v>
      </c>
      <c r="L164" s="121">
        <v>10371.739999999998</v>
      </c>
      <c r="M164" s="99">
        <v>13119.08</v>
      </c>
      <c r="N164" s="121">
        <f>IFERROR(VLOOKUP($A164,'SQL Results'!$A:$B,2,0),0)</f>
        <v>9526.5499999999993</v>
      </c>
    </row>
    <row r="165" spans="1:14" s="12" customFormat="1" x14ac:dyDescent="0.25">
      <c r="A165" s="107" t="s">
        <v>476</v>
      </c>
      <c r="B165" s="108" t="s">
        <v>474</v>
      </c>
      <c r="C165" s="99">
        <v>8805325.3100000005</v>
      </c>
      <c r="D165" s="121">
        <v>4990669.4600000009</v>
      </c>
      <c r="E165" s="99">
        <v>6827621.2300000004</v>
      </c>
      <c r="F165" s="121">
        <v>6314651.8099999996</v>
      </c>
      <c r="G165" s="99">
        <v>8960129.4499999993</v>
      </c>
      <c r="H165" s="121">
        <v>5695158.3399999999</v>
      </c>
      <c r="I165" s="99">
        <v>6170569.2699999996</v>
      </c>
      <c r="J165" s="121">
        <v>4776041.72</v>
      </c>
      <c r="K165" s="99">
        <v>5842442.96</v>
      </c>
      <c r="L165" s="121">
        <v>6156770.9900000002</v>
      </c>
      <c r="M165" s="99">
        <v>5931147.8600000003</v>
      </c>
      <c r="N165" s="121">
        <f>IFERROR(VLOOKUP($A165,'SQL Results'!$A:$B,2,0),0)</f>
        <v>6065085.6100000003</v>
      </c>
    </row>
    <row r="166" spans="1:14" s="12" customFormat="1" x14ac:dyDescent="0.25">
      <c r="A166" s="107" t="s">
        <v>480</v>
      </c>
      <c r="B166" s="108" t="s">
        <v>481</v>
      </c>
      <c r="C166" s="99">
        <v>0</v>
      </c>
      <c r="D166" s="121">
        <v>0</v>
      </c>
      <c r="E166" s="99">
        <v>0</v>
      </c>
      <c r="F166" s="121">
        <v>0</v>
      </c>
      <c r="G166" s="99">
        <v>0</v>
      </c>
      <c r="H166" s="121">
        <v>0</v>
      </c>
      <c r="I166" s="99">
        <v>0</v>
      </c>
      <c r="J166" s="121">
        <v>0</v>
      </c>
      <c r="K166" s="99">
        <v>0</v>
      </c>
      <c r="L166" s="121">
        <v>0</v>
      </c>
      <c r="M166" s="99">
        <v>0</v>
      </c>
      <c r="N166" s="121">
        <f>IFERROR(VLOOKUP($A166,'SQL Results'!$A:$B,2,0),0)</f>
        <v>0</v>
      </c>
    </row>
    <row r="167" spans="1:14" s="12" customFormat="1" x14ac:dyDescent="0.25">
      <c r="A167" s="107" t="s">
        <v>482</v>
      </c>
      <c r="B167" s="108" t="s">
        <v>483</v>
      </c>
      <c r="C167" s="99">
        <v>65.260000000000019</v>
      </c>
      <c r="D167" s="121">
        <v>102.7</v>
      </c>
      <c r="E167" s="99">
        <v>82.37</v>
      </c>
      <c r="F167" s="121">
        <v>0</v>
      </c>
      <c r="G167" s="99">
        <v>319.72000000000008</v>
      </c>
      <c r="H167" s="121">
        <v>0</v>
      </c>
      <c r="I167" s="99">
        <v>0</v>
      </c>
      <c r="J167" s="121">
        <v>0</v>
      </c>
      <c r="K167" s="99">
        <v>4.99</v>
      </c>
      <c r="L167" s="121">
        <v>0</v>
      </c>
      <c r="M167" s="99">
        <v>0</v>
      </c>
      <c r="N167" s="121">
        <f>IFERROR(VLOOKUP($A167,'SQL Results'!$A:$B,2,0),0)</f>
        <v>6.27</v>
      </c>
    </row>
    <row r="168" spans="1:14" s="12" customFormat="1" x14ac:dyDescent="0.25">
      <c r="A168" s="107" t="s">
        <v>484</v>
      </c>
      <c r="B168" s="108" t="s">
        <v>485</v>
      </c>
      <c r="C168" s="99">
        <v>2621.13</v>
      </c>
      <c r="D168" s="121">
        <v>2033.74</v>
      </c>
      <c r="E168" s="99">
        <v>1605.9</v>
      </c>
      <c r="F168" s="121">
        <v>69.95</v>
      </c>
      <c r="G168" s="99">
        <v>734.99</v>
      </c>
      <c r="H168" s="121">
        <v>2316.23</v>
      </c>
      <c r="I168" s="99">
        <v>5806.2</v>
      </c>
      <c r="J168" s="121">
        <v>2052.09</v>
      </c>
      <c r="K168" s="99">
        <v>2984.2600000000007</v>
      </c>
      <c r="L168" s="121">
        <v>1711.62</v>
      </c>
      <c r="M168" s="99">
        <v>2596.6999999999998</v>
      </c>
      <c r="N168" s="121">
        <f>IFERROR(VLOOKUP($A168,'SQL Results'!$A:$B,2,0),0)</f>
        <v>2137.1999999999998</v>
      </c>
    </row>
    <row r="169" spans="1:14" s="12" customFormat="1" x14ac:dyDescent="0.25">
      <c r="A169" s="107" t="s">
        <v>493</v>
      </c>
      <c r="B169" s="108" t="s">
        <v>494</v>
      </c>
      <c r="C169" s="99">
        <v>4152.01</v>
      </c>
      <c r="D169" s="121">
        <v>3891.71</v>
      </c>
      <c r="E169" s="99">
        <v>3146.78</v>
      </c>
      <c r="F169" s="121">
        <v>3328.91</v>
      </c>
      <c r="G169" s="99">
        <v>3487.79</v>
      </c>
      <c r="H169" s="121">
        <v>3319.2199999999993</v>
      </c>
      <c r="I169" s="99">
        <v>5972.61</v>
      </c>
      <c r="J169" s="121">
        <v>2807.66</v>
      </c>
      <c r="K169" s="99">
        <v>5588.53</v>
      </c>
      <c r="L169" s="121">
        <v>6112.68</v>
      </c>
      <c r="M169" s="99">
        <v>9526.92</v>
      </c>
      <c r="N169" s="121">
        <f>IFERROR(VLOOKUP($A169,'SQL Results'!$A:$B,2,0),0)</f>
        <v>5754.16</v>
      </c>
    </row>
    <row r="170" spans="1:14" s="12" customFormat="1" x14ac:dyDescent="0.25">
      <c r="A170" s="107" t="s">
        <v>495</v>
      </c>
      <c r="B170" s="108" t="s">
        <v>496</v>
      </c>
      <c r="C170" s="99">
        <v>0</v>
      </c>
      <c r="D170" s="121">
        <v>0</v>
      </c>
      <c r="E170" s="99">
        <v>0</v>
      </c>
      <c r="F170" s="121">
        <v>0</v>
      </c>
      <c r="G170" s="99">
        <v>0</v>
      </c>
      <c r="H170" s="121">
        <v>0</v>
      </c>
      <c r="I170" s="99">
        <v>0</v>
      </c>
      <c r="J170" s="121">
        <v>0</v>
      </c>
      <c r="K170" s="99">
        <v>0</v>
      </c>
      <c r="L170" s="121">
        <v>0</v>
      </c>
      <c r="M170" s="99">
        <v>0</v>
      </c>
      <c r="N170" s="121">
        <f>IFERROR(VLOOKUP($A170,'SQL Results'!$A:$B,2,0),0)</f>
        <v>0</v>
      </c>
    </row>
    <row r="171" spans="1:14" s="12" customFormat="1" x14ac:dyDescent="0.25">
      <c r="A171" s="107" t="s">
        <v>497</v>
      </c>
      <c r="B171" s="108" t="s">
        <v>498</v>
      </c>
      <c r="C171" s="99">
        <v>0</v>
      </c>
      <c r="D171" s="121">
        <v>0</v>
      </c>
      <c r="E171" s="99">
        <v>0</v>
      </c>
      <c r="F171" s="121">
        <v>0</v>
      </c>
      <c r="G171" s="99">
        <v>0</v>
      </c>
      <c r="H171" s="121">
        <v>0</v>
      </c>
      <c r="I171" s="99">
        <v>0</v>
      </c>
      <c r="J171" s="121">
        <v>0</v>
      </c>
      <c r="K171" s="99">
        <v>0</v>
      </c>
      <c r="L171" s="121">
        <v>0</v>
      </c>
      <c r="M171" s="99">
        <v>0</v>
      </c>
      <c r="N171" s="121">
        <f>IFERROR(VLOOKUP($A171,'SQL Results'!$A:$B,2,0),0)</f>
        <v>0</v>
      </c>
    </row>
    <row r="172" spans="1:14" s="12" customFormat="1" x14ac:dyDescent="0.25">
      <c r="A172" s="107" t="s">
        <v>499</v>
      </c>
      <c r="B172" s="108" t="s">
        <v>500</v>
      </c>
      <c r="C172" s="99">
        <v>0</v>
      </c>
      <c r="D172" s="121">
        <v>0</v>
      </c>
      <c r="E172" s="99">
        <v>0</v>
      </c>
      <c r="F172" s="121">
        <v>0</v>
      </c>
      <c r="G172" s="99">
        <v>0</v>
      </c>
      <c r="H172" s="121">
        <v>0</v>
      </c>
      <c r="I172" s="99">
        <v>0</v>
      </c>
      <c r="J172" s="121">
        <v>0</v>
      </c>
      <c r="K172" s="99">
        <v>0</v>
      </c>
      <c r="L172" s="121">
        <v>0</v>
      </c>
      <c r="M172" s="99">
        <v>0</v>
      </c>
      <c r="N172" s="121">
        <f>IFERROR(VLOOKUP($A172,'SQL Results'!$A:$B,2,0),0)</f>
        <v>0</v>
      </c>
    </row>
    <row r="173" spans="1:14" s="12" customFormat="1" x14ac:dyDescent="0.25">
      <c r="A173" s="107" t="s">
        <v>501</v>
      </c>
      <c r="B173" s="108" t="s">
        <v>502</v>
      </c>
      <c r="C173" s="99">
        <v>400.29000000000008</v>
      </c>
      <c r="D173" s="121">
        <v>318.31</v>
      </c>
      <c r="E173" s="99">
        <v>231.36</v>
      </c>
      <c r="F173" s="121">
        <v>455.50999999999993</v>
      </c>
      <c r="G173" s="99">
        <v>149.55000000000001</v>
      </c>
      <c r="H173" s="121">
        <v>157.75</v>
      </c>
      <c r="I173" s="99">
        <v>600.17999999999984</v>
      </c>
      <c r="J173" s="121">
        <v>400.32999999999993</v>
      </c>
      <c r="K173" s="99">
        <v>431.64999999999992</v>
      </c>
      <c r="L173" s="121">
        <v>163.49</v>
      </c>
      <c r="M173" s="99">
        <v>780.65</v>
      </c>
      <c r="N173" s="121">
        <f>IFERROR(VLOOKUP($A173,'SQL Results'!$A:$B,2,0),0)</f>
        <v>251.15</v>
      </c>
    </row>
    <row r="174" spans="1:14" s="12" customFormat="1" x14ac:dyDescent="0.25">
      <c r="A174" s="107" t="s">
        <v>505</v>
      </c>
      <c r="B174" s="108" t="s">
        <v>506</v>
      </c>
      <c r="C174" s="99">
        <v>28200.939999999995</v>
      </c>
      <c r="D174" s="121">
        <v>18018.95</v>
      </c>
      <c r="E174" s="99">
        <v>42972.41</v>
      </c>
      <c r="F174" s="121">
        <v>54021.56</v>
      </c>
      <c r="G174" s="99">
        <v>28830.66</v>
      </c>
      <c r="H174" s="121">
        <v>37970.089999999997</v>
      </c>
      <c r="I174" s="99">
        <v>34536.949999999997</v>
      </c>
      <c r="J174" s="121">
        <v>40394.699999999997</v>
      </c>
      <c r="K174" s="99">
        <v>37487.550000000003</v>
      </c>
      <c r="L174" s="121">
        <v>41276.04</v>
      </c>
      <c r="M174" s="99">
        <v>59752.51</v>
      </c>
      <c r="N174" s="121">
        <f>IFERROR(VLOOKUP($A174,'SQL Results'!$A:$B,2,0),0)</f>
        <v>50070.59</v>
      </c>
    </row>
    <row r="175" spans="1:14" s="12" customFormat="1" x14ac:dyDescent="0.25">
      <c r="A175" s="107" t="s">
        <v>507</v>
      </c>
      <c r="B175" s="108" t="s">
        <v>508</v>
      </c>
      <c r="C175" s="99">
        <v>0</v>
      </c>
      <c r="D175" s="121">
        <v>0</v>
      </c>
      <c r="E175" s="99">
        <v>0</v>
      </c>
      <c r="F175" s="121">
        <v>0</v>
      </c>
      <c r="G175" s="99">
        <v>0</v>
      </c>
      <c r="H175" s="121">
        <v>0</v>
      </c>
      <c r="I175" s="99">
        <v>0</v>
      </c>
      <c r="J175" s="121">
        <v>0</v>
      </c>
      <c r="K175" s="99">
        <v>0</v>
      </c>
      <c r="L175" s="121">
        <v>0</v>
      </c>
      <c r="M175" s="99">
        <v>0</v>
      </c>
      <c r="N175" s="121">
        <f>IFERROR(VLOOKUP($A175,'SQL Results'!$A:$B,2,0),0)</f>
        <v>0</v>
      </c>
    </row>
    <row r="176" spans="1:14" s="12" customFormat="1" x14ac:dyDescent="0.25">
      <c r="A176" s="107" t="s">
        <v>509</v>
      </c>
      <c r="B176" s="108" t="s">
        <v>510</v>
      </c>
      <c r="C176" s="99">
        <v>6819.48</v>
      </c>
      <c r="D176" s="121">
        <v>13634.58</v>
      </c>
      <c r="E176" s="99">
        <v>11618.82</v>
      </c>
      <c r="F176" s="121">
        <v>14899.07</v>
      </c>
      <c r="G176" s="99">
        <v>9513.74</v>
      </c>
      <c r="H176" s="121">
        <v>10413.42</v>
      </c>
      <c r="I176" s="99">
        <v>17629.740000000002</v>
      </c>
      <c r="J176" s="121">
        <v>16798.89</v>
      </c>
      <c r="K176" s="99">
        <v>12641.47</v>
      </c>
      <c r="L176" s="121">
        <v>6821.3500000000013</v>
      </c>
      <c r="M176" s="99">
        <v>13343.3</v>
      </c>
      <c r="N176" s="121">
        <f>IFERROR(VLOOKUP($A176,'SQL Results'!$A:$B,2,0),0)</f>
        <v>31510.18</v>
      </c>
    </row>
    <row r="177" spans="1:14" s="12" customFormat="1" x14ac:dyDescent="0.25">
      <c r="A177" s="107" t="s">
        <v>511</v>
      </c>
      <c r="B177" s="108" t="s">
        <v>512</v>
      </c>
      <c r="C177" s="99">
        <v>0</v>
      </c>
      <c r="D177" s="121">
        <v>0</v>
      </c>
      <c r="E177" s="99">
        <v>0</v>
      </c>
      <c r="F177" s="121">
        <v>0</v>
      </c>
      <c r="G177" s="99">
        <v>0</v>
      </c>
      <c r="H177" s="121">
        <v>0</v>
      </c>
      <c r="I177" s="99">
        <v>0</v>
      </c>
      <c r="J177" s="121">
        <v>0</v>
      </c>
      <c r="K177" s="99">
        <v>0</v>
      </c>
      <c r="L177" s="121">
        <v>0</v>
      </c>
      <c r="M177" s="99">
        <v>0</v>
      </c>
      <c r="N177" s="121">
        <f>IFERROR(VLOOKUP($A177,'SQL Results'!$A:$B,2,0),0)</f>
        <v>0</v>
      </c>
    </row>
    <row r="178" spans="1:14" s="12" customFormat="1" x14ac:dyDescent="0.25">
      <c r="A178" s="107" t="s">
        <v>515</v>
      </c>
      <c r="B178" s="108" t="s">
        <v>514</v>
      </c>
      <c r="C178" s="99">
        <v>346512.45</v>
      </c>
      <c r="D178" s="121">
        <v>247938.32</v>
      </c>
      <c r="E178" s="99">
        <v>320092.84999999998</v>
      </c>
      <c r="F178" s="121">
        <v>420091.44</v>
      </c>
      <c r="G178" s="99">
        <v>365961.57</v>
      </c>
      <c r="H178" s="121">
        <v>450505.56000000006</v>
      </c>
      <c r="I178" s="99">
        <v>277676.46999999997</v>
      </c>
      <c r="J178" s="121">
        <v>376437.09</v>
      </c>
      <c r="K178" s="99">
        <v>641487.81999999995</v>
      </c>
      <c r="L178" s="121">
        <v>219216.87</v>
      </c>
      <c r="M178" s="99">
        <v>206072.34</v>
      </c>
      <c r="N178" s="121">
        <f>IFERROR(VLOOKUP($A178,'SQL Results'!$A:$B,2,0),0)</f>
        <v>293094.23</v>
      </c>
    </row>
    <row r="179" spans="1:14" s="12" customFormat="1" x14ac:dyDescent="0.25">
      <c r="A179" s="107" t="s">
        <v>516</v>
      </c>
      <c r="B179" s="108" t="s">
        <v>517</v>
      </c>
      <c r="C179" s="99">
        <v>2188.54</v>
      </c>
      <c r="D179" s="121">
        <v>2271.27</v>
      </c>
      <c r="E179" s="99">
        <v>2229.0300000000002</v>
      </c>
      <c r="F179" s="121">
        <v>321.14999999999992</v>
      </c>
      <c r="G179" s="99">
        <v>1289.7700000000002</v>
      </c>
      <c r="H179" s="121">
        <v>827.75</v>
      </c>
      <c r="I179" s="99">
        <v>894.36</v>
      </c>
      <c r="J179" s="121">
        <v>3015.86</v>
      </c>
      <c r="K179" s="99">
        <v>6488.76</v>
      </c>
      <c r="L179" s="121">
        <v>10611.22</v>
      </c>
      <c r="M179" s="99">
        <v>36047.629999999997</v>
      </c>
      <c r="N179" s="121">
        <f>IFERROR(VLOOKUP($A179,'SQL Results'!$A:$B,2,0),0)</f>
        <v>20686.34</v>
      </c>
    </row>
    <row r="180" spans="1:14" s="12" customFormat="1" x14ac:dyDescent="0.25">
      <c r="A180" s="107" t="s">
        <v>521</v>
      </c>
      <c r="B180" s="108" t="s">
        <v>522</v>
      </c>
      <c r="C180" s="99">
        <v>0</v>
      </c>
      <c r="D180" s="121">
        <v>1464.99</v>
      </c>
      <c r="E180" s="99">
        <v>733.87</v>
      </c>
      <c r="F180" s="121">
        <v>101.67</v>
      </c>
      <c r="G180" s="99">
        <v>0</v>
      </c>
      <c r="H180" s="121">
        <v>0</v>
      </c>
      <c r="I180" s="99">
        <v>0</v>
      </c>
      <c r="J180" s="121">
        <v>0</v>
      </c>
      <c r="K180" s="99">
        <v>0</v>
      </c>
      <c r="L180" s="121">
        <v>0</v>
      </c>
      <c r="M180" s="99">
        <v>0</v>
      </c>
      <c r="N180" s="121">
        <f>IFERROR(VLOOKUP($A180,'SQL Results'!$A:$B,2,0),0)</f>
        <v>0</v>
      </c>
    </row>
    <row r="181" spans="1:14" s="12" customFormat="1" x14ac:dyDescent="0.25">
      <c r="A181" s="107" t="s">
        <v>523</v>
      </c>
      <c r="B181" s="108" t="s">
        <v>524</v>
      </c>
      <c r="C181" s="99">
        <v>210974.73999999996</v>
      </c>
      <c r="D181" s="121">
        <v>296221.45</v>
      </c>
      <c r="E181" s="99">
        <v>292378.96999999997</v>
      </c>
      <c r="F181" s="121">
        <v>203421.04</v>
      </c>
      <c r="G181" s="99">
        <v>98129.39</v>
      </c>
      <c r="H181" s="121">
        <v>38147.93</v>
      </c>
      <c r="I181" s="99">
        <v>326199.12</v>
      </c>
      <c r="J181" s="121">
        <v>91407.46</v>
      </c>
      <c r="K181" s="99">
        <v>113449.92</v>
      </c>
      <c r="L181" s="121">
        <v>107677.7</v>
      </c>
      <c r="M181" s="99">
        <v>153389.74</v>
      </c>
      <c r="N181" s="121">
        <f>IFERROR(VLOOKUP($A181,'SQL Results'!$A:$B,2,0),0)</f>
        <v>120291.47</v>
      </c>
    </row>
    <row r="182" spans="1:14" s="12" customFormat="1" x14ac:dyDescent="0.25">
      <c r="A182" s="107" t="s">
        <v>529</v>
      </c>
      <c r="B182" s="108" t="s">
        <v>528</v>
      </c>
      <c r="C182" s="99">
        <v>165168.76999999999</v>
      </c>
      <c r="D182" s="121">
        <v>194416.56</v>
      </c>
      <c r="E182" s="99">
        <v>139107.32</v>
      </c>
      <c r="F182" s="121">
        <v>134249.51999999999</v>
      </c>
      <c r="G182" s="99">
        <v>142186.34</v>
      </c>
      <c r="H182" s="121">
        <v>218515.31</v>
      </c>
      <c r="I182" s="99">
        <v>186021.20999999996</v>
      </c>
      <c r="J182" s="121">
        <v>124684.53</v>
      </c>
      <c r="K182" s="99">
        <v>207524.79999999996</v>
      </c>
      <c r="L182" s="121">
        <v>228954.57</v>
      </c>
      <c r="M182" s="99">
        <v>220113.86</v>
      </c>
      <c r="N182" s="121">
        <f>IFERROR(VLOOKUP($A182,'SQL Results'!$A:$B,2,0),0)</f>
        <v>243340.27</v>
      </c>
    </row>
    <row r="183" spans="1:14" s="12" customFormat="1" x14ac:dyDescent="0.25">
      <c r="A183" s="107" t="s">
        <v>532</v>
      </c>
      <c r="B183" s="108" t="s">
        <v>533</v>
      </c>
      <c r="C183" s="99">
        <v>0</v>
      </c>
      <c r="D183" s="121">
        <v>0</v>
      </c>
      <c r="E183" s="99">
        <v>0</v>
      </c>
      <c r="F183" s="121">
        <v>0</v>
      </c>
      <c r="G183" s="99">
        <v>0</v>
      </c>
      <c r="H183" s="121">
        <v>0</v>
      </c>
      <c r="I183" s="99">
        <v>0</v>
      </c>
      <c r="J183" s="121">
        <v>0</v>
      </c>
      <c r="K183" s="99">
        <v>0</v>
      </c>
      <c r="L183" s="121">
        <v>0</v>
      </c>
      <c r="M183" s="99">
        <v>0</v>
      </c>
      <c r="N183" s="121">
        <f>IFERROR(VLOOKUP($A183,'SQL Results'!$A:$B,2,0),0)</f>
        <v>151.85</v>
      </c>
    </row>
    <row r="184" spans="1:14" s="12" customFormat="1" x14ac:dyDescent="0.25">
      <c r="A184" s="107" t="s">
        <v>534</v>
      </c>
      <c r="B184" s="108" t="s">
        <v>535</v>
      </c>
      <c r="C184" s="99">
        <v>126516.02</v>
      </c>
      <c r="D184" s="121">
        <v>110179.91</v>
      </c>
      <c r="E184" s="99">
        <v>88376.18</v>
      </c>
      <c r="F184" s="121">
        <v>112299.89</v>
      </c>
      <c r="G184" s="99">
        <v>96077.4</v>
      </c>
      <c r="H184" s="121">
        <v>105215.85999999999</v>
      </c>
      <c r="I184" s="99">
        <v>103719.35</v>
      </c>
      <c r="J184" s="121">
        <v>105786.74000000002</v>
      </c>
      <c r="K184" s="99">
        <v>99926.42</v>
      </c>
      <c r="L184" s="121">
        <v>175800</v>
      </c>
      <c r="M184" s="99">
        <v>170969.97</v>
      </c>
      <c r="N184" s="121">
        <f>IFERROR(VLOOKUP($A184,'SQL Results'!$A:$B,2,0),0)</f>
        <v>113734.99</v>
      </c>
    </row>
    <row r="185" spans="1:14" s="12" customFormat="1" x14ac:dyDescent="0.25">
      <c r="A185" s="107" t="s">
        <v>538</v>
      </c>
      <c r="B185" s="108" t="s">
        <v>539</v>
      </c>
      <c r="C185" s="99">
        <v>205707.15000000002</v>
      </c>
      <c r="D185" s="121">
        <v>203108.99999999997</v>
      </c>
      <c r="E185" s="99">
        <v>203856.4</v>
      </c>
      <c r="F185" s="121">
        <v>223063.31</v>
      </c>
      <c r="G185" s="99">
        <v>82821.87</v>
      </c>
      <c r="H185" s="121">
        <v>189812.48000000004</v>
      </c>
      <c r="I185" s="99">
        <v>185813.44</v>
      </c>
      <c r="J185" s="121">
        <v>200815.79</v>
      </c>
      <c r="K185" s="99">
        <v>242566.04999999996</v>
      </c>
      <c r="L185" s="121">
        <v>240863.7</v>
      </c>
      <c r="M185" s="99">
        <v>239047.31</v>
      </c>
      <c r="N185" s="121">
        <f>IFERROR(VLOOKUP($A185,'SQL Results'!$A:$B,2,0),0)</f>
        <v>188628.6</v>
      </c>
    </row>
    <row r="186" spans="1:14" s="12" customFormat="1" x14ac:dyDescent="0.25">
      <c r="A186" s="107" t="s">
        <v>540</v>
      </c>
      <c r="B186" s="108" t="s">
        <v>541</v>
      </c>
      <c r="C186" s="99">
        <v>196903.09</v>
      </c>
      <c r="D186" s="121">
        <v>190392.62</v>
      </c>
      <c r="E186" s="99">
        <v>134956.79999999999</v>
      </c>
      <c r="F186" s="121">
        <v>145634.26</v>
      </c>
      <c r="G186" s="99">
        <v>68625.39</v>
      </c>
      <c r="H186" s="121">
        <v>205175.66</v>
      </c>
      <c r="I186" s="99">
        <v>101638.69999999998</v>
      </c>
      <c r="J186" s="121">
        <v>95026.79</v>
      </c>
      <c r="K186" s="99">
        <v>120246.15</v>
      </c>
      <c r="L186" s="121">
        <v>170714.92</v>
      </c>
      <c r="M186" s="99">
        <v>355069.02</v>
      </c>
      <c r="N186" s="121">
        <f>IFERROR(VLOOKUP($A186,'SQL Results'!$A:$B,2,0),0)</f>
        <v>128481.41</v>
      </c>
    </row>
    <row r="187" spans="1:14" s="12" customFormat="1" x14ac:dyDescent="0.25">
      <c r="A187" s="107" t="s">
        <v>546</v>
      </c>
      <c r="B187" s="108" t="s">
        <v>545</v>
      </c>
      <c r="C187" s="99">
        <v>2868.47</v>
      </c>
      <c r="D187" s="121">
        <v>0</v>
      </c>
      <c r="E187" s="99">
        <v>9494.92</v>
      </c>
      <c r="F187" s="121">
        <v>6486.8900000000012</v>
      </c>
      <c r="G187" s="99">
        <v>4234.28</v>
      </c>
      <c r="H187" s="121">
        <v>18636.46</v>
      </c>
      <c r="I187" s="99">
        <v>31892.06</v>
      </c>
      <c r="J187" s="121">
        <v>12745.49</v>
      </c>
      <c r="K187" s="99">
        <v>8982.5300000000007</v>
      </c>
      <c r="L187" s="121">
        <v>21267</v>
      </c>
      <c r="M187" s="99">
        <v>24777.74</v>
      </c>
      <c r="N187" s="121">
        <f>IFERROR(VLOOKUP($A187,'SQL Results'!$A:$B,2,0),0)</f>
        <v>21646.62</v>
      </c>
    </row>
    <row r="188" spans="1:14" s="12" customFormat="1" x14ac:dyDescent="0.25">
      <c r="A188" s="107" t="s">
        <v>549</v>
      </c>
      <c r="B188" s="108" t="s">
        <v>548</v>
      </c>
      <c r="C188" s="99">
        <v>61746.96</v>
      </c>
      <c r="D188" s="121">
        <v>34842.019999999997</v>
      </c>
      <c r="E188" s="99">
        <v>1935.56</v>
      </c>
      <c r="F188" s="121">
        <v>26.390000000000004</v>
      </c>
      <c r="G188" s="99">
        <v>814.94</v>
      </c>
      <c r="H188" s="121">
        <v>993.39999999999986</v>
      </c>
      <c r="I188" s="99">
        <v>166.82</v>
      </c>
      <c r="J188" s="121">
        <v>207.22999999999996</v>
      </c>
      <c r="K188" s="99">
        <v>112.44</v>
      </c>
      <c r="L188" s="121">
        <v>1721.91</v>
      </c>
      <c r="M188" s="99">
        <v>349.93</v>
      </c>
      <c r="N188" s="121">
        <f>IFERROR(VLOOKUP($A188,'SQL Results'!$A:$B,2,0),0)</f>
        <v>994.41</v>
      </c>
    </row>
    <row r="189" spans="1:14" s="12" customFormat="1" ht="30" x14ac:dyDescent="0.25">
      <c r="A189" s="107" t="s">
        <v>552</v>
      </c>
      <c r="B189" s="108" t="s">
        <v>551</v>
      </c>
      <c r="C189" s="99">
        <v>51113.19</v>
      </c>
      <c r="D189" s="121">
        <v>43833.24</v>
      </c>
      <c r="E189" s="99">
        <v>27073.05</v>
      </c>
      <c r="F189" s="121">
        <v>46291.25</v>
      </c>
      <c r="G189" s="99">
        <v>30831.060000000005</v>
      </c>
      <c r="H189" s="121">
        <v>52331.010000000009</v>
      </c>
      <c r="I189" s="99">
        <v>43332.46</v>
      </c>
      <c r="J189" s="121">
        <v>42697.03</v>
      </c>
      <c r="K189" s="99">
        <v>35398.769999999997</v>
      </c>
      <c r="L189" s="121">
        <v>61441.08</v>
      </c>
      <c r="M189" s="99">
        <v>49307.31</v>
      </c>
      <c r="N189" s="121">
        <f>IFERROR(VLOOKUP($A189,'SQL Results'!$A:$B,2,0),0)</f>
        <v>45280.17</v>
      </c>
    </row>
    <row r="190" spans="1:14" s="12" customFormat="1" x14ac:dyDescent="0.25">
      <c r="A190" s="107" t="s">
        <v>557</v>
      </c>
      <c r="B190" s="108" t="s">
        <v>556</v>
      </c>
      <c r="C190" s="99">
        <v>256744.16</v>
      </c>
      <c r="D190" s="121">
        <v>326402.21000000002</v>
      </c>
      <c r="E190" s="99">
        <v>199939.74</v>
      </c>
      <c r="F190" s="121">
        <v>361420.41999999993</v>
      </c>
      <c r="G190" s="99">
        <v>265774.56</v>
      </c>
      <c r="H190" s="121">
        <v>390450.58000000007</v>
      </c>
      <c r="I190" s="99">
        <v>318773.34999999998</v>
      </c>
      <c r="J190" s="121">
        <v>320293.45</v>
      </c>
      <c r="K190" s="99">
        <v>386610.05</v>
      </c>
      <c r="L190" s="121">
        <v>269345.84000000003</v>
      </c>
      <c r="M190" s="99">
        <v>555177.68000000005</v>
      </c>
      <c r="N190" s="121">
        <f>IFERROR(VLOOKUP($A190,'SQL Results'!$A:$B,2,0),0)</f>
        <v>375741.79</v>
      </c>
    </row>
    <row r="191" spans="1:14" s="12" customFormat="1" x14ac:dyDescent="0.25">
      <c r="A191" s="107" t="s">
        <v>560</v>
      </c>
      <c r="B191" s="108" t="s">
        <v>559</v>
      </c>
      <c r="C191" s="99">
        <v>1711569.07</v>
      </c>
      <c r="D191" s="121">
        <v>1305691.8400000001</v>
      </c>
      <c r="E191" s="99">
        <v>1470943.76</v>
      </c>
      <c r="F191" s="121">
        <v>1607791.1100000003</v>
      </c>
      <c r="G191" s="99">
        <v>1454284.01</v>
      </c>
      <c r="H191" s="121">
        <v>1581599.27</v>
      </c>
      <c r="I191" s="99">
        <v>1522506.66</v>
      </c>
      <c r="J191" s="121">
        <v>2137676.13</v>
      </c>
      <c r="K191" s="99">
        <v>2495015.34</v>
      </c>
      <c r="L191" s="121">
        <v>1601655.75</v>
      </c>
      <c r="M191" s="99">
        <v>2126676.52</v>
      </c>
      <c r="N191" s="121">
        <f>IFERROR(VLOOKUP($A191,'SQL Results'!$A:$B,2,0),0)</f>
        <v>1704683.74</v>
      </c>
    </row>
    <row r="192" spans="1:14" s="12" customFormat="1" x14ac:dyDescent="0.25">
      <c r="A192" s="107" t="s">
        <v>563</v>
      </c>
      <c r="B192" s="108" t="s">
        <v>562</v>
      </c>
      <c r="C192" s="99">
        <v>495722.65999999992</v>
      </c>
      <c r="D192" s="121">
        <v>549477.46</v>
      </c>
      <c r="E192" s="99">
        <v>458315.90999999992</v>
      </c>
      <c r="F192" s="121">
        <v>129221.84</v>
      </c>
      <c r="G192" s="99">
        <v>67638.979999999981</v>
      </c>
      <c r="H192" s="121">
        <v>79370.3</v>
      </c>
      <c r="I192" s="99">
        <v>117040.13</v>
      </c>
      <c r="J192" s="121">
        <v>205325.07</v>
      </c>
      <c r="K192" s="99">
        <v>385366.14</v>
      </c>
      <c r="L192" s="121">
        <v>351975.57</v>
      </c>
      <c r="M192" s="99">
        <v>497794.01</v>
      </c>
      <c r="N192" s="121">
        <f>IFERROR(VLOOKUP($A192,'SQL Results'!$A:$B,2,0),0)</f>
        <v>279428.34999999998</v>
      </c>
    </row>
    <row r="193" spans="1:14" s="12" customFormat="1" x14ac:dyDescent="0.25">
      <c r="A193" s="107" t="s">
        <v>568</v>
      </c>
      <c r="B193" s="108" t="s">
        <v>569</v>
      </c>
      <c r="C193" s="99">
        <v>6416.52</v>
      </c>
      <c r="D193" s="121">
        <v>5706.01</v>
      </c>
      <c r="E193" s="99">
        <v>4997.26</v>
      </c>
      <c r="F193" s="121">
        <v>49332.529999999992</v>
      </c>
      <c r="G193" s="99">
        <v>33272.6</v>
      </c>
      <c r="H193" s="121">
        <v>40410.29</v>
      </c>
      <c r="I193" s="99">
        <v>37540.12999999999</v>
      </c>
      <c r="J193" s="121">
        <v>40010.730000000003</v>
      </c>
      <c r="K193" s="99">
        <v>29054.68</v>
      </c>
      <c r="L193" s="121">
        <v>43609.36</v>
      </c>
      <c r="M193" s="99">
        <v>8021.55</v>
      </c>
      <c r="N193" s="121">
        <f>IFERROR(VLOOKUP($A193,'SQL Results'!$A:$B,2,0),0)</f>
        <v>9740.76</v>
      </c>
    </row>
    <row r="194" spans="1:14" s="12" customFormat="1" x14ac:dyDescent="0.25">
      <c r="A194" s="107" t="s">
        <v>570</v>
      </c>
      <c r="B194" s="108" t="s">
        <v>571</v>
      </c>
      <c r="C194" s="99">
        <v>0</v>
      </c>
      <c r="D194" s="121">
        <v>0</v>
      </c>
      <c r="E194" s="99">
        <v>0</v>
      </c>
      <c r="F194" s="121">
        <v>0</v>
      </c>
      <c r="G194" s="99">
        <v>0</v>
      </c>
      <c r="H194" s="121">
        <v>0</v>
      </c>
      <c r="I194" s="99">
        <v>0</v>
      </c>
      <c r="J194" s="121">
        <v>0</v>
      </c>
      <c r="K194" s="99">
        <v>0</v>
      </c>
      <c r="L194" s="121">
        <v>0</v>
      </c>
      <c r="M194" s="99">
        <v>0</v>
      </c>
      <c r="N194" s="121">
        <f>IFERROR(VLOOKUP($A194,'SQL Results'!$A:$B,2,0),0)</f>
        <v>0</v>
      </c>
    </row>
    <row r="195" spans="1:14" s="12" customFormat="1" x14ac:dyDescent="0.25">
      <c r="A195" s="107" t="s">
        <v>574</v>
      </c>
      <c r="B195" s="108" t="s">
        <v>573</v>
      </c>
      <c r="C195" s="99">
        <v>17339.62</v>
      </c>
      <c r="D195" s="121">
        <v>8626.91</v>
      </c>
      <c r="E195" s="99">
        <v>10172.700000000001</v>
      </c>
      <c r="F195" s="121">
        <v>9033.1499999999978</v>
      </c>
      <c r="G195" s="99">
        <v>5963.17</v>
      </c>
      <c r="H195" s="121">
        <v>9425.090000000002</v>
      </c>
      <c r="I195" s="99">
        <v>6959.83</v>
      </c>
      <c r="J195" s="121">
        <v>8808.01</v>
      </c>
      <c r="K195" s="99">
        <v>12948.64</v>
      </c>
      <c r="L195" s="121">
        <v>11245.95</v>
      </c>
      <c r="M195" s="99">
        <v>7200.08</v>
      </c>
      <c r="N195" s="121">
        <f>IFERROR(VLOOKUP($A195,'SQL Results'!$A:$B,2,0),0)</f>
        <v>6774.38</v>
      </c>
    </row>
    <row r="196" spans="1:14" s="12" customFormat="1" x14ac:dyDescent="0.25">
      <c r="A196" s="107" t="s">
        <v>577</v>
      </c>
      <c r="B196" s="108" t="s">
        <v>576</v>
      </c>
      <c r="C196" s="99">
        <v>198.88</v>
      </c>
      <c r="D196" s="121">
        <v>292.83</v>
      </c>
      <c r="E196" s="99">
        <v>113.39</v>
      </c>
      <c r="F196" s="121">
        <v>324.51</v>
      </c>
      <c r="G196" s="99">
        <v>139.28</v>
      </c>
      <c r="H196" s="121">
        <v>1103.3499999999999</v>
      </c>
      <c r="I196" s="99">
        <v>185.05</v>
      </c>
      <c r="J196" s="121">
        <v>153.88999999999999</v>
      </c>
      <c r="K196" s="99">
        <v>570.04</v>
      </c>
      <c r="L196" s="121">
        <v>410.26999999999992</v>
      </c>
      <c r="M196" s="99">
        <v>879.34</v>
      </c>
      <c r="N196" s="121">
        <f>IFERROR(VLOOKUP($A196,'SQL Results'!$A:$B,2,0),0)</f>
        <v>0</v>
      </c>
    </row>
    <row r="197" spans="1:14" s="12" customFormat="1" x14ac:dyDescent="0.25">
      <c r="A197" s="107" t="s">
        <v>580</v>
      </c>
      <c r="B197" s="108" t="s">
        <v>579</v>
      </c>
      <c r="C197" s="99">
        <v>14852.58</v>
      </c>
      <c r="D197" s="121">
        <v>9663.81</v>
      </c>
      <c r="E197" s="99">
        <v>14542.31</v>
      </c>
      <c r="F197" s="121">
        <v>11265.17</v>
      </c>
      <c r="G197" s="99">
        <v>14560.84</v>
      </c>
      <c r="H197" s="121">
        <v>19507.18</v>
      </c>
      <c r="I197" s="99">
        <v>16554</v>
      </c>
      <c r="J197" s="121">
        <v>6431.48</v>
      </c>
      <c r="K197" s="99">
        <v>16032.78</v>
      </c>
      <c r="L197" s="121">
        <v>21292.73</v>
      </c>
      <c r="M197" s="99">
        <v>12945.04</v>
      </c>
      <c r="N197" s="121">
        <f>IFERROR(VLOOKUP($A197,'SQL Results'!$A:$B,2,0),0)</f>
        <v>17028.62</v>
      </c>
    </row>
    <row r="198" spans="1:14" s="12" customFormat="1" x14ac:dyDescent="0.25">
      <c r="A198" s="107" t="s">
        <v>583</v>
      </c>
      <c r="B198" s="108" t="s">
        <v>584</v>
      </c>
      <c r="C198" s="99">
        <v>208.19</v>
      </c>
      <c r="D198" s="121">
        <v>640.25</v>
      </c>
      <c r="E198" s="99">
        <v>851.67</v>
      </c>
      <c r="F198" s="121">
        <v>284.74</v>
      </c>
      <c r="G198" s="99">
        <v>665.76</v>
      </c>
      <c r="H198" s="121">
        <v>553.74</v>
      </c>
      <c r="I198" s="99">
        <v>544.04999999999995</v>
      </c>
      <c r="J198" s="121">
        <v>353.69</v>
      </c>
      <c r="K198" s="99">
        <v>656.27</v>
      </c>
      <c r="L198" s="121">
        <v>775.91</v>
      </c>
      <c r="M198" s="99">
        <v>368.16</v>
      </c>
      <c r="N198" s="121">
        <f>IFERROR(VLOOKUP($A198,'SQL Results'!$A:$B,2,0),0)</f>
        <v>516.54999999999995</v>
      </c>
    </row>
    <row r="199" spans="1:14" s="12" customFormat="1" x14ac:dyDescent="0.25">
      <c r="A199" s="107" t="s">
        <v>585</v>
      </c>
      <c r="B199" s="108" t="s">
        <v>586</v>
      </c>
      <c r="C199" s="99">
        <v>0</v>
      </c>
      <c r="D199" s="121">
        <v>0</v>
      </c>
      <c r="E199" s="99">
        <v>0</v>
      </c>
      <c r="F199" s="121">
        <v>0</v>
      </c>
      <c r="G199" s="99">
        <v>0</v>
      </c>
      <c r="H199" s="121">
        <v>0</v>
      </c>
      <c r="I199" s="99">
        <v>0</v>
      </c>
      <c r="J199" s="121">
        <v>0</v>
      </c>
      <c r="K199" s="99">
        <v>0</v>
      </c>
      <c r="L199" s="121">
        <v>0</v>
      </c>
      <c r="M199" s="99">
        <v>0</v>
      </c>
      <c r="N199" s="121">
        <f>IFERROR(VLOOKUP($A199,'SQL Results'!$A:$B,2,0),0)</f>
        <v>0</v>
      </c>
    </row>
    <row r="200" spans="1:14" s="12" customFormat="1" x14ac:dyDescent="0.25">
      <c r="A200" s="107" t="s">
        <v>587</v>
      </c>
      <c r="B200" s="108" t="s">
        <v>588</v>
      </c>
      <c r="C200" s="99">
        <v>0</v>
      </c>
      <c r="D200" s="121">
        <v>0</v>
      </c>
      <c r="E200" s="99">
        <v>0</v>
      </c>
      <c r="F200" s="121">
        <v>0</v>
      </c>
      <c r="G200" s="99">
        <v>0</v>
      </c>
      <c r="H200" s="121">
        <v>0</v>
      </c>
      <c r="I200" s="99">
        <v>0</v>
      </c>
      <c r="J200" s="121">
        <v>0</v>
      </c>
      <c r="K200" s="99">
        <v>0</v>
      </c>
      <c r="L200" s="121">
        <v>0</v>
      </c>
      <c r="M200" s="99">
        <v>0</v>
      </c>
      <c r="N200" s="121">
        <f>IFERROR(VLOOKUP($A200,'SQL Results'!$A:$B,2,0),0)</f>
        <v>0</v>
      </c>
    </row>
    <row r="201" spans="1:14" s="12" customFormat="1" x14ac:dyDescent="0.25">
      <c r="A201" s="107" t="s">
        <v>591</v>
      </c>
      <c r="B201" s="108" t="s">
        <v>590</v>
      </c>
      <c r="C201" s="99">
        <v>948895.13</v>
      </c>
      <c r="D201" s="121">
        <v>986153.24</v>
      </c>
      <c r="E201" s="99">
        <v>761571.76</v>
      </c>
      <c r="F201" s="121">
        <v>1217577.5900000001</v>
      </c>
      <c r="G201" s="99">
        <v>971744.96</v>
      </c>
      <c r="H201" s="121">
        <v>1316983.81</v>
      </c>
      <c r="I201" s="99">
        <v>1222781.01</v>
      </c>
      <c r="J201" s="121">
        <v>1269515.1299999999</v>
      </c>
      <c r="K201" s="99">
        <v>1319588.6000000001</v>
      </c>
      <c r="L201" s="121">
        <v>1278931.58</v>
      </c>
      <c r="M201" s="99">
        <v>1346626.37</v>
      </c>
      <c r="N201" s="121">
        <f>IFERROR(VLOOKUP($A201,'SQL Results'!$A:$B,2,0),0)</f>
        <v>1229968.49</v>
      </c>
    </row>
    <row r="202" spans="1:14" s="12" customFormat="1" ht="30" x14ac:dyDescent="0.25">
      <c r="A202" s="107" t="s">
        <v>594</v>
      </c>
      <c r="B202" s="108" t="s">
        <v>593</v>
      </c>
      <c r="C202" s="99">
        <v>644444.69999999995</v>
      </c>
      <c r="D202" s="121">
        <v>415090.58</v>
      </c>
      <c r="E202" s="99">
        <v>578692.23</v>
      </c>
      <c r="F202" s="121">
        <v>823733.44</v>
      </c>
      <c r="G202" s="99">
        <v>687216.02</v>
      </c>
      <c r="H202" s="121">
        <v>764580.21</v>
      </c>
      <c r="I202" s="99">
        <v>440653.10999999993</v>
      </c>
      <c r="J202" s="121">
        <v>765087.72</v>
      </c>
      <c r="K202" s="99">
        <v>756967.93999999983</v>
      </c>
      <c r="L202" s="121">
        <v>543233.28000000003</v>
      </c>
      <c r="M202" s="99">
        <v>477205.28</v>
      </c>
      <c r="N202" s="121">
        <f>IFERROR(VLOOKUP($A202,'SQL Results'!$A:$B,2,0),0)</f>
        <v>807604.64</v>
      </c>
    </row>
    <row r="203" spans="1:14" s="12" customFormat="1" x14ac:dyDescent="0.25">
      <c r="A203" s="107" t="s">
        <v>599</v>
      </c>
      <c r="B203" s="108" t="s">
        <v>598</v>
      </c>
      <c r="C203" s="99">
        <v>33295.480000000003</v>
      </c>
      <c r="D203" s="121">
        <v>47843.96</v>
      </c>
      <c r="E203" s="99">
        <v>72046.710000000006</v>
      </c>
      <c r="F203" s="121">
        <v>75951.660000000018</v>
      </c>
      <c r="G203" s="99">
        <v>74104.990000000005</v>
      </c>
      <c r="H203" s="121">
        <v>74357.41</v>
      </c>
      <c r="I203" s="99">
        <v>107627.88</v>
      </c>
      <c r="J203" s="121">
        <v>507233.2</v>
      </c>
      <c r="K203" s="99">
        <v>79001.600000000006</v>
      </c>
      <c r="L203" s="121">
        <v>1236037.22</v>
      </c>
      <c r="M203" s="99">
        <v>79636.36</v>
      </c>
      <c r="N203" s="121">
        <f>IFERROR(VLOOKUP($A203,'SQL Results'!$A:$B,2,0),0)</f>
        <v>256725.44</v>
      </c>
    </row>
    <row r="204" spans="1:14" s="12" customFormat="1" x14ac:dyDescent="0.25">
      <c r="A204" s="107" t="s">
        <v>602</v>
      </c>
      <c r="B204" s="108" t="s">
        <v>603</v>
      </c>
      <c r="C204" s="99">
        <v>0</v>
      </c>
      <c r="D204" s="121">
        <v>0</v>
      </c>
      <c r="E204" s="99">
        <v>0</v>
      </c>
      <c r="F204" s="121">
        <v>0</v>
      </c>
      <c r="G204" s="99">
        <v>0</v>
      </c>
      <c r="H204" s="121">
        <v>0</v>
      </c>
      <c r="I204" s="99">
        <v>0</v>
      </c>
      <c r="J204" s="121">
        <v>0</v>
      </c>
      <c r="K204" s="99">
        <v>0</v>
      </c>
      <c r="L204" s="121">
        <v>0</v>
      </c>
      <c r="M204" s="99">
        <v>0</v>
      </c>
      <c r="N204" s="121">
        <f>IFERROR(VLOOKUP($A204,'SQL Results'!$A:$B,2,0),0)</f>
        <v>0</v>
      </c>
    </row>
    <row r="205" spans="1:14" s="12" customFormat="1" x14ac:dyDescent="0.25">
      <c r="A205" s="107" t="s">
        <v>604</v>
      </c>
      <c r="B205" s="108" t="s">
        <v>605</v>
      </c>
      <c r="C205" s="99">
        <v>0</v>
      </c>
      <c r="D205" s="121">
        <v>0</v>
      </c>
      <c r="E205" s="99">
        <v>0</v>
      </c>
      <c r="F205" s="121">
        <v>0</v>
      </c>
      <c r="G205" s="99">
        <v>0</v>
      </c>
      <c r="H205" s="121">
        <v>0</v>
      </c>
      <c r="I205" s="99">
        <v>0</v>
      </c>
      <c r="J205" s="121">
        <v>0</v>
      </c>
      <c r="K205" s="99">
        <v>0</v>
      </c>
      <c r="L205" s="121">
        <v>0</v>
      </c>
      <c r="M205" s="99">
        <v>0</v>
      </c>
      <c r="N205" s="121">
        <f>IFERROR(VLOOKUP($A205,'SQL Results'!$A:$B,2,0),0)</f>
        <v>0</v>
      </c>
    </row>
    <row r="206" spans="1:14" s="12" customFormat="1" x14ac:dyDescent="0.25">
      <c r="A206" s="107" t="s">
        <v>609</v>
      </c>
      <c r="B206" s="108" t="s">
        <v>610</v>
      </c>
      <c r="C206" s="99">
        <v>0</v>
      </c>
      <c r="D206" s="121">
        <v>0</v>
      </c>
      <c r="E206" s="99">
        <v>0</v>
      </c>
      <c r="F206" s="121">
        <v>0</v>
      </c>
      <c r="G206" s="99">
        <v>0</v>
      </c>
      <c r="H206" s="121">
        <v>0</v>
      </c>
      <c r="I206" s="99">
        <v>0</v>
      </c>
      <c r="J206" s="121">
        <v>0</v>
      </c>
      <c r="K206" s="99">
        <v>0</v>
      </c>
      <c r="L206" s="121">
        <v>0</v>
      </c>
      <c r="M206" s="99">
        <v>0</v>
      </c>
      <c r="N206" s="121">
        <f>IFERROR(VLOOKUP($A206,'SQL Results'!$A:$B,2,0),0)</f>
        <v>0</v>
      </c>
    </row>
    <row r="207" spans="1:14" s="12" customFormat="1" x14ac:dyDescent="0.25">
      <c r="A207" s="107" t="s">
        <v>611</v>
      </c>
      <c r="B207" s="108" t="s">
        <v>607</v>
      </c>
      <c r="C207" s="99">
        <v>25330.32</v>
      </c>
      <c r="D207" s="121">
        <v>15764.01</v>
      </c>
      <c r="E207" s="99">
        <v>30494.97</v>
      </c>
      <c r="F207" s="121">
        <v>36217.74</v>
      </c>
      <c r="G207" s="99">
        <v>5041.9799999999996</v>
      </c>
      <c r="H207" s="121">
        <v>34519.730000000003</v>
      </c>
      <c r="I207" s="99">
        <v>30205.08</v>
      </c>
      <c r="J207" s="121">
        <v>9372</v>
      </c>
      <c r="K207" s="99">
        <v>12040.959999999997</v>
      </c>
      <c r="L207" s="121">
        <v>14210.39</v>
      </c>
      <c r="M207" s="99">
        <v>23714.42</v>
      </c>
      <c r="N207" s="121">
        <f>IFERROR(VLOOKUP($A207,'SQL Results'!$A:$B,2,0),0)</f>
        <v>11678.12</v>
      </c>
    </row>
    <row r="208" spans="1:14" s="12" customFormat="1" x14ac:dyDescent="0.25">
      <c r="A208" s="107" t="s">
        <v>614</v>
      </c>
      <c r="B208" s="108" t="s">
        <v>613</v>
      </c>
      <c r="C208" s="99">
        <v>0</v>
      </c>
      <c r="D208" s="121">
        <v>0</v>
      </c>
      <c r="E208" s="99">
        <v>0</v>
      </c>
      <c r="F208" s="121">
        <v>0</v>
      </c>
      <c r="G208" s="99">
        <v>0</v>
      </c>
      <c r="H208" s="121">
        <v>0</v>
      </c>
      <c r="I208" s="99">
        <v>0</v>
      </c>
      <c r="J208" s="121">
        <v>0</v>
      </c>
      <c r="K208" s="99">
        <v>0</v>
      </c>
      <c r="L208" s="121">
        <v>0</v>
      </c>
      <c r="M208" s="99">
        <v>0</v>
      </c>
      <c r="N208" s="121">
        <f>IFERROR(VLOOKUP($A208,'SQL Results'!$A:$B,2,0),0)</f>
        <v>0</v>
      </c>
    </row>
    <row r="209" spans="1:14" s="12" customFormat="1" x14ac:dyDescent="0.25">
      <c r="A209" s="107" t="s">
        <v>4351</v>
      </c>
      <c r="B209" s="108" t="s">
        <v>618</v>
      </c>
      <c r="C209" s="99">
        <v>0</v>
      </c>
      <c r="D209" s="121">
        <v>0</v>
      </c>
      <c r="E209" s="99">
        <v>0</v>
      </c>
      <c r="F209" s="121">
        <v>0</v>
      </c>
      <c r="G209" s="99">
        <v>0</v>
      </c>
      <c r="H209" s="121">
        <v>0</v>
      </c>
      <c r="I209" s="99">
        <v>0</v>
      </c>
      <c r="J209" s="121">
        <v>0</v>
      </c>
      <c r="K209" s="99">
        <v>0</v>
      </c>
      <c r="L209" s="121">
        <v>0</v>
      </c>
      <c r="M209" s="99">
        <v>0</v>
      </c>
      <c r="N209" s="121">
        <f>IFERROR(VLOOKUP($A209,'SQL Results'!$A:$B,2,0),0)</f>
        <v>0</v>
      </c>
    </row>
    <row r="210" spans="1:14" s="12" customFormat="1" x14ac:dyDescent="0.25">
      <c r="A210" s="107" t="s">
        <v>619</v>
      </c>
      <c r="B210" s="108" t="s">
        <v>620</v>
      </c>
      <c r="C210" s="99">
        <v>278742.03000000003</v>
      </c>
      <c r="D210" s="121">
        <v>286974.25</v>
      </c>
      <c r="E210" s="99">
        <v>283876.44</v>
      </c>
      <c r="F210" s="121">
        <v>247716.89</v>
      </c>
      <c r="G210" s="99">
        <v>340513.77</v>
      </c>
      <c r="H210" s="121">
        <v>291421.03000000003</v>
      </c>
      <c r="I210" s="99">
        <v>330996.84999999992</v>
      </c>
      <c r="J210" s="121">
        <v>464446.71</v>
      </c>
      <c r="K210" s="99">
        <v>398280.77000000008</v>
      </c>
      <c r="L210" s="121">
        <v>444610.09999999992</v>
      </c>
      <c r="M210" s="99">
        <v>416266.53</v>
      </c>
      <c r="N210" s="121">
        <f>IFERROR(VLOOKUP($A210,'SQL Results'!$A:$B,2,0),0)</f>
        <v>438112.78</v>
      </c>
    </row>
    <row r="211" spans="1:14" s="12" customFormat="1" ht="30" x14ac:dyDescent="0.25">
      <c r="A211" s="107" t="s">
        <v>621</v>
      </c>
      <c r="B211" s="108" t="s">
        <v>622</v>
      </c>
      <c r="C211" s="99">
        <v>71507.759999999995</v>
      </c>
      <c r="D211" s="121">
        <v>37166.980000000003</v>
      </c>
      <c r="E211" s="99">
        <v>34774.400000000001</v>
      </c>
      <c r="F211" s="121">
        <v>28415.58</v>
      </c>
      <c r="G211" s="99">
        <v>28452.700000000004</v>
      </c>
      <c r="H211" s="121">
        <v>33081.699999999997</v>
      </c>
      <c r="I211" s="99">
        <v>36228.33</v>
      </c>
      <c r="J211" s="121">
        <v>43545.59</v>
      </c>
      <c r="K211" s="99">
        <v>42876.69</v>
      </c>
      <c r="L211" s="121">
        <v>35657.589999999997</v>
      </c>
      <c r="M211" s="99">
        <v>35784</v>
      </c>
      <c r="N211" s="121">
        <f>IFERROR(VLOOKUP($A211,'SQL Results'!$A:$B,2,0),0)</f>
        <v>61200.1</v>
      </c>
    </row>
    <row r="212" spans="1:14" s="12" customFormat="1" x14ac:dyDescent="0.25">
      <c r="A212" s="107" t="s">
        <v>625</v>
      </c>
      <c r="B212" s="108" t="s">
        <v>624</v>
      </c>
      <c r="C212" s="99">
        <v>188963</v>
      </c>
      <c r="D212" s="121">
        <v>299747.8</v>
      </c>
      <c r="E212" s="99">
        <v>331554.36</v>
      </c>
      <c r="F212" s="121">
        <v>478467.06</v>
      </c>
      <c r="G212" s="99">
        <v>351737.71</v>
      </c>
      <c r="H212" s="121">
        <v>408563.16999999993</v>
      </c>
      <c r="I212" s="99">
        <v>476105.35999999993</v>
      </c>
      <c r="J212" s="121">
        <v>443291.21</v>
      </c>
      <c r="K212" s="99">
        <v>411405.54</v>
      </c>
      <c r="L212" s="121">
        <v>441192.56</v>
      </c>
      <c r="M212" s="99">
        <v>424632.45</v>
      </c>
      <c r="N212" s="121">
        <f>IFERROR(VLOOKUP($A212,'SQL Results'!$A:$B,2,0),0)</f>
        <v>365215.86</v>
      </c>
    </row>
    <row r="213" spans="1:14" s="12" customFormat="1" x14ac:dyDescent="0.25">
      <c r="A213" s="107" t="s">
        <v>628</v>
      </c>
      <c r="B213" s="108" t="s">
        <v>629</v>
      </c>
      <c r="C213" s="99">
        <v>275089.28000000003</v>
      </c>
      <c r="D213" s="121">
        <v>136294.47000000003</v>
      </c>
      <c r="E213" s="99">
        <v>1039925.7499999999</v>
      </c>
      <c r="F213" s="121">
        <v>245594</v>
      </c>
      <c r="G213" s="99">
        <v>186993.67000000004</v>
      </c>
      <c r="H213" s="121">
        <v>144866.88</v>
      </c>
      <c r="I213" s="99">
        <v>213891.47</v>
      </c>
      <c r="J213" s="121">
        <v>304868.86</v>
      </c>
      <c r="K213" s="99">
        <v>242850.51000000004</v>
      </c>
      <c r="L213" s="121">
        <v>158540.26</v>
      </c>
      <c r="M213" s="99">
        <v>211675.92</v>
      </c>
      <c r="N213" s="121">
        <f>IFERROR(VLOOKUP($A213,'SQL Results'!$A:$B,2,0),0)</f>
        <v>244272.56</v>
      </c>
    </row>
    <row r="214" spans="1:14" s="12" customFormat="1" x14ac:dyDescent="0.25">
      <c r="A214" s="107" t="s">
        <v>630</v>
      </c>
      <c r="B214" s="108" t="s">
        <v>631</v>
      </c>
      <c r="C214" s="99">
        <v>14275.02</v>
      </c>
      <c r="D214" s="121">
        <v>8958.16</v>
      </c>
      <c r="E214" s="99">
        <v>2845.91</v>
      </c>
      <c r="F214" s="121">
        <v>6303.2</v>
      </c>
      <c r="G214" s="99">
        <v>1661.9</v>
      </c>
      <c r="H214" s="121">
        <v>3318.6799999999994</v>
      </c>
      <c r="I214" s="99">
        <v>30293.83</v>
      </c>
      <c r="J214" s="121">
        <v>35049.650000000009</v>
      </c>
      <c r="K214" s="99">
        <v>52216.59</v>
      </c>
      <c r="L214" s="121">
        <v>66164.86</v>
      </c>
      <c r="M214" s="99">
        <v>67110.509999999995</v>
      </c>
      <c r="N214" s="121">
        <f>IFERROR(VLOOKUP($A214,'SQL Results'!$A:$B,2,0),0)</f>
        <v>84786.75</v>
      </c>
    </row>
    <row r="215" spans="1:14" s="12" customFormat="1" x14ac:dyDescent="0.25">
      <c r="A215" s="107" t="s">
        <v>634</v>
      </c>
      <c r="B215" s="108" t="s">
        <v>633</v>
      </c>
      <c r="C215" s="99">
        <v>417676.36</v>
      </c>
      <c r="D215" s="121">
        <v>149693.09</v>
      </c>
      <c r="E215" s="99">
        <v>137789.51</v>
      </c>
      <c r="F215" s="121">
        <v>154960.29999999999</v>
      </c>
      <c r="G215" s="99">
        <v>125025.88</v>
      </c>
      <c r="H215" s="121">
        <v>141192.73000000001</v>
      </c>
      <c r="I215" s="99">
        <v>171688</v>
      </c>
      <c r="J215" s="121">
        <v>246660.25</v>
      </c>
      <c r="K215" s="99">
        <v>165557.73000000001</v>
      </c>
      <c r="L215" s="121">
        <v>186946.18</v>
      </c>
      <c r="M215" s="99">
        <v>154144.09</v>
      </c>
      <c r="N215" s="121">
        <f>IFERROR(VLOOKUP($A215,'SQL Results'!$A:$B,2,0),0)</f>
        <v>256547.19</v>
      </c>
    </row>
    <row r="216" spans="1:14" s="12" customFormat="1" x14ac:dyDescent="0.25">
      <c r="A216" s="107" t="s">
        <v>637</v>
      </c>
      <c r="B216" s="108" t="s">
        <v>636</v>
      </c>
      <c r="C216" s="99">
        <v>625266.66</v>
      </c>
      <c r="D216" s="121">
        <v>508568.10999999993</v>
      </c>
      <c r="E216" s="99">
        <v>486551.39</v>
      </c>
      <c r="F216" s="121">
        <v>248046.51</v>
      </c>
      <c r="G216" s="99">
        <v>533070.98</v>
      </c>
      <c r="H216" s="121">
        <v>706025.61</v>
      </c>
      <c r="I216" s="99">
        <v>716658.7</v>
      </c>
      <c r="J216" s="121">
        <v>816371.17</v>
      </c>
      <c r="K216" s="99">
        <v>777576.56999999983</v>
      </c>
      <c r="L216" s="121">
        <v>881862.24</v>
      </c>
      <c r="M216" s="99">
        <v>852372.1</v>
      </c>
      <c r="N216" s="121">
        <f>IFERROR(VLOOKUP($A216,'SQL Results'!$A:$B,2,0),0)</f>
        <v>742437.51</v>
      </c>
    </row>
    <row r="217" spans="1:14" s="12" customFormat="1" x14ac:dyDescent="0.25">
      <c r="A217" s="107" t="s">
        <v>640</v>
      </c>
      <c r="B217" s="108" t="s">
        <v>639</v>
      </c>
      <c r="C217" s="99">
        <v>233824.32999999996</v>
      </c>
      <c r="D217" s="121">
        <v>222171.29</v>
      </c>
      <c r="E217" s="99">
        <v>198826.23</v>
      </c>
      <c r="F217" s="121">
        <v>117297.64999999998</v>
      </c>
      <c r="G217" s="99">
        <v>74723.41</v>
      </c>
      <c r="H217" s="121">
        <v>99900.92</v>
      </c>
      <c r="I217" s="99">
        <v>120956.56</v>
      </c>
      <c r="J217" s="121">
        <v>124367.60000000002</v>
      </c>
      <c r="K217" s="99">
        <v>142154.4</v>
      </c>
      <c r="L217" s="121">
        <v>143236.51</v>
      </c>
      <c r="M217" s="99">
        <v>148097.23000000001</v>
      </c>
      <c r="N217" s="121">
        <f>IFERROR(VLOOKUP($A217,'SQL Results'!$A:$B,2,0),0)</f>
        <v>149216.84</v>
      </c>
    </row>
    <row r="218" spans="1:14" s="12" customFormat="1" x14ac:dyDescent="0.25">
      <c r="A218" s="107" t="s">
        <v>643</v>
      </c>
      <c r="B218" s="108" t="s">
        <v>644</v>
      </c>
      <c r="C218" s="99">
        <v>4142.59</v>
      </c>
      <c r="D218" s="121">
        <v>2920.59</v>
      </c>
      <c r="E218" s="99">
        <v>3306.16</v>
      </c>
      <c r="F218" s="121">
        <v>2319.7399999999998</v>
      </c>
      <c r="G218" s="99">
        <v>3030</v>
      </c>
      <c r="H218" s="121">
        <v>3228.62</v>
      </c>
      <c r="I218" s="99">
        <v>3859.99</v>
      </c>
      <c r="J218" s="121">
        <v>3463.64</v>
      </c>
      <c r="K218" s="99">
        <v>6053.38</v>
      </c>
      <c r="L218" s="121">
        <v>3567.08</v>
      </c>
      <c r="M218" s="99">
        <v>3292.65</v>
      </c>
      <c r="N218" s="121">
        <f>IFERROR(VLOOKUP($A218,'SQL Results'!$A:$B,2,0),0)</f>
        <v>4256.5600000000004</v>
      </c>
    </row>
    <row r="219" spans="1:14" s="12" customFormat="1" x14ac:dyDescent="0.25">
      <c r="A219" s="107" t="s">
        <v>645</v>
      </c>
      <c r="B219" s="108" t="s">
        <v>646</v>
      </c>
      <c r="C219" s="99">
        <v>179029.01999999996</v>
      </c>
      <c r="D219" s="121">
        <v>174416.20999999996</v>
      </c>
      <c r="E219" s="99">
        <v>166598.60999999996</v>
      </c>
      <c r="F219" s="121">
        <v>138336.82999999999</v>
      </c>
      <c r="G219" s="99">
        <v>143085.98000000001</v>
      </c>
      <c r="H219" s="121">
        <v>214573.41</v>
      </c>
      <c r="I219" s="99">
        <v>321858.31</v>
      </c>
      <c r="J219" s="121">
        <v>264485.71000000002</v>
      </c>
      <c r="K219" s="99">
        <v>190000.3</v>
      </c>
      <c r="L219" s="121">
        <v>231669.23</v>
      </c>
      <c r="M219" s="99">
        <v>214961.97</v>
      </c>
      <c r="N219" s="121">
        <f>IFERROR(VLOOKUP($A219,'SQL Results'!$A:$B,2,0),0)</f>
        <v>258920.8</v>
      </c>
    </row>
    <row r="220" spans="1:14" s="12" customFormat="1" x14ac:dyDescent="0.25">
      <c r="A220" s="107" t="s">
        <v>647</v>
      </c>
      <c r="B220" s="108" t="s">
        <v>648</v>
      </c>
      <c r="C220" s="99">
        <v>0</v>
      </c>
      <c r="D220" s="121">
        <v>2431.92</v>
      </c>
      <c r="E220" s="99">
        <v>1231.3</v>
      </c>
      <c r="F220" s="121">
        <v>2472.36</v>
      </c>
      <c r="G220" s="99">
        <v>2541.09</v>
      </c>
      <c r="H220" s="121">
        <v>2696.29</v>
      </c>
      <c r="I220" s="99">
        <v>2508.1999999999998</v>
      </c>
      <c r="J220" s="121">
        <v>3289.6</v>
      </c>
      <c r="K220" s="99">
        <v>2437.85</v>
      </c>
      <c r="L220" s="121">
        <v>2662.86</v>
      </c>
      <c r="M220" s="99">
        <v>1635.58</v>
      </c>
      <c r="N220" s="121">
        <f>IFERROR(VLOOKUP($A220,'SQL Results'!$A:$B,2,0),0)</f>
        <v>3975.03</v>
      </c>
    </row>
    <row r="221" spans="1:14" s="12" customFormat="1" x14ac:dyDescent="0.25">
      <c r="A221" s="107" t="s">
        <v>649</v>
      </c>
      <c r="B221" s="109" t="s">
        <v>650</v>
      </c>
      <c r="C221" s="99">
        <v>2071.2399999999998</v>
      </c>
      <c r="D221" s="121">
        <v>1756.26</v>
      </c>
      <c r="E221" s="99">
        <v>588.97</v>
      </c>
      <c r="F221" s="121">
        <v>567.28</v>
      </c>
      <c r="G221" s="99">
        <v>672.63</v>
      </c>
      <c r="H221" s="121">
        <v>1509.34</v>
      </c>
      <c r="I221" s="99">
        <v>1306.73</v>
      </c>
      <c r="J221" s="121">
        <v>2178.5199999999995</v>
      </c>
      <c r="K221" s="99">
        <v>113.12000000000002</v>
      </c>
      <c r="L221" s="121">
        <v>743.31</v>
      </c>
      <c r="M221" s="99">
        <v>1615.5</v>
      </c>
      <c r="N221" s="121">
        <f>IFERROR(VLOOKUP($A221,'SQL Results'!$A:$B,2,0),0)</f>
        <v>887.52</v>
      </c>
    </row>
    <row r="222" spans="1:14" s="12" customFormat="1" x14ac:dyDescent="0.25">
      <c r="A222" s="107" t="s">
        <v>651</v>
      </c>
      <c r="B222" s="108" t="s">
        <v>652</v>
      </c>
      <c r="C222" s="99">
        <v>5603.6599999999989</v>
      </c>
      <c r="D222" s="121">
        <v>7240.75</v>
      </c>
      <c r="E222" s="99">
        <v>6830.47</v>
      </c>
      <c r="F222" s="121">
        <v>7773</v>
      </c>
      <c r="G222" s="99">
        <v>7846.4300000000012</v>
      </c>
      <c r="H222" s="121">
        <v>10794.38</v>
      </c>
      <c r="I222" s="99">
        <v>9841.68</v>
      </c>
      <c r="J222" s="121">
        <v>9492.08</v>
      </c>
      <c r="K222" s="99">
        <v>8054.6400000000012</v>
      </c>
      <c r="L222" s="121">
        <v>12309.6</v>
      </c>
      <c r="M222" s="99">
        <v>3080.8</v>
      </c>
      <c r="N222" s="121">
        <f>IFERROR(VLOOKUP($A222,'SQL Results'!$A:$B,2,0),0)</f>
        <v>7491.99</v>
      </c>
    </row>
    <row r="223" spans="1:14" s="12" customFormat="1" x14ac:dyDescent="0.25">
      <c r="A223" s="107" t="s">
        <v>653</v>
      </c>
      <c r="B223" s="108" t="s">
        <v>654</v>
      </c>
      <c r="C223" s="99">
        <v>29.69</v>
      </c>
      <c r="D223" s="121">
        <v>12.74</v>
      </c>
      <c r="E223" s="99">
        <v>31.96</v>
      </c>
      <c r="F223" s="121">
        <v>22.120000000000005</v>
      </c>
      <c r="G223" s="99">
        <v>26.230000000000004</v>
      </c>
      <c r="H223" s="121">
        <v>62.92</v>
      </c>
      <c r="I223" s="99">
        <v>40.29999999999999</v>
      </c>
      <c r="J223" s="121">
        <v>47.52</v>
      </c>
      <c r="K223" s="99">
        <v>70.340000000000018</v>
      </c>
      <c r="L223" s="121">
        <v>44.25</v>
      </c>
      <c r="M223" s="99">
        <v>48.61</v>
      </c>
      <c r="N223" s="121">
        <f>IFERROR(VLOOKUP($A223,'SQL Results'!$A:$B,2,0),0)</f>
        <v>35.200000000000003</v>
      </c>
    </row>
    <row r="224" spans="1:14" s="12" customFormat="1" x14ac:dyDescent="0.25">
      <c r="A224" s="107" t="s">
        <v>655</v>
      </c>
      <c r="B224" s="108" t="s">
        <v>656</v>
      </c>
      <c r="C224" s="99">
        <v>8764.4300000000021</v>
      </c>
      <c r="D224" s="121">
        <v>3343.05</v>
      </c>
      <c r="E224" s="99">
        <v>14822.34</v>
      </c>
      <c r="F224" s="121">
        <v>2014.38</v>
      </c>
      <c r="G224" s="99">
        <v>5438.26</v>
      </c>
      <c r="H224" s="121">
        <v>3964.24</v>
      </c>
      <c r="I224" s="99">
        <v>1331.0200000000002</v>
      </c>
      <c r="J224" s="121">
        <v>4361.43</v>
      </c>
      <c r="K224" s="99">
        <v>7418.81</v>
      </c>
      <c r="L224" s="121">
        <v>10396.82</v>
      </c>
      <c r="M224" s="99">
        <v>9770.4599999999991</v>
      </c>
      <c r="N224" s="121">
        <f>IFERROR(VLOOKUP($A224,'SQL Results'!$A:$B,2,0),0)</f>
        <v>694.77</v>
      </c>
    </row>
    <row r="225" spans="1:14" s="12" customFormat="1" x14ac:dyDescent="0.25">
      <c r="A225" s="107" t="s">
        <v>657</v>
      </c>
      <c r="B225" s="108" t="s">
        <v>658</v>
      </c>
      <c r="C225" s="99">
        <v>502874.31</v>
      </c>
      <c r="D225" s="121">
        <v>486022.65000000008</v>
      </c>
      <c r="E225" s="99">
        <v>597646.15</v>
      </c>
      <c r="F225" s="121">
        <v>578130.06999999983</v>
      </c>
      <c r="G225" s="99">
        <v>304163.52</v>
      </c>
      <c r="H225" s="121">
        <v>475102.87</v>
      </c>
      <c r="I225" s="99">
        <v>1003654.0200000001</v>
      </c>
      <c r="J225" s="121">
        <v>547225.11</v>
      </c>
      <c r="K225" s="99">
        <v>682654.20999999985</v>
      </c>
      <c r="L225" s="121">
        <v>742652.87</v>
      </c>
      <c r="M225" s="99">
        <v>817013.95</v>
      </c>
      <c r="N225" s="121">
        <f>IFERROR(VLOOKUP($A225,'SQL Results'!$A:$B,2,0),0)</f>
        <v>728147.27</v>
      </c>
    </row>
    <row r="226" spans="1:14" s="12" customFormat="1" x14ac:dyDescent="0.25">
      <c r="A226" s="107" t="s">
        <v>665</v>
      </c>
      <c r="B226" s="108" t="s">
        <v>666</v>
      </c>
      <c r="C226" s="99">
        <v>38801.5</v>
      </c>
      <c r="D226" s="121">
        <v>48729.86</v>
      </c>
      <c r="E226" s="99">
        <v>30352.07</v>
      </c>
      <c r="F226" s="121">
        <v>34187.46</v>
      </c>
      <c r="G226" s="99">
        <v>21604.86</v>
      </c>
      <c r="H226" s="121">
        <v>65451.92</v>
      </c>
      <c r="I226" s="99">
        <v>51330.400000000001</v>
      </c>
      <c r="J226" s="121">
        <v>59391.18</v>
      </c>
      <c r="K226" s="99">
        <v>64892.92</v>
      </c>
      <c r="L226" s="121">
        <v>56427.3</v>
      </c>
      <c r="M226" s="99">
        <v>56393.38</v>
      </c>
      <c r="N226" s="121">
        <f>IFERROR(VLOOKUP($A226,'SQL Results'!$A:$B,2,0),0)</f>
        <v>67387.11</v>
      </c>
    </row>
    <row r="227" spans="1:14" s="12" customFormat="1" x14ac:dyDescent="0.25">
      <c r="A227" s="107" t="s">
        <v>667</v>
      </c>
      <c r="B227" s="108" t="s">
        <v>668</v>
      </c>
      <c r="C227" s="99">
        <v>383749.17</v>
      </c>
      <c r="D227" s="121">
        <v>203787.99</v>
      </c>
      <c r="E227" s="99">
        <v>188993.77</v>
      </c>
      <c r="F227" s="121">
        <v>184929.2</v>
      </c>
      <c r="G227" s="99">
        <v>149192.54000000004</v>
      </c>
      <c r="H227" s="121">
        <v>102846.94</v>
      </c>
      <c r="I227" s="99">
        <v>180875.75</v>
      </c>
      <c r="J227" s="121">
        <v>186796.88</v>
      </c>
      <c r="K227" s="99">
        <v>142880.42000000001</v>
      </c>
      <c r="L227" s="121">
        <v>133209.74</v>
      </c>
      <c r="M227" s="99">
        <v>139107.09</v>
      </c>
      <c r="N227" s="121">
        <f>IFERROR(VLOOKUP($A227,'SQL Results'!$A:$B,2,0),0)</f>
        <v>183565.7</v>
      </c>
    </row>
    <row r="228" spans="1:14" s="12" customFormat="1" x14ac:dyDescent="0.25">
      <c r="A228" s="107" t="s">
        <v>671</v>
      </c>
      <c r="B228" s="108" t="s">
        <v>670</v>
      </c>
      <c r="C228" s="99">
        <v>633988.4</v>
      </c>
      <c r="D228" s="121">
        <v>282973.17</v>
      </c>
      <c r="E228" s="99">
        <v>427512.84</v>
      </c>
      <c r="F228" s="121">
        <v>192293.17</v>
      </c>
      <c r="G228" s="99">
        <v>144906.04</v>
      </c>
      <c r="H228" s="121">
        <v>769659.71</v>
      </c>
      <c r="I228" s="99">
        <v>438519.65999999992</v>
      </c>
      <c r="J228" s="121">
        <v>469119.62</v>
      </c>
      <c r="K228" s="99">
        <v>401893.64</v>
      </c>
      <c r="L228" s="121">
        <v>365421.91</v>
      </c>
      <c r="M228" s="99">
        <v>655970.64</v>
      </c>
      <c r="N228" s="121">
        <f>IFERROR(VLOOKUP($A228,'SQL Results'!$A:$B,2,0),0)</f>
        <v>526985.6</v>
      </c>
    </row>
    <row r="229" spans="1:14" s="12" customFormat="1" x14ac:dyDescent="0.25">
      <c r="A229" s="107" t="s">
        <v>674</v>
      </c>
      <c r="B229" s="108" t="s">
        <v>675</v>
      </c>
      <c r="C229" s="99">
        <v>0</v>
      </c>
      <c r="D229" s="121">
        <v>0</v>
      </c>
      <c r="E229" s="99">
        <v>0</v>
      </c>
      <c r="F229" s="121">
        <v>0</v>
      </c>
      <c r="G229" s="99">
        <v>0</v>
      </c>
      <c r="H229" s="121">
        <v>0</v>
      </c>
      <c r="I229" s="99">
        <v>0</v>
      </c>
      <c r="J229" s="121">
        <v>0</v>
      </c>
      <c r="K229" s="99">
        <v>0</v>
      </c>
      <c r="L229" s="121">
        <v>0</v>
      </c>
      <c r="M229" s="99">
        <v>0</v>
      </c>
      <c r="N229" s="121">
        <f>IFERROR(VLOOKUP($A229,'SQL Results'!$A:$B,2,0),0)</f>
        <v>0</v>
      </c>
    </row>
    <row r="230" spans="1:14" s="12" customFormat="1" x14ac:dyDescent="0.25">
      <c r="A230" s="107" t="s">
        <v>676</v>
      </c>
      <c r="B230" s="108" t="s">
        <v>677</v>
      </c>
      <c r="C230" s="99">
        <v>21475991.530000005</v>
      </c>
      <c r="D230" s="121">
        <v>19494742.280000001</v>
      </c>
      <c r="E230" s="99">
        <v>19674394.539999999</v>
      </c>
      <c r="F230" s="121">
        <v>11618020.74</v>
      </c>
      <c r="G230" s="99">
        <v>10092824.189999999</v>
      </c>
      <c r="H230" s="121">
        <v>14085535.390000001</v>
      </c>
      <c r="I230" s="99">
        <v>15218939.16</v>
      </c>
      <c r="J230" s="121">
        <v>15559755.060000001</v>
      </c>
      <c r="K230" s="99">
        <v>17313553.370000001</v>
      </c>
      <c r="L230" s="121">
        <v>16457556.890000001</v>
      </c>
      <c r="M230" s="99">
        <v>18857253.66</v>
      </c>
      <c r="N230" s="121">
        <f>IFERROR(VLOOKUP($A230,'SQL Results'!$A:$B,2,0),0)</f>
        <v>16970929.16</v>
      </c>
    </row>
    <row r="231" spans="1:14" s="12" customFormat="1" x14ac:dyDescent="0.25">
      <c r="A231" s="107" t="s">
        <v>681</v>
      </c>
      <c r="B231" s="108" t="s">
        <v>680</v>
      </c>
      <c r="C231" s="99">
        <v>558006.61</v>
      </c>
      <c r="D231" s="121">
        <v>1119168.6000000001</v>
      </c>
      <c r="E231" s="99">
        <v>1044114.4100000001</v>
      </c>
      <c r="F231" s="121">
        <v>545881.86</v>
      </c>
      <c r="G231" s="99">
        <v>275319.87</v>
      </c>
      <c r="H231" s="121">
        <v>319495.96000000002</v>
      </c>
      <c r="I231" s="99">
        <v>384118.91999999993</v>
      </c>
      <c r="J231" s="121">
        <v>424415.74</v>
      </c>
      <c r="K231" s="99">
        <v>445441.47</v>
      </c>
      <c r="L231" s="121">
        <v>566861.27</v>
      </c>
      <c r="M231" s="99">
        <v>629081.35</v>
      </c>
      <c r="N231" s="121">
        <f>IFERROR(VLOOKUP($A231,'SQL Results'!$A:$B,2,0),0)</f>
        <v>510399.88</v>
      </c>
    </row>
    <row r="232" spans="1:14" s="12" customFormat="1" x14ac:dyDescent="0.25">
      <c r="A232" s="107" t="s">
        <v>683</v>
      </c>
      <c r="B232" s="108" t="s">
        <v>684</v>
      </c>
      <c r="C232" s="99">
        <v>914594.14</v>
      </c>
      <c r="D232" s="121">
        <v>868960.90000000014</v>
      </c>
      <c r="E232" s="99">
        <v>951559.73</v>
      </c>
      <c r="F232" s="121">
        <v>807418.99</v>
      </c>
      <c r="G232" s="99">
        <v>718461.75</v>
      </c>
      <c r="H232" s="121">
        <v>821001.73</v>
      </c>
      <c r="I232" s="99">
        <v>939875.53</v>
      </c>
      <c r="J232" s="121">
        <v>925201.04</v>
      </c>
      <c r="K232" s="99">
        <v>985445.35</v>
      </c>
      <c r="L232" s="121">
        <v>1115008.25</v>
      </c>
      <c r="M232" s="99">
        <v>848406.22</v>
      </c>
      <c r="N232" s="121">
        <f>IFERROR(VLOOKUP($A232,'SQL Results'!$A:$B,2,0),0)</f>
        <v>944305.24</v>
      </c>
    </row>
    <row r="233" spans="1:14" s="12" customFormat="1" x14ac:dyDescent="0.25">
      <c r="A233" s="107" t="s">
        <v>685</v>
      </c>
      <c r="B233" s="108" t="s">
        <v>686</v>
      </c>
      <c r="C233" s="99">
        <v>551.71</v>
      </c>
      <c r="D233" s="121">
        <v>2185.7600000000002</v>
      </c>
      <c r="E233" s="99">
        <v>859.17999999999984</v>
      </c>
      <c r="F233" s="121">
        <v>82.59</v>
      </c>
      <c r="G233" s="99">
        <v>41.51</v>
      </c>
      <c r="H233" s="121">
        <v>0</v>
      </c>
      <c r="I233" s="99">
        <v>82.47</v>
      </c>
      <c r="J233" s="121">
        <v>7.73</v>
      </c>
      <c r="K233" s="99">
        <v>438.27999999999992</v>
      </c>
      <c r="L233" s="121">
        <v>143.88</v>
      </c>
      <c r="M233" s="99">
        <v>121.34</v>
      </c>
      <c r="N233" s="121">
        <f>IFERROR(VLOOKUP($A233,'SQL Results'!$A:$B,2,0),0)</f>
        <v>172.8</v>
      </c>
    </row>
    <row r="234" spans="1:14" s="12" customFormat="1" x14ac:dyDescent="0.25">
      <c r="A234" s="107" t="s">
        <v>687</v>
      </c>
      <c r="B234" s="108" t="s">
        <v>688</v>
      </c>
      <c r="C234" s="99">
        <v>4544918.5199999996</v>
      </c>
      <c r="D234" s="121">
        <v>4428701.9800000004</v>
      </c>
      <c r="E234" s="99">
        <v>3789178.61</v>
      </c>
      <c r="F234" s="121">
        <v>3106387.06</v>
      </c>
      <c r="G234" s="99">
        <v>2495941.17</v>
      </c>
      <c r="H234" s="121">
        <v>2948155.51</v>
      </c>
      <c r="I234" s="99">
        <v>3206648.73</v>
      </c>
      <c r="J234" s="121">
        <v>3606798.58</v>
      </c>
      <c r="K234" s="99">
        <v>3754396.3</v>
      </c>
      <c r="L234" s="121">
        <v>3896418.54</v>
      </c>
      <c r="M234" s="99">
        <v>4185886.87</v>
      </c>
      <c r="N234" s="121">
        <f>IFERROR(VLOOKUP($A234,'SQL Results'!$A:$B,2,0),0)</f>
        <v>3536079.95</v>
      </c>
    </row>
    <row r="235" spans="1:14" s="12" customFormat="1" x14ac:dyDescent="0.25">
      <c r="A235" s="107" t="s">
        <v>689</v>
      </c>
      <c r="B235" s="108" t="s">
        <v>690</v>
      </c>
      <c r="C235" s="99">
        <v>0</v>
      </c>
      <c r="D235" s="121">
        <v>27.61</v>
      </c>
      <c r="E235" s="99">
        <v>727.83000000000015</v>
      </c>
      <c r="F235" s="121">
        <v>0</v>
      </c>
      <c r="G235" s="99">
        <v>0</v>
      </c>
      <c r="H235" s="121">
        <v>0</v>
      </c>
      <c r="I235" s="99">
        <v>0</v>
      </c>
      <c r="J235" s="121">
        <v>0</v>
      </c>
      <c r="K235" s="99">
        <v>0</v>
      </c>
      <c r="L235" s="121">
        <v>0</v>
      </c>
      <c r="M235" s="99">
        <v>0</v>
      </c>
      <c r="N235" s="121">
        <f>IFERROR(VLOOKUP($A235,'SQL Results'!$A:$B,2,0),0)</f>
        <v>0</v>
      </c>
    </row>
    <row r="236" spans="1:14" s="12" customFormat="1" x14ac:dyDescent="0.25">
      <c r="A236" s="107" t="s">
        <v>691</v>
      </c>
      <c r="B236" s="108" t="s">
        <v>692</v>
      </c>
      <c r="C236" s="99">
        <v>53057.45</v>
      </c>
      <c r="D236" s="121">
        <v>58943.11</v>
      </c>
      <c r="E236" s="99">
        <v>55099.63</v>
      </c>
      <c r="F236" s="121">
        <v>1002.8500000000001</v>
      </c>
      <c r="G236" s="99">
        <v>962.37</v>
      </c>
      <c r="H236" s="121">
        <v>1482.17</v>
      </c>
      <c r="I236" s="99">
        <v>37533.69</v>
      </c>
      <c r="J236" s="121">
        <v>40023.879999999997</v>
      </c>
      <c r="K236" s="99">
        <v>48410.330000000009</v>
      </c>
      <c r="L236" s="121">
        <v>57937.66</v>
      </c>
      <c r="M236" s="99">
        <v>66696.08</v>
      </c>
      <c r="N236" s="121">
        <f>IFERROR(VLOOKUP($A236,'SQL Results'!$A:$B,2,0),0)</f>
        <v>64258.26</v>
      </c>
    </row>
    <row r="237" spans="1:14" s="12" customFormat="1" x14ac:dyDescent="0.25">
      <c r="A237" s="107" t="s">
        <v>698</v>
      </c>
      <c r="B237" s="108" t="s">
        <v>696</v>
      </c>
      <c r="C237" s="99">
        <v>0</v>
      </c>
      <c r="D237" s="121">
        <v>0</v>
      </c>
      <c r="E237" s="99">
        <v>0</v>
      </c>
      <c r="F237" s="121">
        <v>0</v>
      </c>
      <c r="G237" s="99">
        <v>0</v>
      </c>
      <c r="H237" s="121">
        <v>0</v>
      </c>
      <c r="I237" s="99">
        <v>0</v>
      </c>
      <c r="J237" s="121">
        <v>0</v>
      </c>
      <c r="K237" s="99">
        <v>0</v>
      </c>
      <c r="L237" s="121">
        <v>0</v>
      </c>
      <c r="M237" s="99">
        <v>0</v>
      </c>
      <c r="N237" s="121">
        <f>IFERROR(VLOOKUP($A237,'SQL Results'!$A:$B,2,0),0)</f>
        <v>0</v>
      </c>
    </row>
    <row r="238" spans="1:14" s="12" customFormat="1" x14ac:dyDescent="0.25">
      <c r="A238" s="107" t="s">
        <v>702</v>
      </c>
      <c r="B238" s="108" t="s">
        <v>703</v>
      </c>
      <c r="C238" s="99">
        <v>168214.83</v>
      </c>
      <c r="D238" s="121">
        <v>178778.37</v>
      </c>
      <c r="E238" s="99">
        <v>171900.69</v>
      </c>
      <c r="F238" s="121">
        <v>123278.42</v>
      </c>
      <c r="G238" s="99">
        <v>141118.01999999999</v>
      </c>
      <c r="H238" s="121">
        <v>98834.53</v>
      </c>
      <c r="I238" s="99">
        <v>135719.4</v>
      </c>
      <c r="J238" s="121">
        <v>115701.06</v>
      </c>
      <c r="K238" s="99">
        <v>82193.509999999995</v>
      </c>
      <c r="L238" s="121">
        <v>43408.41</v>
      </c>
      <c r="M238" s="99">
        <v>156796.14000000001</v>
      </c>
      <c r="N238" s="121">
        <f>IFERROR(VLOOKUP($A238,'SQL Results'!$A:$B,2,0),0)</f>
        <v>56807.519999999997</v>
      </c>
    </row>
    <row r="239" spans="1:14" s="12" customFormat="1" x14ac:dyDescent="0.25">
      <c r="A239" s="107" t="s">
        <v>704</v>
      </c>
      <c r="B239" s="108" t="s">
        <v>705</v>
      </c>
      <c r="C239" s="99">
        <v>0</v>
      </c>
      <c r="D239" s="121">
        <v>1982.33</v>
      </c>
      <c r="E239" s="99">
        <v>434.18</v>
      </c>
      <c r="F239" s="121">
        <v>0</v>
      </c>
      <c r="G239" s="99">
        <v>1007.41</v>
      </c>
      <c r="H239" s="121">
        <v>0</v>
      </c>
      <c r="I239" s="99">
        <v>299.13</v>
      </c>
      <c r="J239" s="121">
        <v>750.73</v>
      </c>
      <c r="K239" s="99">
        <v>317.36</v>
      </c>
      <c r="L239" s="121">
        <v>504.35</v>
      </c>
      <c r="M239" s="99">
        <v>1072.06</v>
      </c>
      <c r="N239" s="121">
        <f>IFERROR(VLOOKUP($A239,'SQL Results'!$A:$B,2,0),0)</f>
        <v>143.83000000000001</v>
      </c>
    </row>
    <row r="240" spans="1:14" s="12" customFormat="1" x14ac:dyDescent="0.25">
      <c r="A240" s="107" t="s">
        <v>706</v>
      </c>
      <c r="B240" s="108" t="s">
        <v>707</v>
      </c>
      <c r="C240" s="99">
        <v>0</v>
      </c>
      <c r="D240" s="121">
        <v>0</v>
      </c>
      <c r="E240" s="99">
        <v>0</v>
      </c>
      <c r="F240" s="121">
        <v>0</v>
      </c>
      <c r="G240" s="99">
        <v>0</v>
      </c>
      <c r="H240" s="121">
        <v>0</v>
      </c>
      <c r="I240" s="99">
        <v>0</v>
      </c>
      <c r="J240" s="121">
        <v>0</v>
      </c>
      <c r="K240" s="99">
        <v>0</v>
      </c>
      <c r="L240" s="121">
        <v>0</v>
      </c>
      <c r="M240" s="99">
        <v>0</v>
      </c>
      <c r="N240" s="121">
        <f>IFERROR(VLOOKUP($A240,'SQL Results'!$A:$B,2,0),0)</f>
        <v>0</v>
      </c>
    </row>
    <row r="241" spans="1:14" s="12" customFormat="1" x14ac:dyDescent="0.25">
      <c r="A241" s="107" t="s">
        <v>708</v>
      </c>
      <c r="B241" s="108" t="s">
        <v>709</v>
      </c>
      <c r="C241" s="99">
        <v>0</v>
      </c>
      <c r="D241" s="121">
        <v>0</v>
      </c>
      <c r="E241" s="99">
        <v>0</v>
      </c>
      <c r="F241" s="121">
        <v>0</v>
      </c>
      <c r="G241" s="99">
        <v>0</v>
      </c>
      <c r="H241" s="121">
        <v>0</v>
      </c>
      <c r="I241" s="99">
        <v>0</v>
      </c>
      <c r="J241" s="121">
        <v>0</v>
      </c>
      <c r="K241" s="99">
        <v>0</v>
      </c>
      <c r="L241" s="121">
        <v>0</v>
      </c>
      <c r="M241" s="99">
        <v>0</v>
      </c>
      <c r="N241" s="121">
        <f>IFERROR(VLOOKUP($A241,'SQL Results'!$A:$B,2,0),0)</f>
        <v>0</v>
      </c>
    </row>
    <row r="242" spans="1:14" s="12" customFormat="1" x14ac:dyDescent="0.25">
      <c r="A242" s="107" t="s">
        <v>716</v>
      </c>
      <c r="B242" s="108" t="s">
        <v>715</v>
      </c>
      <c r="C242" s="99">
        <v>132206.93</v>
      </c>
      <c r="D242" s="121">
        <v>48906.73</v>
      </c>
      <c r="E242" s="99">
        <v>34891.67</v>
      </c>
      <c r="F242" s="121">
        <v>26755.65</v>
      </c>
      <c r="G242" s="99">
        <v>94.760000000000019</v>
      </c>
      <c r="H242" s="121">
        <v>9548.94</v>
      </c>
      <c r="I242" s="99">
        <v>28333.35</v>
      </c>
      <c r="J242" s="121">
        <v>50053.760000000002</v>
      </c>
      <c r="K242" s="99">
        <v>0</v>
      </c>
      <c r="L242" s="121">
        <v>0</v>
      </c>
      <c r="M242" s="99">
        <v>0</v>
      </c>
      <c r="N242" s="121">
        <f>IFERROR(VLOOKUP($A242,'SQL Results'!$A:$B,2,0),0)</f>
        <v>0</v>
      </c>
    </row>
    <row r="243" spans="1:14" s="12" customFormat="1" x14ac:dyDescent="0.25">
      <c r="A243" s="107" t="s">
        <v>719</v>
      </c>
      <c r="B243" s="108" t="s">
        <v>718</v>
      </c>
      <c r="C243" s="99">
        <v>0</v>
      </c>
      <c r="D243" s="121">
        <v>0</v>
      </c>
      <c r="E243" s="99">
        <v>0</v>
      </c>
      <c r="F243" s="121">
        <v>0</v>
      </c>
      <c r="G243" s="99">
        <v>0</v>
      </c>
      <c r="H243" s="121">
        <v>0</v>
      </c>
      <c r="I243" s="99">
        <v>0</v>
      </c>
      <c r="J243" s="121">
        <v>0</v>
      </c>
      <c r="K243" s="99">
        <v>0</v>
      </c>
      <c r="L243" s="121">
        <v>0</v>
      </c>
      <c r="M243" s="99">
        <v>0</v>
      </c>
      <c r="N243" s="121">
        <f>IFERROR(VLOOKUP($A243,'SQL Results'!$A:$B,2,0),0)</f>
        <v>0</v>
      </c>
    </row>
    <row r="244" spans="1:14" s="12" customFormat="1" x14ac:dyDescent="0.25">
      <c r="A244" s="107" t="s">
        <v>722</v>
      </c>
      <c r="B244" s="108" t="s">
        <v>721</v>
      </c>
      <c r="C244" s="99">
        <v>35631.24</v>
      </c>
      <c r="D244" s="121">
        <v>11703.78</v>
      </c>
      <c r="E244" s="99">
        <v>9315.6700000000019</v>
      </c>
      <c r="F244" s="121">
        <v>4250.07</v>
      </c>
      <c r="G244" s="99">
        <v>372.83</v>
      </c>
      <c r="H244" s="121">
        <v>2079.9499999999998</v>
      </c>
      <c r="I244" s="99">
        <v>3887.67</v>
      </c>
      <c r="J244" s="121">
        <v>10864.48</v>
      </c>
      <c r="K244" s="99">
        <v>14512.28</v>
      </c>
      <c r="L244" s="121">
        <v>12318.370000000003</v>
      </c>
      <c r="M244" s="99">
        <v>14245.06</v>
      </c>
      <c r="N244" s="121">
        <f>IFERROR(VLOOKUP($A244,'SQL Results'!$A:$B,2,0),0)</f>
        <v>16746.43</v>
      </c>
    </row>
    <row r="245" spans="1:14" s="12" customFormat="1" x14ac:dyDescent="0.25">
      <c r="A245" s="107" t="s">
        <v>725</v>
      </c>
      <c r="B245" s="108" t="s">
        <v>724</v>
      </c>
      <c r="C245" s="99">
        <v>468.19</v>
      </c>
      <c r="D245" s="121">
        <v>123.14</v>
      </c>
      <c r="E245" s="99">
        <v>326.18</v>
      </c>
      <c r="F245" s="121">
        <v>322.19</v>
      </c>
      <c r="G245" s="99">
        <v>191.56</v>
      </c>
      <c r="H245" s="121">
        <v>110.51</v>
      </c>
      <c r="I245" s="99">
        <v>680.54</v>
      </c>
      <c r="J245" s="121">
        <v>613.99</v>
      </c>
      <c r="K245" s="99">
        <v>1328.05</v>
      </c>
      <c r="L245" s="121">
        <v>1010.4800000000001</v>
      </c>
      <c r="M245" s="99">
        <v>881.21</v>
      </c>
      <c r="N245" s="121">
        <f>IFERROR(VLOOKUP($A245,'SQL Results'!$A:$B,2,0),0)</f>
        <v>1718.74</v>
      </c>
    </row>
    <row r="246" spans="1:14" s="12" customFormat="1" x14ac:dyDescent="0.25">
      <c r="A246" s="107" t="s">
        <v>730</v>
      </c>
      <c r="B246" s="108" t="s">
        <v>729</v>
      </c>
      <c r="C246" s="99">
        <v>19418.61</v>
      </c>
      <c r="D246" s="121">
        <v>9274.3700000000008</v>
      </c>
      <c r="E246" s="99">
        <v>12484.9</v>
      </c>
      <c r="F246" s="121">
        <v>1959.23</v>
      </c>
      <c r="G246" s="99">
        <v>3085.41</v>
      </c>
      <c r="H246" s="121">
        <v>8673.41</v>
      </c>
      <c r="I246" s="99">
        <v>8979.83</v>
      </c>
      <c r="J246" s="121">
        <v>7281.59</v>
      </c>
      <c r="K246" s="99">
        <v>7056.02</v>
      </c>
      <c r="L246" s="121">
        <v>11125.79</v>
      </c>
      <c r="M246" s="99">
        <v>15070.76</v>
      </c>
      <c r="N246" s="121">
        <f>IFERROR(VLOOKUP($A246,'SQL Results'!$A:$B,2,0),0)</f>
        <v>16109.46</v>
      </c>
    </row>
    <row r="247" spans="1:14" s="12" customFormat="1" x14ac:dyDescent="0.25">
      <c r="A247" s="107" t="s">
        <v>733</v>
      </c>
      <c r="B247" s="108" t="s">
        <v>732</v>
      </c>
      <c r="C247" s="99">
        <v>0</v>
      </c>
      <c r="D247" s="121">
        <v>0</v>
      </c>
      <c r="E247" s="99">
        <v>0</v>
      </c>
      <c r="F247" s="121">
        <v>0</v>
      </c>
      <c r="G247" s="99">
        <v>0</v>
      </c>
      <c r="H247" s="121">
        <v>0</v>
      </c>
      <c r="I247" s="99">
        <v>0</v>
      </c>
      <c r="J247" s="121">
        <v>0</v>
      </c>
      <c r="K247" s="99">
        <v>0</v>
      </c>
      <c r="L247" s="121">
        <v>0</v>
      </c>
      <c r="M247" s="99">
        <v>0</v>
      </c>
      <c r="N247" s="121">
        <f>IFERROR(VLOOKUP($A247,'SQL Results'!$A:$B,2,0),0)</f>
        <v>0</v>
      </c>
    </row>
    <row r="248" spans="1:14" s="12" customFormat="1" x14ac:dyDescent="0.25">
      <c r="A248" s="107" t="s">
        <v>736</v>
      </c>
      <c r="B248" s="108" t="s">
        <v>735</v>
      </c>
      <c r="C248" s="99">
        <v>50721.89</v>
      </c>
      <c r="D248" s="121">
        <v>74521.8</v>
      </c>
      <c r="E248" s="99">
        <v>59562.42</v>
      </c>
      <c r="F248" s="121">
        <v>41327.429999999993</v>
      </c>
      <c r="G248" s="99">
        <v>11872.84</v>
      </c>
      <c r="H248" s="121">
        <v>11562.4</v>
      </c>
      <c r="I248" s="99">
        <v>58880.160000000003</v>
      </c>
      <c r="J248" s="121">
        <v>55845.11</v>
      </c>
      <c r="K248" s="99">
        <v>64823.28</v>
      </c>
      <c r="L248" s="121">
        <v>77149.84</v>
      </c>
      <c r="M248" s="99">
        <v>95601.32</v>
      </c>
      <c r="N248" s="121">
        <f>IFERROR(VLOOKUP($A248,'SQL Results'!$A:$B,2,0),0)</f>
        <v>109739.56</v>
      </c>
    </row>
    <row r="249" spans="1:14" s="12" customFormat="1" x14ac:dyDescent="0.25">
      <c r="A249" s="107" t="s">
        <v>740</v>
      </c>
      <c r="B249" s="108" t="s">
        <v>738</v>
      </c>
      <c r="C249" s="99">
        <v>313589.05</v>
      </c>
      <c r="D249" s="121">
        <v>210567.98999999996</v>
      </c>
      <c r="E249" s="99">
        <v>184493.23000000004</v>
      </c>
      <c r="F249" s="121">
        <v>161791.23999999996</v>
      </c>
      <c r="G249" s="99">
        <v>37594.699999999997</v>
      </c>
      <c r="H249" s="121">
        <v>67331.48</v>
      </c>
      <c r="I249" s="99">
        <v>152717.06</v>
      </c>
      <c r="J249" s="121">
        <v>216755.29</v>
      </c>
      <c r="K249" s="99">
        <v>316671.45000000007</v>
      </c>
      <c r="L249" s="121">
        <v>417787.36</v>
      </c>
      <c r="M249" s="99">
        <v>343535.07</v>
      </c>
      <c r="N249" s="121">
        <f>IFERROR(VLOOKUP($A249,'SQL Results'!$A:$B,2,0),0)</f>
        <v>398179.14</v>
      </c>
    </row>
    <row r="250" spans="1:14" s="12" customFormat="1" x14ac:dyDescent="0.25">
      <c r="A250" s="107" t="s">
        <v>744</v>
      </c>
      <c r="B250" s="108" t="s">
        <v>745</v>
      </c>
      <c r="C250" s="99">
        <v>46182.57</v>
      </c>
      <c r="D250" s="121">
        <v>47283.56</v>
      </c>
      <c r="E250" s="99">
        <v>47864.65</v>
      </c>
      <c r="F250" s="121">
        <v>23132.610000000004</v>
      </c>
      <c r="G250" s="99">
        <v>1009.23</v>
      </c>
      <c r="H250" s="121">
        <v>33880.33</v>
      </c>
      <c r="I250" s="99">
        <v>21016.43</v>
      </c>
      <c r="J250" s="121">
        <v>19808.79</v>
      </c>
      <c r="K250" s="99">
        <v>47861.48</v>
      </c>
      <c r="L250" s="121">
        <v>28130.610000000004</v>
      </c>
      <c r="M250" s="99">
        <v>41967.76</v>
      </c>
      <c r="N250" s="121">
        <f>IFERROR(VLOOKUP($A250,'SQL Results'!$A:$B,2,0),0)</f>
        <v>41235.620000000003</v>
      </c>
    </row>
    <row r="251" spans="1:14" s="12" customFormat="1" ht="30" x14ac:dyDescent="0.25">
      <c r="A251" s="107" t="s">
        <v>746</v>
      </c>
      <c r="B251" s="108" t="s">
        <v>747</v>
      </c>
      <c r="C251" s="99">
        <v>1916.62</v>
      </c>
      <c r="D251" s="121">
        <v>1175.3900000000001</v>
      </c>
      <c r="E251" s="99">
        <v>1284.7599999999998</v>
      </c>
      <c r="F251" s="121">
        <v>2411.63</v>
      </c>
      <c r="G251" s="99">
        <v>325.73</v>
      </c>
      <c r="H251" s="121">
        <v>142.6</v>
      </c>
      <c r="I251" s="99">
        <v>27.719999999999995</v>
      </c>
      <c r="J251" s="121">
        <v>1009.21</v>
      </c>
      <c r="K251" s="99">
        <v>2574.14</v>
      </c>
      <c r="L251" s="121">
        <v>2744.32</v>
      </c>
      <c r="M251" s="99">
        <v>1697.84</v>
      </c>
      <c r="N251" s="121">
        <f>IFERROR(VLOOKUP($A251,'SQL Results'!$A:$B,2,0),0)</f>
        <v>1292.79</v>
      </c>
    </row>
    <row r="252" spans="1:14" s="12" customFormat="1" ht="30" x14ac:dyDescent="0.25">
      <c r="A252" s="107" t="s">
        <v>748</v>
      </c>
      <c r="B252" s="108" t="s">
        <v>749</v>
      </c>
      <c r="C252" s="99">
        <v>0</v>
      </c>
      <c r="D252" s="121">
        <v>0</v>
      </c>
      <c r="E252" s="99">
        <v>0</v>
      </c>
      <c r="F252" s="121">
        <v>0</v>
      </c>
      <c r="G252" s="99">
        <v>0</v>
      </c>
      <c r="H252" s="121">
        <v>0</v>
      </c>
      <c r="I252" s="99">
        <v>0</v>
      </c>
      <c r="J252" s="121">
        <v>0</v>
      </c>
      <c r="K252" s="99">
        <v>0</v>
      </c>
      <c r="L252" s="121">
        <v>0</v>
      </c>
      <c r="M252" s="99">
        <v>0</v>
      </c>
      <c r="N252" s="121">
        <f>IFERROR(VLOOKUP($A252,'SQL Results'!$A:$B,2,0),0)</f>
        <v>0</v>
      </c>
    </row>
    <row r="253" spans="1:14" s="12" customFormat="1" x14ac:dyDescent="0.25">
      <c r="A253" s="107" t="s">
        <v>754</v>
      </c>
      <c r="B253" s="108" t="s">
        <v>753</v>
      </c>
      <c r="C253" s="99">
        <v>70476.73</v>
      </c>
      <c r="D253" s="121">
        <v>75251.78</v>
      </c>
      <c r="E253" s="99">
        <v>72532.479999999981</v>
      </c>
      <c r="F253" s="121">
        <v>92483.86</v>
      </c>
      <c r="G253" s="99">
        <v>111153.26</v>
      </c>
      <c r="H253" s="121">
        <v>147524.12</v>
      </c>
      <c r="I253" s="99">
        <v>147572.73000000004</v>
      </c>
      <c r="J253" s="121">
        <v>163833.94</v>
      </c>
      <c r="K253" s="99">
        <v>173808.10999999996</v>
      </c>
      <c r="L253" s="121">
        <v>149425.45000000001</v>
      </c>
      <c r="M253" s="99">
        <v>147966.03</v>
      </c>
      <c r="N253" s="121">
        <f>IFERROR(VLOOKUP($A253,'SQL Results'!$A:$B,2,0),0)</f>
        <v>136856.73000000001</v>
      </c>
    </row>
    <row r="254" spans="1:14" s="12" customFormat="1" x14ac:dyDescent="0.25">
      <c r="A254" s="107" t="s">
        <v>757</v>
      </c>
      <c r="B254" s="109" t="s">
        <v>756</v>
      </c>
      <c r="C254" s="99">
        <v>9740.260000000002</v>
      </c>
      <c r="D254" s="121">
        <v>6084.65</v>
      </c>
      <c r="E254" s="99">
        <v>7387</v>
      </c>
      <c r="F254" s="121">
        <v>4377.9399999999996</v>
      </c>
      <c r="G254" s="99">
        <v>4733.91</v>
      </c>
      <c r="H254" s="121">
        <v>6517.74</v>
      </c>
      <c r="I254" s="99">
        <v>7544.93</v>
      </c>
      <c r="J254" s="121">
        <v>9852.3799999999992</v>
      </c>
      <c r="K254" s="99">
        <v>9690.5699999999979</v>
      </c>
      <c r="L254" s="121">
        <v>9914.2499999999982</v>
      </c>
      <c r="M254" s="99">
        <v>9502.8799999999992</v>
      </c>
      <c r="N254" s="121">
        <f>IFERROR(VLOOKUP($A254,'SQL Results'!$A:$B,2,0),0)</f>
        <v>7980.03</v>
      </c>
    </row>
    <row r="255" spans="1:14" s="12" customFormat="1" x14ac:dyDescent="0.25">
      <c r="A255" s="107" t="s">
        <v>760</v>
      </c>
      <c r="B255" s="108" t="s">
        <v>759</v>
      </c>
      <c r="C255" s="99">
        <v>31323.41</v>
      </c>
      <c r="D255" s="121">
        <v>29079.19</v>
      </c>
      <c r="E255" s="99">
        <v>18214.47</v>
      </c>
      <c r="F255" s="121">
        <v>19632.900000000001</v>
      </c>
      <c r="G255" s="99">
        <v>27316.529999999995</v>
      </c>
      <c r="H255" s="121">
        <v>26763.51</v>
      </c>
      <c r="I255" s="99">
        <v>39707.71</v>
      </c>
      <c r="J255" s="121">
        <v>21706.470000000005</v>
      </c>
      <c r="K255" s="99">
        <v>30181.95</v>
      </c>
      <c r="L255" s="121">
        <v>13118.64</v>
      </c>
      <c r="M255" s="99">
        <v>16581.88</v>
      </c>
      <c r="N255" s="121">
        <f>IFERROR(VLOOKUP($A255,'SQL Results'!$A:$B,2,0),0)</f>
        <v>14487.05</v>
      </c>
    </row>
    <row r="256" spans="1:14" s="12" customFormat="1" x14ac:dyDescent="0.25">
      <c r="A256" s="107" t="s">
        <v>763</v>
      </c>
      <c r="B256" s="108" t="s">
        <v>762</v>
      </c>
      <c r="C256" s="99">
        <v>31333.57</v>
      </c>
      <c r="D256" s="121">
        <v>45873.84</v>
      </c>
      <c r="E256" s="99">
        <v>29740.57</v>
      </c>
      <c r="F256" s="121">
        <v>45533.66</v>
      </c>
      <c r="G256" s="99">
        <v>102023.56</v>
      </c>
      <c r="H256" s="121">
        <v>106328.91000000002</v>
      </c>
      <c r="I256" s="99">
        <v>113509.86000000002</v>
      </c>
      <c r="J256" s="121">
        <v>110409</v>
      </c>
      <c r="K256" s="99">
        <v>97742.869999999981</v>
      </c>
      <c r="L256" s="121">
        <v>110726.13</v>
      </c>
      <c r="M256" s="99">
        <v>124943.6</v>
      </c>
      <c r="N256" s="121">
        <f>IFERROR(VLOOKUP($A256,'SQL Results'!$A:$B,2,0),0)</f>
        <v>137152.65</v>
      </c>
    </row>
    <row r="257" spans="1:14" s="12" customFormat="1" x14ac:dyDescent="0.25">
      <c r="A257" s="107" t="s">
        <v>766</v>
      </c>
      <c r="B257" s="108" t="s">
        <v>765</v>
      </c>
      <c r="C257" s="99">
        <v>711983.55000000016</v>
      </c>
      <c r="D257" s="121">
        <v>595502.99</v>
      </c>
      <c r="E257" s="99">
        <v>550059.80000000005</v>
      </c>
      <c r="F257" s="121">
        <v>748345.86</v>
      </c>
      <c r="G257" s="99">
        <v>700235.15</v>
      </c>
      <c r="H257" s="121">
        <v>771530.22</v>
      </c>
      <c r="I257" s="99">
        <v>994280.83</v>
      </c>
      <c r="J257" s="121">
        <v>888951.2</v>
      </c>
      <c r="K257" s="99">
        <v>768477.76</v>
      </c>
      <c r="L257" s="121">
        <v>818012.05000000016</v>
      </c>
      <c r="M257" s="99">
        <v>900057.46</v>
      </c>
      <c r="N257" s="121">
        <f>IFERROR(VLOOKUP($A257,'SQL Results'!$A:$B,2,0),0)</f>
        <v>856728.49</v>
      </c>
    </row>
    <row r="258" spans="1:14" s="12" customFormat="1" x14ac:dyDescent="0.25">
      <c r="A258" s="107" t="s">
        <v>773</v>
      </c>
      <c r="B258" s="108" t="s">
        <v>772</v>
      </c>
      <c r="C258" s="99">
        <v>1472870.83</v>
      </c>
      <c r="D258" s="121">
        <v>1431661.88</v>
      </c>
      <c r="E258" s="99">
        <v>1015423.5699999998</v>
      </c>
      <c r="F258" s="121">
        <v>1110278.94</v>
      </c>
      <c r="G258" s="99">
        <v>811402.23999999999</v>
      </c>
      <c r="H258" s="121">
        <v>1430030.68</v>
      </c>
      <c r="I258" s="99">
        <v>1896506.65</v>
      </c>
      <c r="J258" s="121">
        <v>2216732.71</v>
      </c>
      <c r="K258" s="99">
        <v>2253770.69</v>
      </c>
      <c r="L258" s="121">
        <v>2203949.11</v>
      </c>
      <c r="M258" s="99">
        <v>2340993.88</v>
      </c>
      <c r="N258" s="121">
        <f>IFERROR(VLOOKUP($A258,'SQL Results'!$A:$B,2,0),0)</f>
        <v>2135029.4900000002</v>
      </c>
    </row>
    <row r="259" spans="1:14" s="12" customFormat="1" x14ac:dyDescent="0.25">
      <c r="A259" s="107" t="s">
        <v>774</v>
      </c>
      <c r="B259" s="108" t="s">
        <v>775</v>
      </c>
      <c r="C259" s="99">
        <v>0</v>
      </c>
      <c r="D259" s="121">
        <v>0</v>
      </c>
      <c r="E259" s="99">
        <v>0</v>
      </c>
      <c r="F259" s="121">
        <v>0</v>
      </c>
      <c r="G259" s="99">
        <v>0</v>
      </c>
      <c r="H259" s="121">
        <v>0</v>
      </c>
      <c r="I259" s="99">
        <v>10.06</v>
      </c>
      <c r="J259" s="121">
        <v>342.56</v>
      </c>
      <c r="K259" s="99">
        <v>0</v>
      </c>
      <c r="L259" s="121">
        <v>0</v>
      </c>
      <c r="M259" s="99">
        <v>0</v>
      </c>
      <c r="N259" s="121">
        <f>IFERROR(VLOOKUP($A259,'SQL Results'!$A:$B,2,0),0)</f>
        <v>0</v>
      </c>
    </row>
    <row r="260" spans="1:14" s="12" customFormat="1" ht="30" x14ac:dyDescent="0.25">
      <c r="A260" s="107" t="s">
        <v>778</v>
      </c>
      <c r="B260" s="108" t="s">
        <v>779</v>
      </c>
      <c r="C260" s="99">
        <v>3159462</v>
      </c>
      <c r="D260" s="121">
        <v>3099570.3</v>
      </c>
      <c r="E260" s="99">
        <v>2937035.51</v>
      </c>
      <c r="F260" s="121">
        <v>905616.59</v>
      </c>
      <c r="G260" s="99">
        <v>405597.33</v>
      </c>
      <c r="H260" s="121">
        <v>915410.54</v>
      </c>
      <c r="I260" s="99">
        <v>1434242.2</v>
      </c>
      <c r="J260" s="121">
        <v>1938876.02</v>
      </c>
      <c r="K260" s="99">
        <v>2222652</v>
      </c>
      <c r="L260" s="121">
        <v>2749631.5</v>
      </c>
      <c r="M260" s="99">
        <v>3164394.96</v>
      </c>
      <c r="N260" s="121">
        <f>IFERROR(VLOOKUP($A260,'SQL Results'!$A:$B,2,0),0)</f>
        <v>3603100.96</v>
      </c>
    </row>
    <row r="261" spans="1:14" s="12" customFormat="1" x14ac:dyDescent="0.25">
      <c r="A261" s="107" t="s">
        <v>780</v>
      </c>
      <c r="B261" s="108" t="s">
        <v>781</v>
      </c>
      <c r="C261" s="99">
        <v>344637.4</v>
      </c>
      <c r="D261" s="121">
        <v>301074.67</v>
      </c>
      <c r="E261" s="99">
        <v>268798.11</v>
      </c>
      <c r="F261" s="121">
        <v>187320.84</v>
      </c>
      <c r="G261" s="99">
        <v>101399.09</v>
      </c>
      <c r="H261" s="121">
        <v>137734.73000000001</v>
      </c>
      <c r="I261" s="99">
        <v>124304.04</v>
      </c>
      <c r="J261" s="121">
        <v>157038.07999999999</v>
      </c>
      <c r="K261" s="99">
        <v>109467.81</v>
      </c>
      <c r="L261" s="121">
        <v>165143.95000000004</v>
      </c>
      <c r="M261" s="99">
        <v>253880.44</v>
      </c>
      <c r="N261" s="121">
        <f>IFERROR(VLOOKUP($A261,'SQL Results'!$A:$B,2,0),0)</f>
        <v>204578.95</v>
      </c>
    </row>
    <row r="262" spans="1:14" s="12" customFormat="1" x14ac:dyDescent="0.25">
      <c r="A262" s="107" t="s">
        <v>782</v>
      </c>
      <c r="B262" s="108" t="s">
        <v>783</v>
      </c>
      <c r="C262" s="99">
        <v>148071.48000000001</v>
      </c>
      <c r="D262" s="121">
        <v>135204.88</v>
      </c>
      <c r="E262" s="99">
        <v>141651.53</v>
      </c>
      <c r="F262" s="121">
        <v>56287.779999999992</v>
      </c>
      <c r="G262" s="99">
        <v>37021.9</v>
      </c>
      <c r="H262" s="121">
        <v>26748.500000000004</v>
      </c>
      <c r="I262" s="99">
        <v>52318.32</v>
      </c>
      <c r="J262" s="121">
        <v>140817.26999999999</v>
      </c>
      <c r="K262" s="99">
        <v>115324.14</v>
      </c>
      <c r="L262" s="121">
        <v>144242.31</v>
      </c>
      <c r="M262" s="99">
        <v>136147.43</v>
      </c>
      <c r="N262" s="121">
        <f>IFERROR(VLOOKUP($A262,'SQL Results'!$A:$B,2,0),0)</f>
        <v>99117.31</v>
      </c>
    </row>
    <row r="263" spans="1:14" s="12" customFormat="1" x14ac:dyDescent="0.25">
      <c r="A263" s="107" t="s">
        <v>786</v>
      </c>
      <c r="B263" s="108" t="s">
        <v>787</v>
      </c>
      <c r="C263" s="99">
        <v>14037.77</v>
      </c>
      <c r="D263" s="121">
        <v>25559.55</v>
      </c>
      <c r="E263" s="99">
        <v>42124.760000000009</v>
      </c>
      <c r="F263" s="121">
        <v>71158.11</v>
      </c>
      <c r="G263" s="99">
        <v>24164.05</v>
      </c>
      <c r="H263" s="121">
        <v>29903.169999999995</v>
      </c>
      <c r="I263" s="99">
        <v>37623.65</v>
      </c>
      <c r="J263" s="121">
        <v>32649.51</v>
      </c>
      <c r="K263" s="99">
        <v>22151.03</v>
      </c>
      <c r="L263" s="121">
        <v>17050.900000000001</v>
      </c>
      <c r="M263" s="99">
        <v>30903.95</v>
      </c>
      <c r="N263" s="121">
        <f>IFERROR(VLOOKUP($A263,'SQL Results'!$A:$B,2,0),0)</f>
        <v>24802.560000000001</v>
      </c>
    </row>
    <row r="264" spans="1:14" s="12" customFormat="1" x14ac:dyDescent="0.25">
      <c r="A264" s="107" t="s">
        <v>788</v>
      </c>
      <c r="B264" s="108" t="s">
        <v>789</v>
      </c>
      <c r="C264" s="99">
        <v>0</v>
      </c>
      <c r="D264" s="121">
        <v>0</v>
      </c>
      <c r="E264" s="99">
        <v>0</v>
      </c>
      <c r="F264" s="121">
        <v>0</v>
      </c>
      <c r="G264" s="99">
        <v>0</v>
      </c>
      <c r="H264" s="121">
        <v>0</v>
      </c>
      <c r="I264" s="99">
        <v>0</v>
      </c>
      <c r="J264" s="121">
        <v>0</v>
      </c>
      <c r="K264" s="99">
        <v>0</v>
      </c>
      <c r="L264" s="121">
        <v>0</v>
      </c>
      <c r="M264" s="99">
        <v>0</v>
      </c>
      <c r="N264" s="121">
        <f>IFERROR(VLOOKUP($A264,'SQL Results'!$A:$B,2,0),0)</f>
        <v>0</v>
      </c>
    </row>
    <row r="265" spans="1:14" s="12" customFormat="1" x14ac:dyDescent="0.25">
      <c r="A265" s="107" t="s">
        <v>790</v>
      </c>
      <c r="B265" s="108" t="s">
        <v>791</v>
      </c>
      <c r="C265" s="99">
        <v>0</v>
      </c>
      <c r="D265" s="121">
        <v>0</v>
      </c>
      <c r="E265" s="99">
        <v>0</v>
      </c>
      <c r="F265" s="121">
        <v>0</v>
      </c>
      <c r="G265" s="99">
        <v>0</v>
      </c>
      <c r="H265" s="121">
        <v>0</v>
      </c>
      <c r="I265" s="99">
        <v>0</v>
      </c>
      <c r="J265" s="121">
        <v>0</v>
      </c>
      <c r="K265" s="99">
        <v>0</v>
      </c>
      <c r="L265" s="121">
        <v>0</v>
      </c>
      <c r="M265" s="99">
        <v>0</v>
      </c>
      <c r="N265" s="121">
        <f>IFERROR(VLOOKUP($A265,'SQL Results'!$A:$B,2,0),0)</f>
        <v>2295.12</v>
      </c>
    </row>
    <row r="266" spans="1:14" s="12" customFormat="1" x14ac:dyDescent="0.25">
      <c r="A266" s="107" t="s">
        <v>794</v>
      </c>
      <c r="B266" s="108" t="s">
        <v>793</v>
      </c>
      <c r="C266" s="99">
        <v>6706.42</v>
      </c>
      <c r="D266" s="121">
        <v>11000.2</v>
      </c>
      <c r="E266" s="99">
        <v>10292.08</v>
      </c>
      <c r="F266" s="121">
        <v>13698.11</v>
      </c>
      <c r="G266" s="99">
        <v>10692.86</v>
      </c>
      <c r="H266" s="121">
        <v>8378.7900000000009</v>
      </c>
      <c r="I266" s="99">
        <v>10764.07</v>
      </c>
      <c r="J266" s="121">
        <v>13829.870000000003</v>
      </c>
      <c r="K266" s="99">
        <v>12960.64</v>
      </c>
      <c r="L266" s="121">
        <v>11131.06</v>
      </c>
      <c r="M266" s="99">
        <v>10577.46</v>
      </c>
      <c r="N266" s="121">
        <f>IFERROR(VLOOKUP($A266,'SQL Results'!$A:$B,2,0),0)</f>
        <v>10822.9</v>
      </c>
    </row>
    <row r="267" spans="1:14" s="12" customFormat="1" x14ac:dyDescent="0.25">
      <c r="A267" s="107" t="s">
        <v>799</v>
      </c>
      <c r="B267" s="108" t="s">
        <v>798</v>
      </c>
      <c r="C267" s="99">
        <v>3443.85</v>
      </c>
      <c r="D267" s="121">
        <v>5467.5399999999991</v>
      </c>
      <c r="E267" s="99">
        <v>2807.86</v>
      </c>
      <c r="F267" s="121">
        <v>1994.69</v>
      </c>
      <c r="G267" s="99">
        <v>4.76</v>
      </c>
      <c r="H267" s="121">
        <v>809.69</v>
      </c>
      <c r="I267" s="99">
        <v>72.569999999999993</v>
      </c>
      <c r="J267" s="121">
        <v>284.33</v>
      </c>
      <c r="K267" s="99">
        <v>817.36</v>
      </c>
      <c r="L267" s="121">
        <v>307.57999999999993</v>
      </c>
      <c r="M267" s="99">
        <v>191.44</v>
      </c>
      <c r="N267" s="121">
        <f>IFERROR(VLOOKUP($A267,'SQL Results'!$A:$B,2,0),0)</f>
        <v>303.08</v>
      </c>
    </row>
    <row r="268" spans="1:14" s="12" customFormat="1" ht="30" x14ac:dyDescent="0.25">
      <c r="A268" s="107" t="s">
        <v>802</v>
      </c>
      <c r="B268" s="108" t="s">
        <v>801</v>
      </c>
      <c r="C268" s="99">
        <v>15399.5</v>
      </c>
      <c r="D268" s="121">
        <v>11647.27</v>
      </c>
      <c r="E268" s="99">
        <v>11818.21</v>
      </c>
      <c r="F268" s="121">
        <v>10886.8</v>
      </c>
      <c r="G268" s="99">
        <v>13148.34</v>
      </c>
      <c r="H268" s="121">
        <v>20786.150000000001</v>
      </c>
      <c r="I268" s="99">
        <v>13.32</v>
      </c>
      <c r="J268" s="121">
        <v>0</v>
      </c>
      <c r="K268" s="99">
        <v>946.73</v>
      </c>
      <c r="L268" s="121">
        <v>725.25</v>
      </c>
      <c r="M268" s="99">
        <v>971.59</v>
      </c>
      <c r="N268" s="121">
        <f>IFERROR(VLOOKUP($A268,'SQL Results'!$A:$B,2,0),0)</f>
        <v>320.42</v>
      </c>
    </row>
    <row r="269" spans="1:14" s="12" customFormat="1" x14ac:dyDescent="0.25">
      <c r="A269" s="107" t="s">
        <v>808</v>
      </c>
      <c r="B269" s="108" t="s">
        <v>806</v>
      </c>
      <c r="C269" s="99">
        <v>0</v>
      </c>
      <c r="D269" s="121">
        <v>5762.19</v>
      </c>
      <c r="E269" s="99">
        <v>18868.52</v>
      </c>
      <c r="F269" s="121">
        <v>0</v>
      </c>
      <c r="G269" s="99">
        <v>0</v>
      </c>
      <c r="H269" s="121">
        <v>0</v>
      </c>
      <c r="I269" s="99">
        <v>2734.51</v>
      </c>
      <c r="J269" s="121">
        <v>7045.4</v>
      </c>
      <c r="K269" s="99">
        <v>2641.8499999999995</v>
      </c>
      <c r="L269" s="121">
        <v>8907.9200000000019</v>
      </c>
      <c r="M269" s="99">
        <v>7972.11</v>
      </c>
      <c r="N269" s="121">
        <f>IFERROR(VLOOKUP($A269,'SQL Results'!$A:$B,2,0),0)</f>
        <v>8194.34</v>
      </c>
    </row>
    <row r="270" spans="1:14" s="12" customFormat="1" x14ac:dyDescent="0.25">
      <c r="A270" s="107" t="s">
        <v>813</v>
      </c>
      <c r="B270" s="108" t="s">
        <v>812</v>
      </c>
      <c r="C270" s="99">
        <v>11953.95</v>
      </c>
      <c r="D270" s="121">
        <v>47819.03</v>
      </c>
      <c r="E270" s="99">
        <v>23249.970000000005</v>
      </c>
      <c r="F270" s="121">
        <v>1634.44</v>
      </c>
      <c r="G270" s="99">
        <v>1517.8900000000003</v>
      </c>
      <c r="H270" s="121">
        <v>2393.4000000000005</v>
      </c>
      <c r="I270" s="99">
        <v>1472.44</v>
      </c>
      <c r="J270" s="121">
        <v>2718.42</v>
      </c>
      <c r="K270" s="99">
        <v>5702.09</v>
      </c>
      <c r="L270" s="121">
        <v>37291.43</v>
      </c>
      <c r="M270" s="99">
        <v>9676.0499999999993</v>
      </c>
      <c r="N270" s="121">
        <f>IFERROR(VLOOKUP($A270,'SQL Results'!$A:$B,2,0),0)</f>
        <v>48628.36</v>
      </c>
    </row>
    <row r="271" spans="1:14" s="12" customFormat="1" x14ac:dyDescent="0.25">
      <c r="A271" s="107" t="s">
        <v>816</v>
      </c>
      <c r="B271" s="108" t="s">
        <v>815</v>
      </c>
      <c r="C271" s="99">
        <v>192.72999999999996</v>
      </c>
      <c r="D271" s="121">
        <v>51.92</v>
      </c>
      <c r="E271" s="99">
        <v>0</v>
      </c>
      <c r="F271" s="121">
        <v>0</v>
      </c>
      <c r="G271" s="99">
        <v>8.4600000000000009</v>
      </c>
      <c r="H271" s="121">
        <v>0</v>
      </c>
      <c r="I271" s="99">
        <v>0</v>
      </c>
      <c r="J271" s="121">
        <v>0</v>
      </c>
      <c r="K271" s="99">
        <v>96.15</v>
      </c>
      <c r="L271" s="121">
        <v>0</v>
      </c>
      <c r="M271" s="99">
        <v>0</v>
      </c>
      <c r="N271" s="121">
        <f>IFERROR(VLOOKUP($A271,'SQL Results'!$A:$B,2,0),0)</f>
        <v>298.8</v>
      </c>
    </row>
    <row r="272" spans="1:14" s="12" customFormat="1" x14ac:dyDescent="0.25">
      <c r="A272" s="107" t="s">
        <v>821</v>
      </c>
      <c r="B272" s="108" t="s">
        <v>820</v>
      </c>
      <c r="C272" s="99">
        <v>243471.34</v>
      </c>
      <c r="D272" s="121">
        <v>168602.76</v>
      </c>
      <c r="E272" s="99">
        <v>102412.07</v>
      </c>
      <c r="F272" s="121">
        <v>93242.999999999985</v>
      </c>
      <c r="G272" s="99">
        <v>10488.21</v>
      </c>
      <c r="H272" s="121">
        <v>10083.080000000002</v>
      </c>
      <c r="I272" s="99">
        <v>27829.35</v>
      </c>
      <c r="J272" s="121">
        <v>125878.22</v>
      </c>
      <c r="K272" s="99">
        <v>78675.490000000005</v>
      </c>
      <c r="L272" s="121">
        <v>94828.01</v>
      </c>
      <c r="M272" s="99">
        <v>122847.37</v>
      </c>
      <c r="N272" s="121">
        <f>IFERROR(VLOOKUP($A272,'SQL Results'!$A:$B,2,0),0)</f>
        <v>141253.71</v>
      </c>
    </row>
    <row r="273" spans="1:14" s="12" customFormat="1" x14ac:dyDescent="0.25">
      <c r="A273" s="107" t="s">
        <v>822</v>
      </c>
      <c r="B273" s="108" t="s">
        <v>823</v>
      </c>
      <c r="C273" s="99">
        <v>0</v>
      </c>
      <c r="D273" s="121">
        <v>0</v>
      </c>
      <c r="E273" s="99">
        <v>0</v>
      </c>
      <c r="F273" s="121">
        <v>0</v>
      </c>
      <c r="G273" s="99">
        <v>0</v>
      </c>
      <c r="H273" s="121">
        <v>0</v>
      </c>
      <c r="I273" s="99">
        <v>0</v>
      </c>
      <c r="J273" s="121">
        <v>0</v>
      </c>
      <c r="K273" s="99">
        <v>0</v>
      </c>
      <c r="L273" s="121">
        <v>0</v>
      </c>
      <c r="M273" s="99">
        <v>0</v>
      </c>
      <c r="N273" s="121">
        <f>IFERROR(VLOOKUP($A273,'SQL Results'!$A:$B,2,0),0)</f>
        <v>0</v>
      </c>
    </row>
    <row r="274" spans="1:14" s="12" customFormat="1" x14ac:dyDescent="0.25">
      <c r="A274" s="107" t="s">
        <v>826</v>
      </c>
      <c r="B274" s="108" t="s">
        <v>825</v>
      </c>
      <c r="C274" s="99">
        <v>291.51</v>
      </c>
      <c r="D274" s="121">
        <v>125.29</v>
      </c>
      <c r="E274" s="99">
        <v>155.25</v>
      </c>
      <c r="F274" s="121">
        <v>56.289999999999992</v>
      </c>
      <c r="G274" s="99">
        <v>81.459999999999994</v>
      </c>
      <c r="H274" s="121">
        <v>5650.89</v>
      </c>
      <c r="I274" s="99">
        <v>112.37</v>
      </c>
      <c r="J274" s="121">
        <v>105.26999999999998</v>
      </c>
      <c r="K274" s="99">
        <v>309.24</v>
      </c>
      <c r="L274" s="121">
        <v>130.59</v>
      </c>
      <c r="M274" s="99">
        <v>191.02</v>
      </c>
      <c r="N274" s="121">
        <f>IFERROR(VLOOKUP($A274,'SQL Results'!$A:$B,2,0),0)</f>
        <v>233.87</v>
      </c>
    </row>
    <row r="275" spans="1:14" s="12" customFormat="1" x14ac:dyDescent="0.25">
      <c r="A275" s="107" t="s">
        <v>829</v>
      </c>
      <c r="B275" s="108" t="s">
        <v>828</v>
      </c>
      <c r="C275" s="99">
        <v>109.3</v>
      </c>
      <c r="D275" s="121">
        <v>815.36000000000013</v>
      </c>
      <c r="E275" s="99">
        <v>2587.6999999999998</v>
      </c>
      <c r="F275" s="121">
        <v>2842.99</v>
      </c>
      <c r="G275" s="99">
        <v>933.41</v>
      </c>
      <c r="H275" s="121">
        <v>1407.53</v>
      </c>
      <c r="I275" s="99">
        <v>2009.42</v>
      </c>
      <c r="J275" s="121">
        <v>161.59</v>
      </c>
      <c r="K275" s="99">
        <v>2292.83</v>
      </c>
      <c r="L275" s="121">
        <v>1432.55</v>
      </c>
      <c r="M275" s="99">
        <v>1594.99</v>
      </c>
      <c r="N275" s="121">
        <f>IFERROR(VLOOKUP($A275,'SQL Results'!$A:$B,2,0),0)</f>
        <v>3485.81</v>
      </c>
    </row>
    <row r="276" spans="1:14" s="12" customFormat="1" x14ac:dyDescent="0.25">
      <c r="A276" s="107" t="s">
        <v>832</v>
      </c>
      <c r="B276" s="108" t="s">
        <v>831</v>
      </c>
      <c r="C276" s="99">
        <v>5319.880000000001</v>
      </c>
      <c r="D276" s="121">
        <v>8799.3799999999992</v>
      </c>
      <c r="E276" s="99">
        <v>684.1</v>
      </c>
      <c r="F276" s="121">
        <v>198.43000000000004</v>
      </c>
      <c r="G276" s="99">
        <v>11487.09</v>
      </c>
      <c r="H276" s="121">
        <v>7502.01</v>
      </c>
      <c r="I276" s="99">
        <v>16387.23</v>
      </c>
      <c r="J276" s="121">
        <v>20298.07</v>
      </c>
      <c r="K276" s="99">
        <v>4376.28</v>
      </c>
      <c r="L276" s="121">
        <v>15698.69</v>
      </c>
      <c r="M276" s="99">
        <v>19548.509999999998</v>
      </c>
      <c r="N276" s="121">
        <f>IFERROR(VLOOKUP($A276,'SQL Results'!$A:$B,2,0),0)</f>
        <v>12108.81</v>
      </c>
    </row>
    <row r="277" spans="1:14" s="12" customFormat="1" x14ac:dyDescent="0.25">
      <c r="A277" s="107" t="s">
        <v>836</v>
      </c>
      <c r="B277" s="108" t="s">
        <v>834</v>
      </c>
      <c r="C277" s="99">
        <v>3.45</v>
      </c>
      <c r="D277" s="121">
        <v>12570.18</v>
      </c>
      <c r="E277" s="99">
        <v>0</v>
      </c>
      <c r="F277" s="121">
        <v>0</v>
      </c>
      <c r="G277" s="99">
        <v>0</v>
      </c>
      <c r="H277" s="121">
        <v>279.24</v>
      </c>
      <c r="I277" s="99">
        <v>0</v>
      </c>
      <c r="J277" s="121">
        <v>4</v>
      </c>
      <c r="K277" s="99">
        <v>0</v>
      </c>
      <c r="L277" s="121">
        <v>4.25</v>
      </c>
      <c r="M277" s="99">
        <v>0</v>
      </c>
      <c r="N277" s="121">
        <f>IFERROR(VLOOKUP($A277,'SQL Results'!$A:$B,2,0),0)</f>
        <v>0</v>
      </c>
    </row>
    <row r="278" spans="1:14" s="12" customFormat="1" x14ac:dyDescent="0.25">
      <c r="A278" s="107" t="s">
        <v>842</v>
      </c>
      <c r="B278" s="108" t="s">
        <v>843</v>
      </c>
      <c r="C278" s="99">
        <v>0</v>
      </c>
      <c r="D278" s="121">
        <v>0</v>
      </c>
      <c r="E278" s="99">
        <v>0</v>
      </c>
      <c r="F278" s="121">
        <v>0</v>
      </c>
      <c r="G278" s="99">
        <v>0</v>
      </c>
      <c r="H278" s="121">
        <v>0</v>
      </c>
      <c r="I278" s="99">
        <v>0</v>
      </c>
      <c r="J278" s="121">
        <v>0</v>
      </c>
      <c r="K278" s="99">
        <v>0</v>
      </c>
      <c r="L278" s="121">
        <v>0</v>
      </c>
      <c r="M278" s="99">
        <v>0</v>
      </c>
      <c r="N278" s="121">
        <f>IFERROR(VLOOKUP($A278,'SQL Results'!$A:$B,2,0),0)</f>
        <v>0</v>
      </c>
    </row>
    <row r="279" spans="1:14" s="12" customFormat="1" x14ac:dyDescent="0.25">
      <c r="A279" s="107" t="s">
        <v>844</v>
      </c>
      <c r="B279" s="108" t="s">
        <v>845</v>
      </c>
      <c r="C279" s="99">
        <v>0</v>
      </c>
      <c r="D279" s="121">
        <v>0</v>
      </c>
      <c r="E279" s="99">
        <v>0</v>
      </c>
      <c r="F279" s="121">
        <v>0</v>
      </c>
      <c r="G279" s="99">
        <v>0</v>
      </c>
      <c r="H279" s="121">
        <v>0</v>
      </c>
      <c r="I279" s="99">
        <v>0</v>
      </c>
      <c r="J279" s="121">
        <v>0</v>
      </c>
      <c r="K279" s="99">
        <v>0</v>
      </c>
      <c r="L279" s="121">
        <v>0</v>
      </c>
      <c r="M279" s="99">
        <v>0</v>
      </c>
      <c r="N279" s="121">
        <f>IFERROR(VLOOKUP($A279,'SQL Results'!$A:$B,2,0),0)</f>
        <v>0</v>
      </c>
    </row>
    <row r="280" spans="1:14" s="12" customFormat="1" ht="30" x14ac:dyDescent="0.25">
      <c r="A280" s="107" t="s">
        <v>850</v>
      </c>
      <c r="B280" s="108" t="s">
        <v>849</v>
      </c>
      <c r="C280" s="99">
        <v>16168.27</v>
      </c>
      <c r="D280" s="121">
        <v>21007.17</v>
      </c>
      <c r="E280" s="99">
        <v>12359.34</v>
      </c>
      <c r="F280" s="121">
        <v>21120.02</v>
      </c>
      <c r="G280" s="99">
        <v>16542.27</v>
      </c>
      <c r="H280" s="121">
        <v>11779.43</v>
      </c>
      <c r="I280" s="99">
        <v>22996.369999999995</v>
      </c>
      <c r="J280" s="121">
        <v>32144</v>
      </c>
      <c r="K280" s="99">
        <v>24628.99</v>
      </c>
      <c r="L280" s="121">
        <v>21520.83</v>
      </c>
      <c r="M280" s="99">
        <v>32914.980000000003</v>
      </c>
      <c r="N280" s="121">
        <f>IFERROR(VLOOKUP($A280,'SQL Results'!$A:$B,2,0),0)</f>
        <v>22108.09</v>
      </c>
    </row>
    <row r="281" spans="1:14" s="12" customFormat="1" x14ac:dyDescent="0.25">
      <c r="A281" s="107" t="s">
        <v>853</v>
      </c>
      <c r="B281" s="108" t="s">
        <v>854</v>
      </c>
      <c r="C281" s="99">
        <v>0</v>
      </c>
      <c r="D281" s="121">
        <v>0</v>
      </c>
      <c r="E281" s="99">
        <v>0</v>
      </c>
      <c r="F281" s="121">
        <v>0</v>
      </c>
      <c r="G281" s="99">
        <v>0</v>
      </c>
      <c r="H281" s="121">
        <v>0</v>
      </c>
      <c r="I281" s="99">
        <v>0</v>
      </c>
      <c r="J281" s="121">
        <v>0</v>
      </c>
      <c r="K281" s="99">
        <v>0</v>
      </c>
      <c r="L281" s="121">
        <v>0</v>
      </c>
      <c r="M281" s="99">
        <v>0</v>
      </c>
      <c r="N281" s="121">
        <f>IFERROR(VLOOKUP($A281,'SQL Results'!$A:$B,2,0),0)</f>
        <v>0</v>
      </c>
    </row>
    <row r="282" spans="1:14" s="12" customFormat="1" ht="30" x14ac:dyDescent="0.25">
      <c r="A282" s="107" t="s">
        <v>855</v>
      </c>
      <c r="B282" s="108" t="s">
        <v>856</v>
      </c>
      <c r="C282" s="99">
        <v>0</v>
      </c>
      <c r="D282" s="121">
        <v>211.74</v>
      </c>
      <c r="E282" s="99">
        <v>150.57</v>
      </c>
      <c r="F282" s="121">
        <v>242.68999999999997</v>
      </c>
      <c r="G282" s="99">
        <v>4.84</v>
      </c>
      <c r="H282" s="121">
        <v>230.06000000000003</v>
      </c>
      <c r="I282" s="99">
        <v>0</v>
      </c>
      <c r="J282" s="121">
        <v>0</v>
      </c>
      <c r="K282" s="99">
        <v>9928.090000000002</v>
      </c>
      <c r="L282" s="121">
        <v>19154.16</v>
      </c>
      <c r="M282" s="99">
        <v>2137.52</v>
      </c>
      <c r="N282" s="121">
        <f>IFERROR(VLOOKUP($A282,'SQL Results'!$A:$B,2,0),0)</f>
        <v>314.24</v>
      </c>
    </row>
    <row r="283" spans="1:14" s="12" customFormat="1" x14ac:dyDescent="0.25">
      <c r="A283" s="107" t="s">
        <v>857</v>
      </c>
      <c r="B283" s="108" t="s">
        <v>858</v>
      </c>
      <c r="C283" s="99">
        <v>0</v>
      </c>
      <c r="D283" s="121">
        <v>0</v>
      </c>
      <c r="E283" s="99">
        <v>0</v>
      </c>
      <c r="F283" s="121">
        <v>0</v>
      </c>
      <c r="G283" s="99">
        <v>0</v>
      </c>
      <c r="H283" s="121">
        <v>0</v>
      </c>
      <c r="I283" s="99">
        <v>0</v>
      </c>
      <c r="J283" s="121">
        <v>188.5</v>
      </c>
      <c r="K283" s="99">
        <v>40</v>
      </c>
      <c r="L283" s="121">
        <v>20</v>
      </c>
      <c r="M283" s="99">
        <v>0</v>
      </c>
      <c r="N283" s="121">
        <f>IFERROR(VLOOKUP($A283,'SQL Results'!$A:$B,2,0),0)</f>
        <v>0</v>
      </c>
    </row>
    <row r="284" spans="1:14" s="12" customFormat="1" x14ac:dyDescent="0.25">
      <c r="A284" s="107" t="s">
        <v>861</v>
      </c>
      <c r="B284" s="108" t="s">
        <v>860</v>
      </c>
      <c r="C284" s="99">
        <v>3476.81</v>
      </c>
      <c r="D284" s="121">
        <v>3065.6999999999994</v>
      </c>
      <c r="E284" s="99">
        <v>4306.5600000000004</v>
      </c>
      <c r="F284" s="121">
        <v>4485.74</v>
      </c>
      <c r="G284" s="99">
        <v>3178.9699999999993</v>
      </c>
      <c r="H284" s="121">
        <v>2206.9</v>
      </c>
      <c r="I284" s="99">
        <v>4004.72</v>
      </c>
      <c r="J284" s="121">
        <v>4908.72</v>
      </c>
      <c r="K284" s="99">
        <v>6084</v>
      </c>
      <c r="L284" s="121">
        <v>6204.58</v>
      </c>
      <c r="M284" s="99">
        <v>7501.71</v>
      </c>
      <c r="N284" s="121">
        <f>IFERROR(VLOOKUP($A284,'SQL Results'!$A:$B,2,0),0)</f>
        <v>6200.05</v>
      </c>
    </row>
    <row r="285" spans="1:14" s="12" customFormat="1" x14ac:dyDescent="0.25">
      <c r="A285" s="107" t="s">
        <v>864</v>
      </c>
      <c r="B285" s="108" t="s">
        <v>865</v>
      </c>
      <c r="C285" s="99">
        <v>48655.489999999991</v>
      </c>
      <c r="D285" s="121">
        <v>56095.58</v>
      </c>
      <c r="E285" s="99">
        <v>36407.830000000009</v>
      </c>
      <c r="F285" s="121">
        <v>54867.15</v>
      </c>
      <c r="G285" s="99">
        <v>35314.29</v>
      </c>
      <c r="H285" s="121">
        <v>33548.35</v>
      </c>
      <c r="I285" s="99">
        <v>43054.71</v>
      </c>
      <c r="J285" s="121">
        <v>60430.3</v>
      </c>
      <c r="K285" s="99">
        <v>62546.589999999989</v>
      </c>
      <c r="L285" s="121">
        <v>43243.02</v>
      </c>
      <c r="M285" s="99">
        <v>77328.100000000006</v>
      </c>
      <c r="N285" s="121">
        <f>IFERROR(VLOOKUP($A285,'SQL Results'!$A:$B,2,0),0)</f>
        <v>59864.59</v>
      </c>
    </row>
    <row r="286" spans="1:14" s="12" customFormat="1" ht="30" x14ac:dyDescent="0.25">
      <c r="A286" s="107" t="s">
        <v>866</v>
      </c>
      <c r="B286" s="108" t="s">
        <v>867</v>
      </c>
      <c r="C286" s="99">
        <v>0</v>
      </c>
      <c r="D286" s="121">
        <v>0</v>
      </c>
      <c r="E286" s="99">
        <v>0</v>
      </c>
      <c r="F286" s="121">
        <v>0</v>
      </c>
      <c r="G286" s="99">
        <v>0</v>
      </c>
      <c r="H286" s="121">
        <v>0</v>
      </c>
      <c r="I286" s="99">
        <v>0</v>
      </c>
      <c r="J286" s="121">
        <v>0</v>
      </c>
      <c r="K286" s="99">
        <v>0</v>
      </c>
      <c r="L286" s="121">
        <v>0</v>
      </c>
      <c r="M286" s="99">
        <v>0</v>
      </c>
      <c r="N286" s="121">
        <f>IFERROR(VLOOKUP($A286,'SQL Results'!$A:$B,2,0),0)</f>
        <v>0</v>
      </c>
    </row>
    <row r="287" spans="1:14" s="12" customFormat="1" x14ac:dyDescent="0.25">
      <c r="A287" s="107" t="s">
        <v>873</v>
      </c>
      <c r="B287" s="108" t="s">
        <v>871</v>
      </c>
      <c r="C287" s="99">
        <v>187524.3</v>
      </c>
      <c r="D287" s="121">
        <v>243002.66</v>
      </c>
      <c r="E287" s="99">
        <v>1214.56</v>
      </c>
      <c r="F287" s="121">
        <v>1123.3499999999999</v>
      </c>
      <c r="G287" s="99">
        <v>0</v>
      </c>
      <c r="H287" s="121">
        <v>50.48</v>
      </c>
      <c r="I287" s="99">
        <v>0</v>
      </c>
      <c r="J287" s="121">
        <v>592855.81999999995</v>
      </c>
      <c r="K287" s="99">
        <v>62453.5</v>
      </c>
      <c r="L287" s="121">
        <v>182</v>
      </c>
      <c r="M287" s="99">
        <v>9731.02</v>
      </c>
      <c r="N287" s="121">
        <f>IFERROR(VLOOKUP($A287,'SQL Results'!$A:$B,2,0),0)</f>
        <v>0</v>
      </c>
    </row>
    <row r="288" spans="1:14" s="12" customFormat="1" x14ac:dyDescent="0.25">
      <c r="A288" s="107" t="s">
        <v>877</v>
      </c>
      <c r="B288" s="108" t="s">
        <v>876</v>
      </c>
      <c r="C288" s="99">
        <v>230857.92</v>
      </c>
      <c r="D288" s="121">
        <v>218672.44</v>
      </c>
      <c r="E288" s="99">
        <v>216621.49999999997</v>
      </c>
      <c r="F288" s="121">
        <v>186724.17</v>
      </c>
      <c r="G288" s="99">
        <v>204972.07999999996</v>
      </c>
      <c r="H288" s="121">
        <v>379081.36</v>
      </c>
      <c r="I288" s="99">
        <v>270005.52</v>
      </c>
      <c r="J288" s="121">
        <v>138154.19</v>
      </c>
      <c r="K288" s="99">
        <v>138537.89000000001</v>
      </c>
      <c r="L288" s="121">
        <v>144529.91</v>
      </c>
      <c r="M288" s="99">
        <v>150342.60999999999</v>
      </c>
      <c r="N288" s="121">
        <f>IFERROR(VLOOKUP($A288,'SQL Results'!$A:$B,2,0),0)</f>
        <v>217349.99</v>
      </c>
    </row>
    <row r="289" spans="1:14" s="12" customFormat="1" x14ac:dyDescent="0.25">
      <c r="A289" s="107" t="s">
        <v>880</v>
      </c>
      <c r="B289" s="108" t="s">
        <v>879</v>
      </c>
      <c r="C289" s="99">
        <v>0</v>
      </c>
      <c r="D289" s="121">
        <v>0</v>
      </c>
      <c r="E289" s="99">
        <v>0</v>
      </c>
      <c r="F289" s="121">
        <v>0</v>
      </c>
      <c r="G289" s="99">
        <v>0</v>
      </c>
      <c r="H289" s="121">
        <v>0</v>
      </c>
      <c r="I289" s="99">
        <v>0</v>
      </c>
      <c r="J289" s="121">
        <v>0</v>
      </c>
      <c r="K289" s="99">
        <v>0</v>
      </c>
      <c r="L289" s="121">
        <v>0</v>
      </c>
      <c r="M289" s="99">
        <v>0</v>
      </c>
      <c r="N289" s="121">
        <f>IFERROR(VLOOKUP($A289,'SQL Results'!$A:$B,2,0),0)</f>
        <v>0</v>
      </c>
    </row>
    <row r="290" spans="1:14" s="12" customFormat="1" x14ac:dyDescent="0.25">
      <c r="A290" s="107" t="s">
        <v>884</v>
      </c>
      <c r="B290" s="108" t="s">
        <v>883</v>
      </c>
      <c r="C290" s="99">
        <v>13543.31</v>
      </c>
      <c r="D290" s="121">
        <v>23192.36</v>
      </c>
      <c r="E290" s="99">
        <v>19204.36</v>
      </c>
      <c r="F290" s="121">
        <v>22109.66</v>
      </c>
      <c r="G290" s="99">
        <v>13407.31</v>
      </c>
      <c r="H290" s="121">
        <v>1406.52</v>
      </c>
      <c r="I290" s="99">
        <v>3385.89</v>
      </c>
      <c r="J290" s="121">
        <v>33041.949999999997</v>
      </c>
      <c r="K290" s="99">
        <v>39460.04</v>
      </c>
      <c r="L290" s="121">
        <v>25095.31</v>
      </c>
      <c r="M290" s="99">
        <v>25391.32</v>
      </c>
      <c r="N290" s="121">
        <f>IFERROR(VLOOKUP($A290,'SQL Results'!$A:$B,2,0),0)</f>
        <v>40402.68</v>
      </c>
    </row>
    <row r="291" spans="1:14" s="12" customFormat="1" x14ac:dyDescent="0.25">
      <c r="A291" s="107" t="s">
        <v>887</v>
      </c>
      <c r="B291" s="108" t="s">
        <v>886</v>
      </c>
      <c r="C291" s="99">
        <v>44609.86</v>
      </c>
      <c r="D291" s="121">
        <v>32221.26</v>
      </c>
      <c r="E291" s="99">
        <v>30864.71</v>
      </c>
      <c r="F291" s="121">
        <v>19439.05</v>
      </c>
      <c r="G291" s="99">
        <v>17385.73</v>
      </c>
      <c r="H291" s="121">
        <v>12480.379999999997</v>
      </c>
      <c r="I291" s="99">
        <v>25617.599999999999</v>
      </c>
      <c r="J291" s="121">
        <v>39525.440000000002</v>
      </c>
      <c r="K291" s="99">
        <v>40594.07</v>
      </c>
      <c r="L291" s="121">
        <v>39848.550000000003</v>
      </c>
      <c r="M291" s="99">
        <v>54175.32</v>
      </c>
      <c r="N291" s="121">
        <f>IFERROR(VLOOKUP($A291,'SQL Results'!$A:$B,2,0),0)</f>
        <v>44546.05</v>
      </c>
    </row>
    <row r="292" spans="1:14" s="12" customFormat="1" x14ac:dyDescent="0.25">
      <c r="A292" s="107" t="s">
        <v>890</v>
      </c>
      <c r="B292" s="108" t="s">
        <v>889</v>
      </c>
      <c r="C292" s="99">
        <v>475119.55</v>
      </c>
      <c r="D292" s="121">
        <v>504591.47</v>
      </c>
      <c r="E292" s="99">
        <v>452994.55999999994</v>
      </c>
      <c r="F292" s="121">
        <v>479605.69</v>
      </c>
      <c r="G292" s="99">
        <v>437296.34000000008</v>
      </c>
      <c r="H292" s="121">
        <v>437749.78000000009</v>
      </c>
      <c r="I292" s="99">
        <v>83559.81</v>
      </c>
      <c r="J292" s="121">
        <v>104957.27</v>
      </c>
      <c r="K292" s="99">
        <v>119475.59</v>
      </c>
      <c r="L292" s="121">
        <v>561356.61</v>
      </c>
      <c r="M292" s="99">
        <v>625931.5</v>
      </c>
      <c r="N292" s="121">
        <f>IFERROR(VLOOKUP($A292,'SQL Results'!$A:$B,2,0),0)</f>
        <v>724695.75</v>
      </c>
    </row>
    <row r="293" spans="1:14" s="12" customFormat="1" x14ac:dyDescent="0.25">
      <c r="A293" s="107" t="s">
        <v>894</v>
      </c>
      <c r="B293" s="108" t="s">
        <v>895</v>
      </c>
      <c r="C293" s="99">
        <v>0</v>
      </c>
      <c r="D293" s="121">
        <v>0</v>
      </c>
      <c r="E293" s="99">
        <v>0</v>
      </c>
      <c r="F293" s="121">
        <v>0</v>
      </c>
      <c r="G293" s="99">
        <v>0</v>
      </c>
      <c r="H293" s="121">
        <v>0</v>
      </c>
      <c r="I293" s="99">
        <v>0</v>
      </c>
      <c r="J293" s="121">
        <v>0</v>
      </c>
      <c r="K293" s="99">
        <v>0</v>
      </c>
      <c r="L293" s="121">
        <v>0</v>
      </c>
      <c r="M293" s="99">
        <v>0</v>
      </c>
      <c r="N293" s="121">
        <f>IFERROR(VLOOKUP($A293,'SQL Results'!$A:$B,2,0),0)</f>
        <v>0</v>
      </c>
    </row>
    <row r="294" spans="1:14" s="12" customFormat="1" ht="30" x14ac:dyDescent="0.25">
      <c r="A294" s="107" t="s">
        <v>896</v>
      </c>
      <c r="B294" s="108" t="s">
        <v>893</v>
      </c>
      <c r="C294" s="99">
        <v>265090.15000000002</v>
      </c>
      <c r="D294" s="121">
        <v>180685.44</v>
      </c>
      <c r="E294" s="99">
        <v>147114.92000000001</v>
      </c>
      <c r="F294" s="121">
        <v>213727.89</v>
      </c>
      <c r="G294" s="99">
        <v>132824.75</v>
      </c>
      <c r="H294" s="121">
        <v>184096.71</v>
      </c>
      <c r="I294" s="99">
        <v>170952.64</v>
      </c>
      <c r="J294" s="121">
        <v>719113.39</v>
      </c>
      <c r="K294" s="99">
        <v>789769.42</v>
      </c>
      <c r="L294" s="121">
        <v>235128.64000000004</v>
      </c>
      <c r="M294" s="99">
        <v>140719.4</v>
      </c>
      <c r="N294" s="121">
        <f>IFERROR(VLOOKUP($A294,'SQL Results'!$A:$B,2,0),0)</f>
        <v>774909.12</v>
      </c>
    </row>
    <row r="295" spans="1:14" s="12" customFormat="1" x14ac:dyDescent="0.25">
      <c r="A295" s="107" t="s">
        <v>898</v>
      </c>
      <c r="B295" s="108" t="s">
        <v>899</v>
      </c>
      <c r="C295" s="99">
        <v>238090.73</v>
      </c>
      <c r="D295" s="121">
        <v>176375.09</v>
      </c>
      <c r="E295" s="99">
        <v>162963.87</v>
      </c>
      <c r="F295" s="121">
        <v>233789.2</v>
      </c>
      <c r="G295" s="99">
        <v>185293.78</v>
      </c>
      <c r="H295" s="121">
        <v>196987.16</v>
      </c>
      <c r="I295" s="99">
        <v>210575.89</v>
      </c>
      <c r="J295" s="121">
        <v>146551.64000000001</v>
      </c>
      <c r="K295" s="99">
        <v>163645.15</v>
      </c>
      <c r="L295" s="121">
        <v>155125.13</v>
      </c>
      <c r="M295" s="99">
        <v>189328.62</v>
      </c>
      <c r="N295" s="121">
        <f>IFERROR(VLOOKUP($A295,'SQL Results'!$A:$B,2,0),0)</f>
        <v>165089.26999999999</v>
      </c>
    </row>
    <row r="296" spans="1:14" s="12" customFormat="1" x14ac:dyDescent="0.25">
      <c r="A296" s="107" t="s">
        <v>900</v>
      </c>
      <c r="B296" s="108" t="s">
        <v>901</v>
      </c>
      <c r="C296" s="99">
        <v>1819.11</v>
      </c>
      <c r="D296" s="121">
        <v>1272.72</v>
      </c>
      <c r="E296" s="99">
        <v>882.35000000000014</v>
      </c>
      <c r="F296" s="121">
        <v>977.66</v>
      </c>
      <c r="G296" s="99">
        <v>1300.22</v>
      </c>
      <c r="H296" s="121">
        <v>2560.1799999999998</v>
      </c>
      <c r="I296" s="99">
        <v>2403.83</v>
      </c>
      <c r="J296" s="121">
        <v>2610.69</v>
      </c>
      <c r="K296" s="99">
        <v>2369.37</v>
      </c>
      <c r="L296" s="121">
        <v>2108.0100000000002</v>
      </c>
      <c r="M296" s="99">
        <v>294.48</v>
      </c>
      <c r="N296" s="121">
        <f>IFERROR(VLOOKUP($A296,'SQL Results'!$A:$B,2,0),0)</f>
        <v>2394.16</v>
      </c>
    </row>
    <row r="297" spans="1:14" s="12" customFormat="1" ht="30" x14ac:dyDescent="0.25">
      <c r="A297" s="107" t="s">
        <v>902</v>
      </c>
      <c r="B297" s="108" t="s">
        <v>903</v>
      </c>
      <c r="C297" s="99">
        <v>71493.84</v>
      </c>
      <c r="D297" s="121">
        <v>31033.89</v>
      </c>
      <c r="E297" s="99">
        <v>33970.230000000003</v>
      </c>
      <c r="F297" s="121">
        <v>56225.87</v>
      </c>
      <c r="G297" s="99">
        <v>38312.94</v>
      </c>
      <c r="H297" s="121">
        <v>54421.98</v>
      </c>
      <c r="I297" s="99">
        <v>49091.569999999992</v>
      </c>
      <c r="J297" s="121">
        <v>50250.25</v>
      </c>
      <c r="K297" s="99">
        <v>51334.81</v>
      </c>
      <c r="L297" s="121">
        <v>58352.67</v>
      </c>
      <c r="M297" s="99">
        <v>72268.55</v>
      </c>
      <c r="N297" s="121">
        <f>IFERROR(VLOOKUP($A297,'SQL Results'!$A:$B,2,0),0)</f>
        <v>62173.18</v>
      </c>
    </row>
    <row r="298" spans="1:14" s="12" customFormat="1" ht="30" x14ac:dyDescent="0.25">
      <c r="A298" s="107" t="s">
        <v>906</v>
      </c>
      <c r="B298" s="108" t="s">
        <v>905</v>
      </c>
      <c r="C298" s="99">
        <v>49504.95</v>
      </c>
      <c r="D298" s="121">
        <v>51844.55</v>
      </c>
      <c r="E298" s="99">
        <v>41195.900000000009</v>
      </c>
      <c r="F298" s="121">
        <v>64121.47</v>
      </c>
      <c r="G298" s="99">
        <v>49294.49</v>
      </c>
      <c r="H298" s="121">
        <v>112430.86999999998</v>
      </c>
      <c r="I298" s="99">
        <v>34054.86</v>
      </c>
      <c r="J298" s="121">
        <v>38589.69</v>
      </c>
      <c r="K298" s="99">
        <v>37017.849999999991</v>
      </c>
      <c r="L298" s="121">
        <v>39732.370000000003</v>
      </c>
      <c r="M298" s="99">
        <v>23655.93</v>
      </c>
      <c r="N298" s="121">
        <f>IFERROR(VLOOKUP($A298,'SQL Results'!$A:$B,2,0),0)</f>
        <v>42779.9</v>
      </c>
    </row>
    <row r="299" spans="1:14" s="12" customFormat="1" x14ac:dyDescent="0.25">
      <c r="A299" s="107" t="s">
        <v>913</v>
      </c>
      <c r="B299" s="108" t="s">
        <v>914</v>
      </c>
      <c r="C299" s="99">
        <v>6282.25</v>
      </c>
      <c r="D299" s="121">
        <v>7577.32</v>
      </c>
      <c r="E299" s="99">
        <v>8948.4</v>
      </c>
      <c r="F299" s="121">
        <v>17568.46</v>
      </c>
      <c r="G299" s="99">
        <v>7045.84</v>
      </c>
      <c r="H299" s="121">
        <v>3200.0300000000007</v>
      </c>
      <c r="I299" s="99">
        <v>3656.25</v>
      </c>
      <c r="J299" s="121">
        <v>13393.48</v>
      </c>
      <c r="K299" s="99">
        <v>7223.47</v>
      </c>
      <c r="L299" s="121">
        <v>2574.75</v>
      </c>
      <c r="M299" s="99">
        <v>2056.42</v>
      </c>
      <c r="N299" s="121">
        <f>IFERROR(VLOOKUP($A299,'SQL Results'!$A:$B,2,0),0)</f>
        <v>2215.65</v>
      </c>
    </row>
    <row r="300" spans="1:14" s="12" customFormat="1" x14ac:dyDescent="0.25">
      <c r="A300" s="107" t="s">
        <v>915</v>
      </c>
      <c r="B300" s="108" t="s">
        <v>916</v>
      </c>
      <c r="C300" s="99">
        <v>2898.8</v>
      </c>
      <c r="D300" s="121">
        <v>2034.16</v>
      </c>
      <c r="E300" s="99">
        <v>5176.74</v>
      </c>
      <c r="F300" s="121">
        <v>306.44</v>
      </c>
      <c r="G300" s="99">
        <v>291.56</v>
      </c>
      <c r="H300" s="121">
        <v>194.98</v>
      </c>
      <c r="I300" s="99">
        <v>392.46</v>
      </c>
      <c r="J300" s="121">
        <v>2939.04</v>
      </c>
      <c r="K300" s="99">
        <v>2169.4499999999998</v>
      </c>
      <c r="L300" s="121">
        <v>454.36000000000007</v>
      </c>
      <c r="M300" s="99">
        <v>177.22</v>
      </c>
      <c r="N300" s="121">
        <f>IFERROR(VLOOKUP($A300,'SQL Results'!$A:$B,2,0),0)</f>
        <v>108.81</v>
      </c>
    </row>
    <row r="301" spans="1:14" s="12" customFormat="1" x14ac:dyDescent="0.25">
      <c r="A301" s="107" t="s">
        <v>919</v>
      </c>
      <c r="B301" s="108" t="s">
        <v>918</v>
      </c>
      <c r="C301" s="99">
        <v>23967.299999999996</v>
      </c>
      <c r="D301" s="121">
        <v>34944.37000000001</v>
      </c>
      <c r="E301" s="99">
        <v>59819.85</v>
      </c>
      <c r="F301" s="121">
        <v>16644.419999999998</v>
      </c>
      <c r="G301" s="99">
        <v>9581.94</v>
      </c>
      <c r="H301" s="121">
        <v>55955.43</v>
      </c>
      <c r="I301" s="99">
        <v>89628.580000000016</v>
      </c>
      <c r="J301" s="121">
        <v>42242.01</v>
      </c>
      <c r="K301" s="99">
        <v>28659.200000000001</v>
      </c>
      <c r="L301" s="121">
        <v>40640.910000000003</v>
      </c>
      <c r="M301" s="99">
        <v>35009.24</v>
      </c>
      <c r="N301" s="121">
        <f>IFERROR(VLOOKUP($A301,'SQL Results'!$A:$B,2,0),0)</f>
        <v>32936.85</v>
      </c>
    </row>
    <row r="302" spans="1:14" s="12" customFormat="1" x14ac:dyDescent="0.25">
      <c r="A302" s="107" t="s">
        <v>922</v>
      </c>
      <c r="B302" s="108" t="s">
        <v>923</v>
      </c>
      <c r="C302" s="99">
        <v>2273.4</v>
      </c>
      <c r="D302" s="121">
        <v>2393.17</v>
      </c>
      <c r="E302" s="99">
        <v>149.18</v>
      </c>
      <c r="F302" s="121">
        <v>2216.79</v>
      </c>
      <c r="G302" s="99">
        <v>2521.17</v>
      </c>
      <c r="H302" s="121">
        <v>3180.34</v>
      </c>
      <c r="I302" s="99">
        <v>3034.92</v>
      </c>
      <c r="J302" s="121">
        <v>3679.68</v>
      </c>
      <c r="K302" s="99">
        <v>2744.94</v>
      </c>
      <c r="L302" s="121">
        <v>2815.45</v>
      </c>
      <c r="M302" s="99">
        <v>3330.69</v>
      </c>
      <c r="N302" s="121">
        <f>IFERROR(VLOOKUP($A302,'SQL Results'!$A:$B,2,0),0)</f>
        <v>2974.93</v>
      </c>
    </row>
    <row r="303" spans="1:14" s="12" customFormat="1" x14ac:dyDescent="0.25">
      <c r="A303" s="107" t="s">
        <v>924</v>
      </c>
      <c r="B303" s="108" t="s">
        <v>925</v>
      </c>
      <c r="C303" s="99">
        <v>3648.87</v>
      </c>
      <c r="D303" s="121">
        <v>2052.4</v>
      </c>
      <c r="E303" s="99">
        <v>1498.81</v>
      </c>
      <c r="F303" s="121">
        <v>10.11</v>
      </c>
      <c r="G303" s="99">
        <v>57.27</v>
      </c>
      <c r="H303" s="121">
        <v>0</v>
      </c>
      <c r="I303" s="99">
        <v>625.07000000000005</v>
      </c>
      <c r="J303" s="121">
        <v>3945.44</v>
      </c>
      <c r="K303" s="99">
        <v>97.159999999999982</v>
      </c>
      <c r="L303" s="121">
        <v>216.08</v>
      </c>
      <c r="M303" s="99">
        <v>334.27</v>
      </c>
      <c r="N303" s="121">
        <f>IFERROR(VLOOKUP($A303,'SQL Results'!$A:$B,2,0),0)</f>
        <v>74.84</v>
      </c>
    </row>
    <row r="304" spans="1:14" s="12" customFormat="1" x14ac:dyDescent="0.25">
      <c r="A304" s="107" t="s">
        <v>929</v>
      </c>
      <c r="B304" s="108" t="s">
        <v>928</v>
      </c>
      <c r="C304" s="99">
        <v>0</v>
      </c>
      <c r="D304" s="121">
        <v>5113.0900000000011</v>
      </c>
      <c r="E304" s="99">
        <v>3252.07</v>
      </c>
      <c r="F304" s="121">
        <v>0</v>
      </c>
      <c r="G304" s="99">
        <v>5010.57</v>
      </c>
      <c r="H304" s="121">
        <v>0.13</v>
      </c>
      <c r="I304" s="99">
        <v>0.21</v>
      </c>
      <c r="J304" s="121">
        <v>87.90000000000002</v>
      </c>
      <c r="K304" s="99">
        <v>93.000000000000014</v>
      </c>
      <c r="L304" s="121">
        <v>0</v>
      </c>
      <c r="M304" s="99">
        <v>0.23</v>
      </c>
      <c r="N304" s="121">
        <f>IFERROR(VLOOKUP($A304,'SQL Results'!$A:$B,2,0),0)</f>
        <v>0</v>
      </c>
    </row>
    <row r="305" spans="1:14" s="12" customFormat="1" x14ac:dyDescent="0.25">
      <c r="A305" s="107" t="s">
        <v>4352</v>
      </c>
      <c r="B305" s="108" t="s">
        <v>931</v>
      </c>
      <c r="C305" s="99">
        <v>0</v>
      </c>
      <c r="D305" s="121">
        <v>0</v>
      </c>
      <c r="E305" s="99">
        <v>0</v>
      </c>
      <c r="F305" s="121">
        <v>0</v>
      </c>
      <c r="G305" s="99">
        <v>0</v>
      </c>
      <c r="H305" s="121">
        <v>0</v>
      </c>
      <c r="I305" s="99">
        <v>0</v>
      </c>
      <c r="J305" s="121">
        <v>0</v>
      </c>
      <c r="K305" s="99">
        <v>0</v>
      </c>
      <c r="L305" s="121">
        <v>0</v>
      </c>
      <c r="M305" s="99">
        <v>0</v>
      </c>
      <c r="N305" s="121">
        <f>IFERROR(VLOOKUP($A305,'SQL Results'!$A:$B,2,0),0)</f>
        <v>0</v>
      </c>
    </row>
    <row r="306" spans="1:14" s="12" customFormat="1" x14ac:dyDescent="0.25">
      <c r="A306" s="107" t="s">
        <v>932</v>
      </c>
      <c r="B306" s="108" t="s">
        <v>933</v>
      </c>
      <c r="C306" s="99">
        <v>0</v>
      </c>
      <c r="D306" s="121">
        <v>0</v>
      </c>
      <c r="E306" s="99">
        <v>0</v>
      </c>
      <c r="F306" s="121">
        <v>0</v>
      </c>
      <c r="G306" s="99">
        <v>0</v>
      </c>
      <c r="H306" s="121">
        <v>0</v>
      </c>
      <c r="I306" s="99">
        <v>0</v>
      </c>
      <c r="J306" s="121">
        <v>0</v>
      </c>
      <c r="K306" s="99">
        <v>0</v>
      </c>
      <c r="L306" s="121">
        <v>0</v>
      </c>
      <c r="M306" s="99">
        <v>0</v>
      </c>
      <c r="N306" s="121">
        <f>IFERROR(VLOOKUP($A306,'SQL Results'!$A:$B,2,0),0)</f>
        <v>0</v>
      </c>
    </row>
    <row r="307" spans="1:14" s="12" customFormat="1" x14ac:dyDescent="0.25">
      <c r="A307" s="107" t="s">
        <v>934</v>
      </c>
      <c r="B307" s="108" t="s">
        <v>935</v>
      </c>
      <c r="C307" s="99">
        <v>10389.77</v>
      </c>
      <c r="D307" s="121">
        <v>5623.14</v>
      </c>
      <c r="E307" s="99">
        <v>41092.050000000003</v>
      </c>
      <c r="F307" s="121">
        <v>4505.3400000000011</v>
      </c>
      <c r="G307" s="99">
        <v>2002.03</v>
      </c>
      <c r="H307" s="121">
        <v>1606.51</v>
      </c>
      <c r="I307" s="99">
        <v>2593.08</v>
      </c>
      <c r="J307" s="121">
        <v>4211.4799999999996</v>
      </c>
      <c r="K307" s="99">
        <v>5869.82</v>
      </c>
      <c r="L307" s="121">
        <v>6619.91</v>
      </c>
      <c r="M307" s="99">
        <v>8861.16</v>
      </c>
      <c r="N307" s="121">
        <f>IFERROR(VLOOKUP($A307,'SQL Results'!$A:$B,2,0),0)</f>
        <v>7095.84</v>
      </c>
    </row>
    <row r="308" spans="1:14" s="12" customFormat="1" x14ac:dyDescent="0.25">
      <c r="A308" s="107" t="s">
        <v>939</v>
      </c>
      <c r="B308" s="108" t="s">
        <v>940</v>
      </c>
      <c r="C308" s="99">
        <v>992.12000000000012</v>
      </c>
      <c r="D308" s="121">
        <v>1664.59</v>
      </c>
      <c r="E308" s="99">
        <v>781.15</v>
      </c>
      <c r="F308" s="121">
        <v>533.04</v>
      </c>
      <c r="G308" s="99">
        <v>786.3</v>
      </c>
      <c r="H308" s="121">
        <v>502.82</v>
      </c>
      <c r="I308" s="99">
        <v>8583.42</v>
      </c>
      <c r="J308" s="121">
        <v>858.23</v>
      </c>
      <c r="K308" s="99">
        <v>1030.24</v>
      </c>
      <c r="L308" s="121">
        <v>2176.58</v>
      </c>
      <c r="M308" s="99">
        <v>1413.95</v>
      </c>
      <c r="N308" s="121">
        <f>IFERROR(VLOOKUP($A308,'SQL Results'!$A:$B,2,0),0)</f>
        <v>2408.96</v>
      </c>
    </row>
    <row r="309" spans="1:14" s="12" customFormat="1" x14ac:dyDescent="0.25">
      <c r="A309" s="107" t="s">
        <v>941</v>
      </c>
      <c r="B309" s="108" t="s">
        <v>942</v>
      </c>
      <c r="C309" s="99">
        <v>0</v>
      </c>
      <c r="D309" s="121">
        <v>0</v>
      </c>
      <c r="E309" s="99">
        <v>0</v>
      </c>
      <c r="F309" s="121">
        <v>0</v>
      </c>
      <c r="G309" s="99">
        <v>0</v>
      </c>
      <c r="H309" s="121">
        <v>0</v>
      </c>
      <c r="I309" s="99">
        <v>0</v>
      </c>
      <c r="J309" s="121">
        <v>0</v>
      </c>
      <c r="K309" s="99">
        <v>0</v>
      </c>
      <c r="L309" s="121">
        <v>0</v>
      </c>
      <c r="M309" s="99">
        <v>0</v>
      </c>
      <c r="N309" s="121">
        <f>IFERROR(VLOOKUP($A309,'SQL Results'!$A:$B,2,0),0)</f>
        <v>0</v>
      </c>
    </row>
    <row r="310" spans="1:14" s="12" customFormat="1" x14ac:dyDescent="0.25">
      <c r="A310" s="107" t="s">
        <v>943</v>
      </c>
      <c r="B310" s="108" t="s">
        <v>944</v>
      </c>
      <c r="C310" s="99">
        <v>0</v>
      </c>
      <c r="D310" s="121">
        <v>0</v>
      </c>
      <c r="E310" s="99">
        <v>0</v>
      </c>
      <c r="F310" s="121">
        <v>0</v>
      </c>
      <c r="G310" s="99">
        <v>0</v>
      </c>
      <c r="H310" s="121">
        <v>0</v>
      </c>
      <c r="I310" s="99">
        <v>0</v>
      </c>
      <c r="J310" s="121">
        <v>0</v>
      </c>
      <c r="K310" s="99">
        <v>0</v>
      </c>
      <c r="L310" s="121">
        <v>0</v>
      </c>
      <c r="M310" s="99">
        <v>278.42</v>
      </c>
      <c r="N310" s="121">
        <f>IFERROR(VLOOKUP($A310,'SQL Results'!$A:$B,2,0),0)</f>
        <v>0</v>
      </c>
    </row>
    <row r="311" spans="1:14" s="12" customFormat="1" x14ac:dyDescent="0.25">
      <c r="A311" s="107" t="s">
        <v>950</v>
      </c>
      <c r="B311" s="108" t="s">
        <v>948</v>
      </c>
      <c r="C311" s="99">
        <v>0</v>
      </c>
      <c r="D311" s="121">
        <v>0</v>
      </c>
      <c r="E311" s="99">
        <v>0</v>
      </c>
      <c r="F311" s="121">
        <v>0</v>
      </c>
      <c r="G311" s="99">
        <v>0</v>
      </c>
      <c r="H311" s="121">
        <v>0</v>
      </c>
      <c r="I311" s="99">
        <v>0</v>
      </c>
      <c r="J311" s="121">
        <v>0</v>
      </c>
      <c r="K311" s="99">
        <v>0</v>
      </c>
      <c r="L311" s="121">
        <v>0</v>
      </c>
      <c r="M311" s="99">
        <v>0</v>
      </c>
      <c r="N311" s="121">
        <f>IFERROR(VLOOKUP($A311,'SQL Results'!$A:$B,2,0),0)</f>
        <v>0</v>
      </c>
    </row>
    <row r="312" spans="1:14" s="12" customFormat="1" x14ac:dyDescent="0.25">
      <c r="A312" s="107" t="s">
        <v>955</v>
      </c>
      <c r="B312" s="108" t="s">
        <v>954</v>
      </c>
      <c r="C312" s="99">
        <v>41486880.280000009</v>
      </c>
      <c r="D312" s="121">
        <v>25091294.690000001</v>
      </c>
      <c r="E312" s="99">
        <v>34165564.810000002</v>
      </c>
      <c r="F312" s="121">
        <v>22738084.489999998</v>
      </c>
      <c r="G312" s="99">
        <v>11938054.029999999</v>
      </c>
      <c r="H312" s="121">
        <v>12357603.52</v>
      </c>
      <c r="I312" s="99">
        <v>5919621.9699999997</v>
      </c>
      <c r="J312" s="121">
        <v>17191735.739999998</v>
      </c>
      <c r="K312" s="99">
        <v>22515356.48</v>
      </c>
      <c r="L312" s="121">
        <v>24652310.969999995</v>
      </c>
      <c r="M312" s="99">
        <v>17086598.16</v>
      </c>
      <c r="N312" s="121">
        <f>IFERROR(VLOOKUP($A312,'SQL Results'!$A:$B,2,0),0)</f>
        <v>17649800.699999999</v>
      </c>
    </row>
    <row r="313" spans="1:14" s="12" customFormat="1" x14ac:dyDescent="0.25">
      <c r="A313" s="107" t="s">
        <v>958</v>
      </c>
      <c r="B313" s="108" t="s">
        <v>959</v>
      </c>
      <c r="C313" s="99">
        <v>0</v>
      </c>
      <c r="D313" s="121">
        <v>0</v>
      </c>
      <c r="E313" s="99">
        <v>0</v>
      </c>
      <c r="F313" s="121">
        <v>0</v>
      </c>
      <c r="G313" s="99">
        <v>0</v>
      </c>
      <c r="H313" s="121">
        <v>0</v>
      </c>
      <c r="I313" s="99">
        <v>0</v>
      </c>
      <c r="J313" s="121">
        <v>0</v>
      </c>
      <c r="K313" s="99">
        <v>0</v>
      </c>
      <c r="L313" s="121">
        <v>0</v>
      </c>
      <c r="M313" s="99">
        <v>0</v>
      </c>
      <c r="N313" s="121">
        <f>IFERROR(VLOOKUP($A313,'SQL Results'!$A:$B,2,0),0)</f>
        <v>0</v>
      </c>
    </row>
    <row r="314" spans="1:14" s="12" customFormat="1" x14ac:dyDescent="0.25">
      <c r="A314" s="107" t="s">
        <v>960</v>
      </c>
      <c r="B314" s="108" t="s">
        <v>961</v>
      </c>
      <c r="C314" s="99">
        <v>0</v>
      </c>
      <c r="D314" s="121">
        <v>0</v>
      </c>
      <c r="E314" s="99">
        <v>0</v>
      </c>
      <c r="F314" s="121">
        <v>0</v>
      </c>
      <c r="G314" s="99">
        <v>0</v>
      </c>
      <c r="H314" s="121">
        <v>0</v>
      </c>
      <c r="I314" s="99">
        <v>0</v>
      </c>
      <c r="J314" s="121">
        <v>42.189999999999991</v>
      </c>
      <c r="K314" s="99">
        <v>0</v>
      </c>
      <c r="L314" s="121">
        <v>0</v>
      </c>
      <c r="M314" s="99">
        <v>0</v>
      </c>
      <c r="N314" s="121">
        <f>IFERROR(VLOOKUP($A314,'SQL Results'!$A:$B,2,0),0)</f>
        <v>16875.060000000001</v>
      </c>
    </row>
    <row r="315" spans="1:14" s="12" customFormat="1" x14ac:dyDescent="0.25">
      <c r="A315" s="107" t="s">
        <v>962</v>
      </c>
      <c r="B315" s="108" t="s">
        <v>963</v>
      </c>
      <c r="C315" s="99">
        <v>408527.14</v>
      </c>
      <c r="D315" s="121">
        <v>504762.47</v>
      </c>
      <c r="E315" s="99">
        <v>392825.8</v>
      </c>
      <c r="F315" s="121">
        <v>681468.6</v>
      </c>
      <c r="G315" s="99">
        <v>333137.59000000003</v>
      </c>
      <c r="H315" s="121">
        <v>589699.13</v>
      </c>
      <c r="I315" s="99">
        <v>776644.51</v>
      </c>
      <c r="J315" s="121">
        <v>825829.43999999983</v>
      </c>
      <c r="K315" s="99">
        <v>546486.4</v>
      </c>
      <c r="L315" s="121">
        <v>687373.25</v>
      </c>
      <c r="M315" s="99">
        <v>781417.67</v>
      </c>
      <c r="N315" s="121">
        <f>IFERROR(VLOOKUP($A315,'SQL Results'!$A:$B,2,0),0)</f>
        <v>633342.24</v>
      </c>
    </row>
    <row r="316" spans="1:14" s="12" customFormat="1" x14ac:dyDescent="0.25">
      <c r="A316" s="107" t="s">
        <v>968</v>
      </c>
      <c r="B316" s="108" t="s">
        <v>967</v>
      </c>
      <c r="C316" s="99">
        <v>243697.36999999997</v>
      </c>
      <c r="D316" s="121">
        <v>60958.400000000001</v>
      </c>
      <c r="E316" s="99">
        <v>214025.37</v>
      </c>
      <c r="F316" s="121">
        <v>6112.95</v>
      </c>
      <c r="G316" s="99">
        <v>32461.55</v>
      </c>
      <c r="H316" s="121">
        <v>298732.90999999997</v>
      </c>
      <c r="I316" s="99">
        <v>202386.46</v>
      </c>
      <c r="J316" s="121">
        <v>599714.74</v>
      </c>
      <c r="K316" s="99">
        <v>94804.59</v>
      </c>
      <c r="L316" s="121">
        <v>217287.73</v>
      </c>
      <c r="M316" s="99">
        <v>165371.76</v>
      </c>
      <c r="N316" s="121">
        <f>IFERROR(VLOOKUP($A316,'SQL Results'!$A:$B,2,0),0)</f>
        <v>249634.94</v>
      </c>
    </row>
    <row r="317" spans="1:14" s="12" customFormat="1" x14ac:dyDescent="0.25">
      <c r="A317" s="107" t="s">
        <v>971</v>
      </c>
      <c r="B317" s="108" t="s">
        <v>970</v>
      </c>
      <c r="C317" s="99">
        <v>21394.21</v>
      </c>
      <c r="D317" s="121">
        <v>13530.89</v>
      </c>
      <c r="E317" s="99">
        <v>8003.98</v>
      </c>
      <c r="F317" s="121">
        <v>10330.030000000001</v>
      </c>
      <c r="G317" s="99">
        <v>2854.0799999999995</v>
      </c>
      <c r="H317" s="121">
        <v>8060.94</v>
      </c>
      <c r="I317" s="99">
        <v>2242.21</v>
      </c>
      <c r="J317" s="121">
        <v>25049.930000000004</v>
      </c>
      <c r="K317" s="99">
        <v>44511.53</v>
      </c>
      <c r="L317" s="121">
        <v>48922.32</v>
      </c>
      <c r="M317" s="99">
        <v>31923.8</v>
      </c>
      <c r="N317" s="121">
        <f>IFERROR(VLOOKUP($A317,'SQL Results'!$A:$B,2,0),0)</f>
        <v>63666.8</v>
      </c>
    </row>
    <row r="318" spans="1:14" s="12" customFormat="1" x14ac:dyDescent="0.25">
      <c r="A318" s="107" t="s">
        <v>978</v>
      </c>
      <c r="B318" s="108" t="s">
        <v>977</v>
      </c>
      <c r="C318" s="99">
        <v>11279.47</v>
      </c>
      <c r="D318" s="121">
        <v>13377.11</v>
      </c>
      <c r="E318" s="99">
        <v>12064.83</v>
      </c>
      <c r="F318" s="121">
        <v>10256.120000000001</v>
      </c>
      <c r="G318" s="99">
        <v>8698.9500000000007</v>
      </c>
      <c r="H318" s="121">
        <v>10025.61</v>
      </c>
      <c r="I318" s="99">
        <v>9823.16</v>
      </c>
      <c r="J318" s="121">
        <v>13063.63</v>
      </c>
      <c r="K318" s="99">
        <v>7728.63</v>
      </c>
      <c r="L318" s="121">
        <v>12426.05</v>
      </c>
      <c r="M318" s="99">
        <v>11689.72</v>
      </c>
      <c r="N318" s="121">
        <f>IFERROR(VLOOKUP($A318,'SQL Results'!$A:$B,2,0),0)</f>
        <v>9853.5300000000007</v>
      </c>
    </row>
    <row r="319" spans="1:14" s="12" customFormat="1" x14ac:dyDescent="0.25">
      <c r="A319" s="107" t="s">
        <v>981</v>
      </c>
      <c r="B319" s="108" t="s">
        <v>980</v>
      </c>
      <c r="C319" s="99">
        <v>0</v>
      </c>
      <c r="D319" s="121">
        <v>0</v>
      </c>
      <c r="E319" s="99">
        <v>0</v>
      </c>
      <c r="F319" s="121">
        <v>0</v>
      </c>
      <c r="G319" s="99">
        <v>0</v>
      </c>
      <c r="H319" s="121">
        <v>0</v>
      </c>
      <c r="I319" s="99">
        <v>0</v>
      </c>
      <c r="J319" s="121">
        <v>0</v>
      </c>
      <c r="K319" s="99">
        <v>0</v>
      </c>
      <c r="L319" s="121">
        <v>0</v>
      </c>
      <c r="M319" s="99">
        <v>0</v>
      </c>
      <c r="N319" s="121">
        <f>IFERROR(VLOOKUP($A319,'SQL Results'!$A:$B,2,0),0)</f>
        <v>0</v>
      </c>
    </row>
    <row r="320" spans="1:14" s="12" customFormat="1" x14ac:dyDescent="0.25">
      <c r="A320" s="107" t="s">
        <v>984</v>
      </c>
      <c r="B320" s="108" t="s">
        <v>983</v>
      </c>
      <c r="C320" s="99">
        <v>0</v>
      </c>
      <c r="D320" s="121">
        <v>0</v>
      </c>
      <c r="E320" s="99">
        <v>0</v>
      </c>
      <c r="F320" s="121">
        <v>0</v>
      </c>
      <c r="G320" s="99">
        <v>0</v>
      </c>
      <c r="H320" s="121">
        <v>0</v>
      </c>
      <c r="I320" s="99">
        <v>0</v>
      </c>
      <c r="J320" s="121">
        <v>0</v>
      </c>
      <c r="K320" s="99">
        <v>0</v>
      </c>
      <c r="L320" s="121">
        <v>0</v>
      </c>
      <c r="M320" s="99">
        <v>0</v>
      </c>
      <c r="N320" s="121">
        <f>IFERROR(VLOOKUP($A320,'SQL Results'!$A:$B,2,0),0)</f>
        <v>0</v>
      </c>
    </row>
    <row r="321" spans="1:14" s="12" customFormat="1" x14ac:dyDescent="0.25">
      <c r="A321" s="107" t="s">
        <v>987</v>
      </c>
      <c r="B321" s="108" t="s">
        <v>986</v>
      </c>
      <c r="C321" s="99">
        <v>266294.02</v>
      </c>
      <c r="D321" s="121">
        <v>241534.28</v>
      </c>
      <c r="E321" s="99">
        <v>369910.4</v>
      </c>
      <c r="F321" s="121">
        <v>285905.75</v>
      </c>
      <c r="G321" s="99">
        <v>188081.12</v>
      </c>
      <c r="H321" s="121">
        <v>216482.47</v>
      </c>
      <c r="I321" s="99">
        <v>229226.00000000003</v>
      </c>
      <c r="J321" s="121">
        <v>184683.42000000004</v>
      </c>
      <c r="K321" s="99">
        <v>402582.21</v>
      </c>
      <c r="L321" s="121">
        <v>225296.84</v>
      </c>
      <c r="M321" s="99">
        <v>350519.96</v>
      </c>
      <c r="N321" s="121">
        <f>IFERROR(VLOOKUP($A321,'SQL Results'!$A:$B,2,0),0)</f>
        <v>231039.71</v>
      </c>
    </row>
    <row r="322" spans="1:14" s="12" customFormat="1" x14ac:dyDescent="0.25">
      <c r="A322" s="107" t="s">
        <v>990</v>
      </c>
      <c r="B322" s="108" t="s">
        <v>991</v>
      </c>
      <c r="C322" s="99">
        <v>877.72</v>
      </c>
      <c r="D322" s="121">
        <v>5366.61</v>
      </c>
      <c r="E322" s="99">
        <v>996.46000000000015</v>
      </c>
      <c r="F322" s="121">
        <v>3465.9</v>
      </c>
      <c r="G322" s="99">
        <v>61707.35</v>
      </c>
      <c r="H322" s="121">
        <v>2619288.7000000002</v>
      </c>
      <c r="I322" s="99">
        <v>6540264.96</v>
      </c>
      <c r="J322" s="121">
        <v>900894.19999999984</v>
      </c>
      <c r="K322" s="99">
        <v>15286.9</v>
      </c>
      <c r="L322" s="121">
        <v>168062.63</v>
      </c>
      <c r="M322" s="99">
        <v>10721.17</v>
      </c>
      <c r="N322" s="121">
        <f>IFERROR(VLOOKUP($A322,'SQL Results'!$A:$B,2,0),0)</f>
        <v>4423690.4400000004</v>
      </c>
    </row>
    <row r="323" spans="1:14" s="12" customFormat="1" x14ac:dyDescent="0.25">
      <c r="A323" s="107" t="s">
        <v>992</v>
      </c>
      <c r="B323" s="108" t="s">
        <v>993</v>
      </c>
      <c r="C323" s="99">
        <v>178382.51</v>
      </c>
      <c r="D323" s="121">
        <v>208997.23999999996</v>
      </c>
      <c r="E323" s="99">
        <v>225716.51999999996</v>
      </c>
      <c r="F323" s="121">
        <v>195447.35</v>
      </c>
      <c r="G323" s="99">
        <v>179798.06</v>
      </c>
      <c r="H323" s="121">
        <v>177011.78</v>
      </c>
      <c r="I323" s="99">
        <v>196367.45000000004</v>
      </c>
      <c r="J323" s="121">
        <v>233508.91000000003</v>
      </c>
      <c r="K323" s="99">
        <v>222944.84</v>
      </c>
      <c r="L323" s="121">
        <v>167489.91</v>
      </c>
      <c r="M323" s="99">
        <v>152920.75</v>
      </c>
      <c r="N323" s="121">
        <f>IFERROR(VLOOKUP($A323,'SQL Results'!$A:$B,2,0),0)</f>
        <v>162072.54999999999</v>
      </c>
    </row>
    <row r="324" spans="1:14" s="12" customFormat="1" x14ac:dyDescent="0.25">
      <c r="A324" s="107" t="s">
        <v>998</v>
      </c>
      <c r="B324" s="108" t="s">
        <v>997</v>
      </c>
      <c r="C324" s="99">
        <v>358779.93</v>
      </c>
      <c r="D324" s="121">
        <v>178842.89000000004</v>
      </c>
      <c r="E324" s="99">
        <v>253315.28</v>
      </c>
      <c r="F324" s="121">
        <v>319322.78999999992</v>
      </c>
      <c r="G324" s="99">
        <v>287925.34000000003</v>
      </c>
      <c r="H324" s="121">
        <v>209960.85</v>
      </c>
      <c r="I324" s="99">
        <v>472299.28</v>
      </c>
      <c r="J324" s="121">
        <v>230790.20999999996</v>
      </c>
      <c r="K324" s="99">
        <v>351576.44</v>
      </c>
      <c r="L324" s="121">
        <v>369888.51</v>
      </c>
      <c r="M324" s="99">
        <v>533037.09</v>
      </c>
      <c r="N324" s="121">
        <f>IFERROR(VLOOKUP($A324,'SQL Results'!$A:$B,2,0),0)</f>
        <v>614067.34</v>
      </c>
    </row>
    <row r="325" spans="1:14" s="12" customFormat="1" x14ac:dyDescent="0.25">
      <c r="A325" s="107" t="s">
        <v>1001</v>
      </c>
      <c r="B325" s="108" t="s">
        <v>1000</v>
      </c>
      <c r="C325" s="99">
        <v>0</v>
      </c>
      <c r="D325" s="121">
        <v>0</v>
      </c>
      <c r="E325" s="99">
        <v>0</v>
      </c>
      <c r="F325" s="121">
        <v>0</v>
      </c>
      <c r="G325" s="99">
        <v>0</v>
      </c>
      <c r="H325" s="121">
        <v>0</v>
      </c>
      <c r="I325" s="99">
        <v>0</v>
      </c>
      <c r="J325" s="121">
        <v>0</v>
      </c>
      <c r="K325" s="99">
        <v>0</v>
      </c>
      <c r="L325" s="121">
        <v>0</v>
      </c>
      <c r="M325" s="99">
        <v>0</v>
      </c>
      <c r="N325" s="121">
        <f>IFERROR(VLOOKUP($A325,'SQL Results'!$A:$B,2,0),0)</f>
        <v>0</v>
      </c>
    </row>
    <row r="326" spans="1:14" s="12" customFormat="1" x14ac:dyDescent="0.25">
      <c r="A326" s="107" t="s">
        <v>1004</v>
      </c>
      <c r="B326" s="108" t="s">
        <v>1003</v>
      </c>
      <c r="C326" s="99">
        <v>412579.85999999993</v>
      </c>
      <c r="D326" s="121">
        <v>410016.25</v>
      </c>
      <c r="E326" s="99">
        <v>364928.01</v>
      </c>
      <c r="F326" s="121">
        <v>429394.73</v>
      </c>
      <c r="G326" s="99">
        <v>357102.55</v>
      </c>
      <c r="H326" s="121">
        <v>290594.25</v>
      </c>
      <c r="I326" s="99">
        <v>310573.13</v>
      </c>
      <c r="J326" s="121">
        <v>310762.57</v>
      </c>
      <c r="K326" s="99">
        <v>242592.64000000004</v>
      </c>
      <c r="L326" s="121">
        <v>311321.56</v>
      </c>
      <c r="M326" s="99">
        <v>334462.40999999997</v>
      </c>
      <c r="N326" s="121">
        <f>IFERROR(VLOOKUP($A326,'SQL Results'!$A:$B,2,0),0)</f>
        <v>358707.57</v>
      </c>
    </row>
    <row r="327" spans="1:14" s="12" customFormat="1" x14ac:dyDescent="0.25">
      <c r="A327" s="107" t="s">
        <v>1009</v>
      </c>
      <c r="B327" s="108" t="s">
        <v>1008</v>
      </c>
      <c r="C327" s="99">
        <v>169078.56</v>
      </c>
      <c r="D327" s="121">
        <v>220778.88</v>
      </c>
      <c r="E327" s="99">
        <v>240414.67</v>
      </c>
      <c r="F327" s="121">
        <v>242928.32</v>
      </c>
      <c r="G327" s="99">
        <v>131453.97000000003</v>
      </c>
      <c r="H327" s="121">
        <v>211098.41</v>
      </c>
      <c r="I327" s="99">
        <v>189291.39</v>
      </c>
      <c r="J327" s="121">
        <v>225742.86999999997</v>
      </c>
      <c r="K327" s="99">
        <v>223713.11</v>
      </c>
      <c r="L327" s="121">
        <v>227066.98000000004</v>
      </c>
      <c r="M327" s="99">
        <v>285700.83</v>
      </c>
      <c r="N327" s="121">
        <f>IFERROR(VLOOKUP($A327,'SQL Results'!$A:$B,2,0),0)</f>
        <v>264431.73</v>
      </c>
    </row>
    <row r="328" spans="1:14" s="12" customFormat="1" x14ac:dyDescent="0.25">
      <c r="A328" s="107" t="s">
        <v>1012</v>
      </c>
      <c r="B328" s="108" t="s">
        <v>1011</v>
      </c>
      <c r="C328" s="99">
        <v>34224.980000000003</v>
      </c>
      <c r="D328" s="121">
        <v>34457.550000000003</v>
      </c>
      <c r="E328" s="99">
        <v>38508.519999999997</v>
      </c>
      <c r="F328" s="121">
        <v>38521.160000000003</v>
      </c>
      <c r="G328" s="99">
        <v>31480.77</v>
      </c>
      <c r="H328" s="121">
        <v>34001.81</v>
      </c>
      <c r="I328" s="99">
        <v>33143.980000000003</v>
      </c>
      <c r="J328" s="121">
        <v>60487.97</v>
      </c>
      <c r="K328" s="99">
        <v>57094.99</v>
      </c>
      <c r="L328" s="121">
        <v>65701.649999999994</v>
      </c>
      <c r="M328" s="99">
        <v>74583.539999999994</v>
      </c>
      <c r="N328" s="121">
        <f>IFERROR(VLOOKUP($A328,'SQL Results'!$A:$B,2,0),0)</f>
        <v>57521.57</v>
      </c>
    </row>
    <row r="329" spans="1:14" s="12" customFormat="1" x14ac:dyDescent="0.25">
      <c r="A329" s="107" t="s">
        <v>1015</v>
      </c>
      <c r="B329" s="108" t="s">
        <v>1014</v>
      </c>
      <c r="C329" s="99">
        <v>31227.38</v>
      </c>
      <c r="D329" s="121">
        <v>29750.78</v>
      </c>
      <c r="E329" s="99">
        <v>22648.42</v>
      </c>
      <c r="F329" s="121">
        <v>27831.5</v>
      </c>
      <c r="G329" s="99">
        <v>7322.5</v>
      </c>
      <c r="H329" s="121">
        <v>12689.56</v>
      </c>
      <c r="I329" s="99">
        <v>23922.58</v>
      </c>
      <c r="J329" s="121">
        <v>27346.44</v>
      </c>
      <c r="K329" s="99">
        <v>17989.88</v>
      </c>
      <c r="L329" s="121">
        <v>21894.18</v>
      </c>
      <c r="M329" s="99">
        <v>19806.439999999999</v>
      </c>
      <c r="N329" s="121">
        <f>IFERROR(VLOOKUP($A329,'SQL Results'!$A:$B,2,0),0)</f>
        <v>49178.14</v>
      </c>
    </row>
    <row r="330" spans="1:14" s="12" customFormat="1" x14ac:dyDescent="0.25">
      <c r="A330" s="107" t="s">
        <v>1019</v>
      </c>
      <c r="B330" s="109" t="s">
        <v>1017</v>
      </c>
      <c r="C330" s="99">
        <v>0</v>
      </c>
      <c r="D330" s="121">
        <v>0</v>
      </c>
      <c r="E330" s="99">
        <v>0</v>
      </c>
      <c r="F330" s="121">
        <v>0</v>
      </c>
      <c r="G330" s="99">
        <v>0</v>
      </c>
      <c r="H330" s="121">
        <v>0</v>
      </c>
      <c r="I330" s="99">
        <v>0</v>
      </c>
      <c r="J330" s="121">
        <v>0</v>
      </c>
      <c r="K330" s="99">
        <v>0</v>
      </c>
      <c r="L330" s="121">
        <v>0</v>
      </c>
      <c r="M330" s="99">
        <v>0</v>
      </c>
      <c r="N330" s="121">
        <f>IFERROR(VLOOKUP($A330,'SQL Results'!$A:$B,2,0),0)</f>
        <v>0</v>
      </c>
    </row>
    <row r="331" spans="1:14" s="12" customFormat="1" x14ac:dyDescent="0.25">
      <c r="A331" s="107" t="s">
        <v>1024</v>
      </c>
      <c r="B331" s="108" t="s">
        <v>1023</v>
      </c>
      <c r="C331" s="99">
        <v>11589.81</v>
      </c>
      <c r="D331" s="121">
        <v>4800.03</v>
      </c>
      <c r="E331" s="99">
        <v>4286.8500000000004</v>
      </c>
      <c r="F331" s="121">
        <v>4313.62</v>
      </c>
      <c r="G331" s="99">
        <v>3803.08</v>
      </c>
      <c r="H331" s="121">
        <v>3018.56</v>
      </c>
      <c r="I331" s="99">
        <v>3200.5700000000006</v>
      </c>
      <c r="J331" s="121">
        <v>3995.5</v>
      </c>
      <c r="K331" s="99">
        <v>7072.61</v>
      </c>
      <c r="L331" s="121">
        <v>5797.05</v>
      </c>
      <c r="M331" s="99">
        <v>9923.0300000000007</v>
      </c>
      <c r="N331" s="121">
        <f>IFERROR(VLOOKUP($A331,'SQL Results'!$A:$B,2,0),0)</f>
        <v>10217.59</v>
      </c>
    </row>
    <row r="332" spans="1:14" s="12" customFormat="1" x14ac:dyDescent="0.25">
      <c r="A332" s="107" t="s">
        <v>1027</v>
      </c>
      <c r="B332" s="108" t="s">
        <v>1026</v>
      </c>
      <c r="C332" s="99">
        <v>189926.2</v>
      </c>
      <c r="D332" s="121">
        <v>42100.68</v>
      </c>
      <c r="E332" s="99">
        <v>100102.35</v>
      </c>
      <c r="F332" s="121">
        <v>247210.89000000004</v>
      </c>
      <c r="G332" s="99">
        <v>119960.94</v>
      </c>
      <c r="H332" s="121">
        <v>120063.36</v>
      </c>
      <c r="I332" s="99">
        <v>266113.53000000003</v>
      </c>
      <c r="J332" s="121">
        <v>137807.63</v>
      </c>
      <c r="K332" s="99">
        <v>130424.31</v>
      </c>
      <c r="L332" s="121">
        <v>41428.69</v>
      </c>
      <c r="M332" s="99">
        <v>65540.13</v>
      </c>
      <c r="N332" s="121">
        <f>IFERROR(VLOOKUP($A332,'SQL Results'!$A:$B,2,0),0)</f>
        <v>89810.28</v>
      </c>
    </row>
    <row r="333" spans="1:14" s="12" customFormat="1" x14ac:dyDescent="0.25">
      <c r="A333" s="107" t="s">
        <v>1032</v>
      </c>
      <c r="B333" s="108" t="s">
        <v>1031</v>
      </c>
      <c r="C333" s="99">
        <v>590095.35</v>
      </c>
      <c r="D333" s="121">
        <v>594054.06999999995</v>
      </c>
      <c r="E333" s="99">
        <v>629120.87</v>
      </c>
      <c r="F333" s="121">
        <v>758178.01</v>
      </c>
      <c r="G333" s="99">
        <v>828664.62999999989</v>
      </c>
      <c r="H333" s="121">
        <v>915252.55000000016</v>
      </c>
      <c r="I333" s="99">
        <v>693006.03</v>
      </c>
      <c r="J333" s="121">
        <v>780716.96</v>
      </c>
      <c r="K333" s="99">
        <v>882696.93</v>
      </c>
      <c r="L333" s="121">
        <v>1002211.5699999998</v>
      </c>
      <c r="M333" s="99">
        <v>1044368.97</v>
      </c>
      <c r="N333" s="121">
        <f>IFERROR(VLOOKUP($A333,'SQL Results'!$A:$B,2,0),0)</f>
        <v>684534.44</v>
      </c>
    </row>
    <row r="334" spans="1:14" s="12" customFormat="1" x14ac:dyDescent="0.25">
      <c r="A334" s="107" t="s">
        <v>1035</v>
      </c>
      <c r="B334" s="108" t="s">
        <v>1034</v>
      </c>
      <c r="C334" s="99">
        <v>1230966.8899999999</v>
      </c>
      <c r="D334" s="121">
        <v>1000383.4599999998</v>
      </c>
      <c r="E334" s="99">
        <v>840265.42</v>
      </c>
      <c r="F334" s="121">
        <v>1032020.1300000001</v>
      </c>
      <c r="G334" s="99">
        <v>1173009.77</v>
      </c>
      <c r="H334" s="121">
        <v>958596.81</v>
      </c>
      <c r="I334" s="99">
        <v>1084507.45</v>
      </c>
      <c r="J334" s="121">
        <v>1027702.6899999998</v>
      </c>
      <c r="K334" s="99">
        <v>1058423.76</v>
      </c>
      <c r="L334" s="121">
        <v>1112841.7399999998</v>
      </c>
      <c r="M334" s="99">
        <v>1096585.19</v>
      </c>
      <c r="N334" s="121">
        <f>IFERROR(VLOOKUP($A334,'SQL Results'!$A:$B,2,0),0)</f>
        <v>1155602.33</v>
      </c>
    </row>
    <row r="335" spans="1:14" s="12" customFormat="1" x14ac:dyDescent="0.25">
      <c r="A335" s="107" t="s">
        <v>1038</v>
      </c>
      <c r="B335" s="108" t="s">
        <v>1037</v>
      </c>
      <c r="C335" s="99">
        <v>1303541.77</v>
      </c>
      <c r="D335" s="121">
        <v>794620.25</v>
      </c>
      <c r="E335" s="99">
        <v>1017009.7199999999</v>
      </c>
      <c r="F335" s="121">
        <v>1009824.56</v>
      </c>
      <c r="G335" s="99">
        <v>557802.42000000004</v>
      </c>
      <c r="H335" s="121">
        <v>788596.77</v>
      </c>
      <c r="I335" s="99">
        <v>1014841.1600000001</v>
      </c>
      <c r="J335" s="121">
        <v>1862225.47</v>
      </c>
      <c r="K335" s="99">
        <v>1856844.75</v>
      </c>
      <c r="L335" s="121">
        <v>1548960.52</v>
      </c>
      <c r="M335" s="99">
        <v>1564352.55</v>
      </c>
      <c r="N335" s="121">
        <f>IFERROR(VLOOKUP($A335,'SQL Results'!$A:$B,2,0),0)</f>
        <v>1470062.56</v>
      </c>
    </row>
    <row r="336" spans="1:14" s="12" customFormat="1" x14ac:dyDescent="0.25">
      <c r="A336" s="107" t="s">
        <v>1043</v>
      </c>
      <c r="B336" s="108" t="s">
        <v>1042</v>
      </c>
      <c r="C336" s="99">
        <v>1773895.4299999997</v>
      </c>
      <c r="D336" s="121">
        <v>1207611.2</v>
      </c>
      <c r="E336" s="99">
        <v>1284062.98</v>
      </c>
      <c r="F336" s="121">
        <v>1258675.51</v>
      </c>
      <c r="G336" s="99">
        <v>1015672.97</v>
      </c>
      <c r="H336" s="121">
        <v>1386098.6</v>
      </c>
      <c r="I336" s="99">
        <v>2546943.4900000002</v>
      </c>
      <c r="J336" s="121">
        <v>2319355.6</v>
      </c>
      <c r="K336" s="99">
        <v>2197895.58</v>
      </c>
      <c r="L336" s="121">
        <v>1858731.65</v>
      </c>
      <c r="M336" s="99">
        <v>2500505.52</v>
      </c>
      <c r="N336" s="121">
        <f>IFERROR(VLOOKUP($A336,'SQL Results'!$A:$B,2,0),0)</f>
        <v>1932372.72</v>
      </c>
    </row>
    <row r="337" spans="1:14" s="12" customFormat="1" x14ac:dyDescent="0.25">
      <c r="A337" s="107" t="s">
        <v>1046</v>
      </c>
      <c r="B337" s="108" t="s">
        <v>1045</v>
      </c>
      <c r="C337" s="99">
        <v>9245.44</v>
      </c>
      <c r="D337" s="121">
        <v>47937.02</v>
      </c>
      <c r="E337" s="99">
        <v>54169.81</v>
      </c>
      <c r="F337" s="121">
        <v>24216.31</v>
      </c>
      <c r="G337" s="99">
        <v>2.58</v>
      </c>
      <c r="H337" s="121">
        <v>9598.3199999999979</v>
      </c>
      <c r="I337" s="99">
        <v>0.51</v>
      </c>
      <c r="J337" s="121">
        <v>0</v>
      </c>
      <c r="K337" s="99">
        <v>0</v>
      </c>
      <c r="L337" s="121">
        <v>0</v>
      </c>
      <c r="M337" s="99">
        <v>0.67</v>
      </c>
      <c r="N337" s="121">
        <f>IFERROR(VLOOKUP($A337,'SQL Results'!$A:$B,2,0),0)</f>
        <v>0</v>
      </c>
    </row>
    <row r="338" spans="1:14" s="12" customFormat="1" x14ac:dyDescent="0.25">
      <c r="A338" s="107" t="s">
        <v>1049</v>
      </c>
      <c r="B338" s="108" t="s">
        <v>1048</v>
      </c>
      <c r="C338" s="99">
        <v>15657.92</v>
      </c>
      <c r="D338" s="121">
        <v>16258.14</v>
      </c>
      <c r="E338" s="99">
        <v>13888.38</v>
      </c>
      <c r="F338" s="121">
        <v>18687.84</v>
      </c>
      <c r="G338" s="99">
        <v>14286.41</v>
      </c>
      <c r="H338" s="121">
        <v>15968.35</v>
      </c>
      <c r="I338" s="99">
        <v>46520</v>
      </c>
      <c r="J338" s="121">
        <v>32322.95</v>
      </c>
      <c r="K338" s="99">
        <v>29372.06</v>
      </c>
      <c r="L338" s="121">
        <v>30592.41</v>
      </c>
      <c r="M338" s="99">
        <v>26796.19</v>
      </c>
      <c r="N338" s="121">
        <f>IFERROR(VLOOKUP($A338,'SQL Results'!$A:$B,2,0),0)</f>
        <v>28169.45</v>
      </c>
    </row>
    <row r="339" spans="1:14" s="12" customFormat="1" x14ac:dyDescent="0.25">
      <c r="A339" s="107" t="s">
        <v>1054</v>
      </c>
      <c r="B339" s="108" t="s">
        <v>1053</v>
      </c>
      <c r="C339" s="99">
        <v>73020.47</v>
      </c>
      <c r="D339" s="121">
        <v>22295.360000000001</v>
      </c>
      <c r="E339" s="99">
        <v>58292.86</v>
      </c>
      <c r="F339" s="121">
        <v>8051.0299999999988</v>
      </c>
      <c r="G339" s="99">
        <v>3210.33</v>
      </c>
      <c r="H339" s="121">
        <v>7207.16</v>
      </c>
      <c r="I339" s="99">
        <v>10427.31</v>
      </c>
      <c r="J339" s="121">
        <v>95654.24</v>
      </c>
      <c r="K339" s="99">
        <v>75251.06</v>
      </c>
      <c r="L339" s="121">
        <v>68093.240000000005</v>
      </c>
      <c r="M339" s="99">
        <v>66790.8</v>
      </c>
      <c r="N339" s="121">
        <f>IFERROR(VLOOKUP($A339,'SQL Results'!$A:$B,2,0),0)</f>
        <v>71114.67</v>
      </c>
    </row>
    <row r="340" spans="1:14" s="12" customFormat="1" x14ac:dyDescent="0.25">
      <c r="A340" s="107" t="s">
        <v>1057</v>
      </c>
      <c r="B340" s="108" t="s">
        <v>1058</v>
      </c>
      <c r="C340" s="99">
        <v>3867.8000000000006</v>
      </c>
      <c r="D340" s="121">
        <v>4629.17</v>
      </c>
      <c r="E340" s="99">
        <v>1655.75</v>
      </c>
      <c r="F340" s="121">
        <v>876.84</v>
      </c>
      <c r="G340" s="99">
        <v>1022.5</v>
      </c>
      <c r="H340" s="121">
        <v>1032.7599999999998</v>
      </c>
      <c r="I340" s="99">
        <v>2346.0799999999995</v>
      </c>
      <c r="J340" s="121">
        <v>3121.71</v>
      </c>
      <c r="K340" s="99">
        <v>2183.9400000000005</v>
      </c>
      <c r="L340" s="121">
        <v>1478.23</v>
      </c>
      <c r="M340" s="99">
        <v>1482</v>
      </c>
      <c r="N340" s="121">
        <f>IFERROR(VLOOKUP($A340,'SQL Results'!$A:$B,2,0),0)</f>
        <v>7771.48</v>
      </c>
    </row>
    <row r="341" spans="1:14" s="12" customFormat="1" x14ac:dyDescent="0.25">
      <c r="A341" s="107" t="s">
        <v>1059</v>
      </c>
      <c r="B341" s="108" t="s">
        <v>1060</v>
      </c>
      <c r="C341" s="99">
        <v>315666.03999999998</v>
      </c>
      <c r="D341" s="121">
        <v>43417.41</v>
      </c>
      <c r="E341" s="99">
        <v>28299.439999999995</v>
      </c>
      <c r="F341" s="121">
        <v>15655.84</v>
      </c>
      <c r="G341" s="99">
        <v>25052.05</v>
      </c>
      <c r="H341" s="121">
        <v>30021.119999999999</v>
      </c>
      <c r="I341" s="99">
        <v>19460.849999999999</v>
      </c>
      <c r="J341" s="121">
        <v>25137.54</v>
      </c>
      <c r="K341" s="99">
        <v>30178</v>
      </c>
      <c r="L341" s="121">
        <v>16580.490000000002</v>
      </c>
      <c r="M341" s="99">
        <v>13945</v>
      </c>
      <c r="N341" s="121">
        <f>IFERROR(VLOOKUP($A341,'SQL Results'!$A:$B,2,0),0)</f>
        <v>18046.66</v>
      </c>
    </row>
    <row r="342" spans="1:14" s="12" customFormat="1" x14ac:dyDescent="0.25">
      <c r="A342" s="107" t="s">
        <v>1061</v>
      </c>
      <c r="B342" s="108" t="s">
        <v>1062</v>
      </c>
      <c r="C342" s="99">
        <v>131.69999999999999</v>
      </c>
      <c r="D342" s="121">
        <v>11.73</v>
      </c>
      <c r="E342" s="99">
        <v>0.23</v>
      </c>
      <c r="F342" s="121">
        <v>4.2699999999999996</v>
      </c>
      <c r="G342" s="99">
        <v>0.92</v>
      </c>
      <c r="H342" s="121">
        <v>9.98</v>
      </c>
      <c r="I342" s="99">
        <v>1.47</v>
      </c>
      <c r="J342" s="121">
        <v>27.01</v>
      </c>
      <c r="K342" s="99">
        <v>7.19</v>
      </c>
      <c r="L342" s="121">
        <v>4.07</v>
      </c>
      <c r="M342" s="99">
        <v>11.3</v>
      </c>
      <c r="N342" s="121">
        <f>IFERROR(VLOOKUP($A342,'SQL Results'!$A:$B,2,0),0)</f>
        <v>43.53</v>
      </c>
    </row>
    <row r="343" spans="1:14" s="12" customFormat="1" x14ac:dyDescent="0.25">
      <c r="A343" s="107" t="s">
        <v>1065</v>
      </c>
      <c r="B343" s="108" t="s">
        <v>1064</v>
      </c>
      <c r="C343" s="99">
        <v>1925863.15</v>
      </c>
      <c r="D343" s="121">
        <v>1440262</v>
      </c>
      <c r="E343" s="99">
        <v>1618604.3600000003</v>
      </c>
      <c r="F343" s="121">
        <v>2388704.0699999998</v>
      </c>
      <c r="G343" s="99">
        <v>1815850.05</v>
      </c>
      <c r="H343" s="121">
        <v>1970399.72</v>
      </c>
      <c r="I343" s="99">
        <v>2216907.09</v>
      </c>
      <c r="J343" s="121">
        <v>2253707.2799999998</v>
      </c>
      <c r="K343" s="99">
        <v>2479185.7000000002</v>
      </c>
      <c r="L343" s="121">
        <v>2347688.89</v>
      </c>
      <c r="M343" s="99">
        <v>1786149.96</v>
      </c>
      <c r="N343" s="121">
        <f>IFERROR(VLOOKUP($A343,'SQL Results'!$A:$B,2,0),0)</f>
        <v>2335889.2999999998</v>
      </c>
    </row>
    <row r="344" spans="1:14" s="12" customFormat="1" x14ac:dyDescent="0.25">
      <c r="A344" s="107" t="s">
        <v>1068</v>
      </c>
      <c r="B344" s="108" t="s">
        <v>1067</v>
      </c>
      <c r="C344" s="99">
        <v>6464.63</v>
      </c>
      <c r="D344" s="121">
        <v>10647.080000000002</v>
      </c>
      <c r="E344" s="99">
        <v>13094.48</v>
      </c>
      <c r="F344" s="121">
        <v>15318.76</v>
      </c>
      <c r="G344" s="99">
        <v>262991.90999999997</v>
      </c>
      <c r="H344" s="121">
        <v>53245.22</v>
      </c>
      <c r="I344" s="99">
        <v>11430.339999999998</v>
      </c>
      <c r="J344" s="121">
        <v>58350.37000000001</v>
      </c>
      <c r="K344" s="99">
        <v>11214.86</v>
      </c>
      <c r="L344" s="121">
        <v>18646.55</v>
      </c>
      <c r="M344" s="99">
        <v>10831.07</v>
      </c>
      <c r="N344" s="121">
        <f>IFERROR(VLOOKUP($A344,'SQL Results'!$A:$B,2,0),0)</f>
        <v>12542.8</v>
      </c>
    </row>
    <row r="345" spans="1:14" s="12" customFormat="1" ht="30" x14ac:dyDescent="0.25">
      <c r="A345" s="107" t="s">
        <v>1071</v>
      </c>
      <c r="B345" s="108" t="s">
        <v>1072</v>
      </c>
      <c r="C345" s="99">
        <v>37198.19</v>
      </c>
      <c r="D345" s="121">
        <v>124435.01</v>
      </c>
      <c r="E345" s="99">
        <v>132690.95000000001</v>
      </c>
      <c r="F345" s="121">
        <v>40471.370000000003</v>
      </c>
      <c r="G345" s="99">
        <v>31081.69</v>
      </c>
      <c r="H345" s="121">
        <v>6430.19</v>
      </c>
      <c r="I345" s="99">
        <v>10797.89</v>
      </c>
      <c r="J345" s="121">
        <v>8356.81</v>
      </c>
      <c r="K345" s="99">
        <v>66882.699999999983</v>
      </c>
      <c r="L345" s="121">
        <v>59636.74</v>
      </c>
      <c r="M345" s="99">
        <v>33410.53</v>
      </c>
      <c r="N345" s="121">
        <f>IFERROR(VLOOKUP($A345,'SQL Results'!$A:$B,2,0),0)</f>
        <v>27033.42</v>
      </c>
    </row>
    <row r="346" spans="1:14" s="12" customFormat="1" x14ac:dyDescent="0.25">
      <c r="A346" s="107" t="s">
        <v>1073</v>
      </c>
      <c r="B346" s="108" t="s">
        <v>1074</v>
      </c>
      <c r="C346" s="99">
        <v>1460857.51</v>
      </c>
      <c r="D346" s="121">
        <v>1424973.94</v>
      </c>
      <c r="E346" s="99">
        <v>1297456.97</v>
      </c>
      <c r="F346" s="121">
        <v>1930520.7</v>
      </c>
      <c r="G346" s="99">
        <v>1584908.83</v>
      </c>
      <c r="H346" s="121">
        <v>1454948.73</v>
      </c>
      <c r="I346" s="99">
        <v>1792756.13</v>
      </c>
      <c r="J346" s="121">
        <v>1938881.28</v>
      </c>
      <c r="K346" s="99">
        <v>1700154.71</v>
      </c>
      <c r="L346" s="121">
        <v>2012430.32</v>
      </c>
      <c r="M346" s="99">
        <v>2322441.77</v>
      </c>
      <c r="N346" s="121">
        <f>IFERROR(VLOOKUP($A346,'SQL Results'!$A:$B,2,0),0)</f>
        <v>1862919.26</v>
      </c>
    </row>
    <row r="347" spans="1:14" s="12" customFormat="1" x14ac:dyDescent="0.25">
      <c r="A347" s="107" t="s">
        <v>1079</v>
      </c>
      <c r="B347" s="108" t="s">
        <v>1077</v>
      </c>
      <c r="C347" s="99">
        <v>54101.73</v>
      </c>
      <c r="D347" s="121">
        <v>61882.1</v>
      </c>
      <c r="E347" s="99">
        <v>112428.67</v>
      </c>
      <c r="F347" s="121">
        <v>57698.080000000002</v>
      </c>
      <c r="G347" s="99">
        <v>69159.45</v>
      </c>
      <c r="H347" s="121">
        <v>55176.429999999993</v>
      </c>
      <c r="I347" s="99">
        <v>32923.14</v>
      </c>
      <c r="J347" s="121">
        <v>179905.02</v>
      </c>
      <c r="K347" s="99">
        <v>26339.84</v>
      </c>
      <c r="L347" s="121">
        <v>147508.04999999996</v>
      </c>
      <c r="M347" s="99">
        <v>49643.12</v>
      </c>
      <c r="N347" s="121">
        <f>IFERROR(VLOOKUP($A347,'SQL Results'!$A:$B,2,0),0)</f>
        <v>57828.28</v>
      </c>
    </row>
    <row r="348" spans="1:14" s="12" customFormat="1" x14ac:dyDescent="0.25">
      <c r="A348" s="107" t="s">
        <v>1084</v>
      </c>
      <c r="B348" s="108" t="s">
        <v>1085</v>
      </c>
      <c r="C348" s="99">
        <v>6047305.9900000002</v>
      </c>
      <c r="D348" s="121">
        <v>7179106.0999999996</v>
      </c>
      <c r="E348" s="99">
        <v>9935313.1400000006</v>
      </c>
      <c r="F348" s="121">
        <v>9557080.5899999999</v>
      </c>
      <c r="G348" s="99">
        <v>8374139.6299999999</v>
      </c>
      <c r="H348" s="121">
        <v>8932170.7200000007</v>
      </c>
      <c r="I348" s="99">
        <v>8597104.1899999995</v>
      </c>
      <c r="J348" s="121">
        <v>6465651.5999999987</v>
      </c>
      <c r="K348" s="99">
        <v>5592359.2400000002</v>
      </c>
      <c r="L348" s="121">
        <v>5337230.54</v>
      </c>
      <c r="M348" s="99">
        <v>5915808.7599999998</v>
      </c>
      <c r="N348" s="121">
        <f>IFERROR(VLOOKUP($A348,'SQL Results'!$A:$B,2,0),0)</f>
        <v>6663300.3899999997</v>
      </c>
    </row>
    <row r="349" spans="1:14" s="12" customFormat="1" x14ac:dyDescent="0.25">
      <c r="A349" s="107" t="s">
        <v>1086</v>
      </c>
      <c r="B349" s="108" t="s">
        <v>1087</v>
      </c>
      <c r="C349" s="99">
        <v>15896.92</v>
      </c>
      <c r="D349" s="121">
        <v>4229</v>
      </c>
      <c r="E349" s="99">
        <v>8484.39</v>
      </c>
      <c r="F349" s="121">
        <v>22214.880000000001</v>
      </c>
      <c r="G349" s="99">
        <v>9425.6200000000008</v>
      </c>
      <c r="H349" s="121">
        <v>11692.55</v>
      </c>
      <c r="I349" s="99">
        <v>12902.6</v>
      </c>
      <c r="J349" s="121">
        <v>15462.1</v>
      </c>
      <c r="K349" s="99">
        <v>15116.280000000002</v>
      </c>
      <c r="L349" s="121">
        <v>11824.03</v>
      </c>
      <c r="M349" s="99">
        <v>15461.33</v>
      </c>
      <c r="N349" s="121">
        <f>IFERROR(VLOOKUP($A349,'SQL Results'!$A:$B,2,0),0)</f>
        <v>22037.48</v>
      </c>
    </row>
    <row r="350" spans="1:14" s="12" customFormat="1" x14ac:dyDescent="0.25">
      <c r="A350" s="107" t="s">
        <v>1088</v>
      </c>
      <c r="B350" s="108" t="s">
        <v>1089</v>
      </c>
      <c r="C350" s="99">
        <v>4.74</v>
      </c>
      <c r="D350" s="121">
        <v>0</v>
      </c>
      <c r="E350" s="99">
        <v>0</v>
      </c>
      <c r="F350" s="121">
        <v>0</v>
      </c>
      <c r="G350" s="99">
        <v>0</v>
      </c>
      <c r="H350" s="121">
        <v>0</v>
      </c>
      <c r="I350" s="99">
        <v>0</v>
      </c>
      <c r="J350" s="121">
        <v>0</v>
      </c>
      <c r="K350" s="99">
        <v>0</v>
      </c>
      <c r="L350" s="121">
        <v>29.15</v>
      </c>
      <c r="M350" s="99">
        <v>140.81</v>
      </c>
      <c r="N350" s="121">
        <f>IFERROR(VLOOKUP($A350,'SQL Results'!$A:$B,2,0),0)</f>
        <v>62.43</v>
      </c>
    </row>
    <row r="351" spans="1:14" s="12" customFormat="1" x14ac:dyDescent="0.25">
      <c r="A351" s="107" t="s">
        <v>1092</v>
      </c>
      <c r="B351" s="108" t="s">
        <v>1091</v>
      </c>
      <c r="C351" s="99">
        <v>51494.19</v>
      </c>
      <c r="D351" s="121">
        <v>37395.800000000003</v>
      </c>
      <c r="E351" s="99">
        <v>40675.769999999997</v>
      </c>
      <c r="F351" s="121">
        <v>22143.610000000004</v>
      </c>
      <c r="G351" s="99">
        <v>27291.99</v>
      </c>
      <c r="H351" s="121">
        <v>36671.300000000003</v>
      </c>
      <c r="I351" s="99">
        <v>23284.33</v>
      </c>
      <c r="J351" s="121">
        <v>60584.27</v>
      </c>
      <c r="K351" s="99">
        <v>39732.910000000003</v>
      </c>
      <c r="L351" s="121">
        <v>26159.1</v>
      </c>
      <c r="M351" s="99">
        <v>34078.83</v>
      </c>
      <c r="N351" s="121">
        <f>IFERROR(VLOOKUP($A351,'SQL Results'!$A:$B,2,0),0)</f>
        <v>28550.76</v>
      </c>
    </row>
    <row r="352" spans="1:14" s="12" customFormat="1" x14ac:dyDescent="0.25">
      <c r="A352" s="107" t="s">
        <v>1095</v>
      </c>
      <c r="B352" s="108" t="s">
        <v>1094</v>
      </c>
      <c r="C352" s="99">
        <v>181701.15</v>
      </c>
      <c r="D352" s="121">
        <v>109713.99</v>
      </c>
      <c r="E352" s="99">
        <v>268670.78999999998</v>
      </c>
      <c r="F352" s="121">
        <v>160426.62</v>
      </c>
      <c r="G352" s="99">
        <v>140790.63</v>
      </c>
      <c r="H352" s="121">
        <v>211731.23</v>
      </c>
      <c r="I352" s="99">
        <v>181267.55</v>
      </c>
      <c r="J352" s="121">
        <v>235969.03</v>
      </c>
      <c r="K352" s="99">
        <v>161681.60000000001</v>
      </c>
      <c r="L352" s="121">
        <v>119242.27</v>
      </c>
      <c r="M352" s="99">
        <v>157746.87</v>
      </c>
      <c r="N352" s="121">
        <f>IFERROR(VLOOKUP($A352,'SQL Results'!$A:$B,2,0),0)</f>
        <v>198982.99</v>
      </c>
    </row>
    <row r="353" spans="1:14" s="12" customFormat="1" x14ac:dyDescent="0.25">
      <c r="A353" s="107" t="s">
        <v>1102</v>
      </c>
      <c r="B353" s="108" t="s">
        <v>1101</v>
      </c>
      <c r="C353" s="99">
        <v>1526440.09</v>
      </c>
      <c r="D353" s="121">
        <v>1295679.8</v>
      </c>
      <c r="E353" s="99">
        <v>1771429.51</v>
      </c>
      <c r="F353" s="121">
        <v>2284275.1</v>
      </c>
      <c r="G353" s="99">
        <v>1337200.98</v>
      </c>
      <c r="H353" s="121">
        <v>812900.61</v>
      </c>
      <c r="I353" s="99">
        <v>1405286.8</v>
      </c>
      <c r="J353" s="121">
        <v>1903129.62</v>
      </c>
      <c r="K353" s="99">
        <v>1786334.3</v>
      </c>
      <c r="L353" s="121">
        <v>2584524.86</v>
      </c>
      <c r="M353" s="99">
        <v>2375924.2400000002</v>
      </c>
      <c r="N353" s="121">
        <f>IFERROR(VLOOKUP($A353,'SQL Results'!$A:$B,2,0),0)</f>
        <v>2386463.41</v>
      </c>
    </row>
    <row r="354" spans="1:14" s="12" customFormat="1" x14ac:dyDescent="0.25">
      <c r="A354" s="107" t="s">
        <v>1105</v>
      </c>
      <c r="B354" s="108" t="s">
        <v>1104</v>
      </c>
      <c r="C354" s="99">
        <v>19542.970000000005</v>
      </c>
      <c r="D354" s="121">
        <v>20466.11</v>
      </c>
      <c r="E354" s="99">
        <v>17875.93</v>
      </c>
      <c r="F354" s="121">
        <v>18171.400000000001</v>
      </c>
      <c r="G354" s="99">
        <v>8024.6</v>
      </c>
      <c r="H354" s="121">
        <v>13010.3</v>
      </c>
      <c r="I354" s="99">
        <v>20710.990000000002</v>
      </c>
      <c r="J354" s="121">
        <v>24580.82</v>
      </c>
      <c r="K354" s="99">
        <v>22648.75</v>
      </c>
      <c r="L354" s="121">
        <v>23230.55</v>
      </c>
      <c r="M354" s="99">
        <v>22419.25</v>
      </c>
      <c r="N354" s="121">
        <f>IFERROR(VLOOKUP($A354,'SQL Results'!$A:$B,2,0),0)</f>
        <v>22471.38</v>
      </c>
    </row>
    <row r="355" spans="1:14" s="12" customFormat="1" x14ac:dyDescent="0.25">
      <c r="A355" s="107" t="s">
        <v>1108</v>
      </c>
      <c r="B355" s="108" t="s">
        <v>1107</v>
      </c>
      <c r="C355" s="99">
        <v>560097.27</v>
      </c>
      <c r="D355" s="121">
        <v>514120.29</v>
      </c>
      <c r="E355" s="99">
        <v>465137.28</v>
      </c>
      <c r="F355" s="121">
        <v>494999.7</v>
      </c>
      <c r="G355" s="99">
        <v>627678.24</v>
      </c>
      <c r="H355" s="121">
        <v>525488.1</v>
      </c>
      <c r="I355" s="99">
        <v>733552.17</v>
      </c>
      <c r="J355" s="121">
        <v>801903.14</v>
      </c>
      <c r="K355" s="99">
        <v>879700.13</v>
      </c>
      <c r="L355" s="121">
        <v>950455.55</v>
      </c>
      <c r="M355" s="99">
        <v>1044160.98</v>
      </c>
      <c r="N355" s="121">
        <f>IFERROR(VLOOKUP($A355,'SQL Results'!$A:$B,2,0),0)</f>
        <v>1113131.79</v>
      </c>
    </row>
    <row r="356" spans="1:14" s="12" customFormat="1" x14ac:dyDescent="0.25">
      <c r="A356" s="107" t="s">
        <v>1113</v>
      </c>
      <c r="B356" s="108" t="s">
        <v>1112</v>
      </c>
      <c r="C356" s="99">
        <v>195998.15</v>
      </c>
      <c r="D356" s="121">
        <v>176509.82999999996</v>
      </c>
      <c r="E356" s="99">
        <v>127498.5</v>
      </c>
      <c r="F356" s="121">
        <v>105167.65</v>
      </c>
      <c r="G356" s="99">
        <v>49280.78</v>
      </c>
      <c r="H356" s="121">
        <v>101245.1</v>
      </c>
      <c r="I356" s="99">
        <v>165220.01999999996</v>
      </c>
      <c r="J356" s="121">
        <v>190118.61</v>
      </c>
      <c r="K356" s="99">
        <v>211854.01</v>
      </c>
      <c r="L356" s="121">
        <v>166652.48000000001</v>
      </c>
      <c r="M356" s="99">
        <v>267354.73</v>
      </c>
      <c r="N356" s="121">
        <f>IFERROR(VLOOKUP($A356,'SQL Results'!$A:$B,2,0),0)</f>
        <v>249515.07</v>
      </c>
    </row>
    <row r="357" spans="1:14" s="12" customFormat="1" x14ac:dyDescent="0.25">
      <c r="A357" s="107" t="s">
        <v>1116</v>
      </c>
      <c r="B357" s="108" t="s">
        <v>1115</v>
      </c>
      <c r="C357" s="99">
        <v>2851694.0000000005</v>
      </c>
      <c r="D357" s="121">
        <v>2945639.8</v>
      </c>
      <c r="E357" s="99">
        <v>2781934.69</v>
      </c>
      <c r="F357" s="121">
        <v>2964134.55</v>
      </c>
      <c r="G357" s="99">
        <v>2616793.37</v>
      </c>
      <c r="H357" s="121">
        <v>2618964.13</v>
      </c>
      <c r="I357" s="99">
        <v>3128564.1099999994</v>
      </c>
      <c r="J357" s="121">
        <v>3467994.82</v>
      </c>
      <c r="K357" s="99">
        <v>3419011.25</v>
      </c>
      <c r="L357" s="121">
        <v>4339303.12</v>
      </c>
      <c r="M357" s="99">
        <v>5252812.04</v>
      </c>
      <c r="N357" s="121">
        <f>IFERROR(VLOOKUP($A357,'SQL Results'!$A:$B,2,0),0)</f>
        <v>5740770.6500000004</v>
      </c>
    </row>
    <row r="358" spans="1:14" s="12" customFormat="1" x14ac:dyDescent="0.25">
      <c r="A358" s="107" t="s">
        <v>1119</v>
      </c>
      <c r="B358" s="108" t="s">
        <v>1118</v>
      </c>
      <c r="C358" s="99">
        <v>362936.09000000008</v>
      </c>
      <c r="D358" s="121">
        <v>356408.5</v>
      </c>
      <c r="E358" s="99">
        <v>314386.34999999998</v>
      </c>
      <c r="F358" s="121">
        <v>241249.01999999996</v>
      </c>
      <c r="G358" s="99">
        <v>210537.44</v>
      </c>
      <c r="H358" s="121">
        <v>297674.46999999997</v>
      </c>
      <c r="I358" s="99">
        <v>348233.92</v>
      </c>
      <c r="J358" s="121">
        <v>452937.16999999993</v>
      </c>
      <c r="K358" s="99">
        <v>465892.59</v>
      </c>
      <c r="L358" s="121">
        <v>488514.02000000008</v>
      </c>
      <c r="M358" s="99">
        <v>550667.06000000006</v>
      </c>
      <c r="N358" s="121">
        <f>IFERROR(VLOOKUP($A358,'SQL Results'!$A:$B,2,0),0)</f>
        <v>464934.29</v>
      </c>
    </row>
    <row r="359" spans="1:14" s="12" customFormat="1" x14ac:dyDescent="0.25">
      <c r="A359" s="107" t="s">
        <v>1122</v>
      </c>
      <c r="B359" s="108" t="s">
        <v>1123</v>
      </c>
      <c r="C359" s="99">
        <v>834060.99</v>
      </c>
      <c r="D359" s="121">
        <v>664125.55000000016</v>
      </c>
      <c r="E359" s="99">
        <v>678364.88</v>
      </c>
      <c r="F359" s="121">
        <v>758304.83</v>
      </c>
      <c r="G359" s="99">
        <v>626836.12</v>
      </c>
      <c r="H359" s="121">
        <v>826342.14</v>
      </c>
      <c r="I359" s="99">
        <v>983546.7</v>
      </c>
      <c r="J359" s="121">
        <v>879306.28</v>
      </c>
      <c r="K359" s="99">
        <v>938299.56999999983</v>
      </c>
      <c r="L359" s="121">
        <v>1731718.44</v>
      </c>
      <c r="M359" s="99">
        <v>2293625.35</v>
      </c>
      <c r="N359" s="121">
        <f>IFERROR(VLOOKUP($A359,'SQL Results'!$A:$B,2,0),0)</f>
        <v>2277267.2799999998</v>
      </c>
    </row>
    <row r="360" spans="1:14" s="12" customFormat="1" x14ac:dyDescent="0.25">
      <c r="A360" s="107" t="s">
        <v>1124</v>
      </c>
      <c r="B360" s="108" t="s">
        <v>1125</v>
      </c>
      <c r="C360" s="99">
        <v>249636.71</v>
      </c>
      <c r="D360" s="121">
        <v>317292.5</v>
      </c>
      <c r="E360" s="99">
        <v>206809.34</v>
      </c>
      <c r="F360" s="121">
        <v>153534.94</v>
      </c>
      <c r="G360" s="99">
        <v>44893.91</v>
      </c>
      <c r="H360" s="121">
        <v>75700.3</v>
      </c>
      <c r="I360" s="99">
        <v>76669.839999999982</v>
      </c>
      <c r="J360" s="121">
        <v>130751.49</v>
      </c>
      <c r="K360" s="99">
        <v>111723.54</v>
      </c>
      <c r="L360" s="121">
        <v>127033.07</v>
      </c>
      <c r="M360" s="99">
        <v>121022.74</v>
      </c>
      <c r="N360" s="121">
        <f>IFERROR(VLOOKUP($A360,'SQL Results'!$A:$B,2,0),0)</f>
        <v>130761.85</v>
      </c>
    </row>
    <row r="361" spans="1:14" s="12" customFormat="1" ht="30" x14ac:dyDescent="0.25">
      <c r="A361" s="107" t="s">
        <v>1126</v>
      </c>
      <c r="B361" s="108" t="s">
        <v>1127</v>
      </c>
      <c r="C361" s="99">
        <v>204231.39000000004</v>
      </c>
      <c r="D361" s="121">
        <v>240376.17</v>
      </c>
      <c r="E361" s="99">
        <v>190723.76999999996</v>
      </c>
      <c r="F361" s="121">
        <v>166055.93</v>
      </c>
      <c r="G361" s="99">
        <v>151356.39000000001</v>
      </c>
      <c r="H361" s="121">
        <v>221205.07000000004</v>
      </c>
      <c r="I361" s="99">
        <v>303848.02</v>
      </c>
      <c r="J361" s="121">
        <v>353529.59000000008</v>
      </c>
      <c r="K361" s="99">
        <v>363924.79</v>
      </c>
      <c r="L361" s="121">
        <v>419464.40999999992</v>
      </c>
      <c r="M361" s="99">
        <v>389651.47</v>
      </c>
      <c r="N361" s="121">
        <f>IFERROR(VLOOKUP($A361,'SQL Results'!$A:$B,2,0),0)</f>
        <v>400130.64</v>
      </c>
    </row>
    <row r="362" spans="1:14" s="12" customFormat="1" ht="30" x14ac:dyDescent="0.25">
      <c r="A362" s="107" t="s">
        <v>1128</v>
      </c>
      <c r="B362" s="108" t="s">
        <v>1129</v>
      </c>
      <c r="C362" s="99">
        <v>318104.46000000008</v>
      </c>
      <c r="D362" s="121">
        <v>399603.43</v>
      </c>
      <c r="E362" s="99">
        <v>270733.33</v>
      </c>
      <c r="F362" s="121">
        <v>252995.76</v>
      </c>
      <c r="G362" s="99">
        <v>243610.72</v>
      </c>
      <c r="H362" s="121">
        <v>259129.2</v>
      </c>
      <c r="I362" s="99">
        <v>371786.22</v>
      </c>
      <c r="J362" s="121">
        <v>402467.66999999993</v>
      </c>
      <c r="K362" s="99">
        <v>366523.08</v>
      </c>
      <c r="L362" s="121">
        <v>385089.54</v>
      </c>
      <c r="M362" s="99">
        <v>514793.41</v>
      </c>
      <c r="N362" s="121">
        <f>IFERROR(VLOOKUP($A362,'SQL Results'!$A:$B,2,0),0)</f>
        <v>538407.28</v>
      </c>
    </row>
    <row r="363" spans="1:14" s="12" customFormat="1" x14ac:dyDescent="0.25">
      <c r="A363" s="107" t="s">
        <v>1134</v>
      </c>
      <c r="B363" s="108" t="s">
        <v>1133</v>
      </c>
      <c r="C363" s="99">
        <v>433210.74</v>
      </c>
      <c r="D363" s="121">
        <v>301769.25</v>
      </c>
      <c r="E363" s="99">
        <v>162030.57</v>
      </c>
      <c r="F363" s="121">
        <v>151807.60999999996</v>
      </c>
      <c r="G363" s="99">
        <v>119972.19</v>
      </c>
      <c r="H363" s="121">
        <v>119313.72</v>
      </c>
      <c r="I363" s="99">
        <v>168243.34</v>
      </c>
      <c r="J363" s="121">
        <v>229202.64</v>
      </c>
      <c r="K363" s="99">
        <v>269988.42</v>
      </c>
      <c r="L363" s="121">
        <v>264074.19</v>
      </c>
      <c r="M363" s="99">
        <v>343236.52</v>
      </c>
      <c r="N363" s="121">
        <f>IFERROR(VLOOKUP($A363,'SQL Results'!$A:$B,2,0),0)</f>
        <v>257492.42</v>
      </c>
    </row>
    <row r="364" spans="1:14" s="12" customFormat="1" x14ac:dyDescent="0.25">
      <c r="A364" s="107" t="s">
        <v>1137</v>
      </c>
      <c r="B364" s="108" t="s">
        <v>1136</v>
      </c>
      <c r="C364" s="99">
        <v>373333.56</v>
      </c>
      <c r="D364" s="121">
        <v>151529.85999999999</v>
      </c>
      <c r="E364" s="99">
        <v>145884.23000000001</v>
      </c>
      <c r="F364" s="121">
        <v>301745.36</v>
      </c>
      <c r="G364" s="99">
        <v>298293.32</v>
      </c>
      <c r="H364" s="121">
        <v>301058.18</v>
      </c>
      <c r="I364" s="99">
        <v>371805.57</v>
      </c>
      <c r="J364" s="121">
        <v>428566.86</v>
      </c>
      <c r="K364" s="99">
        <v>171742.73000000004</v>
      </c>
      <c r="L364" s="121">
        <v>300902.59000000003</v>
      </c>
      <c r="M364" s="99">
        <v>171515.6</v>
      </c>
      <c r="N364" s="121">
        <f>IFERROR(VLOOKUP($A364,'SQL Results'!$A:$B,2,0),0)</f>
        <v>434134.61</v>
      </c>
    </row>
    <row r="365" spans="1:14" s="12" customFormat="1" x14ac:dyDescent="0.25">
      <c r="A365" s="107" t="s">
        <v>1140</v>
      </c>
      <c r="B365" s="108" t="s">
        <v>1139</v>
      </c>
      <c r="C365" s="99">
        <v>262300.46000000002</v>
      </c>
      <c r="D365" s="121">
        <v>224872.66</v>
      </c>
      <c r="E365" s="99">
        <v>144174.39999999999</v>
      </c>
      <c r="F365" s="121">
        <v>80362.73</v>
      </c>
      <c r="G365" s="99">
        <v>48506.05</v>
      </c>
      <c r="H365" s="121">
        <v>60942.95</v>
      </c>
      <c r="I365" s="99">
        <v>149084.82</v>
      </c>
      <c r="J365" s="121">
        <v>230126.70000000004</v>
      </c>
      <c r="K365" s="99">
        <v>274821.74</v>
      </c>
      <c r="L365" s="121">
        <v>375348.69</v>
      </c>
      <c r="M365" s="99">
        <v>302443.11</v>
      </c>
      <c r="N365" s="121">
        <f>IFERROR(VLOOKUP($A365,'SQL Results'!$A:$B,2,0),0)</f>
        <v>376158.09</v>
      </c>
    </row>
    <row r="366" spans="1:14" s="12" customFormat="1" x14ac:dyDescent="0.25">
      <c r="A366" s="107" t="s">
        <v>1144</v>
      </c>
      <c r="B366" s="108" t="s">
        <v>1142</v>
      </c>
      <c r="C366" s="99">
        <v>682582.56000000017</v>
      </c>
      <c r="D366" s="121">
        <v>1001555.5000000001</v>
      </c>
      <c r="E366" s="99">
        <v>431942.31</v>
      </c>
      <c r="F366" s="121">
        <v>745522.06</v>
      </c>
      <c r="G366" s="99">
        <v>860416.97</v>
      </c>
      <c r="H366" s="121">
        <v>840774.97</v>
      </c>
      <c r="I366" s="99">
        <v>1461121.8300000003</v>
      </c>
      <c r="J366" s="121">
        <v>1628281.02</v>
      </c>
      <c r="K366" s="99">
        <v>1951751.26</v>
      </c>
      <c r="L366" s="121">
        <v>1170679.93</v>
      </c>
      <c r="M366" s="99">
        <v>1452111.26</v>
      </c>
      <c r="N366" s="121">
        <f>IFERROR(VLOOKUP($A366,'SQL Results'!$A:$B,2,0),0)</f>
        <v>1119683.5900000001</v>
      </c>
    </row>
    <row r="367" spans="1:14" s="12" customFormat="1" ht="30" x14ac:dyDescent="0.25">
      <c r="A367" s="107" t="s">
        <v>1148</v>
      </c>
      <c r="B367" s="108" t="s">
        <v>1149</v>
      </c>
      <c r="C367" s="99">
        <v>39416.949999999997</v>
      </c>
      <c r="D367" s="121">
        <v>41935.019999999997</v>
      </c>
      <c r="E367" s="99">
        <v>47572.91</v>
      </c>
      <c r="F367" s="121">
        <v>44267.94</v>
      </c>
      <c r="G367" s="99">
        <v>84303.98</v>
      </c>
      <c r="H367" s="121">
        <v>55957.07</v>
      </c>
      <c r="I367" s="99">
        <v>50904.01</v>
      </c>
      <c r="J367" s="121">
        <v>53358.21</v>
      </c>
      <c r="K367" s="99">
        <v>106902.3</v>
      </c>
      <c r="L367" s="121">
        <v>80818.570000000007</v>
      </c>
      <c r="M367" s="99">
        <v>96551.61</v>
      </c>
      <c r="N367" s="121">
        <f>IFERROR(VLOOKUP($A367,'SQL Results'!$A:$B,2,0),0)</f>
        <v>62912.66</v>
      </c>
    </row>
    <row r="368" spans="1:14" s="12" customFormat="1" x14ac:dyDescent="0.25">
      <c r="A368" s="107" t="s">
        <v>1150</v>
      </c>
      <c r="B368" s="108" t="s">
        <v>1151</v>
      </c>
      <c r="C368" s="99">
        <v>84097.67</v>
      </c>
      <c r="D368" s="121">
        <v>46281.41</v>
      </c>
      <c r="E368" s="99">
        <v>57589.4</v>
      </c>
      <c r="F368" s="121">
        <v>90929.03</v>
      </c>
      <c r="G368" s="99">
        <v>79264.25999999998</v>
      </c>
      <c r="H368" s="121">
        <v>79565.820000000007</v>
      </c>
      <c r="I368" s="99">
        <v>116374.50999999998</v>
      </c>
      <c r="J368" s="121">
        <v>93679.609999999986</v>
      </c>
      <c r="K368" s="99">
        <v>157047.79</v>
      </c>
      <c r="L368" s="121">
        <v>165588.19</v>
      </c>
      <c r="M368" s="99">
        <v>136021.99</v>
      </c>
      <c r="N368" s="121">
        <f>IFERROR(VLOOKUP($A368,'SQL Results'!$A:$B,2,0),0)</f>
        <v>115759.11</v>
      </c>
    </row>
    <row r="369" spans="1:14" s="12" customFormat="1" x14ac:dyDescent="0.25">
      <c r="A369" s="107" t="s">
        <v>1152</v>
      </c>
      <c r="B369" s="108" t="s">
        <v>1153</v>
      </c>
      <c r="C369" s="99">
        <v>455629.62999999995</v>
      </c>
      <c r="D369" s="121">
        <v>559176.6</v>
      </c>
      <c r="E369" s="99">
        <v>378728.46</v>
      </c>
      <c r="F369" s="121">
        <v>465950.28</v>
      </c>
      <c r="G369" s="99">
        <v>536261.56000000006</v>
      </c>
      <c r="H369" s="121">
        <v>606633.80000000016</v>
      </c>
      <c r="I369" s="99">
        <v>690389.45</v>
      </c>
      <c r="J369" s="121">
        <v>623465.72</v>
      </c>
      <c r="K369" s="99">
        <v>607657.26</v>
      </c>
      <c r="L369" s="121">
        <v>640666.39</v>
      </c>
      <c r="M369" s="99">
        <v>639901.25</v>
      </c>
      <c r="N369" s="121">
        <f>IFERROR(VLOOKUP($A369,'SQL Results'!$A:$B,2,0),0)</f>
        <v>600759.30000000005</v>
      </c>
    </row>
    <row r="370" spans="1:14" s="12" customFormat="1" x14ac:dyDescent="0.25">
      <c r="A370" s="107" t="s">
        <v>1154</v>
      </c>
      <c r="B370" s="108" t="s">
        <v>1155</v>
      </c>
      <c r="C370" s="99">
        <v>0</v>
      </c>
      <c r="D370" s="121">
        <v>0</v>
      </c>
      <c r="E370" s="99">
        <v>0</v>
      </c>
      <c r="F370" s="121">
        <v>0</v>
      </c>
      <c r="G370" s="99">
        <v>0</v>
      </c>
      <c r="H370" s="121">
        <v>0</v>
      </c>
      <c r="I370" s="99">
        <v>0</v>
      </c>
      <c r="J370" s="121">
        <v>0</v>
      </c>
      <c r="K370" s="99">
        <v>0</v>
      </c>
      <c r="L370" s="121">
        <v>0</v>
      </c>
      <c r="M370" s="99">
        <v>0</v>
      </c>
      <c r="N370" s="121">
        <f>IFERROR(VLOOKUP($A370,'SQL Results'!$A:$B,2,0),0)</f>
        <v>0</v>
      </c>
    </row>
    <row r="371" spans="1:14" s="12" customFormat="1" x14ac:dyDescent="0.25">
      <c r="A371" s="107" t="s">
        <v>1156</v>
      </c>
      <c r="B371" s="108" t="s">
        <v>1157</v>
      </c>
      <c r="C371" s="99">
        <v>165589.87</v>
      </c>
      <c r="D371" s="121">
        <v>163519.18</v>
      </c>
      <c r="E371" s="99">
        <v>127799.07000000002</v>
      </c>
      <c r="F371" s="121">
        <v>129555.67</v>
      </c>
      <c r="G371" s="99">
        <v>120637.01</v>
      </c>
      <c r="H371" s="121">
        <v>148511.62</v>
      </c>
      <c r="I371" s="99">
        <v>193059.81</v>
      </c>
      <c r="J371" s="121">
        <v>247660.95999999996</v>
      </c>
      <c r="K371" s="99">
        <v>243102.39</v>
      </c>
      <c r="L371" s="121">
        <v>229013.09</v>
      </c>
      <c r="M371" s="99">
        <v>212594.25</v>
      </c>
      <c r="N371" s="121">
        <f>IFERROR(VLOOKUP($A371,'SQL Results'!$A:$B,2,0),0)</f>
        <v>176751.46</v>
      </c>
    </row>
    <row r="372" spans="1:14" s="12" customFormat="1" ht="30" x14ac:dyDescent="0.25">
      <c r="A372" s="107" t="s">
        <v>1158</v>
      </c>
      <c r="B372" s="108" t="s">
        <v>1159</v>
      </c>
      <c r="C372" s="99">
        <v>125668.16</v>
      </c>
      <c r="D372" s="121">
        <v>166775.32999999996</v>
      </c>
      <c r="E372" s="99">
        <v>171789.43</v>
      </c>
      <c r="F372" s="121">
        <v>364534.88</v>
      </c>
      <c r="G372" s="99">
        <v>180090.99</v>
      </c>
      <c r="H372" s="121">
        <v>156852.60999999999</v>
      </c>
      <c r="I372" s="99">
        <v>160448.81</v>
      </c>
      <c r="J372" s="121">
        <v>253148.6</v>
      </c>
      <c r="K372" s="99">
        <v>196366.96</v>
      </c>
      <c r="L372" s="121">
        <v>235887.30999999997</v>
      </c>
      <c r="M372" s="99">
        <v>426265.32</v>
      </c>
      <c r="N372" s="121">
        <f>IFERROR(VLOOKUP($A372,'SQL Results'!$A:$B,2,0),0)</f>
        <v>390444.29</v>
      </c>
    </row>
    <row r="373" spans="1:14" s="12" customFormat="1" x14ac:dyDescent="0.25">
      <c r="A373" s="107" t="s">
        <v>1164</v>
      </c>
      <c r="B373" s="108" t="s">
        <v>1163</v>
      </c>
      <c r="C373" s="99">
        <v>50978.82</v>
      </c>
      <c r="D373" s="121">
        <v>51482.45</v>
      </c>
      <c r="E373" s="99">
        <v>35644.49</v>
      </c>
      <c r="F373" s="121">
        <v>44547.349999999991</v>
      </c>
      <c r="G373" s="99">
        <v>23021.470000000005</v>
      </c>
      <c r="H373" s="121">
        <v>46770.27</v>
      </c>
      <c r="I373" s="99">
        <v>45713.79</v>
      </c>
      <c r="J373" s="121">
        <v>60487.96</v>
      </c>
      <c r="K373" s="99">
        <v>45640.88</v>
      </c>
      <c r="L373" s="121">
        <v>419664.56</v>
      </c>
      <c r="M373" s="99">
        <v>430711.68</v>
      </c>
      <c r="N373" s="121">
        <f>IFERROR(VLOOKUP($A373,'SQL Results'!$A:$B,2,0),0)</f>
        <v>439854.38</v>
      </c>
    </row>
    <row r="374" spans="1:14" s="12" customFormat="1" x14ac:dyDescent="0.25">
      <c r="A374" s="107" t="s">
        <v>1166</v>
      </c>
      <c r="B374" s="108" t="s">
        <v>1167</v>
      </c>
      <c r="C374" s="99">
        <v>958562.31999999983</v>
      </c>
      <c r="D374" s="121">
        <v>978059.71</v>
      </c>
      <c r="E374" s="99">
        <v>867294.47</v>
      </c>
      <c r="F374" s="121">
        <v>508545.06</v>
      </c>
      <c r="G374" s="99">
        <v>743142.31000000017</v>
      </c>
      <c r="H374" s="121">
        <v>1044980.7700000001</v>
      </c>
      <c r="I374" s="99">
        <v>1712318.17</v>
      </c>
      <c r="J374" s="121">
        <v>1635284.6200000003</v>
      </c>
      <c r="K374" s="99">
        <v>1566474.84</v>
      </c>
      <c r="L374" s="121">
        <v>1726491.41</v>
      </c>
      <c r="M374" s="99">
        <v>2111991.36</v>
      </c>
      <c r="N374" s="121">
        <f>IFERROR(VLOOKUP($A374,'SQL Results'!$A:$B,2,0),0)</f>
        <v>1793644.45</v>
      </c>
    </row>
    <row r="375" spans="1:14" s="12" customFormat="1" ht="30" x14ac:dyDescent="0.25">
      <c r="A375" s="107" t="s">
        <v>1168</v>
      </c>
      <c r="B375" s="108" t="s">
        <v>1169</v>
      </c>
      <c r="C375" s="99">
        <v>86601.05</v>
      </c>
      <c r="D375" s="121">
        <v>79153.440000000002</v>
      </c>
      <c r="E375" s="99">
        <v>77391.06</v>
      </c>
      <c r="F375" s="121">
        <v>71916.41</v>
      </c>
      <c r="G375" s="99">
        <v>75655.58</v>
      </c>
      <c r="H375" s="121">
        <v>99405.46</v>
      </c>
      <c r="I375" s="99">
        <v>122352.27</v>
      </c>
      <c r="J375" s="121">
        <v>130242.88</v>
      </c>
      <c r="K375" s="99">
        <v>126510.08</v>
      </c>
      <c r="L375" s="121">
        <v>127023.7</v>
      </c>
      <c r="M375" s="99">
        <v>131788.82</v>
      </c>
      <c r="N375" s="121">
        <f>IFERROR(VLOOKUP($A375,'SQL Results'!$A:$B,2,0),0)</f>
        <v>118393.72</v>
      </c>
    </row>
    <row r="376" spans="1:14" s="12" customFormat="1" x14ac:dyDescent="0.25">
      <c r="A376" s="107" t="s">
        <v>1172</v>
      </c>
      <c r="B376" s="108" t="s">
        <v>1173</v>
      </c>
      <c r="C376" s="99">
        <v>205297.48000000004</v>
      </c>
      <c r="D376" s="121">
        <v>171470.5</v>
      </c>
      <c r="E376" s="99">
        <v>175175.85999999996</v>
      </c>
      <c r="F376" s="121">
        <v>168547.67000000004</v>
      </c>
      <c r="G376" s="99">
        <v>84286.37</v>
      </c>
      <c r="H376" s="121">
        <v>139471.26</v>
      </c>
      <c r="I376" s="99">
        <v>205755.57999999996</v>
      </c>
      <c r="J376" s="121">
        <v>282893.09999999998</v>
      </c>
      <c r="K376" s="99">
        <v>250763.93</v>
      </c>
      <c r="L376" s="121">
        <v>246365.44000000003</v>
      </c>
      <c r="M376" s="99">
        <v>283545.64</v>
      </c>
      <c r="N376" s="121">
        <f>IFERROR(VLOOKUP($A376,'SQL Results'!$A:$B,2,0),0)</f>
        <v>234382.98</v>
      </c>
    </row>
    <row r="377" spans="1:14" s="12" customFormat="1" x14ac:dyDescent="0.25">
      <c r="A377" s="107" t="s">
        <v>1174</v>
      </c>
      <c r="B377" s="108" t="s">
        <v>1171</v>
      </c>
      <c r="C377" s="99">
        <v>145627.64000000001</v>
      </c>
      <c r="D377" s="121">
        <v>186233.66</v>
      </c>
      <c r="E377" s="99">
        <v>178627.82</v>
      </c>
      <c r="F377" s="121">
        <v>119628.96</v>
      </c>
      <c r="G377" s="99">
        <v>61505.96</v>
      </c>
      <c r="H377" s="121">
        <v>122375.79</v>
      </c>
      <c r="I377" s="99">
        <v>141972.9</v>
      </c>
      <c r="J377" s="121">
        <v>203788.85000000003</v>
      </c>
      <c r="K377" s="99">
        <v>236823.3</v>
      </c>
      <c r="L377" s="121">
        <v>280460.99</v>
      </c>
      <c r="M377" s="99">
        <v>210939.48</v>
      </c>
      <c r="N377" s="121">
        <f>IFERROR(VLOOKUP($A377,'SQL Results'!$A:$B,2,0),0)</f>
        <v>244664.41</v>
      </c>
    </row>
    <row r="378" spans="1:14" s="12" customFormat="1" x14ac:dyDescent="0.25">
      <c r="A378" s="107" t="s">
        <v>1178</v>
      </c>
      <c r="B378" s="108" t="s">
        <v>1179</v>
      </c>
      <c r="C378" s="99">
        <v>4837.24</v>
      </c>
      <c r="D378" s="121">
        <v>10707.91</v>
      </c>
      <c r="E378" s="99">
        <v>5811.57</v>
      </c>
      <c r="F378" s="121">
        <v>11786.84</v>
      </c>
      <c r="G378" s="99">
        <v>12275.36</v>
      </c>
      <c r="H378" s="121">
        <v>16046.889999999998</v>
      </c>
      <c r="I378" s="99">
        <v>24647.21</v>
      </c>
      <c r="J378" s="121">
        <v>24784.389999999996</v>
      </c>
      <c r="K378" s="99">
        <v>11101.27</v>
      </c>
      <c r="L378" s="121">
        <v>17769.34</v>
      </c>
      <c r="M378" s="99">
        <v>22925.41</v>
      </c>
      <c r="N378" s="121">
        <f>IFERROR(VLOOKUP($A378,'SQL Results'!$A:$B,2,0),0)</f>
        <v>8670.2199999999993</v>
      </c>
    </row>
    <row r="379" spans="1:14" s="12" customFormat="1" x14ac:dyDescent="0.25">
      <c r="A379" s="107" t="s">
        <v>1180</v>
      </c>
      <c r="B379" s="108" t="s">
        <v>1181</v>
      </c>
      <c r="C379" s="99">
        <v>0</v>
      </c>
      <c r="D379" s="121">
        <v>0</v>
      </c>
      <c r="E379" s="99">
        <v>0</v>
      </c>
      <c r="F379" s="121">
        <v>0</v>
      </c>
      <c r="G379" s="99">
        <v>0</v>
      </c>
      <c r="H379" s="121">
        <v>159.76</v>
      </c>
      <c r="I379" s="99">
        <v>159.76</v>
      </c>
      <c r="J379" s="121">
        <v>2065.5799999999995</v>
      </c>
      <c r="K379" s="99">
        <v>1905.82</v>
      </c>
      <c r="L379" s="121">
        <v>0</v>
      </c>
      <c r="M379" s="99">
        <v>122.2</v>
      </c>
      <c r="N379" s="121">
        <f>IFERROR(VLOOKUP($A379,'SQL Results'!$A:$B,2,0),0)</f>
        <v>0</v>
      </c>
    </row>
    <row r="380" spans="1:14" s="12" customFormat="1" ht="30" x14ac:dyDescent="0.25">
      <c r="A380" s="107" t="s">
        <v>1182</v>
      </c>
      <c r="B380" s="108" t="s">
        <v>1183</v>
      </c>
      <c r="C380" s="99">
        <v>4.92</v>
      </c>
      <c r="D380" s="121">
        <v>184.12</v>
      </c>
      <c r="E380" s="99">
        <v>190.69999999999996</v>
      </c>
      <c r="F380" s="121">
        <v>551.99999999999989</v>
      </c>
      <c r="G380" s="99">
        <v>95.46</v>
      </c>
      <c r="H380" s="121">
        <v>0</v>
      </c>
      <c r="I380" s="99">
        <v>1915.84</v>
      </c>
      <c r="J380" s="121">
        <v>1213.56</v>
      </c>
      <c r="K380" s="99">
        <v>269.91000000000003</v>
      </c>
      <c r="L380" s="121">
        <v>2034.84</v>
      </c>
      <c r="M380" s="99">
        <v>806.52</v>
      </c>
      <c r="N380" s="121">
        <f>IFERROR(VLOOKUP($A380,'SQL Results'!$A:$B,2,0),0)</f>
        <v>1265</v>
      </c>
    </row>
    <row r="381" spans="1:14" s="12" customFormat="1" x14ac:dyDescent="0.25">
      <c r="A381" s="107" t="s">
        <v>1186</v>
      </c>
      <c r="B381" s="108" t="s">
        <v>1185</v>
      </c>
      <c r="C381" s="99">
        <v>120578.85</v>
      </c>
      <c r="D381" s="121">
        <v>106061.33999999998</v>
      </c>
      <c r="E381" s="99">
        <v>113984.33000000002</v>
      </c>
      <c r="F381" s="121">
        <v>139788.79</v>
      </c>
      <c r="G381" s="99">
        <v>68224.44</v>
      </c>
      <c r="H381" s="121">
        <v>87847.65</v>
      </c>
      <c r="I381" s="99">
        <v>137097.46</v>
      </c>
      <c r="J381" s="121">
        <v>132090.44</v>
      </c>
      <c r="K381" s="99">
        <v>77541.259999999995</v>
      </c>
      <c r="L381" s="121">
        <v>117284.01</v>
      </c>
      <c r="M381" s="99">
        <v>122632.36</v>
      </c>
      <c r="N381" s="121">
        <f>IFERROR(VLOOKUP($A381,'SQL Results'!$A:$B,2,0),0)</f>
        <v>146904.67000000001</v>
      </c>
    </row>
    <row r="382" spans="1:14" s="12" customFormat="1" ht="30" x14ac:dyDescent="0.25">
      <c r="A382" s="107" t="s">
        <v>1188</v>
      </c>
      <c r="B382" s="108" t="s">
        <v>1189</v>
      </c>
      <c r="C382" s="99">
        <v>7433.08</v>
      </c>
      <c r="D382" s="121">
        <v>2317.5500000000002</v>
      </c>
      <c r="E382" s="99">
        <v>2852.27</v>
      </c>
      <c r="F382" s="121">
        <v>1938.69</v>
      </c>
      <c r="G382" s="99">
        <v>219.88</v>
      </c>
      <c r="H382" s="121">
        <v>3.18</v>
      </c>
      <c r="I382" s="99">
        <v>934.78999999999985</v>
      </c>
      <c r="J382" s="121">
        <v>2586.23</v>
      </c>
      <c r="K382" s="99">
        <v>2749.78</v>
      </c>
      <c r="L382" s="121">
        <v>2603.9499999999998</v>
      </c>
      <c r="M382" s="99">
        <v>2602.79</v>
      </c>
      <c r="N382" s="121">
        <f>IFERROR(VLOOKUP($A382,'SQL Results'!$A:$B,2,0),0)</f>
        <v>3974.16</v>
      </c>
    </row>
    <row r="383" spans="1:14" s="12" customFormat="1" x14ac:dyDescent="0.25">
      <c r="A383" s="107" t="s">
        <v>1190</v>
      </c>
      <c r="B383" s="108" t="s">
        <v>1191</v>
      </c>
      <c r="C383" s="99">
        <v>0</v>
      </c>
      <c r="D383" s="121">
        <v>0</v>
      </c>
      <c r="E383" s="99">
        <v>0</v>
      </c>
      <c r="F383" s="121">
        <v>0</v>
      </c>
      <c r="G383" s="99">
        <v>0</v>
      </c>
      <c r="H383" s="121">
        <v>0</v>
      </c>
      <c r="I383" s="99">
        <v>0</v>
      </c>
      <c r="J383" s="121">
        <v>0</v>
      </c>
      <c r="K383" s="99">
        <v>0</v>
      </c>
      <c r="L383" s="121">
        <v>0</v>
      </c>
      <c r="M383" s="99">
        <v>0</v>
      </c>
      <c r="N383" s="121">
        <f>IFERROR(VLOOKUP($A383,'SQL Results'!$A:$B,2,0),0)</f>
        <v>0</v>
      </c>
    </row>
    <row r="384" spans="1:14" s="12" customFormat="1" ht="30" x14ac:dyDescent="0.25">
      <c r="A384" s="107" t="s">
        <v>1192</v>
      </c>
      <c r="B384" s="108" t="s">
        <v>1193</v>
      </c>
      <c r="C384" s="99">
        <v>371758.39</v>
      </c>
      <c r="D384" s="121">
        <v>412956.65999999992</v>
      </c>
      <c r="E384" s="99">
        <v>371380.04</v>
      </c>
      <c r="F384" s="121">
        <v>358824.85</v>
      </c>
      <c r="G384" s="99">
        <v>302029.69</v>
      </c>
      <c r="H384" s="121">
        <v>354487.27</v>
      </c>
      <c r="I384" s="99">
        <v>381295.87</v>
      </c>
      <c r="J384" s="121">
        <v>518936.07</v>
      </c>
      <c r="K384" s="99">
        <v>478027.1</v>
      </c>
      <c r="L384" s="121">
        <v>515814.34</v>
      </c>
      <c r="M384" s="99">
        <v>546800.36</v>
      </c>
      <c r="N384" s="121">
        <f>IFERROR(VLOOKUP($A384,'SQL Results'!$A:$B,2,0),0)</f>
        <v>442985.09</v>
      </c>
    </row>
    <row r="385" spans="1:14" s="12" customFormat="1" x14ac:dyDescent="0.25">
      <c r="A385" s="107" t="s">
        <v>1199</v>
      </c>
      <c r="B385" s="108" t="s">
        <v>1198</v>
      </c>
      <c r="C385" s="99">
        <v>0</v>
      </c>
      <c r="D385" s="121">
        <v>0</v>
      </c>
      <c r="E385" s="99">
        <v>0</v>
      </c>
      <c r="F385" s="121">
        <v>0</v>
      </c>
      <c r="G385" s="99">
        <v>0</v>
      </c>
      <c r="H385" s="121">
        <v>0</v>
      </c>
      <c r="I385" s="99">
        <v>0</v>
      </c>
      <c r="J385" s="121">
        <v>0</v>
      </c>
      <c r="K385" s="99">
        <v>0</v>
      </c>
      <c r="L385" s="121">
        <v>0</v>
      </c>
      <c r="M385" s="99">
        <v>0</v>
      </c>
      <c r="N385" s="121">
        <f>IFERROR(VLOOKUP($A385,'SQL Results'!$A:$B,2,0),0)</f>
        <v>0</v>
      </c>
    </row>
    <row r="386" spans="1:14" s="12" customFormat="1" x14ac:dyDescent="0.25">
      <c r="A386" s="107" t="s">
        <v>1202</v>
      </c>
      <c r="B386" s="108" t="s">
        <v>1201</v>
      </c>
      <c r="C386" s="99">
        <v>97.38</v>
      </c>
      <c r="D386" s="121">
        <v>0</v>
      </c>
      <c r="E386" s="99">
        <v>0</v>
      </c>
      <c r="F386" s="121">
        <v>0</v>
      </c>
      <c r="G386" s="99">
        <v>12.41</v>
      </c>
      <c r="H386" s="121">
        <v>0</v>
      </c>
      <c r="I386" s="99">
        <v>0</v>
      </c>
      <c r="J386" s="121">
        <v>43.48</v>
      </c>
      <c r="K386" s="99">
        <v>0</v>
      </c>
      <c r="L386" s="121">
        <v>0</v>
      </c>
      <c r="M386" s="99">
        <v>0</v>
      </c>
      <c r="N386" s="121">
        <f>IFERROR(VLOOKUP($A386,'SQL Results'!$A:$B,2,0),0)</f>
        <v>0</v>
      </c>
    </row>
    <row r="387" spans="1:14" s="12" customFormat="1" x14ac:dyDescent="0.25">
      <c r="A387" s="107" t="s">
        <v>1207</v>
      </c>
      <c r="B387" s="108" t="s">
        <v>1206</v>
      </c>
      <c r="C387" s="99">
        <v>878100.72</v>
      </c>
      <c r="D387" s="121">
        <v>774352.85</v>
      </c>
      <c r="E387" s="99">
        <v>743287.05000000016</v>
      </c>
      <c r="F387" s="121">
        <v>726575.94</v>
      </c>
      <c r="G387" s="99">
        <v>769160.61</v>
      </c>
      <c r="H387" s="121">
        <v>1329366.6000000001</v>
      </c>
      <c r="I387" s="99">
        <v>1012867.26</v>
      </c>
      <c r="J387" s="121">
        <v>1511485.03</v>
      </c>
      <c r="K387" s="99">
        <v>1079343.5900000001</v>
      </c>
      <c r="L387" s="121">
        <v>1124202.6499999999</v>
      </c>
      <c r="M387" s="99">
        <v>989490.09</v>
      </c>
      <c r="N387" s="121">
        <f>IFERROR(VLOOKUP($A387,'SQL Results'!$A:$B,2,0),0)</f>
        <v>1044149.96</v>
      </c>
    </row>
    <row r="388" spans="1:14" s="12" customFormat="1" x14ac:dyDescent="0.25">
      <c r="A388" s="107" t="s">
        <v>1210</v>
      </c>
      <c r="B388" s="108" t="s">
        <v>1211</v>
      </c>
      <c r="C388" s="99">
        <v>569617.86</v>
      </c>
      <c r="D388" s="121">
        <v>550224.56999999995</v>
      </c>
      <c r="E388" s="99">
        <v>427359.31</v>
      </c>
      <c r="F388" s="121">
        <v>154775.14000000001</v>
      </c>
      <c r="G388" s="99">
        <v>114537.02</v>
      </c>
      <c r="H388" s="121">
        <v>221281.93</v>
      </c>
      <c r="I388" s="99">
        <v>325490.56</v>
      </c>
      <c r="J388" s="121">
        <v>361185.56</v>
      </c>
      <c r="K388" s="99">
        <v>270957.75</v>
      </c>
      <c r="L388" s="121">
        <v>426031.72999999992</v>
      </c>
      <c r="M388" s="99">
        <v>500615.47</v>
      </c>
      <c r="N388" s="121">
        <f>IFERROR(VLOOKUP($A388,'SQL Results'!$A:$B,2,0),0)</f>
        <v>530714.35</v>
      </c>
    </row>
    <row r="389" spans="1:14" s="12" customFormat="1" x14ac:dyDescent="0.25">
      <c r="A389" s="107" t="s">
        <v>1212</v>
      </c>
      <c r="B389" s="108" t="s">
        <v>1213</v>
      </c>
      <c r="C389" s="99">
        <v>32579.689999999995</v>
      </c>
      <c r="D389" s="121">
        <v>26541.02</v>
      </c>
      <c r="E389" s="99">
        <v>21092.82</v>
      </c>
      <c r="F389" s="121">
        <v>44908.539999999994</v>
      </c>
      <c r="G389" s="99">
        <v>5654.1</v>
      </c>
      <c r="H389" s="121">
        <v>24314.65</v>
      </c>
      <c r="I389" s="99">
        <v>35223.49</v>
      </c>
      <c r="J389" s="121">
        <v>35641.160000000003</v>
      </c>
      <c r="K389" s="99">
        <v>15255.85</v>
      </c>
      <c r="L389" s="121">
        <v>10634.78</v>
      </c>
      <c r="M389" s="99">
        <v>11820.63</v>
      </c>
      <c r="N389" s="121">
        <f>IFERROR(VLOOKUP($A389,'SQL Results'!$A:$B,2,0),0)</f>
        <v>9905.27</v>
      </c>
    </row>
    <row r="390" spans="1:14" s="12" customFormat="1" x14ac:dyDescent="0.25">
      <c r="A390" s="107" t="s">
        <v>1216</v>
      </c>
      <c r="B390" s="108" t="s">
        <v>1217</v>
      </c>
      <c r="C390" s="99">
        <v>0</v>
      </c>
      <c r="D390" s="121">
        <v>0</v>
      </c>
      <c r="E390" s="99">
        <v>0</v>
      </c>
      <c r="F390" s="121">
        <v>0</v>
      </c>
      <c r="G390" s="99">
        <v>0</v>
      </c>
      <c r="H390" s="121">
        <v>0</v>
      </c>
      <c r="I390" s="99">
        <v>0</v>
      </c>
      <c r="J390" s="121">
        <v>0</v>
      </c>
      <c r="K390" s="99">
        <v>0</v>
      </c>
      <c r="L390" s="121">
        <v>0</v>
      </c>
      <c r="M390" s="99">
        <v>0</v>
      </c>
      <c r="N390" s="121">
        <f>IFERROR(VLOOKUP($A390,'SQL Results'!$A:$B,2,0),0)</f>
        <v>0</v>
      </c>
    </row>
    <row r="391" spans="1:14" s="12" customFormat="1" x14ac:dyDescent="0.25">
      <c r="A391" s="107" t="s">
        <v>1218</v>
      </c>
      <c r="B391" s="108" t="s">
        <v>1219</v>
      </c>
      <c r="C391" s="99">
        <v>211990.19</v>
      </c>
      <c r="D391" s="121">
        <v>168105.97</v>
      </c>
      <c r="E391" s="99">
        <v>282997.09000000003</v>
      </c>
      <c r="F391" s="121">
        <v>147844.87</v>
      </c>
      <c r="G391" s="99">
        <v>184765.26000000004</v>
      </c>
      <c r="H391" s="121">
        <v>169145.54000000004</v>
      </c>
      <c r="I391" s="99">
        <v>772239.09</v>
      </c>
      <c r="J391" s="121">
        <v>181440.86</v>
      </c>
      <c r="K391" s="99">
        <v>416738.50000000006</v>
      </c>
      <c r="L391" s="121">
        <v>339778.62</v>
      </c>
      <c r="M391" s="99">
        <v>279189.21999999997</v>
      </c>
      <c r="N391" s="121">
        <f>IFERROR(VLOOKUP($A391,'SQL Results'!$A:$B,2,0),0)</f>
        <v>230605.79</v>
      </c>
    </row>
    <row r="392" spans="1:14" s="12" customFormat="1" x14ac:dyDescent="0.25">
      <c r="A392" s="107" t="s">
        <v>1222</v>
      </c>
      <c r="B392" s="108" t="s">
        <v>1223</v>
      </c>
      <c r="C392" s="99">
        <v>5060.3999999999996</v>
      </c>
      <c r="D392" s="121">
        <v>4318.3100000000004</v>
      </c>
      <c r="E392" s="99">
        <v>6889.05</v>
      </c>
      <c r="F392" s="121">
        <v>8991.8500000000022</v>
      </c>
      <c r="G392" s="99">
        <v>1916.18</v>
      </c>
      <c r="H392" s="121">
        <v>4916.66</v>
      </c>
      <c r="I392" s="99">
        <v>5904.28</v>
      </c>
      <c r="J392" s="121">
        <v>9424.11</v>
      </c>
      <c r="K392" s="99">
        <v>7351.73</v>
      </c>
      <c r="L392" s="121">
        <v>13123.040000000003</v>
      </c>
      <c r="M392" s="99">
        <v>18488.13</v>
      </c>
      <c r="N392" s="121">
        <f>IFERROR(VLOOKUP($A392,'SQL Results'!$A:$B,2,0),0)</f>
        <v>11846.54</v>
      </c>
    </row>
    <row r="393" spans="1:14" s="12" customFormat="1" x14ac:dyDescent="0.25">
      <c r="A393" s="107" t="s">
        <v>1224</v>
      </c>
      <c r="B393" s="108" t="s">
        <v>1225</v>
      </c>
      <c r="C393" s="99">
        <v>248280.58</v>
      </c>
      <c r="D393" s="121">
        <v>438710.98999999993</v>
      </c>
      <c r="E393" s="99">
        <v>386008.3</v>
      </c>
      <c r="F393" s="121">
        <v>352615.39</v>
      </c>
      <c r="G393" s="99">
        <v>205879.93999999997</v>
      </c>
      <c r="H393" s="121">
        <v>336854.52</v>
      </c>
      <c r="I393" s="99">
        <v>483638.69</v>
      </c>
      <c r="J393" s="121">
        <v>529110.86999999988</v>
      </c>
      <c r="K393" s="99">
        <v>693488.21</v>
      </c>
      <c r="L393" s="121">
        <v>809953.54</v>
      </c>
      <c r="M393" s="99">
        <v>807245.63</v>
      </c>
      <c r="N393" s="121">
        <f>IFERROR(VLOOKUP($A393,'SQL Results'!$A:$B,2,0),0)</f>
        <v>680183.13</v>
      </c>
    </row>
    <row r="394" spans="1:14" s="12" customFormat="1" x14ac:dyDescent="0.25">
      <c r="A394" s="107" t="s">
        <v>1230</v>
      </c>
      <c r="B394" s="108" t="s">
        <v>1229</v>
      </c>
      <c r="C394" s="99">
        <v>562397.51</v>
      </c>
      <c r="D394" s="121">
        <v>505771.76</v>
      </c>
      <c r="E394" s="99">
        <v>293067.8</v>
      </c>
      <c r="F394" s="121">
        <v>481727.78</v>
      </c>
      <c r="G394" s="99">
        <v>440940.62</v>
      </c>
      <c r="H394" s="121">
        <v>783946.78</v>
      </c>
      <c r="I394" s="99">
        <v>1496491.49</v>
      </c>
      <c r="J394" s="121">
        <v>1696459.49</v>
      </c>
      <c r="K394" s="99">
        <v>2114785.13</v>
      </c>
      <c r="L394" s="121">
        <v>691104.06000000017</v>
      </c>
      <c r="M394" s="99">
        <v>812778.63</v>
      </c>
      <c r="N394" s="121">
        <f>IFERROR(VLOOKUP($A394,'SQL Results'!$A:$B,2,0),0)</f>
        <v>637932.93000000005</v>
      </c>
    </row>
    <row r="395" spans="1:14" s="12" customFormat="1" x14ac:dyDescent="0.25">
      <c r="A395" s="107" t="s">
        <v>1233</v>
      </c>
      <c r="B395" s="108" t="s">
        <v>1232</v>
      </c>
      <c r="C395" s="99">
        <v>91037.54</v>
      </c>
      <c r="D395" s="121">
        <v>79231.03</v>
      </c>
      <c r="E395" s="99">
        <v>116729.24</v>
      </c>
      <c r="F395" s="121">
        <v>121401.19</v>
      </c>
      <c r="G395" s="99">
        <v>146948.16</v>
      </c>
      <c r="H395" s="121">
        <v>205452.73000000004</v>
      </c>
      <c r="I395" s="99">
        <v>116595.24</v>
      </c>
      <c r="J395" s="121">
        <v>131719.23000000001</v>
      </c>
      <c r="K395" s="99">
        <v>143394.31</v>
      </c>
      <c r="L395" s="121">
        <v>121278.13</v>
      </c>
      <c r="M395" s="99">
        <v>145984.63</v>
      </c>
      <c r="N395" s="121">
        <f>IFERROR(VLOOKUP($A395,'SQL Results'!$A:$B,2,0),0)</f>
        <v>107527.31</v>
      </c>
    </row>
    <row r="396" spans="1:14" s="12" customFormat="1" x14ac:dyDescent="0.25">
      <c r="A396" s="107" t="s">
        <v>1237</v>
      </c>
      <c r="B396" s="108" t="s">
        <v>1238</v>
      </c>
      <c r="C396" s="99">
        <v>58605.19999999999</v>
      </c>
      <c r="D396" s="121">
        <v>64356.95</v>
      </c>
      <c r="E396" s="99">
        <v>35888.5</v>
      </c>
      <c r="F396" s="121">
        <v>165.9</v>
      </c>
      <c r="G396" s="99">
        <v>5118.2299999999996</v>
      </c>
      <c r="H396" s="121">
        <v>2615.1</v>
      </c>
      <c r="I396" s="99">
        <v>1717.53</v>
      </c>
      <c r="J396" s="121">
        <v>213.24</v>
      </c>
      <c r="K396" s="99">
        <v>297.26999999999992</v>
      </c>
      <c r="L396" s="121">
        <v>152.66999999999999</v>
      </c>
      <c r="M396" s="99">
        <v>10878.73</v>
      </c>
      <c r="N396" s="121">
        <f>IFERROR(VLOOKUP($A396,'SQL Results'!$A:$B,2,0),0)</f>
        <v>2493.2800000000002</v>
      </c>
    </row>
    <row r="397" spans="1:14" s="12" customFormat="1" x14ac:dyDescent="0.25">
      <c r="A397" s="107" t="s">
        <v>1239</v>
      </c>
      <c r="B397" s="109" t="s">
        <v>1240</v>
      </c>
      <c r="C397" s="99">
        <v>0</v>
      </c>
      <c r="D397" s="121">
        <v>0</v>
      </c>
      <c r="E397" s="99">
        <v>0</v>
      </c>
      <c r="F397" s="121">
        <v>0</v>
      </c>
      <c r="G397" s="99">
        <v>0</v>
      </c>
      <c r="H397" s="121">
        <v>0</v>
      </c>
      <c r="I397" s="99">
        <v>0</v>
      </c>
      <c r="J397" s="121">
        <v>0</v>
      </c>
      <c r="K397" s="99">
        <v>0</v>
      </c>
      <c r="L397" s="121">
        <v>0</v>
      </c>
      <c r="M397" s="99">
        <v>0</v>
      </c>
      <c r="N397" s="121">
        <f>IFERROR(VLOOKUP($A397,'SQL Results'!$A:$B,2,0),0)</f>
        <v>0</v>
      </c>
    </row>
    <row r="398" spans="1:14" s="12" customFormat="1" x14ac:dyDescent="0.25">
      <c r="A398" s="107" t="s">
        <v>1243</v>
      </c>
      <c r="B398" s="108" t="s">
        <v>1242</v>
      </c>
      <c r="C398" s="99">
        <v>0</v>
      </c>
      <c r="D398" s="121">
        <v>0</v>
      </c>
      <c r="E398" s="99">
        <v>0</v>
      </c>
      <c r="F398" s="121">
        <v>0</v>
      </c>
      <c r="G398" s="99">
        <v>0</v>
      </c>
      <c r="H398" s="121">
        <v>0</v>
      </c>
      <c r="I398" s="99">
        <v>0</v>
      </c>
      <c r="J398" s="121">
        <v>0</v>
      </c>
      <c r="K398" s="99">
        <v>0</v>
      </c>
      <c r="L398" s="121">
        <v>0</v>
      </c>
      <c r="M398" s="99">
        <v>0</v>
      </c>
      <c r="N398" s="121">
        <f>IFERROR(VLOOKUP($A398,'SQL Results'!$A:$B,2,0),0)</f>
        <v>0</v>
      </c>
    </row>
    <row r="399" spans="1:14" s="12" customFormat="1" x14ac:dyDescent="0.25">
      <c r="A399" s="107" t="s">
        <v>1246</v>
      </c>
      <c r="B399" s="108" t="s">
        <v>1245</v>
      </c>
      <c r="C399" s="99">
        <v>7499.67</v>
      </c>
      <c r="D399" s="121">
        <v>11172.78</v>
      </c>
      <c r="E399" s="99">
        <v>14617.389999999998</v>
      </c>
      <c r="F399" s="121">
        <v>1167.5899999999999</v>
      </c>
      <c r="G399" s="99">
        <v>20066.490000000002</v>
      </c>
      <c r="H399" s="121">
        <v>6044.79</v>
      </c>
      <c r="I399" s="99">
        <v>5487.71</v>
      </c>
      <c r="J399" s="121">
        <v>28183.159999999996</v>
      </c>
      <c r="K399" s="99">
        <v>17843.150000000001</v>
      </c>
      <c r="L399" s="121">
        <v>28091.779999999995</v>
      </c>
      <c r="M399" s="99">
        <v>73481.25</v>
      </c>
      <c r="N399" s="121">
        <f>IFERROR(VLOOKUP($A399,'SQL Results'!$A:$B,2,0),0)</f>
        <v>45217.37</v>
      </c>
    </row>
    <row r="400" spans="1:14" s="12" customFormat="1" x14ac:dyDescent="0.25">
      <c r="A400" s="107" t="s">
        <v>1248</v>
      </c>
      <c r="B400" s="108" t="s">
        <v>1249</v>
      </c>
      <c r="C400" s="99">
        <v>0</v>
      </c>
      <c r="D400" s="121">
        <v>0</v>
      </c>
      <c r="E400" s="99">
        <v>0</v>
      </c>
      <c r="F400" s="121">
        <v>0</v>
      </c>
      <c r="G400" s="99">
        <v>0</v>
      </c>
      <c r="H400" s="121">
        <v>0</v>
      </c>
      <c r="I400" s="99">
        <v>0</v>
      </c>
      <c r="J400" s="121">
        <v>0</v>
      </c>
      <c r="K400" s="99">
        <v>0</v>
      </c>
      <c r="L400" s="121">
        <v>0</v>
      </c>
      <c r="M400" s="99">
        <v>0</v>
      </c>
      <c r="N400" s="121">
        <f>IFERROR(VLOOKUP($A400,'SQL Results'!$A:$B,2,0),0)</f>
        <v>0</v>
      </c>
    </row>
    <row r="401" spans="1:14" s="12" customFormat="1" x14ac:dyDescent="0.25">
      <c r="A401" s="107" t="s">
        <v>1250</v>
      </c>
      <c r="B401" s="108" t="s">
        <v>1251</v>
      </c>
      <c r="C401" s="99">
        <v>0</v>
      </c>
      <c r="D401" s="121">
        <v>0</v>
      </c>
      <c r="E401" s="99">
        <v>0</v>
      </c>
      <c r="F401" s="121">
        <v>0</v>
      </c>
      <c r="G401" s="99">
        <v>0</v>
      </c>
      <c r="H401" s="121">
        <v>0</v>
      </c>
      <c r="I401" s="99">
        <v>0</v>
      </c>
      <c r="J401" s="121">
        <v>0</v>
      </c>
      <c r="K401" s="99">
        <v>0</v>
      </c>
      <c r="L401" s="121">
        <v>0</v>
      </c>
      <c r="M401" s="99">
        <v>0</v>
      </c>
      <c r="N401" s="121">
        <f>IFERROR(VLOOKUP($A401,'SQL Results'!$A:$B,2,0),0)</f>
        <v>0</v>
      </c>
    </row>
    <row r="402" spans="1:14" s="12" customFormat="1" x14ac:dyDescent="0.25">
      <c r="A402" s="107" t="s">
        <v>1252</v>
      </c>
      <c r="B402" s="108" t="s">
        <v>1253</v>
      </c>
      <c r="C402" s="99">
        <v>0</v>
      </c>
      <c r="D402" s="121">
        <v>0</v>
      </c>
      <c r="E402" s="99">
        <v>0</v>
      </c>
      <c r="F402" s="121">
        <v>0</v>
      </c>
      <c r="G402" s="99">
        <v>0</v>
      </c>
      <c r="H402" s="121">
        <v>0</v>
      </c>
      <c r="I402" s="99">
        <v>0</v>
      </c>
      <c r="J402" s="121">
        <v>0</v>
      </c>
      <c r="K402" s="99">
        <v>0</v>
      </c>
      <c r="L402" s="121">
        <v>0</v>
      </c>
      <c r="M402" s="99">
        <v>0</v>
      </c>
      <c r="N402" s="121">
        <f>IFERROR(VLOOKUP($A402,'SQL Results'!$A:$B,2,0),0)</f>
        <v>0</v>
      </c>
    </row>
    <row r="403" spans="1:14" s="12" customFormat="1" ht="30" x14ac:dyDescent="0.25">
      <c r="A403" s="107" t="s">
        <v>1254</v>
      </c>
      <c r="B403" s="108" t="s">
        <v>1255</v>
      </c>
      <c r="C403" s="99">
        <v>539239.07999999996</v>
      </c>
      <c r="D403" s="121">
        <v>1884677.96</v>
      </c>
      <c r="E403" s="99">
        <v>1426848.2199999997</v>
      </c>
      <c r="F403" s="121">
        <v>1105110.31</v>
      </c>
      <c r="G403" s="99">
        <v>90320.110000000015</v>
      </c>
      <c r="H403" s="121">
        <v>657898.16</v>
      </c>
      <c r="I403" s="99">
        <v>1482234.45</v>
      </c>
      <c r="J403" s="121">
        <v>3739325.73</v>
      </c>
      <c r="K403" s="99">
        <v>1936209.1499999997</v>
      </c>
      <c r="L403" s="121">
        <v>1079973.4699999997</v>
      </c>
      <c r="M403" s="99">
        <v>3710060.71</v>
      </c>
      <c r="N403" s="121">
        <f>IFERROR(VLOOKUP($A403,'SQL Results'!$A:$B,2,0),0)</f>
        <v>2835213.16</v>
      </c>
    </row>
    <row r="404" spans="1:14" s="12" customFormat="1" x14ac:dyDescent="0.25">
      <c r="A404" s="107" t="s">
        <v>1260</v>
      </c>
      <c r="B404" s="108" t="s">
        <v>1259</v>
      </c>
      <c r="C404" s="99">
        <v>11121.27</v>
      </c>
      <c r="D404" s="121">
        <v>13673.02</v>
      </c>
      <c r="E404" s="99">
        <v>15674</v>
      </c>
      <c r="F404" s="121">
        <v>9119.84</v>
      </c>
      <c r="G404" s="99">
        <v>1692.76</v>
      </c>
      <c r="H404" s="121">
        <v>716.94</v>
      </c>
      <c r="I404" s="99">
        <v>3891.91</v>
      </c>
      <c r="J404" s="121">
        <v>873.87</v>
      </c>
      <c r="K404" s="99">
        <v>5044.1899999999996</v>
      </c>
      <c r="L404" s="121">
        <v>1523.8900000000003</v>
      </c>
      <c r="M404" s="99">
        <v>91273.91</v>
      </c>
      <c r="N404" s="121">
        <f>IFERROR(VLOOKUP($A404,'SQL Results'!$A:$B,2,0),0)</f>
        <v>105298.37</v>
      </c>
    </row>
    <row r="405" spans="1:14" s="12" customFormat="1" x14ac:dyDescent="0.25">
      <c r="A405" s="107" t="s">
        <v>1263</v>
      </c>
      <c r="B405" s="108" t="s">
        <v>1262</v>
      </c>
      <c r="C405" s="99">
        <v>115761.17</v>
      </c>
      <c r="D405" s="121">
        <v>118287.15</v>
      </c>
      <c r="E405" s="99">
        <v>155846.29999999999</v>
      </c>
      <c r="F405" s="121">
        <v>152275.19</v>
      </c>
      <c r="G405" s="99">
        <v>105759.11999999998</v>
      </c>
      <c r="H405" s="121">
        <v>98114.240000000005</v>
      </c>
      <c r="I405" s="99">
        <v>162342.98000000001</v>
      </c>
      <c r="J405" s="121">
        <v>269060.74</v>
      </c>
      <c r="K405" s="99">
        <v>359708.45</v>
      </c>
      <c r="L405" s="121">
        <v>379094.49</v>
      </c>
      <c r="M405" s="99">
        <v>426811.49</v>
      </c>
      <c r="N405" s="121">
        <f>IFERROR(VLOOKUP($A405,'SQL Results'!$A:$B,2,0),0)</f>
        <v>458543</v>
      </c>
    </row>
    <row r="406" spans="1:14" s="12" customFormat="1" x14ac:dyDescent="0.25">
      <c r="A406" s="107" t="s">
        <v>1270</v>
      </c>
      <c r="B406" s="109" t="s">
        <v>1269</v>
      </c>
      <c r="C406" s="99">
        <v>95661.6</v>
      </c>
      <c r="D406" s="121">
        <v>70847.649999999994</v>
      </c>
      <c r="E406" s="99">
        <v>89310.170000000013</v>
      </c>
      <c r="F406" s="121">
        <v>149035.24</v>
      </c>
      <c r="G406" s="99">
        <v>89714.97</v>
      </c>
      <c r="H406" s="121">
        <v>101613.42</v>
      </c>
      <c r="I406" s="99">
        <v>95730.280000000013</v>
      </c>
      <c r="J406" s="121">
        <v>79999.509999999995</v>
      </c>
      <c r="K406" s="99">
        <v>105813.80000000002</v>
      </c>
      <c r="L406" s="121">
        <v>73332.86</v>
      </c>
      <c r="M406" s="99">
        <v>199179.81</v>
      </c>
      <c r="N406" s="121">
        <f>IFERROR(VLOOKUP($A406,'SQL Results'!$A:$B,2,0),0)</f>
        <v>143605.76999999999</v>
      </c>
    </row>
    <row r="407" spans="1:14" s="12" customFormat="1" x14ac:dyDescent="0.25">
      <c r="A407" s="107" t="s">
        <v>1273</v>
      </c>
      <c r="B407" s="108" t="s">
        <v>1272</v>
      </c>
      <c r="C407" s="99">
        <v>55716.43</v>
      </c>
      <c r="D407" s="121">
        <v>27747.160000000003</v>
      </c>
      <c r="E407" s="99">
        <v>32498.99</v>
      </c>
      <c r="F407" s="121">
        <v>20275.880000000005</v>
      </c>
      <c r="G407" s="99">
        <v>16895.209999999995</v>
      </c>
      <c r="H407" s="121">
        <v>29731.55</v>
      </c>
      <c r="I407" s="99">
        <v>53315.88</v>
      </c>
      <c r="J407" s="121">
        <v>25798.29</v>
      </c>
      <c r="K407" s="99">
        <v>56055.54</v>
      </c>
      <c r="L407" s="121">
        <v>40270.239999999998</v>
      </c>
      <c r="M407" s="99">
        <v>45428.800000000003</v>
      </c>
      <c r="N407" s="121">
        <f>IFERROR(VLOOKUP($A407,'SQL Results'!$A:$B,2,0),0)</f>
        <v>49936.800000000003</v>
      </c>
    </row>
    <row r="408" spans="1:14" s="12" customFormat="1" x14ac:dyDescent="0.25">
      <c r="A408" s="107" t="s">
        <v>1276</v>
      </c>
      <c r="B408" s="108" t="s">
        <v>1275</v>
      </c>
      <c r="C408" s="99">
        <v>19135.919999999998</v>
      </c>
      <c r="D408" s="121">
        <v>13360.56</v>
      </c>
      <c r="E408" s="99">
        <v>4170.01</v>
      </c>
      <c r="F408" s="121">
        <v>11302.42</v>
      </c>
      <c r="G408" s="99">
        <v>1901.06</v>
      </c>
      <c r="H408" s="121">
        <v>19099.29</v>
      </c>
      <c r="I408" s="99">
        <v>5612.7900000000009</v>
      </c>
      <c r="J408" s="121">
        <v>14014.39</v>
      </c>
      <c r="K408" s="99">
        <v>18019.060000000005</v>
      </c>
      <c r="L408" s="121">
        <v>21922.12</v>
      </c>
      <c r="M408" s="99">
        <v>173970.42</v>
      </c>
      <c r="N408" s="121">
        <f>IFERROR(VLOOKUP($A408,'SQL Results'!$A:$B,2,0),0)</f>
        <v>35726.92</v>
      </c>
    </row>
    <row r="409" spans="1:14" s="12" customFormat="1" x14ac:dyDescent="0.25">
      <c r="A409" s="107" t="s">
        <v>1281</v>
      </c>
      <c r="B409" s="108" t="s">
        <v>1280</v>
      </c>
      <c r="C409" s="99">
        <v>6121.21</v>
      </c>
      <c r="D409" s="121">
        <v>38395.87999999999</v>
      </c>
      <c r="E409" s="99">
        <v>2346.0199999999995</v>
      </c>
      <c r="F409" s="121">
        <v>3058.87</v>
      </c>
      <c r="G409" s="99">
        <v>8159.12</v>
      </c>
      <c r="H409" s="121">
        <v>21637.55</v>
      </c>
      <c r="I409" s="99">
        <v>3463.64</v>
      </c>
      <c r="J409" s="121">
        <v>15825.209999999997</v>
      </c>
      <c r="K409" s="99">
        <v>16107.020000000004</v>
      </c>
      <c r="L409" s="121">
        <v>4026.82</v>
      </c>
      <c r="M409" s="99">
        <v>37780.080000000002</v>
      </c>
      <c r="N409" s="121">
        <f>IFERROR(VLOOKUP($A409,'SQL Results'!$A:$B,2,0),0)</f>
        <v>5972.09</v>
      </c>
    </row>
    <row r="410" spans="1:14" s="12" customFormat="1" ht="30" x14ac:dyDescent="0.25">
      <c r="A410" s="107" t="s">
        <v>1284</v>
      </c>
      <c r="B410" s="108" t="s">
        <v>1283</v>
      </c>
      <c r="C410" s="99">
        <v>8296.51</v>
      </c>
      <c r="D410" s="121">
        <v>1346.15</v>
      </c>
      <c r="E410" s="99">
        <v>7219.29</v>
      </c>
      <c r="F410" s="121">
        <v>2335.6</v>
      </c>
      <c r="G410" s="99">
        <v>13290.83</v>
      </c>
      <c r="H410" s="121">
        <v>14685.66</v>
      </c>
      <c r="I410" s="99">
        <v>1452.75</v>
      </c>
      <c r="J410" s="121">
        <v>7794.08</v>
      </c>
      <c r="K410" s="99">
        <v>5777.2200000000012</v>
      </c>
      <c r="L410" s="121">
        <v>8148.03</v>
      </c>
      <c r="M410" s="99">
        <v>13172.13</v>
      </c>
      <c r="N410" s="121">
        <f>IFERROR(VLOOKUP($A410,'SQL Results'!$A:$B,2,0),0)</f>
        <v>1595.8</v>
      </c>
    </row>
    <row r="411" spans="1:14" s="12" customFormat="1" x14ac:dyDescent="0.25">
      <c r="A411" s="107" t="s">
        <v>1288</v>
      </c>
      <c r="B411" s="109" t="s">
        <v>1289</v>
      </c>
      <c r="C411" s="99">
        <v>23551.5</v>
      </c>
      <c r="D411" s="121">
        <v>12985.29</v>
      </c>
      <c r="E411" s="99">
        <v>15166.02</v>
      </c>
      <c r="F411" s="121">
        <v>26278.290000000005</v>
      </c>
      <c r="G411" s="99">
        <v>20177.310000000001</v>
      </c>
      <c r="H411" s="121">
        <v>27931.599999999999</v>
      </c>
      <c r="I411" s="99">
        <v>19661.830000000002</v>
      </c>
      <c r="J411" s="121">
        <v>35203.410000000003</v>
      </c>
      <c r="K411" s="99">
        <v>20165.55</v>
      </c>
      <c r="L411" s="121">
        <v>7849.06</v>
      </c>
      <c r="M411" s="99">
        <v>13711.39</v>
      </c>
      <c r="N411" s="121">
        <f>IFERROR(VLOOKUP($A411,'SQL Results'!$A:$B,2,0),0)</f>
        <v>8201.24</v>
      </c>
    </row>
    <row r="412" spans="1:14" s="12" customFormat="1" x14ac:dyDescent="0.25">
      <c r="A412" s="107" t="s">
        <v>1290</v>
      </c>
      <c r="B412" s="108" t="s">
        <v>1291</v>
      </c>
      <c r="C412" s="99">
        <v>296.91000000000003</v>
      </c>
      <c r="D412" s="121">
        <v>116.35</v>
      </c>
      <c r="E412" s="99">
        <v>115.3</v>
      </c>
      <c r="F412" s="121">
        <v>62.34</v>
      </c>
      <c r="G412" s="99">
        <v>56.579999999999991</v>
      </c>
      <c r="H412" s="121">
        <v>35.950000000000003</v>
      </c>
      <c r="I412" s="99">
        <v>95.46</v>
      </c>
      <c r="J412" s="121">
        <v>256.68</v>
      </c>
      <c r="K412" s="99">
        <v>65.55</v>
      </c>
      <c r="L412" s="121">
        <v>13.29</v>
      </c>
      <c r="M412" s="99">
        <v>353.51</v>
      </c>
      <c r="N412" s="121">
        <f>IFERROR(VLOOKUP($A412,'SQL Results'!$A:$B,2,0),0)</f>
        <v>106.51</v>
      </c>
    </row>
    <row r="413" spans="1:14" s="12" customFormat="1" x14ac:dyDescent="0.25">
      <c r="A413" s="107" t="s">
        <v>1294</v>
      </c>
      <c r="B413" s="108" t="s">
        <v>1295</v>
      </c>
      <c r="C413" s="99">
        <v>4750191.13</v>
      </c>
      <c r="D413" s="121">
        <v>1567531.19</v>
      </c>
      <c r="E413" s="99">
        <v>1149170.3799999999</v>
      </c>
      <c r="F413" s="121">
        <v>648915.15</v>
      </c>
      <c r="G413" s="99">
        <v>494910.97999999992</v>
      </c>
      <c r="H413" s="121">
        <v>794943.59</v>
      </c>
      <c r="I413" s="99">
        <v>1905109.8999999997</v>
      </c>
      <c r="J413" s="121">
        <v>1780244.67</v>
      </c>
      <c r="K413" s="99">
        <v>1499216.11</v>
      </c>
      <c r="L413" s="121">
        <v>1883328.1599999997</v>
      </c>
      <c r="M413" s="99">
        <v>2026516.51</v>
      </c>
      <c r="N413" s="121">
        <f>IFERROR(VLOOKUP($A413,'SQL Results'!$A:$B,2,0),0)</f>
        <v>2164155.23</v>
      </c>
    </row>
    <row r="414" spans="1:14" s="12" customFormat="1" x14ac:dyDescent="0.25">
      <c r="A414" s="107" t="s">
        <v>1296</v>
      </c>
      <c r="B414" s="108" t="s">
        <v>1297</v>
      </c>
      <c r="C414" s="99">
        <v>9881.6299999999992</v>
      </c>
      <c r="D414" s="121">
        <v>8469.1499999999978</v>
      </c>
      <c r="E414" s="99">
        <v>8216.82</v>
      </c>
      <c r="F414" s="121">
        <v>30952.89</v>
      </c>
      <c r="G414" s="99">
        <v>25900.939999999995</v>
      </c>
      <c r="H414" s="121">
        <v>45547.92</v>
      </c>
      <c r="I414" s="99">
        <v>39334.629999999997</v>
      </c>
      <c r="J414" s="121">
        <v>5079.21</v>
      </c>
      <c r="K414" s="99">
        <v>14302.75</v>
      </c>
      <c r="L414" s="121">
        <v>17062.68</v>
      </c>
      <c r="M414" s="99">
        <v>8207.9599999999991</v>
      </c>
      <c r="N414" s="121">
        <f>IFERROR(VLOOKUP($A414,'SQL Results'!$A:$B,2,0),0)</f>
        <v>3715.44</v>
      </c>
    </row>
    <row r="415" spans="1:14" s="12" customFormat="1" x14ac:dyDescent="0.25">
      <c r="A415" s="107" t="s">
        <v>4353</v>
      </c>
      <c r="B415" s="108" t="s">
        <v>1299</v>
      </c>
      <c r="C415" s="99">
        <v>0</v>
      </c>
      <c r="D415" s="121">
        <v>0</v>
      </c>
      <c r="E415" s="99">
        <v>0</v>
      </c>
      <c r="F415" s="121">
        <v>0</v>
      </c>
      <c r="G415" s="99">
        <v>0</v>
      </c>
      <c r="H415" s="121">
        <v>0</v>
      </c>
      <c r="I415" s="99">
        <v>0</v>
      </c>
      <c r="J415" s="121">
        <v>0</v>
      </c>
      <c r="K415" s="99">
        <v>0</v>
      </c>
      <c r="L415" s="121">
        <v>0</v>
      </c>
      <c r="M415" s="99">
        <v>0</v>
      </c>
      <c r="N415" s="121">
        <f>IFERROR(VLOOKUP($A415,'SQL Results'!$A:$B,2,0),0)</f>
        <v>0</v>
      </c>
    </row>
    <row r="416" spans="1:14" s="12" customFormat="1" x14ac:dyDescent="0.25">
      <c r="A416" s="107" t="s">
        <v>1300</v>
      </c>
      <c r="B416" s="108" t="s">
        <v>1301</v>
      </c>
      <c r="C416" s="99">
        <v>92638.24000000002</v>
      </c>
      <c r="D416" s="121">
        <v>100992.77000000002</v>
      </c>
      <c r="E416" s="99">
        <v>126002.55</v>
      </c>
      <c r="F416" s="121">
        <v>88669.32</v>
      </c>
      <c r="G416" s="99">
        <v>75482.289999999994</v>
      </c>
      <c r="H416" s="121">
        <v>59152.47</v>
      </c>
      <c r="I416" s="99">
        <v>318095.94</v>
      </c>
      <c r="J416" s="121">
        <v>85131.81</v>
      </c>
      <c r="K416" s="99">
        <v>295633.93</v>
      </c>
      <c r="L416" s="121">
        <v>43161.75</v>
      </c>
      <c r="M416" s="99">
        <v>92930.63</v>
      </c>
      <c r="N416" s="121">
        <f>IFERROR(VLOOKUP($A416,'SQL Results'!$A:$B,2,0),0)</f>
        <v>46387.839999999997</v>
      </c>
    </row>
    <row r="417" spans="1:14" s="12" customFormat="1" x14ac:dyDescent="0.25">
      <c r="A417" s="107" t="s">
        <v>1302</v>
      </c>
      <c r="B417" s="108" t="s">
        <v>1303</v>
      </c>
      <c r="C417" s="99">
        <v>1880.8</v>
      </c>
      <c r="D417" s="121">
        <v>439.25</v>
      </c>
      <c r="E417" s="99">
        <v>73.760000000000005</v>
      </c>
      <c r="F417" s="121">
        <v>0</v>
      </c>
      <c r="G417" s="99">
        <v>41.78</v>
      </c>
      <c r="H417" s="121">
        <v>264.7</v>
      </c>
      <c r="I417" s="99">
        <v>481.54000000000008</v>
      </c>
      <c r="J417" s="121">
        <v>692.55999999999983</v>
      </c>
      <c r="K417" s="99">
        <v>255.87999999999997</v>
      </c>
      <c r="L417" s="121">
        <v>436.49000000000007</v>
      </c>
      <c r="M417" s="99">
        <v>161.28</v>
      </c>
      <c r="N417" s="121">
        <f>IFERROR(VLOOKUP($A417,'SQL Results'!$A:$B,2,0),0)</f>
        <v>435.28</v>
      </c>
    </row>
    <row r="418" spans="1:14" s="12" customFormat="1" x14ac:dyDescent="0.25">
      <c r="A418" s="107" t="s">
        <v>1308</v>
      </c>
      <c r="B418" s="108" t="s">
        <v>1307</v>
      </c>
      <c r="C418" s="99">
        <v>7357.97</v>
      </c>
      <c r="D418" s="121">
        <v>7213.3</v>
      </c>
      <c r="E418" s="99">
        <v>5361.920000000001</v>
      </c>
      <c r="F418" s="121">
        <v>4144.18</v>
      </c>
      <c r="G418" s="99">
        <v>3327.95</v>
      </c>
      <c r="H418" s="121">
        <v>6268.37</v>
      </c>
      <c r="I418" s="99">
        <v>6056.67</v>
      </c>
      <c r="J418" s="121">
        <v>3964.37</v>
      </c>
      <c r="K418" s="99">
        <v>3381.6599999999994</v>
      </c>
      <c r="L418" s="121">
        <v>3970.12</v>
      </c>
      <c r="M418" s="99">
        <v>5877.21</v>
      </c>
      <c r="N418" s="121">
        <f>IFERROR(VLOOKUP($A418,'SQL Results'!$A:$B,2,0),0)</f>
        <v>24291.74</v>
      </c>
    </row>
    <row r="419" spans="1:14" s="12" customFormat="1" x14ac:dyDescent="0.25">
      <c r="A419" s="107" t="s">
        <v>1311</v>
      </c>
      <c r="B419" s="108" t="s">
        <v>1310</v>
      </c>
      <c r="C419" s="99">
        <v>136803.44</v>
      </c>
      <c r="D419" s="121">
        <v>145077.26</v>
      </c>
      <c r="E419" s="99">
        <v>133999.79999999999</v>
      </c>
      <c r="F419" s="121">
        <v>127366.99</v>
      </c>
      <c r="G419" s="99">
        <v>58641.43</v>
      </c>
      <c r="H419" s="121">
        <v>103814.82999999999</v>
      </c>
      <c r="I419" s="99">
        <v>170894.41</v>
      </c>
      <c r="J419" s="121">
        <v>146542.35999999996</v>
      </c>
      <c r="K419" s="99">
        <v>175581.76</v>
      </c>
      <c r="L419" s="121">
        <v>196568.82999999996</v>
      </c>
      <c r="M419" s="99">
        <v>257710.48</v>
      </c>
      <c r="N419" s="121">
        <f>IFERROR(VLOOKUP($A419,'SQL Results'!$A:$B,2,0),0)</f>
        <v>241119.25</v>
      </c>
    </row>
    <row r="420" spans="1:14" s="12" customFormat="1" x14ac:dyDescent="0.25">
      <c r="A420" s="107" t="s">
        <v>1314</v>
      </c>
      <c r="B420" s="108" t="s">
        <v>1313</v>
      </c>
      <c r="C420" s="99">
        <v>96760.36</v>
      </c>
      <c r="D420" s="121">
        <v>120130.34</v>
      </c>
      <c r="E420" s="99">
        <v>103000.02000000002</v>
      </c>
      <c r="F420" s="121">
        <v>80421.33</v>
      </c>
      <c r="G420" s="99">
        <v>136737.63</v>
      </c>
      <c r="H420" s="121">
        <v>102322.29</v>
      </c>
      <c r="I420" s="99">
        <v>160917.20000000001</v>
      </c>
      <c r="J420" s="121">
        <v>183543.9</v>
      </c>
      <c r="K420" s="99">
        <v>128417.94</v>
      </c>
      <c r="L420" s="121">
        <v>141955.34</v>
      </c>
      <c r="M420" s="99">
        <v>139528.38</v>
      </c>
      <c r="N420" s="121">
        <f>IFERROR(VLOOKUP($A420,'SQL Results'!$A:$B,2,0),0)</f>
        <v>71405.05</v>
      </c>
    </row>
    <row r="421" spans="1:14" s="12" customFormat="1" x14ac:dyDescent="0.25">
      <c r="A421" s="107" t="s">
        <v>1318</v>
      </c>
      <c r="B421" s="108" t="s">
        <v>1319</v>
      </c>
      <c r="C421" s="99">
        <v>0</v>
      </c>
      <c r="D421" s="121">
        <v>0</v>
      </c>
      <c r="E421" s="99">
        <v>0</v>
      </c>
      <c r="F421" s="121">
        <v>0</v>
      </c>
      <c r="G421" s="99">
        <v>0</v>
      </c>
      <c r="H421" s="121">
        <v>0</v>
      </c>
      <c r="I421" s="99">
        <v>0</v>
      </c>
      <c r="J421" s="121">
        <v>0</v>
      </c>
      <c r="K421" s="99">
        <v>0</v>
      </c>
      <c r="L421" s="121">
        <v>0</v>
      </c>
      <c r="M421" s="99">
        <v>0</v>
      </c>
      <c r="N421" s="121">
        <f>IFERROR(VLOOKUP($A421,'SQL Results'!$A:$B,2,0),0)</f>
        <v>0</v>
      </c>
    </row>
    <row r="422" spans="1:14" s="12" customFormat="1" x14ac:dyDescent="0.25">
      <c r="A422" s="107" t="s">
        <v>1320</v>
      </c>
      <c r="B422" s="108" t="s">
        <v>1321</v>
      </c>
      <c r="C422" s="99">
        <v>7313.73</v>
      </c>
      <c r="D422" s="121">
        <v>6339.24</v>
      </c>
      <c r="E422" s="99">
        <v>7279.08</v>
      </c>
      <c r="F422" s="121">
        <v>4679.92</v>
      </c>
      <c r="G422" s="99">
        <v>2823.15</v>
      </c>
      <c r="H422" s="121">
        <v>7811.49</v>
      </c>
      <c r="I422" s="99">
        <v>3596.46</v>
      </c>
      <c r="J422" s="121">
        <v>9341.5</v>
      </c>
      <c r="K422" s="99">
        <v>8222.39</v>
      </c>
      <c r="L422" s="121">
        <v>8871.39</v>
      </c>
      <c r="M422" s="99">
        <v>8712.43</v>
      </c>
      <c r="N422" s="121">
        <f>IFERROR(VLOOKUP($A422,'SQL Results'!$A:$B,2,0),0)</f>
        <v>14565.94</v>
      </c>
    </row>
    <row r="423" spans="1:14" s="12" customFormat="1" x14ac:dyDescent="0.25">
      <c r="A423" s="107" t="s">
        <v>1326</v>
      </c>
      <c r="B423" s="108" t="s">
        <v>1325</v>
      </c>
      <c r="C423" s="99">
        <v>3133034.07</v>
      </c>
      <c r="D423" s="121">
        <v>3217602.4</v>
      </c>
      <c r="E423" s="99">
        <v>2697399.1</v>
      </c>
      <c r="F423" s="121">
        <v>2696965.98</v>
      </c>
      <c r="G423" s="99">
        <v>2357075.73</v>
      </c>
      <c r="H423" s="121">
        <v>3017442.46</v>
      </c>
      <c r="I423" s="99">
        <v>3777892.46</v>
      </c>
      <c r="J423" s="121">
        <v>3853587.94</v>
      </c>
      <c r="K423" s="99">
        <v>3988889.43</v>
      </c>
      <c r="L423" s="121">
        <v>3997309.89</v>
      </c>
      <c r="M423" s="99">
        <v>4479293.34</v>
      </c>
      <c r="N423" s="121">
        <f>IFERROR(VLOOKUP($A423,'SQL Results'!$A:$B,2,0),0)</f>
        <v>4349382.5599999996</v>
      </c>
    </row>
    <row r="424" spans="1:14" s="12" customFormat="1" x14ac:dyDescent="0.25">
      <c r="A424" s="107" t="s">
        <v>1329</v>
      </c>
      <c r="B424" s="108" t="s">
        <v>1330</v>
      </c>
      <c r="C424" s="99">
        <v>21844.73</v>
      </c>
      <c r="D424" s="121">
        <v>24420.62</v>
      </c>
      <c r="E424" s="99">
        <v>26547.459999999995</v>
      </c>
      <c r="F424" s="121">
        <v>18255.119999999995</v>
      </c>
      <c r="G424" s="99">
        <v>17445.46</v>
      </c>
      <c r="H424" s="121">
        <v>19843.71</v>
      </c>
      <c r="I424" s="99">
        <v>24954.95</v>
      </c>
      <c r="J424" s="121">
        <v>32272.63</v>
      </c>
      <c r="K424" s="99">
        <v>27279.709999999995</v>
      </c>
      <c r="L424" s="121">
        <v>30621.84</v>
      </c>
      <c r="M424" s="99">
        <v>25249.09</v>
      </c>
      <c r="N424" s="121">
        <f>IFERROR(VLOOKUP($A424,'SQL Results'!$A:$B,2,0),0)</f>
        <v>23916.07</v>
      </c>
    </row>
    <row r="425" spans="1:14" s="12" customFormat="1" x14ac:dyDescent="0.25">
      <c r="A425" s="107" t="s">
        <v>1331</v>
      </c>
      <c r="B425" s="108" t="s">
        <v>1332</v>
      </c>
      <c r="C425" s="99">
        <v>168952.79</v>
      </c>
      <c r="D425" s="121">
        <v>201912.91000000003</v>
      </c>
      <c r="E425" s="99">
        <v>260134.14999999997</v>
      </c>
      <c r="F425" s="121">
        <v>300356.43</v>
      </c>
      <c r="G425" s="99">
        <v>162719.48000000001</v>
      </c>
      <c r="H425" s="121">
        <v>112672.86</v>
      </c>
      <c r="I425" s="99">
        <v>164325.96</v>
      </c>
      <c r="J425" s="121">
        <v>123121.37</v>
      </c>
      <c r="K425" s="99">
        <v>130856.03</v>
      </c>
      <c r="L425" s="121">
        <v>265849.73</v>
      </c>
      <c r="M425" s="99">
        <v>165321.71</v>
      </c>
      <c r="N425" s="121">
        <f>IFERROR(VLOOKUP($A425,'SQL Results'!$A:$B,2,0),0)</f>
        <v>94073.76</v>
      </c>
    </row>
    <row r="426" spans="1:14" s="12" customFormat="1" x14ac:dyDescent="0.25">
      <c r="A426" s="107" t="s">
        <v>1335</v>
      </c>
      <c r="B426" s="108" t="s">
        <v>1334</v>
      </c>
      <c r="C426" s="99">
        <v>36552.550000000003</v>
      </c>
      <c r="D426" s="121">
        <v>31338.87</v>
      </c>
      <c r="E426" s="99">
        <v>36536.89</v>
      </c>
      <c r="F426" s="121">
        <v>24183.03</v>
      </c>
      <c r="G426" s="99">
        <v>29328.57</v>
      </c>
      <c r="H426" s="121">
        <v>25796.42</v>
      </c>
      <c r="I426" s="99">
        <v>98495.82</v>
      </c>
      <c r="J426" s="121">
        <v>57118.139999999992</v>
      </c>
      <c r="K426" s="99">
        <v>39347.43</v>
      </c>
      <c r="L426" s="121">
        <v>56204.78</v>
      </c>
      <c r="M426" s="99">
        <v>49541.86</v>
      </c>
      <c r="N426" s="121">
        <f>IFERROR(VLOOKUP($A426,'SQL Results'!$A:$B,2,0),0)</f>
        <v>62863.07</v>
      </c>
    </row>
    <row r="427" spans="1:14" s="12" customFormat="1" x14ac:dyDescent="0.25">
      <c r="A427" s="107" t="s">
        <v>1337</v>
      </c>
      <c r="B427" s="108" t="s">
        <v>1338</v>
      </c>
      <c r="C427" s="99">
        <v>1970.46</v>
      </c>
      <c r="D427" s="121">
        <v>3877.75</v>
      </c>
      <c r="E427" s="99">
        <v>2744.01</v>
      </c>
      <c r="F427" s="121">
        <v>2677.36</v>
      </c>
      <c r="G427" s="99">
        <v>1542.49</v>
      </c>
      <c r="H427" s="121">
        <v>1917.89</v>
      </c>
      <c r="I427" s="99">
        <v>1183</v>
      </c>
      <c r="J427" s="121">
        <v>1129.55</v>
      </c>
      <c r="K427" s="99">
        <v>3034.81</v>
      </c>
      <c r="L427" s="121">
        <v>1050.9900000000002</v>
      </c>
      <c r="M427" s="99">
        <v>6322.15</v>
      </c>
      <c r="N427" s="121">
        <f>IFERROR(VLOOKUP($A427,'SQL Results'!$A:$B,2,0),0)</f>
        <v>1559.22</v>
      </c>
    </row>
    <row r="428" spans="1:14" s="12" customFormat="1" x14ac:dyDescent="0.25">
      <c r="A428" s="107" t="s">
        <v>1339</v>
      </c>
      <c r="B428" s="108" t="s">
        <v>1340</v>
      </c>
      <c r="C428" s="99">
        <v>7371.97</v>
      </c>
      <c r="D428" s="121">
        <v>62307.99</v>
      </c>
      <c r="E428" s="99">
        <v>83942.9</v>
      </c>
      <c r="F428" s="121">
        <v>242567.22000000003</v>
      </c>
      <c r="G428" s="99">
        <v>103565.27999999998</v>
      </c>
      <c r="H428" s="121">
        <v>35975.160000000003</v>
      </c>
      <c r="I428" s="99">
        <v>46598.83</v>
      </c>
      <c r="J428" s="121">
        <v>43181.36</v>
      </c>
      <c r="K428" s="99">
        <v>79725.070000000007</v>
      </c>
      <c r="L428" s="121">
        <v>92217.249999999985</v>
      </c>
      <c r="M428" s="99">
        <v>106480.42</v>
      </c>
      <c r="N428" s="121">
        <f>IFERROR(VLOOKUP($A428,'SQL Results'!$A:$B,2,0),0)</f>
        <v>46499.360000000001</v>
      </c>
    </row>
    <row r="429" spans="1:14" s="12" customFormat="1" x14ac:dyDescent="0.25">
      <c r="A429" s="107" t="s">
        <v>1341</v>
      </c>
      <c r="B429" s="108" t="s">
        <v>1342</v>
      </c>
      <c r="C429" s="99">
        <v>1377330.2299999997</v>
      </c>
      <c r="D429" s="121">
        <v>1103255.0000000002</v>
      </c>
      <c r="E429" s="99">
        <v>1100938.6100000001</v>
      </c>
      <c r="F429" s="121">
        <v>1018278.58</v>
      </c>
      <c r="G429" s="99">
        <v>827078.97</v>
      </c>
      <c r="H429" s="121">
        <v>959698.5</v>
      </c>
      <c r="I429" s="99">
        <v>1502331.18</v>
      </c>
      <c r="J429" s="121">
        <v>1923615.03</v>
      </c>
      <c r="K429" s="99">
        <v>2199603.4</v>
      </c>
      <c r="L429" s="121">
        <v>2792803.23</v>
      </c>
      <c r="M429" s="99">
        <v>2508448.64</v>
      </c>
      <c r="N429" s="121">
        <f>IFERROR(VLOOKUP($A429,'SQL Results'!$A:$B,2,0),0)</f>
        <v>2656856.92</v>
      </c>
    </row>
    <row r="430" spans="1:14" s="12" customFormat="1" x14ac:dyDescent="0.25">
      <c r="A430" s="107" t="s">
        <v>1348</v>
      </c>
      <c r="B430" s="108" t="s">
        <v>1346</v>
      </c>
      <c r="C430" s="99">
        <v>513317.04</v>
      </c>
      <c r="D430" s="121">
        <v>561955.61</v>
      </c>
      <c r="E430" s="99">
        <v>819585.36</v>
      </c>
      <c r="F430" s="121">
        <v>449102.27</v>
      </c>
      <c r="G430" s="99">
        <v>463410.24</v>
      </c>
      <c r="H430" s="121">
        <v>474082.5</v>
      </c>
      <c r="I430" s="99">
        <v>434799.26000000007</v>
      </c>
      <c r="J430" s="121">
        <v>244542.76</v>
      </c>
      <c r="K430" s="99">
        <v>327644.79999999999</v>
      </c>
      <c r="L430" s="121">
        <v>599519.67000000004</v>
      </c>
      <c r="M430" s="99">
        <v>499511.35</v>
      </c>
      <c r="N430" s="121">
        <f>IFERROR(VLOOKUP($A430,'SQL Results'!$A:$B,2,0),0)</f>
        <v>160082.31</v>
      </c>
    </row>
    <row r="431" spans="1:14" s="12" customFormat="1" x14ac:dyDescent="0.25">
      <c r="A431" s="107" t="s">
        <v>1353</v>
      </c>
      <c r="B431" s="108" t="s">
        <v>1352</v>
      </c>
      <c r="C431" s="99">
        <v>73663.16</v>
      </c>
      <c r="D431" s="121">
        <v>57378.12</v>
      </c>
      <c r="E431" s="99">
        <v>62842.71</v>
      </c>
      <c r="F431" s="121">
        <v>38162.629999999997</v>
      </c>
      <c r="G431" s="99">
        <v>11058.19</v>
      </c>
      <c r="H431" s="121">
        <v>33992.019999999997</v>
      </c>
      <c r="I431" s="99">
        <v>50060.91</v>
      </c>
      <c r="J431" s="121">
        <v>50170.44</v>
      </c>
      <c r="K431" s="99">
        <v>168178.68</v>
      </c>
      <c r="L431" s="121">
        <v>313712.06</v>
      </c>
      <c r="M431" s="99">
        <v>159666.03</v>
      </c>
      <c r="N431" s="121">
        <f>IFERROR(VLOOKUP($A431,'SQL Results'!$A:$B,2,0),0)</f>
        <v>114630.66</v>
      </c>
    </row>
    <row r="432" spans="1:14" s="12" customFormat="1" x14ac:dyDescent="0.25">
      <c r="A432" s="107" t="s">
        <v>1356</v>
      </c>
      <c r="B432" s="108" t="s">
        <v>1355</v>
      </c>
      <c r="C432" s="99">
        <v>125504.75</v>
      </c>
      <c r="D432" s="121">
        <v>146397.85</v>
      </c>
      <c r="E432" s="99">
        <v>88326.58</v>
      </c>
      <c r="F432" s="121">
        <v>75537.62</v>
      </c>
      <c r="G432" s="99">
        <v>63556.07</v>
      </c>
      <c r="H432" s="121">
        <v>211841.6</v>
      </c>
      <c r="I432" s="99">
        <v>70770.47</v>
      </c>
      <c r="J432" s="121">
        <v>100927.55</v>
      </c>
      <c r="K432" s="99">
        <v>225962.75</v>
      </c>
      <c r="L432" s="121">
        <v>240652.14999999997</v>
      </c>
      <c r="M432" s="99">
        <v>224828.23</v>
      </c>
      <c r="N432" s="121">
        <f>IFERROR(VLOOKUP($A432,'SQL Results'!$A:$B,2,0),0)</f>
        <v>264928.2</v>
      </c>
    </row>
    <row r="433" spans="1:14" s="12" customFormat="1" x14ac:dyDescent="0.25">
      <c r="A433" s="107" t="s">
        <v>1361</v>
      </c>
      <c r="B433" s="108" t="s">
        <v>1362</v>
      </c>
      <c r="C433" s="99">
        <v>123017.25999999998</v>
      </c>
      <c r="D433" s="121">
        <v>59890.3</v>
      </c>
      <c r="E433" s="99">
        <v>75296.83</v>
      </c>
      <c r="F433" s="121">
        <v>51930.79</v>
      </c>
      <c r="G433" s="99">
        <v>35040.39</v>
      </c>
      <c r="H433" s="121">
        <v>50788</v>
      </c>
      <c r="I433" s="99">
        <v>51446.48</v>
      </c>
      <c r="J433" s="121">
        <v>67264.53</v>
      </c>
      <c r="K433" s="99">
        <v>152811.60999999999</v>
      </c>
      <c r="L433" s="121">
        <v>69141.440000000002</v>
      </c>
      <c r="M433" s="99">
        <v>60191.21</v>
      </c>
      <c r="N433" s="121">
        <f>IFERROR(VLOOKUP($A433,'SQL Results'!$A:$B,2,0),0)</f>
        <v>153682.06</v>
      </c>
    </row>
    <row r="434" spans="1:14" s="12" customFormat="1" ht="30" x14ac:dyDescent="0.25">
      <c r="A434" s="107" t="s">
        <v>1365</v>
      </c>
      <c r="B434" s="108" t="s">
        <v>1366</v>
      </c>
      <c r="C434" s="99">
        <v>769350.59</v>
      </c>
      <c r="D434" s="121">
        <v>253475.92000000004</v>
      </c>
      <c r="E434" s="99">
        <v>239741.76000000004</v>
      </c>
      <c r="F434" s="121">
        <v>438741.99999999994</v>
      </c>
      <c r="G434" s="99">
        <v>345400.75</v>
      </c>
      <c r="H434" s="121">
        <v>570914.49</v>
      </c>
      <c r="I434" s="99">
        <v>482715.06000000006</v>
      </c>
      <c r="J434" s="121">
        <v>465166.78</v>
      </c>
      <c r="K434" s="99">
        <v>634715.22</v>
      </c>
      <c r="L434" s="121">
        <v>799347.81999999983</v>
      </c>
      <c r="M434" s="99">
        <v>639792.67000000004</v>
      </c>
      <c r="N434" s="121">
        <f>IFERROR(VLOOKUP($A434,'SQL Results'!$A:$B,2,0),0)</f>
        <v>807187.55</v>
      </c>
    </row>
    <row r="435" spans="1:14" s="12" customFormat="1" ht="30" x14ac:dyDescent="0.25">
      <c r="A435" s="107" t="s">
        <v>1370</v>
      </c>
      <c r="B435" s="108" t="s">
        <v>1368</v>
      </c>
      <c r="C435" s="99">
        <v>68071.199999999997</v>
      </c>
      <c r="D435" s="121">
        <v>34887.17</v>
      </c>
      <c r="E435" s="99">
        <v>96151.079999999987</v>
      </c>
      <c r="F435" s="121">
        <v>47240.69</v>
      </c>
      <c r="G435" s="99">
        <v>16492.96</v>
      </c>
      <c r="H435" s="121">
        <v>31318.42</v>
      </c>
      <c r="I435" s="99">
        <v>28423.790000000005</v>
      </c>
      <c r="J435" s="121">
        <v>66491.539999999994</v>
      </c>
      <c r="K435" s="99">
        <v>69509.039999999994</v>
      </c>
      <c r="L435" s="121">
        <v>44912.06</v>
      </c>
      <c r="M435" s="99">
        <v>44298.32</v>
      </c>
      <c r="N435" s="121">
        <f>IFERROR(VLOOKUP($A435,'SQL Results'!$A:$B,2,0),0)</f>
        <v>51801.91</v>
      </c>
    </row>
    <row r="436" spans="1:14" s="12" customFormat="1" x14ac:dyDescent="0.25">
      <c r="A436" s="107" t="s">
        <v>1375</v>
      </c>
      <c r="B436" s="108" t="s">
        <v>1374</v>
      </c>
      <c r="C436" s="99">
        <v>129663.54</v>
      </c>
      <c r="D436" s="121">
        <v>111046.78</v>
      </c>
      <c r="E436" s="99">
        <v>63251.199999999997</v>
      </c>
      <c r="F436" s="121">
        <v>138828.48000000001</v>
      </c>
      <c r="G436" s="99">
        <v>79620.490000000005</v>
      </c>
      <c r="H436" s="121">
        <v>81995.37</v>
      </c>
      <c r="I436" s="99">
        <v>182860.48</v>
      </c>
      <c r="J436" s="121">
        <v>174099.79999999996</v>
      </c>
      <c r="K436" s="99">
        <v>155866.65</v>
      </c>
      <c r="L436" s="121">
        <v>145712.15</v>
      </c>
      <c r="M436" s="99">
        <v>165768.41</v>
      </c>
      <c r="N436" s="121">
        <f>IFERROR(VLOOKUP($A436,'SQL Results'!$A:$B,2,0),0)</f>
        <v>100559.22</v>
      </c>
    </row>
    <row r="437" spans="1:14" s="12" customFormat="1" x14ac:dyDescent="0.25">
      <c r="A437" s="107" t="s">
        <v>1378</v>
      </c>
      <c r="B437" s="108" t="s">
        <v>1377</v>
      </c>
      <c r="C437" s="99">
        <v>173.12</v>
      </c>
      <c r="D437" s="121">
        <v>125.51</v>
      </c>
      <c r="E437" s="99">
        <v>0</v>
      </c>
      <c r="F437" s="121">
        <v>0</v>
      </c>
      <c r="G437" s="99">
        <v>145.08000000000001</v>
      </c>
      <c r="H437" s="121">
        <v>0</v>
      </c>
      <c r="I437" s="99">
        <v>582.35</v>
      </c>
      <c r="J437" s="121">
        <v>733.25</v>
      </c>
      <c r="K437" s="99">
        <v>302.01</v>
      </c>
      <c r="L437" s="121">
        <v>305.51</v>
      </c>
      <c r="M437" s="99">
        <v>369.57</v>
      </c>
      <c r="N437" s="121">
        <f>IFERROR(VLOOKUP($A437,'SQL Results'!$A:$B,2,0),0)</f>
        <v>0</v>
      </c>
    </row>
    <row r="438" spans="1:14" s="12" customFormat="1" ht="30" x14ac:dyDescent="0.25">
      <c r="A438" s="107" t="s">
        <v>1382</v>
      </c>
      <c r="B438" s="108" t="s">
        <v>1380</v>
      </c>
      <c r="C438" s="99">
        <v>273929.19</v>
      </c>
      <c r="D438" s="121">
        <v>159218.96</v>
      </c>
      <c r="E438" s="99">
        <v>102027.28</v>
      </c>
      <c r="F438" s="121">
        <v>171750.62</v>
      </c>
      <c r="G438" s="99">
        <v>195786.64</v>
      </c>
      <c r="H438" s="121">
        <v>178477.23000000004</v>
      </c>
      <c r="I438" s="99">
        <v>153458.79</v>
      </c>
      <c r="J438" s="121">
        <v>71512.34</v>
      </c>
      <c r="K438" s="99">
        <v>238489.98</v>
      </c>
      <c r="L438" s="121">
        <v>157354.04999999996</v>
      </c>
      <c r="M438" s="99">
        <v>186808.01</v>
      </c>
      <c r="N438" s="121">
        <f>IFERROR(VLOOKUP($A438,'SQL Results'!$A:$B,2,0),0)</f>
        <v>133058.14000000001</v>
      </c>
    </row>
    <row r="439" spans="1:14" s="12" customFormat="1" x14ac:dyDescent="0.25">
      <c r="A439" s="107" t="s">
        <v>1386</v>
      </c>
      <c r="B439" s="108" t="s">
        <v>1387</v>
      </c>
      <c r="C439" s="99">
        <v>9091.23</v>
      </c>
      <c r="D439" s="121">
        <v>16570.16</v>
      </c>
      <c r="E439" s="99">
        <v>44641.27</v>
      </c>
      <c r="F439" s="121">
        <v>22433.02</v>
      </c>
      <c r="G439" s="99">
        <v>8414.99</v>
      </c>
      <c r="H439" s="121">
        <v>10490.2</v>
      </c>
      <c r="I439" s="99">
        <v>19027.240000000002</v>
      </c>
      <c r="J439" s="121">
        <v>32710.65</v>
      </c>
      <c r="K439" s="99">
        <v>105221.19</v>
      </c>
      <c r="L439" s="121">
        <v>4711.420000000001</v>
      </c>
      <c r="M439" s="99">
        <v>4357.29</v>
      </c>
      <c r="N439" s="121">
        <f>IFERROR(VLOOKUP($A439,'SQL Results'!$A:$B,2,0),0)</f>
        <v>4378.3900000000003</v>
      </c>
    </row>
    <row r="440" spans="1:14" s="12" customFormat="1" x14ac:dyDescent="0.25">
      <c r="A440" s="107" t="s">
        <v>1388</v>
      </c>
      <c r="B440" s="108" t="s">
        <v>1389</v>
      </c>
      <c r="C440" s="99">
        <v>6537.82</v>
      </c>
      <c r="D440" s="121">
        <v>2148.66</v>
      </c>
      <c r="E440" s="99">
        <v>2511.16</v>
      </c>
      <c r="F440" s="121">
        <v>3058.1799999999994</v>
      </c>
      <c r="G440" s="99">
        <v>1078.7200000000003</v>
      </c>
      <c r="H440" s="121">
        <v>971.34</v>
      </c>
      <c r="I440" s="99">
        <v>1600.88</v>
      </c>
      <c r="J440" s="121">
        <v>1497.74</v>
      </c>
      <c r="K440" s="99">
        <v>2949.3</v>
      </c>
      <c r="L440" s="121">
        <v>2421.8000000000002</v>
      </c>
      <c r="M440" s="99">
        <v>4253.8599999999997</v>
      </c>
      <c r="N440" s="121">
        <f>IFERROR(VLOOKUP($A440,'SQL Results'!$A:$B,2,0),0)</f>
        <v>2134.46</v>
      </c>
    </row>
    <row r="441" spans="1:14" s="12" customFormat="1" x14ac:dyDescent="0.25">
      <c r="A441" s="107" t="s">
        <v>1393</v>
      </c>
      <c r="B441" s="108" t="s">
        <v>1391</v>
      </c>
      <c r="C441" s="99">
        <v>0</v>
      </c>
      <c r="D441" s="121">
        <v>0</v>
      </c>
      <c r="E441" s="99">
        <v>0</v>
      </c>
      <c r="F441" s="121">
        <v>0</v>
      </c>
      <c r="G441" s="99">
        <v>0</v>
      </c>
      <c r="H441" s="121">
        <v>0</v>
      </c>
      <c r="I441" s="99">
        <v>0</v>
      </c>
      <c r="J441" s="121">
        <v>0</v>
      </c>
      <c r="K441" s="99">
        <v>0</v>
      </c>
      <c r="L441" s="121">
        <v>0</v>
      </c>
      <c r="M441" s="99">
        <v>0</v>
      </c>
      <c r="N441" s="121">
        <f>IFERROR(VLOOKUP($A441,'SQL Results'!$A:$B,2,0),0)</f>
        <v>0</v>
      </c>
    </row>
    <row r="442" spans="1:14" s="12" customFormat="1" x14ac:dyDescent="0.25">
      <c r="A442" s="107" t="s">
        <v>1399</v>
      </c>
      <c r="B442" s="108" t="s">
        <v>1400</v>
      </c>
      <c r="C442" s="99">
        <v>2568.59</v>
      </c>
      <c r="D442" s="121">
        <v>1462.25</v>
      </c>
      <c r="E442" s="99">
        <v>3028.1</v>
      </c>
      <c r="F442" s="121">
        <v>2582.14</v>
      </c>
      <c r="G442" s="99">
        <v>3347.39</v>
      </c>
      <c r="H442" s="121">
        <v>3118.27</v>
      </c>
      <c r="I442" s="99">
        <v>2417.77</v>
      </c>
      <c r="J442" s="121">
        <v>450.83</v>
      </c>
      <c r="K442" s="99">
        <v>3594.77</v>
      </c>
      <c r="L442" s="121">
        <v>85.26</v>
      </c>
      <c r="M442" s="99">
        <v>4096.51</v>
      </c>
      <c r="N442" s="121">
        <f>IFERROR(VLOOKUP($A442,'SQL Results'!$A:$B,2,0),0)</f>
        <v>421.81</v>
      </c>
    </row>
    <row r="443" spans="1:14" s="12" customFormat="1" ht="30" x14ac:dyDescent="0.25">
      <c r="A443" s="107" t="s">
        <v>1401</v>
      </c>
      <c r="B443" s="108" t="s">
        <v>1402</v>
      </c>
      <c r="C443" s="99">
        <v>248503.2</v>
      </c>
      <c r="D443" s="121">
        <v>122314.41</v>
      </c>
      <c r="E443" s="99">
        <v>56483.739999999991</v>
      </c>
      <c r="F443" s="121">
        <v>162451.26999999999</v>
      </c>
      <c r="G443" s="99">
        <v>250207.53</v>
      </c>
      <c r="H443" s="121">
        <v>62196.51</v>
      </c>
      <c r="I443" s="99">
        <v>185556.37</v>
      </c>
      <c r="J443" s="121">
        <v>173918.91</v>
      </c>
      <c r="K443" s="99">
        <v>234763.54</v>
      </c>
      <c r="L443" s="121">
        <v>158082.45000000001</v>
      </c>
      <c r="M443" s="99">
        <v>349157.35</v>
      </c>
      <c r="N443" s="121">
        <f>IFERROR(VLOOKUP($A443,'SQL Results'!$A:$B,2,0),0)</f>
        <v>94763.71</v>
      </c>
    </row>
    <row r="444" spans="1:14" s="12" customFormat="1" x14ac:dyDescent="0.25">
      <c r="A444" s="107" t="s">
        <v>1403</v>
      </c>
      <c r="B444" s="108" t="s">
        <v>1404</v>
      </c>
      <c r="C444" s="99">
        <v>25956.44</v>
      </c>
      <c r="D444" s="121">
        <v>34894.230000000003</v>
      </c>
      <c r="E444" s="99">
        <v>41136.37000000001</v>
      </c>
      <c r="F444" s="121">
        <v>81918.149999999994</v>
      </c>
      <c r="G444" s="99">
        <v>27631.83</v>
      </c>
      <c r="H444" s="121">
        <v>22656.880000000001</v>
      </c>
      <c r="I444" s="99">
        <v>13964.29</v>
      </c>
      <c r="J444" s="121">
        <v>233882.29000000004</v>
      </c>
      <c r="K444" s="99">
        <v>66612.53</v>
      </c>
      <c r="L444" s="121">
        <v>60489.36</v>
      </c>
      <c r="M444" s="99">
        <v>109701.73</v>
      </c>
      <c r="N444" s="121">
        <f>IFERROR(VLOOKUP($A444,'SQL Results'!$A:$B,2,0),0)</f>
        <v>122404.84</v>
      </c>
    </row>
    <row r="445" spans="1:14" s="12" customFormat="1" ht="30" x14ac:dyDescent="0.25">
      <c r="A445" s="107" t="s">
        <v>1409</v>
      </c>
      <c r="B445" s="108" t="s">
        <v>1408</v>
      </c>
      <c r="C445" s="99">
        <v>12264.4</v>
      </c>
      <c r="D445" s="121">
        <v>522.09</v>
      </c>
      <c r="E445" s="99">
        <v>17112.88</v>
      </c>
      <c r="F445" s="121">
        <v>961.36</v>
      </c>
      <c r="G445" s="99">
        <v>270.77</v>
      </c>
      <c r="H445" s="121">
        <v>53.420000000000009</v>
      </c>
      <c r="I445" s="99">
        <v>527.89</v>
      </c>
      <c r="J445" s="121">
        <v>35.22</v>
      </c>
      <c r="K445" s="99">
        <v>137.27000000000001</v>
      </c>
      <c r="L445" s="121">
        <v>98.6</v>
      </c>
      <c r="M445" s="99">
        <v>644.5</v>
      </c>
      <c r="N445" s="121">
        <f>IFERROR(VLOOKUP($A445,'SQL Results'!$A:$B,2,0),0)</f>
        <v>753.02</v>
      </c>
    </row>
    <row r="446" spans="1:14" s="12" customFormat="1" x14ac:dyDescent="0.25">
      <c r="A446" s="107" t="s">
        <v>1412</v>
      </c>
      <c r="B446" s="108" t="s">
        <v>1411</v>
      </c>
      <c r="C446" s="99">
        <v>81388.28</v>
      </c>
      <c r="D446" s="121">
        <v>92386.699999999983</v>
      </c>
      <c r="E446" s="99">
        <v>55232.02</v>
      </c>
      <c r="F446" s="121">
        <v>57137.11</v>
      </c>
      <c r="G446" s="99">
        <v>38276.92</v>
      </c>
      <c r="H446" s="121">
        <v>57870.74</v>
      </c>
      <c r="I446" s="99">
        <v>48245.91</v>
      </c>
      <c r="J446" s="121">
        <v>58048.639999999999</v>
      </c>
      <c r="K446" s="99">
        <v>132036.60999999999</v>
      </c>
      <c r="L446" s="121">
        <v>60297.19</v>
      </c>
      <c r="M446" s="99">
        <v>76356.210000000006</v>
      </c>
      <c r="N446" s="121">
        <f>IFERROR(VLOOKUP($A446,'SQL Results'!$A:$B,2,0),0)</f>
        <v>34890.959999999999</v>
      </c>
    </row>
    <row r="447" spans="1:14" s="12" customFormat="1" x14ac:dyDescent="0.25">
      <c r="A447" s="107" t="s">
        <v>1413</v>
      </c>
      <c r="B447" s="108" t="s">
        <v>1414</v>
      </c>
      <c r="C447" s="99">
        <v>0</v>
      </c>
      <c r="D447" s="121">
        <v>0</v>
      </c>
      <c r="E447" s="99">
        <v>0</v>
      </c>
      <c r="F447" s="121">
        <v>0</v>
      </c>
      <c r="G447" s="99">
        <v>0</v>
      </c>
      <c r="H447" s="121">
        <v>0</v>
      </c>
      <c r="I447" s="99">
        <v>0</v>
      </c>
      <c r="J447" s="121">
        <v>0</v>
      </c>
      <c r="K447" s="99">
        <v>0</v>
      </c>
      <c r="L447" s="121">
        <v>0</v>
      </c>
      <c r="M447" s="99">
        <v>0</v>
      </c>
      <c r="N447" s="121">
        <f>IFERROR(VLOOKUP($A447,'SQL Results'!$A:$B,2,0),0)</f>
        <v>0</v>
      </c>
    </row>
    <row r="448" spans="1:14" s="12" customFormat="1" ht="30" x14ac:dyDescent="0.25">
      <c r="A448" s="107" t="s">
        <v>1419</v>
      </c>
      <c r="B448" s="108" t="s">
        <v>1418</v>
      </c>
      <c r="C448" s="99">
        <v>135142.09</v>
      </c>
      <c r="D448" s="121">
        <v>63567.86</v>
      </c>
      <c r="E448" s="99">
        <v>85541.09</v>
      </c>
      <c r="F448" s="121">
        <v>42576.5</v>
      </c>
      <c r="G448" s="99">
        <v>38537.230000000003</v>
      </c>
      <c r="H448" s="121">
        <v>95139.520000000004</v>
      </c>
      <c r="I448" s="99">
        <v>68001.509999999995</v>
      </c>
      <c r="J448" s="121">
        <v>44709.36</v>
      </c>
      <c r="K448" s="99">
        <v>93460.55</v>
      </c>
      <c r="L448" s="121">
        <v>66743.62</v>
      </c>
      <c r="M448" s="99">
        <v>91563.85</v>
      </c>
      <c r="N448" s="121">
        <f>IFERROR(VLOOKUP($A448,'SQL Results'!$A:$B,2,0),0)</f>
        <v>104277.39</v>
      </c>
    </row>
    <row r="449" spans="1:14" s="12" customFormat="1" x14ac:dyDescent="0.25">
      <c r="A449" s="107" t="s">
        <v>1422</v>
      </c>
      <c r="B449" s="108" t="s">
        <v>1421</v>
      </c>
      <c r="C449" s="99">
        <v>99965.73</v>
      </c>
      <c r="D449" s="121">
        <v>107649.09</v>
      </c>
      <c r="E449" s="99">
        <v>85209.58</v>
      </c>
      <c r="F449" s="121">
        <v>59220.95</v>
      </c>
      <c r="G449" s="99">
        <v>43669.91</v>
      </c>
      <c r="H449" s="121">
        <v>76160.3</v>
      </c>
      <c r="I449" s="99">
        <v>108979.86999999998</v>
      </c>
      <c r="J449" s="121">
        <v>130965.65</v>
      </c>
      <c r="K449" s="99">
        <v>132601.07</v>
      </c>
      <c r="L449" s="121">
        <v>138906.79999999999</v>
      </c>
      <c r="M449" s="99">
        <v>122397.51</v>
      </c>
      <c r="N449" s="121">
        <f>IFERROR(VLOOKUP($A449,'SQL Results'!$A:$B,2,0),0)</f>
        <v>103883.65</v>
      </c>
    </row>
    <row r="450" spans="1:14" s="12" customFormat="1" x14ac:dyDescent="0.25">
      <c r="A450" s="107" t="s">
        <v>1425</v>
      </c>
      <c r="B450" s="108" t="s">
        <v>1424</v>
      </c>
      <c r="C450" s="99">
        <v>1196875.31</v>
      </c>
      <c r="D450" s="121">
        <v>576450.12</v>
      </c>
      <c r="E450" s="99">
        <v>711821.98</v>
      </c>
      <c r="F450" s="121">
        <v>470297.1</v>
      </c>
      <c r="G450" s="99">
        <v>444528.3</v>
      </c>
      <c r="H450" s="121">
        <v>409750.98999999993</v>
      </c>
      <c r="I450" s="99">
        <v>535380.54</v>
      </c>
      <c r="J450" s="121">
        <v>595181.69999999984</v>
      </c>
      <c r="K450" s="99">
        <v>624910.48</v>
      </c>
      <c r="L450" s="121">
        <v>504044.11</v>
      </c>
      <c r="M450" s="99">
        <v>750066.18</v>
      </c>
      <c r="N450" s="121">
        <f>IFERROR(VLOOKUP($A450,'SQL Results'!$A:$B,2,0),0)</f>
        <v>482051.68</v>
      </c>
    </row>
    <row r="451" spans="1:14" s="12" customFormat="1" x14ac:dyDescent="0.25">
      <c r="A451" s="107" t="s">
        <v>1429</v>
      </c>
      <c r="B451" s="108" t="s">
        <v>1430</v>
      </c>
      <c r="C451" s="99">
        <v>2444.91</v>
      </c>
      <c r="D451" s="121">
        <v>2264.2800000000002</v>
      </c>
      <c r="E451" s="99">
        <v>1047.9000000000001</v>
      </c>
      <c r="F451" s="121">
        <v>14.9</v>
      </c>
      <c r="G451" s="99">
        <v>0</v>
      </c>
      <c r="H451" s="121">
        <v>1574.01</v>
      </c>
      <c r="I451" s="99">
        <v>1744.95</v>
      </c>
      <c r="J451" s="121">
        <v>1860.03</v>
      </c>
      <c r="K451" s="99">
        <v>4053.59</v>
      </c>
      <c r="L451" s="121">
        <v>106.14000000000001</v>
      </c>
      <c r="M451" s="99">
        <v>8053.47</v>
      </c>
      <c r="N451" s="121">
        <f>IFERROR(VLOOKUP($A451,'SQL Results'!$A:$B,2,0),0)</f>
        <v>4978.55</v>
      </c>
    </row>
    <row r="452" spans="1:14" s="12" customFormat="1" x14ac:dyDescent="0.25">
      <c r="A452" s="107" t="s">
        <v>1431</v>
      </c>
      <c r="B452" s="108" t="s">
        <v>1432</v>
      </c>
      <c r="C452" s="99">
        <v>180311.45000000004</v>
      </c>
      <c r="D452" s="121">
        <v>109251.79</v>
      </c>
      <c r="E452" s="99">
        <v>87980.49000000002</v>
      </c>
      <c r="F452" s="121">
        <v>58816.92</v>
      </c>
      <c r="G452" s="99">
        <v>35369.26</v>
      </c>
      <c r="H452" s="121">
        <v>51443.19</v>
      </c>
      <c r="I452" s="99">
        <v>73443.710000000006</v>
      </c>
      <c r="J452" s="121">
        <v>126289.97</v>
      </c>
      <c r="K452" s="99">
        <v>203777.15</v>
      </c>
      <c r="L452" s="121">
        <v>183028.66</v>
      </c>
      <c r="M452" s="99">
        <v>250439.35</v>
      </c>
      <c r="N452" s="121">
        <f>IFERROR(VLOOKUP($A452,'SQL Results'!$A:$B,2,0),0)</f>
        <v>245486.65</v>
      </c>
    </row>
    <row r="453" spans="1:14" s="12" customFormat="1" ht="30" x14ac:dyDescent="0.25">
      <c r="A453" s="107" t="s">
        <v>1437</v>
      </c>
      <c r="B453" s="108" t="s">
        <v>1438</v>
      </c>
      <c r="C453" s="99">
        <v>1107737.72</v>
      </c>
      <c r="D453" s="121">
        <v>985093.78</v>
      </c>
      <c r="E453" s="99">
        <v>1481974.09</v>
      </c>
      <c r="F453" s="121">
        <v>1756324.78</v>
      </c>
      <c r="G453" s="99">
        <v>172424.9</v>
      </c>
      <c r="H453" s="121">
        <v>1029016.13</v>
      </c>
      <c r="I453" s="99">
        <v>1177099.01</v>
      </c>
      <c r="J453" s="121">
        <v>1379800.75</v>
      </c>
      <c r="K453" s="99">
        <v>1262148.04</v>
      </c>
      <c r="L453" s="121">
        <v>1683958.02</v>
      </c>
      <c r="M453" s="99">
        <v>1205222.96</v>
      </c>
      <c r="N453" s="121">
        <f>IFERROR(VLOOKUP($A453,'SQL Results'!$A:$B,2,0),0)</f>
        <v>969800.19</v>
      </c>
    </row>
    <row r="454" spans="1:14" s="12" customFormat="1" x14ac:dyDescent="0.25">
      <c r="A454" s="107" t="s">
        <v>1441</v>
      </c>
      <c r="B454" s="108" t="s">
        <v>1442</v>
      </c>
      <c r="C454" s="99">
        <v>5389.96</v>
      </c>
      <c r="D454" s="121">
        <v>3513.51</v>
      </c>
      <c r="E454" s="99">
        <v>10226.839999999998</v>
      </c>
      <c r="F454" s="121">
        <v>0</v>
      </c>
      <c r="G454" s="99">
        <v>0</v>
      </c>
      <c r="H454" s="121">
        <v>24.39</v>
      </c>
      <c r="I454" s="99">
        <v>0</v>
      </c>
      <c r="J454" s="121">
        <v>0</v>
      </c>
      <c r="K454" s="99">
        <v>1077.9700000000003</v>
      </c>
      <c r="L454" s="121">
        <v>195.63</v>
      </c>
      <c r="M454" s="99">
        <v>3929.25</v>
      </c>
      <c r="N454" s="121">
        <f>IFERROR(VLOOKUP($A454,'SQL Results'!$A:$B,2,0),0)</f>
        <v>0</v>
      </c>
    </row>
    <row r="455" spans="1:14" s="12" customFormat="1" ht="30" x14ac:dyDescent="0.25">
      <c r="A455" s="107" t="s">
        <v>1443</v>
      </c>
      <c r="B455" s="108" t="s">
        <v>1444</v>
      </c>
      <c r="C455" s="99">
        <v>493625.63</v>
      </c>
      <c r="D455" s="121">
        <v>401286.23</v>
      </c>
      <c r="E455" s="99">
        <v>252712.14</v>
      </c>
      <c r="F455" s="121">
        <v>196420.69</v>
      </c>
      <c r="G455" s="99">
        <v>232904.49</v>
      </c>
      <c r="H455" s="121">
        <v>361839.42</v>
      </c>
      <c r="I455" s="99">
        <v>534189.25</v>
      </c>
      <c r="J455" s="121">
        <v>732486.03</v>
      </c>
      <c r="K455" s="99">
        <v>621173.5</v>
      </c>
      <c r="L455" s="121">
        <v>781728.43999999983</v>
      </c>
      <c r="M455" s="99">
        <v>719052.45</v>
      </c>
      <c r="N455" s="121">
        <f>IFERROR(VLOOKUP($A455,'SQL Results'!$A:$B,2,0),0)</f>
        <v>718890.74</v>
      </c>
    </row>
    <row r="456" spans="1:14" s="12" customFormat="1" ht="30" x14ac:dyDescent="0.25">
      <c r="A456" s="107" t="s">
        <v>1448</v>
      </c>
      <c r="B456" s="108" t="s">
        <v>1449</v>
      </c>
      <c r="C456" s="99">
        <v>23015.310000000005</v>
      </c>
      <c r="D456" s="121">
        <v>134125.04999999999</v>
      </c>
      <c r="E456" s="99">
        <v>21498.25</v>
      </c>
      <c r="F456" s="121">
        <v>17716.91</v>
      </c>
      <c r="G456" s="99">
        <v>14150.15</v>
      </c>
      <c r="H456" s="121">
        <v>16303.440000000002</v>
      </c>
      <c r="I456" s="99">
        <v>28467.37</v>
      </c>
      <c r="J456" s="121">
        <v>29931.1</v>
      </c>
      <c r="K456" s="99">
        <v>24986.05</v>
      </c>
      <c r="L456" s="121">
        <v>33495.040000000001</v>
      </c>
      <c r="M456" s="99">
        <v>22887.5</v>
      </c>
      <c r="N456" s="121">
        <f>IFERROR(VLOOKUP($A456,'SQL Results'!$A:$B,2,0),0)</f>
        <v>35488.49</v>
      </c>
    </row>
    <row r="457" spans="1:14" s="12" customFormat="1" x14ac:dyDescent="0.25">
      <c r="A457" s="107" t="s">
        <v>1450</v>
      </c>
      <c r="B457" s="108" t="s">
        <v>1451</v>
      </c>
      <c r="C457" s="99">
        <v>24200.55</v>
      </c>
      <c r="D457" s="121">
        <v>34475.589999999997</v>
      </c>
      <c r="E457" s="99">
        <v>36911.71</v>
      </c>
      <c r="F457" s="121">
        <v>7532.79</v>
      </c>
      <c r="G457" s="99">
        <v>3855.04</v>
      </c>
      <c r="H457" s="121">
        <v>8033.08</v>
      </c>
      <c r="I457" s="99">
        <v>19985.04</v>
      </c>
      <c r="J457" s="121">
        <v>32782.639999999999</v>
      </c>
      <c r="K457" s="99">
        <v>47300.7</v>
      </c>
      <c r="L457" s="121">
        <v>35895.79</v>
      </c>
      <c r="M457" s="99">
        <v>46937.24</v>
      </c>
      <c r="N457" s="121">
        <f>IFERROR(VLOOKUP($A457,'SQL Results'!$A:$B,2,0),0)</f>
        <v>33242.67</v>
      </c>
    </row>
    <row r="458" spans="1:14" s="12" customFormat="1" ht="30" x14ac:dyDescent="0.25">
      <c r="A458" s="107" t="s">
        <v>1452</v>
      </c>
      <c r="B458" s="108" t="s">
        <v>1453</v>
      </c>
      <c r="C458" s="99">
        <v>283188.40999999997</v>
      </c>
      <c r="D458" s="121">
        <v>156244.67000000004</v>
      </c>
      <c r="E458" s="99">
        <v>157127.84</v>
      </c>
      <c r="F458" s="121">
        <v>127943.98</v>
      </c>
      <c r="G458" s="99">
        <v>72183.99000000002</v>
      </c>
      <c r="H458" s="121">
        <v>91430.6</v>
      </c>
      <c r="I458" s="99">
        <v>223375.95</v>
      </c>
      <c r="J458" s="121">
        <v>203263.82</v>
      </c>
      <c r="K458" s="99">
        <v>278534.21999999997</v>
      </c>
      <c r="L458" s="121">
        <v>295519.27</v>
      </c>
      <c r="M458" s="99">
        <v>452170.37</v>
      </c>
      <c r="N458" s="121">
        <f>IFERROR(VLOOKUP($A458,'SQL Results'!$A:$B,2,0),0)</f>
        <v>342031.92</v>
      </c>
    </row>
    <row r="459" spans="1:14" s="12" customFormat="1" ht="30" x14ac:dyDescent="0.25">
      <c r="A459" s="107" t="s">
        <v>1460</v>
      </c>
      <c r="B459" s="108" t="s">
        <v>1461</v>
      </c>
      <c r="C459" s="99">
        <v>0</v>
      </c>
      <c r="D459" s="121">
        <v>0</v>
      </c>
      <c r="E459" s="99">
        <v>0</v>
      </c>
      <c r="F459" s="121">
        <v>0</v>
      </c>
      <c r="G459" s="99">
        <v>0</v>
      </c>
      <c r="H459" s="121">
        <v>0</v>
      </c>
      <c r="I459" s="99">
        <v>0</v>
      </c>
      <c r="J459" s="121">
        <v>0</v>
      </c>
      <c r="K459" s="99">
        <v>0</v>
      </c>
      <c r="L459" s="121">
        <v>0</v>
      </c>
      <c r="M459" s="99">
        <v>0</v>
      </c>
      <c r="N459" s="121">
        <f>IFERROR(VLOOKUP($A459,'SQL Results'!$A:$B,2,0),0)</f>
        <v>126.69</v>
      </c>
    </row>
    <row r="460" spans="1:14" s="12" customFormat="1" ht="30" x14ac:dyDescent="0.25">
      <c r="A460" s="107" t="s">
        <v>1464</v>
      </c>
      <c r="B460" s="108" t="s">
        <v>1465</v>
      </c>
      <c r="C460" s="99">
        <v>55219.45</v>
      </c>
      <c r="D460" s="121">
        <v>72842.34</v>
      </c>
      <c r="E460" s="99">
        <v>25331.959999999995</v>
      </c>
      <c r="F460" s="121">
        <v>20407.169999999998</v>
      </c>
      <c r="G460" s="99">
        <v>6943.1499999999987</v>
      </c>
      <c r="H460" s="121">
        <v>46214.87999999999</v>
      </c>
      <c r="I460" s="99">
        <v>38718.959999999999</v>
      </c>
      <c r="J460" s="121">
        <v>93757.17</v>
      </c>
      <c r="K460" s="99">
        <v>62201.46</v>
      </c>
      <c r="L460" s="121">
        <v>62610.33</v>
      </c>
      <c r="M460" s="99">
        <v>25934.639999999999</v>
      </c>
      <c r="N460" s="121">
        <f>IFERROR(VLOOKUP($A460,'SQL Results'!$A:$B,2,0),0)</f>
        <v>60454.81</v>
      </c>
    </row>
    <row r="461" spans="1:14" s="12" customFormat="1" x14ac:dyDescent="0.25">
      <c r="A461" s="107" t="s">
        <v>1468</v>
      </c>
      <c r="B461" s="108" t="s">
        <v>1469</v>
      </c>
      <c r="C461" s="99">
        <v>418123.52000000008</v>
      </c>
      <c r="D461" s="121">
        <v>420851.58</v>
      </c>
      <c r="E461" s="99">
        <v>370017.47</v>
      </c>
      <c r="F461" s="121">
        <v>246063.15</v>
      </c>
      <c r="G461" s="99">
        <v>222763.95999999996</v>
      </c>
      <c r="H461" s="121">
        <v>284477.65999999997</v>
      </c>
      <c r="I461" s="99">
        <v>405241.22999999992</v>
      </c>
      <c r="J461" s="121">
        <v>544009.86</v>
      </c>
      <c r="K461" s="99">
        <v>514532.96</v>
      </c>
      <c r="L461" s="121">
        <v>379802.67</v>
      </c>
      <c r="M461" s="99">
        <v>390543.77</v>
      </c>
      <c r="N461" s="121">
        <f>IFERROR(VLOOKUP($A461,'SQL Results'!$A:$B,2,0),0)</f>
        <v>399404.15</v>
      </c>
    </row>
    <row r="462" spans="1:14" s="12" customFormat="1" x14ac:dyDescent="0.25">
      <c r="A462" s="107" t="s">
        <v>1472</v>
      </c>
      <c r="B462" s="108" t="s">
        <v>1473</v>
      </c>
      <c r="C462" s="99">
        <v>18788.88</v>
      </c>
      <c r="D462" s="121">
        <v>18859.080000000002</v>
      </c>
      <c r="E462" s="99">
        <v>2609.36</v>
      </c>
      <c r="F462" s="121">
        <v>6624.8</v>
      </c>
      <c r="G462" s="99">
        <v>27767.7</v>
      </c>
      <c r="H462" s="121">
        <v>32781.67</v>
      </c>
      <c r="I462" s="99">
        <v>32408.41</v>
      </c>
      <c r="J462" s="121">
        <v>5582.19</v>
      </c>
      <c r="K462" s="99">
        <v>8103.4899999999989</v>
      </c>
      <c r="L462" s="121">
        <v>54650.05</v>
      </c>
      <c r="M462" s="99">
        <v>47912.12</v>
      </c>
      <c r="N462" s="121">
        <f>IFERROR(VLOOKUP($A462,'SQL Results'!$A:$B,2,0),0)</f>
        <v>29436.86</v>
      </c>
    </row>
    <row r="463" spans="1:14" s="12" customFormat="1" x14ac:dyDescent="0.25">
      <c r="A463" s="107" t="s">
        <v>1474</v>
      </c>
      <c r="B463" s="108" t="s">
        <v>1475</v>
      </c>
      <c r="C463" s="99">
        <v>1880.11</v>
      </c>
      <c r="D463" s="121">
        <v>3055.2</v>
      </c>
      <c r="E463" s="99">
        <v>2749.91</v>
      </c>
      <c r="F463" s="121">
        <v>1766.28</v>
      </c>
      <c r="G463" s="99">
        <v>3460.19</v>
      </c>
      <c r="H463" s="121">
        <v>1218.52</v>
      </c>
      <c r="I463" s="99">
        <v>1965.58</v>
      </c>
      <c r="J463" s="121">
        <v>1670.15</v>
      </c>
      <c r="K463" s="99">
        <v>1011.8400000000001</v>
      </c>
      <c r="L463" s="121">
        <v>2088.73</v>
      </c>
      <c r="M463" s="99">
        <v>1165.51</v>
      </c>
      <c r="N463" s="121">
        <f>IFERROR(VLOOKUP($A463,'SQL Results'!$A:$B,2,0),0)</f>
        <v>1414.98</v>
      </c>
    </row>
    <row r="464" spans="1:14" s="12" customFormat="1" x14ac:dyDescent="0.25">
      <c r="A464" s="107" t="s">
        <v>1478</v>
      </c>
      <c r="B464" s="108" t="s">
        <v>1479</v>
      </c>
      <c r="C464" s="99">
        <v>0</v>
      </c>
      <c r="D464" s="121">
        <v>0</v>
      </c>
      <c r="E464" s="99">
        <v>0</v>
      </c>
      <c r="F464" s="121">
        <v>0</v>
      </c>
      <c r="G464" s="99">
        <v>0</v>
      </c>
      <c r="H464" s="121">
        <v>0</v>
      </c>
      <c r="I464" s="99">
        <v>0</v>
      </c>
      <c r="J464" s="121">
        <v>0</v>
      </c>
      <c r="K464" s="99">
        <v>0</v>
      </c>
      <c r="L464" s="121">
        <v>0</v>
      </c>
      <c r="M464" s="99">
        <v>0</v>
      </c>
      <c r="N464" s="121">
        <f>IFERROR(VLOOKUP($A464,'SQL Results'!$A:$B,2,0),0)</f>
        <v>0</v>
      </c>
    </row>
    <row r="465" spans="1:14" s="12" customFormat="1" x14ac:dyDescent="0.25">
      <c r="A465" s="107" t="s">
        <v>1480</v>
      </c>
      <c r="B465" s="108" t="s">
        <v>1481</v>
      </c>
      <c r="C465" s="99">
        <v>6039.67</v>
      </c>
      <c r="D465" s="121">
        <v>9890.94</v>
      </c>
      <c r="E465" s="99">
        <v>10386.41</v>
      </c>
      <c r="F465" s="121">
        <v>9029.57</v>
      </c>
      <c r="G465" s="99">
        <v>3115.63</v>
      </c>
      <c r="H465" s="121">
        <v>6092.52</v>
      </c>
      <c r="I465" s="99">
        <v>22317.8</v>
      </c>
      <c r="J465" s="121">
        <v>8126.27</v>
      </c>
      <c r="K465" s="99">
        <v>33328.769999999997</v>
      </c>
      <c r="L465" s="121">
        <v>2912.1599999999994</v>
      </c>
      <c r="M465" s="99">
        <v>14395.99</v>
      </c>
      <c r="N465" s="121">
        <f>IFERROR(VLOOKUP($A465,'SQL Results'!$A:$B,2,0),0)</f>
        <v>397.21</v>
      </c>
    </row>
    <row r="466" spans="1:14" s="12" customFormat="1" ht="30" x14ac:dyDescent="0.25">
      <c r="A466" s="107" t="s">
        <v>1486</v>
      </c>
      <c r="B466" s="108" t="s">
        <v>1487</v>
      </c>
      <c r="C466" s="99">
        <v>14213.41</v>
      </c>
      <c r="D466" s="121">
        <v>10065.82</v>
      </c>
      <c r="E466" s="99">
        <v>10027.850000000002</v>
      </c>
      <c r="F466" s="121">
        <v>369.4</v>
      </c>
      <c r="G466" s="99">
        <v>4509.24</v>
      </c>
      <c r="H466" s="121">
        <v>2462.5700000000002</v>
      </c>
      <c r="I466" s="99">
        <v>1595.93</v>
      </c>
      <c r="J466" s="121">
        <v>2130.9699999999998</v>
      </c>
      <c r="K466" s="99">
        <v>686.07</v>
      </c>
      <c r="L466" s="121">
        <v>3719.99</v>
      </c>
      <c r="M466" s="99">
        <v>4013.54</v>
      </c>
      <c r="N466" s="121">
        <f>IFERROR(VLOOKUP($A466,'SQL Results'!$A:$B,2,0),0)</f>
        <v>21382.89</v>
      </c>
    </row>
    <row r="467" spans="1:14" s="12" customFormat="1" x14ac:dyDescent="0.25">
      <c r="A467" s="107" t="s">
        <v>1488</v>
      </c>
      <c r="B467" s="108" t="s">
        <v>1489</v>
      </c>
      <c r="C467" s="99">
        <v>12472.68</v>
      </c>
      <c r="D467" s="121">
        <v>1978.97</v>
      </c>
      <c r="E467" s="99">
        <v>541.96</v>
      </c>
      <c r="F467" s="121">
        <v>2417.38</v>
      </c>
      <c r="G467" s="99">
        <v>97.549999999999983</v>
      </c>
      <c r="H467" s="121">
        <v>0</v>
      </c>
      <c r="I467" s="99">
        <v>444.58</v>
      </c>
      <c r="J467" s="121">
        <v>254.61</v>
      </c>
      <c r="K467" s="99">
        <v>540.00000000000011</v>
      </c>
      <c r="L467" s="121">
        <v>0</v>
      </c>
      <c r="M467" s="99">
        <v>30.59</v>
      </c>
      <c r="N467" s="121">
        <f>IFERROR(VLOOKUP($A467,'SQL Results'!$A:$B,2,0),0)</f>
        <v>195</v>
      </c>
    </row>
    <row r="468" spans="1:14" s="12" customFormat="1" ht="30" x14ac:dyDescent="0.25">
      <c r="A468" s="107" t="s">
        <v>1492</v>
      </c>
      <c r="B468" s="108" t="s">
        <v>1493</v>
      </c>
      <c r="C468" s="99">
        <v>126386.29</v>
      </c>
      <c r="D468" s="121">
        <v>163224.4</v>
      </c>
      <c r="E468" s="99">
        <v>91789.4</v>
      </c>
      <c r="F468" s="121">
        <v>135018.9</v>
      </c>
      <c r="G468" s="99">
        <v>89170.28</v>
      </c>
      <c r="H468" s="121">
        <v>98396.56</v>
      </c>
      <c r="I468" s="99">
        <v>94768.44</v>
      </c>
      <c r="J468" s="121">
        <v>183545.43</v>
      </c>
      <c r="K468" s="99">
        <v>138899.39000000001</v>
      </c>
      <c r="L468" s="121">
        <v>155186.51</v>
      </c>
      <c r="M468" s="99">
        <v>163652.71</v>
      </c>
      <c r="N468" s="121">
        <f>IFERROR(VLOOKUP($A468,'SQL Results'!$A:$B,2,0),0)</f>
        <v>149262.64000000001</v>
      </c>
    </row>
    <row r="469" spans="1:14" s="12" customFormat="1" ht="30" x14ac:dyDescent="0.25">
      <c r="A469" s="107" t="s">
        <v>1494</v>
      </c>
      <c r="B469" s="108" t="s">
        <v>1495</v>
      </c>
      <c r="C469" s="99">
        <v>74967.929999999993</v>
      </c>
      <c r="D469" s="121">
        <v>22397.21</v>
      </c>
      <c r="E469" s="99">
        <v>58377.35</v>
      </c>
      <c r="F469" s="121">
        <v>34963.72</v>
      </c>
      <c r="G469" s="99">
        <v>88928.35</v>
      </c>
      <c r="H469" s="121">
        <v>86027.08</v>
      </c>
      <c r="I469" s="99">
        <v>136863.64000000001</v>
      </c>
      <c r="J469" s="121">
        <v>102979.08</v>
      </c>
      <c r="K469" s="99">
        <v>52279.839999999997</v>
      </c>
      <c r="L469" s="121">
        <v>34038.269999999997</v>
      </c>
      <c r="M469" s="99">
        <v>60641.02</v>
      </c>
      <c r="N469" s="121">
        <f>IFERROR(VLOOKUP($A469,'SQL Results'!$A:$B,2,0),0)</f>
        <v>26106.080000000002</v>
      </c>
    </row>
    <row r="470" spans="1:14" s="12" customFormat="1" ht="30" x14ac:dyDescent="0.25">
      <c r="A470" s="107" t="s">
        <v>1498</v>
      </c>
      <c r="B470" s="108" t="s">
        <v>1499</v>
      </c>
      <c r="C470" s="99">
        <v>299902.54999999993</v>
      </c>
      <c r="D470" s="121">
        <v>277250.76</v>
      </c>
      <c r="E470" s="99">
        <v>230789.39000000004</v>
      </c>
      <c r="F470" s="121">
        <v>54094.37000000001</v>
      </c>
      <c r="G470" s="99">
        <v>32145.240000000005</v>
      </c>
      <c r="H470" s="121">
        <v>39265.519999999997</v>
      </c>
      <c r="I470" s="99">
        <v>338405.58</v>
      </c>
      <c r="J470" s="121">
        <v>444915.65999999992</v>
      </c>
      <c r="K470" s="99">
        <v>352083.45</v>
      </c>
      <c r="L470" s="121">
        <v>426323.81</v>
      </c>
      <c r="M470" s="99">
        <v>509846.6</v>
      </c>
      <c r="N470" s="121">
        <f>IFERROR(VLOOKUP($A470,'SQL Results'!$A:$B,2,0),0)</f>
        <v>523402.06</v>
      </c>
    </row>
    <row r="471" spans="1:14" s="12" customFormat="1" x14ac:dyDescent="0.25">
      <c r="A471" s="107" t="s">
        <v>1502</v>
      </c>
      <c r="B471" s="108" t="s">
        <v>1503</v>
      </c>
      <c r="C471" s="99">
        <v>59400.82</v>
      </c>
      <c r="D471" s="121">
        <v>7680.65</v>
      </c>
      <c r="E471" s="99">
        <v>9282.7800000000007</v>
      </c>
      <c r="F471" s="121">
        <v>26196.770000000004</v>
      </c>
      <c r="G471" s="99">
        <v>44269.79</v>
      </c>
      <c r="H471" s="121">
        <v>14955.33</v>
      </c>
      <c r="I471" s="99">
        <v>15628.31</v>
      </c>
      <c r="J471" s="121">
        <v>19674.72</v>
      </c>
      <c r="K471" s="99">
        <v>6175.17</v>
      </c>
      <c r="L471" s="121">
        <v>19887.310000000001</v>
      </c>
      <c r="M471" s="99">
        <v>12133.18</v>
      </c>
      <c r="N471" s="121">
        <f>IFERROR(VLOOKUP($A471,'SQL Results'!$A:$B,2,0),0)</f>
        <v>15458.2</v>
      </c>
    </row>
    <row r="472" spans="1:14" s="12" customFormat="1" x14ac:dyDescent="0.25">
      <c r="A472" s="107" t="s">
        <v>1504</v>
      </c>
      <c r="B472" s="108" t="s">
        <v>1505</v>
      </c>
      <c r="C472" s="99">
        <v>556369.47</v>
      </c>
      <c r="D472" s="121">
        <v>267216.87</v>
      </c>
      <c r="E472" s="99">
        <v>488585.63000000006</v>
      </c>
      <c r="F472" s="121">
        <v>291663.89</v>
      </c>
      <c r="G472" s="99">
        <v>114014.22</v>
      </c>
      <c r="H472" s="121">
        <v>133606.57999999999</v>
      </c>
      <c r="I472" s="99">
        <v>115120.19</v>
      </c>
      <c r="J472" s="121">
        <v>182391.63</v>
      </c>
      <c r="K472" s="99">
        <v>505327.71</v>
      </c>
      <c r="L472" s="121">
        <v>240450.55</v>
      </c>
      <c r="M472" s="99">
        <v>330545.3</v>
      </c>
      <c r="N472" s="121">
        <f>IFERROR(VLOOKUP($A472,'SQL Results'!$A:$B,2,0),0)</f>
        <v>368263.31</v>
      </c>
    </row>
    <row r="473" spans="1:14" s="12" customFormat="1" ht="30" x14ac:dyDescent="0.25">
      <c r="A473" s="107" t="s">
        <v>1508</v>
      </c>
      <c r="B473" s="108" t="s">
        <v>1509</v>
      </c>
      <c r="C473" s="99">
        <v>11539.38</v>
      </c>
      <c r="D473" s="121">
        <v>7921.92</v>
      </c>
      <c r="E473" s="99">
        <v>1515.24</v>
      </c>
      <c r="F473" s="121">
        <v>5782.25</v>
      </c>
      <c r="G473" s="99">
        <v>189.06999999999996</v>
      </c>
      <c r="H473" s="121">
        <v>181.22</v>
      </c>
      <c r="I473" s="99">
        <v>4930.5000000000009</v>
      </c>
      <c r="J473" s="121">
        <v>8287.7900000000009</v>
      </c>
      <c r="K473" s="99">
        <v>5320.61</v>
      </c>
      <c r="L473" s="121">
        <v>2630.4000000000005</v>
      </c>
      <c r="M473" s="99">
        <v>7055.17</v>
      </c>
      <c r="N473" s="121">
        <f>IFERROR(VLOOKUP($A473,'SQL Results'!$A:$B,2,0),0)</f>
        <v>3247.68</v>
      </c>
    </row>
    <row r="474" spans="1:14" s="12" customFormat="1" ht="30" x14ac:dyDescent="0.25">
      <c r="A474" s="107" t="s">
        <v>1512</v>
      </c>
      <c r="B474" s="108" t="s">
        <v>1513</v>
      </c>
      <c r="C474" s="99">
        <v>9581.4</v>
      </c>
      <c r="D474" s="121">
        <v>7245.42</v>
      </c>
      <c r="E474" s="99">
        <v>9517.7000000000007</v>
      </c>
      <c r="F474" s="121">
        <v>14732.05</v>
      </c>
      <c r="G474" s="99">
        <v>521.91999999999996</v>
      </c>
      <c r="H474" s="121">
        <v>2852.88</v>
      </c>
      <c r="I474" s="99">
        <v>6738.74</v>
      </c>
      <c r="J474" s="121">
        <v>17638.23</v>
      </c>
      <c r="K474" s="99">
        <v>12057.28</v>
      </c>
      <c r="L474" s="121">
        <v>55917.56</v>
      </c>
      <c r="M474" s="99">
        <v>43788.84</v>
      </c>
      <c r="N474" s="121">
        <f>IFERROR(VLOOKUP($A474,'SQL Results'!$A:$B,2,0),0)</f>
        <v>11585.78</v>
      </c>
    </row>
    <row r="475" spans="1:14" s="12" customFormat="1" ht="30" x14ac:dyDescent="0.25">
      <c r="A475" s="107" t="s">
        <v>1514</v>
      </c>
      <c r="B475" s="108" t="s">
        <v>1515</v>
      </c>
      <c r="C475" s="99">
        <v>487072.11</v>
      </c>
      <c r="D475" s="121">
        <v>336060.9</v>
      </c>
      <c r="E475" s="99">
        <v>320996.58</v>
      </c>
      <c r="F475" s="121">
        <v>256297.07</v>
      </c>
      <c r="G475" s="99">
        <v>179791.83</v>
      </c>
      <c r="H475" s="121">
        <v>322165.15000000002</v>
      </c>
      <c r="I475" s="99">
        <v>301910.68</v>
      </c>
      <c r="J475" s="121">
        <v>482357.28999999992</v>
      </c>
      <c r="K475" s="99">
        <v>419503.18</v>
      </c>
      <c r="L475" s="121">
        <v>438939.18</v>
      </c>
      <c r="M475" s="99">
        <v>429059.65</v>
      </c>
      <c r="N475" s="121">
        <f>IFERROR(VLOOKUP($A475,'SQL Results'!$A:$B,2,0),0)</f>
        <v>484658.53</v>
      </c>
    </row>
    <row r="476" spans="1:14" s="12" customFormat="1" x14ac:dyDescent="0.25">
      <c r="A476" s="107" t="s">
        <v>1520</v>
      </c>
      <c r="B476" s="108" t="s">
        <v>1521</v>
      </c>
      <c r="C476" s="99">
        <v>10831.66</v>
      </c>
      <c r="D476" s="121">
        <v>4969.74</v>
      </c>
      <c r="E476" s="99">
        <v>6514.29</v>
      </c>
      <c r="F476" s="121">
        <v>6090.62</v>
      </c>
      <c r="G476" s="99">
        <v>3885.59</v>
      </c>
      <c r="H476" s="121">
        <v>10067.43</v>
      </c>
      <c r="I476" s="99">
        <v>7403.19</v>
      </c>
      <c r="J476" s="121">
        <v>9895.6299999999992</v>
      </c>
      <c r="K476" s="99">
        <v>8710.2199999999993</v>
      </c>
      <c r="L476" s="121">
        <v>8388.3700000000008</v>
      </c>
      <c r="M476" s="99">
        <v>11688.1</v>
      </c>
      <c r="N476" s="121">
        <f>IFERROR(VLOOKUP($A476,'SQL Results'!$A:$B,2,0),0)</f>
        <v>5992.86</v>
      </c>
    </row>
    <row r="477" spans="1:14" s="12" customFormat="1" x14ac:dyDescent="0.25">
      <c r="A477" s="107" t="s">
        <v>1524</v>
      </c>
      <c r="B477" s="109" t="s">
        <v>1525</v>
      </c>
      <c r="C477" s="99">
        <v>8201.2900000000009</v>
      </c>
      <c r="D477" s="121">
        <v>13829.35</v>
      </c>
      <c r="E477" s="99">
        <v>8314.19</v>
      </c>
      <c r="F477" s="121">
        <v>13575.11</v>
      </c>
      <c r="G477" s="99">
        <v>15450.42</v>
      </c>
      <c r="H477" s="121">
        <v>16290.42</v>
      </c>
      <c r="I477" s="99">
        <v>18273.43</v>
      </c>
      <c r="J477" s="121">
        <v>14570.41</v>
      </c>
      <c r="K477" s="99">
        <v>13296.32</v>
      </c>
      <c r="L477" s="121">
        <v>12727.469999999998</v>
      </c>
      <c r="M477" s="99">
        <v>9649.93</v>
      </c>
      <c r="N477" s="121">
        <f>IFERROR(VLOOKUP($A477,'SQL Results'!$A:$B,2,0),0)</f>
        <v>8308.9599999999991</v>
      </c>
    </row>
    <row r="478" spans="1:14" s="12" customFormat="1" ht="30" x14ac:dyDescent="0.25">
      <c r="A478" s="107" t="s">
        <v>1528</v>
      </c>
      <c r="B478" s="108" t="s">
        <v>1529</v>
      </c>
      <c r="C478" s="99">
        <v>13680.44</v>
      </c>
      <c r="D478" s="121">
        <v>17944.23</v>
      </c>
      <c r="E478" s="99">
        <v>22283.810000000005</v>
      </c>
      <c r="F478" s="121">
        <v>21636.12</v>
      </c>
      <c r="G478" s="99">
        <v>11221.39</v>
      </c>
      <c r="H478" s="121">
        <v>14558.12</v>
      </c>
      <c r="I478" s="99">
        <v>18250.810000000005</v>
      </c>
      <c r="J478" s="121">
        <v>25316.110000000004</v>
      </c>
      <c r="K478" s="99">
        <v>21615.55</v>
      </c>
      <c r="L478" s="121">
        <v>23773.95</v>
      </c>
      <c r="M478" s="99">
        <v>28178.14</v>
      </c>
      <c r="N478" s="121">
        <f>IFERROR(VLOOKUP($A478,'SQL Results'!$A:$B,2,0),0)</f>
        <v>32166.01</v>
      </c>
    </row>
    <row r="479" spans="1:14" s="12" customFormat="1" x14ac:dyDescent="0.25">
      <c r="A479" s="107" t="s">
        <v>1532</v>
      </c>
      <c r="B479" s="108" t="s">
        <v>1533</v>
      </c>
      <c r="C479" s="99">
        <v>27348.45</v>
      </c>
      <c r="D479" s="121">
        <v>52832.669999999991</v>
      </c>
      <c r="E479" s="99">
        <v>46413.390000000007</v>
      </c>
      <c r="F479" s="121">
        <v>30257.59</v>
      </c>
      <c r="G479" s="99">
        <v>58268.27</v>
      </c>
      <c r="H479" s="121">
        <v>37533.43</v>
      </c>
      <c r="I479" s="99">
        <v>78671.539999999994</v>
      </c>
      <c r="J479" s="121">
        <v>29856.69</v>
      </c>
      <c r="K479" s="99">
        <v>9377.6499999999978</v>
      </c>
      <c r="L479" s="121">
        <v>28206.81</v>
      </c>
      <c r="M479" s="99">
        <v>48555.95</v>
      </c>
      <c r="N479" s="121">
        <f>IFERROR(VLOOKUP($A479,'SQL Results'!$A:$B,2,0),0)</f>
        <v>24721.45</v>
      </c>
    </row>
    <row r="480" spans="1:14" s="12" customFormat="1" ht="30" x14ac:dyDescent="0.25">
      <c r="A480" s="107" t="s">
        <v>1538</v>
      </c>
      <c r="B480" s="108" t="s">
        <v>1539</v>
      </c>
      <c r="C480" s="99">
        <v>1417069.12</v>
      </c>
      <c r="D480" s="121">
        <v>1178124.8500000001</v>
      </c>
      <c r="E480" s="99">
        <v>931744.89</v>
      </c>
      <c r="F480" s="121">
        <v>1042701.69</v>
      </c>
      <c r="G480" s="99">
        <v>1315401.74</v>
      </c>
      <c r="H480" s="121">
        <v>1139212.96</v>
      </c>
      <c r="I480" s="99">
        <v>1085452.28</v>
      </c>
      <c r="J480" s="121">
        <v>817908.42</v>
      </c>
      <c r="K480" s="99">
        <v>943108.02</v>
      </c>
      <c r="L480" s="121">
        <v>794829.68</v>
      </c>
      <c r="M480" s="99">
        <v>1096579.71</v>
      </c>
      <c r="N480" s="121">
        <f>IFERROR(VLOOKUP($A480,'SQL Results'!$A:$B,2,0),0)</f>
        <v>897303.51</v>
      </c>
    </row>
    <row r="481" spans="1:14" s="12" customFormat="1" ht="30" x14ac:dyDescent="0.25">
      <c r="A481" s="107" t="s">
        <v>1542</v>
      </c>
      <c r="B481" s="108" t="s">
        <v>1543</v>
      </c>
      <c r="C481" s="99">
        <v>78856.89</v>
      </c>
      <c r="D481" s="121">
        <v>113690.85999999999</v>
      </c>
      <c r="E481" s="99">
        <v>79207.539999999994</v>
      </c>
      <c r="F481" s="121">
        <v>119066.5</v>
      </c>
      <c r="G481" s="99">
        <v>109974.11</v>
      </c>
      <c r="H481" s="121">
        <v>116281.35</v>
      </c>
      <c r="I481" s="99">
        <v>130185.58</v>
      </c>
      <c r="J481" s="121">
        <v>145327.26999999999</v>
      </c>
      <c r="K481" s="99">
        <v>159611.94</v>
      </c>
      <c r="L481" s="121">
        <v>154033.82999999999</v>
      </c>
      <c r="M481" s="99">
        <v>157356.26</v>
      </c>
      <c r="N481" s="121">
        <f>IFERROR(VLOOKUP($A481,'SQL Results'!$A:$B,2,0),0)</f>
        <v>124078.9</v>
      </c>
    </row>
    <row r="482" spans="1:14" s="12" customFormat="1" x14ac:dyDescent="0.25">
      <c r="A482" s="107" t="s">
        <v>1546</v>
      </c>
      <c r="B482" s="108" t="s">
        <v>1547</v>
      </c>
      <c r="C482" s="99">
        <v>93.49</v>
      </c>
      <c r="D482" s="121">
        <v>234.43</v>
      </c>
      <c r="E482" s="99">
        <v>296.48000000000008</v>
      </c>
      <c r="F482" s="121">
        <v>4404.1499999999996</v>
      </c>
      <c r="G482" s="99">
        <v>5209.46</v>
      </c>
      <c r="H482" s="121">
        <v>6691.21</v>
      </c>
      <c r="I482" s="99">
        <v>6184.25</v>
      </c>
      <c r="J482" s="121">
        <v>7219.44</v>
      </c>
      <c r="K482" s="99">
        <v>5307.97</v>
      </c>
      <c r="L482" s="121">
        <v>9517.2099999999991</v>
      </c>
      <c r="M482" s="99">
        <v>5133.43</v>
      </c>
      <c r="N482" s="121">
        <f>IFERROR(VLOOKUP($A482,'SQL Results'!$A:$B,2,0),0)</f>
        <v>6912.76</v>
      </c>
    </row>
    <row r="483" spans="1:14" s="12" customFormat="1" ht="30" x14ac:dyDescent="0.25">
      <c r="A483" s="107" t="s">
        <v>1550</v>
      </c>
      <c r="B483" s="108" t="s">
        <v>1551</v>
      </c>
      <c r="C483" s="99">
        <v>111903.74</v>
      </c>
      <c r="D483" s="121">
        <v>79763.56</v>
      </c>
      <c r="E483" s="99">
        <v>91469.589999999982</v>
      </c>
      <c r="F483" s="121">
        <v>131570.66</v>
      </c>
      <c r="G483" s="99">
        <v>26265.94</v>
      </c>
      <c r="H483" s="121">
        <v>70726.45</v>
      </c>
      <c r="I483" s="99">
        <v>162113.04999999996</v>
      </c>
      <c r="J483" s="121">
        <v>125150.27</v>
      </c>
      <c r="K483" s="99">
        <v>133828.79999999999</v>
      </c>
      <c r="L483" s="121">
        <v>89589.5</v>
      </c>
      <c r="M483" s="99">
        <v>118937.60000000001</v>
      </c>
      <c r="N483" s="121">
        <f>IFERROR(VLOOKUP($A483,'SQL Results'!$A:$B,2,0),0)</f>
        <v>128454.52</v>
      </c>
    </row>
    <row r="484" spans="1:14" s="12" customFormat="1" ht="30" x14ac:dyDescent="0.25">
      <c r="A484" s="107" t="s">
        <v>1555</v>
      </c>
      <c r="B484" s="108" t="s">
        <v>1556</v>
      </c>
      <c r="C484" s="99">
        <v>2418.84</v>
      </c>
      <c r="D484" s="121">
        <v>6721.57</v>
      </c>
      <c r="E484" s="99">
        <v>2660.5</v>
      </c>
      <c r="F484" s="121">
        <v>3458.35</v>
      </c>
      <c r="G484" s="99">
        <v>1297.1600000000001</v>
      </c>
      <c r="H484" s="121">
        <v>2049.88</v>
      </c>
      <c r="I484" s="99">
        <v>1798.48</v>
      </c>
      <c r="J484" s="121">
        <v>2433.2399999999998</v>
      </c>
      <c r="K484" s="99">
        <v>2177</v>
      </c>
      <c r="L484" s="121">
        <v>2079.11</v>
      </c>
      <c r="M484" s="99">
        <v>3329.44</v>
      </c>
      <c r="N484" s="121">
        <f>IFERROR(VLOOKUP($A484,'SQL Results'!$A:$B,2,0),0)</f>
        <v>2403.17</v>
      </c>
    </row>
    <row r="485" spans="1:14" s="12" customFormat="1" ht="30" x14ac:dyDescent="0.25">
      <c r="A485" s="107" t="s">
        <v>1559</v>
      </c>
      <c r="B485" s="108" t="s">
        <v>1560</v>
      </c>
      <c r="C485" s="99">
        <v>10814.9</v>
      </c>
      <c r="D485" s="121">
        <v>50882.8</v>
      </c>
      <c r="E485" s="99">
        <v>30732.21</v>
      </c>
      <c r="F485" s="121">
        <v>13696.07</v>
      </c>
      <c r="G485" s="99">
        <v>3930.6</v>
      </c>
      <c r="H485" s="121">
        <v>4741.5200000000004</v>
      </c>
      <c r="I485" s="99">
        <v>8193.6</v>
      </c>
      <c r="J485" s="121">
        <v>7214.62</v>
      </c>
      <c r="K485" s="99">
        <v>12493.45</v>
      </c>
      <c r="L485" s="121">
        <v>8080.39</v>
      </c>
      <c r="M485" s="99">
        <v>27486.05</v>
      </c>
      <c r="N485" s="121">
        <f>IFERROR(VLOOKUP($A485,'SQL Results'!$A:$B,2,0),0)</f>
        <v>14777.02</v>
      </c>
    </row>
    <row r="486" spans="1:14" s="12" customFormat="1" x14ac:dyDescent="0.25">
      <c r="A486" s="107" t="s">
        <v>1563</v>
      </c>
      <c r="B486" s="109" t="s">
        <v>1564</v>
      </c>
      <c r="C486" s="99">
        <v>2830.82</v>
      </c>
      <c r="D486" s="121">
        <v>1883.01</v>
      </c>
      <c r="E486" s="99">
        <v>1551.4100000000003</v>
      </c>
      <c r="F486" s="121">
        <v>275.73</v>
      </c>
      <c r="G486" s="99">
        <v>2570.13</v>
      </c>
      <c r="H486" s="121">
        <v>3582.72</v>
      </c>
      <c r="I486" s="99">
        <v>3811.19</v>
      </c>
      <c r="J486" s="121">
        <v>4370.32</v>
      </c>
      <c r="K486" s="99">
        <v>4462.1499999999996</v>
      </c>
      <c r="L486" s="121">
        <v>3292.27</v>
      </c>
      <c r="M486" s="99">
        <v>2724.93</v>
      </c>
      <c r="N486" s="121">
        <f>IFERROR(VLOOKUP($A486,'SQL Results'!$A:$B,2,0),0)</f>
        <v>1852</v>
      </c>
    </row>
    <row r="487" spans="1:14" s="12" customFormat="1" ht="30" x14ac:dyDescent="0.25">
      <c r="A487" s="107" t="s">
        <v>1567</v>
      </c>
      <c r="B487" s="108" t="s">
        <v>1568</v>
      </c>
      <c r="C487" s="99">
        <v>1732.12</v>
      </c>
      <c r="D487" s="121">
        <v>0.36</v>
      </c>
      <c r="E487" s="99">
        <v>39.630000000000003</v>
      </c>
      <c r="F487" s="121">
        <v>1.55</v>
      </c>
      <c r="G487" s="99">
        <v>0</v>
      </c>
      <c r="H487" s="121">
        <v>4.2699999999999996</v>
      </c>
      <c r="I487" s="99">
        <v>43.819999999999993</v>
      </c>
      <c r="J487" s="121">
        <v>18.88</v>
      </c>
      <c r="K487" s="99">
        <v>65.980000000000018</v>
      </c>
      <c r="L487" s="121">
        <v>24.93</v>
      </c>
      <c r="M487" s="99">
        <v>22.74</v>
      </c>
      <c r="N487" s="121">
        <f>IFERROR(VLOOKUP($A487,'SQL Results'!$A:$B,2,0),0)</f>
        <v>65.56</v>
      </c>
    </row>
    <row r="488" spans="1:14" s="12" customFormat="1" ht="30" x14ac:dyDescent="0.25">
      <c r="A488" s="107" t="s">
        <v>1571</v>
      </c>
      <c r="B488" s="108" t="s">
        <v>1572</v>
      </c>
      <c r="C488" s="99">
        <v>0</v>
      </c>
      <c r="D488" s="121">
        <v>0</v>
      </c>
      <c r="E488" s="99">
        <v>0</v>
      </c>
      <c r="F488" s="121">
        <v>0</v>
      </c>
      <c r="G488" s="99">
        <v>0</v>
      </c>
      <c r="H488" s="121">
        <v>0</v>
      </c>
      <c r="I488" s="99">
        <v>0</v>
      </c>
      <c r="J488" s="121">
        <v>0</v>
      </c>
      <c r="K488" s="99">
        <v>0</v>
      </c>
      <c r="L488" s="121">
        <v>0</v>
      </c>
      <c r="M488" s="99">
        <v>0</v>
      </c>
      <c r="N488" s="121">
        <f>IFERROR(VLOOKUP($A488,'SQL Results'!$A:$B,2,0),0)</f>
        <v>0</v>
      </c>
    </row>
    <row r="489" spans="1:14" s="12" customFormat="1" ht="30" x14ac:dyDescent="0.25">
      <c r="A489" s="107" t="s">
        <v>1575</v>
      </c>
      <c r="B489" s="108" t="s">
        <v>1576</v>
      </c>
      <c r="C489" s="99">
        <v>1577.42</v>
      </c>
      <c r="D489" s="121">
        <v>149.68</v>
      </c>
      <c r="E489" s="99">
        <v>835.44</v>
      </c>
      <c r="F489" s="121">
        <v>3465.04</v>
      </c>
      <c r="G489" s="99">
        <v>2643.6700000000005</v>
      </c>
      <c r="H489" s="121">
        <v>974.39</v>
      </c>
      <c r="I489" s="99">
        <v>101.83</v>
      </c>
      <c r="J489" s="121">
        <v>779.81</v>
      </c>
      <c r="K489" s="99">
        <v>1040.1400000000001</v>
      </c>
      <c r="L489" s="121">
        <v>0</v>
      </c>
      <c r="M489" s="99">
        <v>7514.25</v>
      </c>
      <c r="N489" s="121">
        <f>IFERROR(VLOOKUP($A489,'SQL Results'!$A:$B,2,0),0)</f>
        <v>1863.57</v>
      </c>
    </row>
    <row r="490" spans="1:14" s="12" customFormat="1" ht="30" x14ac:dyDescent="0.25">
      <c r="A490" s="107" t="s">
        <v>1579</v>
      </c>
      <c r="B490" s="108" t="s">
        <v>1580</v>
      </c>
      <c r="C490" s="99">
        <v>32234.880000000001</v>
      </c>
      <c r="D490" s="121">
        <v>39316.050000000003</v>
      </c>
      <c r="E490" s="99">
        <v>69871.12</v>
      </c>
      <c r="F490" s="121">
        <v>68907.78</v>
      </c>
      <c r="G490" s="99">
        <v>33742.879999999997</v>
      </c>
      <c r="H490" s="121">
        <v>42584.91</v>
      </c>
      <c r="I490" s="99">
        <v>56904.22</v>
      </c>
      <c r="J490" s="121">
        <v>40547.050000000003</v>
      </c>
      <c r="K490" s="99">
        <v>74479.31</v>
      </c>
      <c r="L490" s="121">
        <v>52771.32</v>
      </c>
      <c r="M490" s="99">
        <v>61281.23</v>
      </c>
      <c r="N490" s="121">
        <f>IFERROR(VLOOKUP($A490,'SQL Results'!$A:$B,2,0),0)</f>
        <v>51887.56</v>
      </c>
    </row>
    <row r="491" spans="1:14" s="12" customFormat="1" x14ac:dyDescent="0.25">
      <c r="A491" s="107" t="s">
        <v>1586</v>
      </c>
      <c r="B491" s="108" t="s">
        <v>1584</v>
      </c>
      <c r="C491" s="99">
        <v>248140.79000000004</v>
      </c>
      <c r="D491" s="121">
        <v>372255.34</v>
      </c>
      <c r="E491" s="99">
        <v>387086.01</v>
      </c>
      <c r="F491" s="121">
        <v>301946.57</v>
      </c>
      <c r="G491" s="99">
        <v>85379.199999999997</v>
      </c>
      <c r="H491" s="121">
        <v>148212.98000000001</v>
      </c>
      <c r="I491" s="99">
        <v>348779.91</v>
      </c>
      <c r="J491" s="121">
        <v>402847.27</v>
      </c>
      <c r="K491" s="99">
        <v>350604.27</v>
      </c>
      <c r="L491" s="121">
        <v>391622.29</v>
      </c>
      <c r="M491" s="99">
        <v>464810.7</v>
      </c>
      <c r="N491" s="121">
        <f>IFERROR(VLOOKUP($A491,'SQL Results'!$A:$B,2,0),0)</f>
        <v>254588.88</v>
      </c>
    </row>
    <row r="492" spans="1:14" s="12" customFormat="1" x14ac:dyDescent="0.25">
      <c r="A492" s="107" t="s">
        <v>1587</v>
      </c>
      <c r="B492" s="108" t="s">
        <v>1588</v>
      </c>
      <c r="C492" s="99">
        <v>180302.99</v>
      </c>
      <c r="D492" s="121">
        <v>153325.62</v>
      </c>
      <c r="E492" s="99">
        <v>135306.76</v>
      </c>
      <c r="F492" s="121">
        <v>116957.07</v>
      </c>
      <c r="G492" s="99">
        <v>36106.04</v>
      </c>
      <c r="H492" s="121">
        <v>59925.75</v>
      </c>
      <c r="I492" s="99">
        <v>99669.6</v>
      </c>
      <c r="J492" s="121">
        <v>145789.59</v>
      </c>
      <c r="K492" s="99">
        <v>146393.45000000001</v>
      </c>
      <c r="L492" s="121">
        <v>191392.07</v>
      </c>
      <c r="M492" s="99">
        <v>4335.3599999999997</v>
      </c>
      <c r="N492" s="121">
        <f>IFERROR(VLOOKUP($A492,'SQL Results'!$A:$B,2,0),0)</f>
        <v>180709.39</v>
      </c>
    </row>
    <row r="493" spans="1:14" s="12" customFormat="1" x14ac:dyDescent="0.25">
      <c r="A493" s="107" t="s">
        <v>1589</v>
      </c>
      <c r="B493" s="108" t="s">
        <v>1590</v>
      </c>
      <c r="C493" s="99">
        <v>0</v>
      </c>
      <c r="D493" s="121">
        <v>0</v>
      </c>
      <c r="E493" s="99">
        <v>0</v>
      </c>
      <c r="F493" s="121">
        <v>0</v>
      </c>
      <c r="G493" s="99">
        <v>0</v>
      </c>
      <c r="H493" s="121">
        <v>0</v>
      </c>
      <c r="I493" s="99">
        <v>0</v>
      </c>
      <c r="J493" s="121">
        <v>0</v>
      </c>
      <c r="K493" s="99">
        <v>0</v>
      </c>
      <c r="L493" s="121">
        <v>0</v>
      </c>
      <c r="M493" s="99">
        <v>0</v>
      </c>
      <c r="N493" s="121">
        <f>IFERROR(VLOOKUP($A493,'SQL Results'!$A:$B,2,0),0)</f>
        <v>0</v>
      </c>
    </row>
    <row r="494" spans="1:14" s="12" customFormat="1" x14ac:dyDescent="0.25">
      <c r="A494" s="107" t="s">
        <v>1594</v>
      </c>
      <c r="B494" s="108" t="s">
        <v>1592</v>
      </c>
      <c r="C494" s="99">
        <v>327527.8</v>
      </c>
      <c r="D494" s="121">
        <v>300132.53000000009</v>
      </c>
      <c r="E494" s="99">
        <v>347127.26</v>
      </c>
      <c r="F494" s="121">
        <v>285556.8</v>
      </c>
      <c r="G494" s="99">
        <v>95225.500000000015</v>
      </c>
      <c r="H494" s="121">
        <v>136682.6</v>
      </c>
      <c r="I494" s="99">
        <v>167161.70000000001</v>
      </c>
      <c r="J494" s="121">
        <v>200673.19</v>
      </c>
      <c r="K494" s="99">
        <v>236114.91</v>
      </c>
      <c r="L494" s="121">
        <v>258948.07000000004</v>
      </c>
      <c r="M494" s="99">
        <v>283100.37</v>
      </c>
      <c r="N494" s="121">
        <f>IFERROR(VLOOKUP($A494,'SQL Results'!$A:$B,2,0),0)</f>
        <v>365681.89</v>
      </c>
    </row>
    <row r="495" spans="1:14" s="12" customFormat="1" x14ac:dyDescent="0.25">
      <c r="A495" s="107" t="s">
        <v>1595</v>
      </c>
      <c r="B495" s="108" t="s">
        <v>1596</v>
      </c>
      <c r="C495" s="99">
        <v>51.079999999999991</v>
      </c>
      <c r="D495" s="121">
        <v>0</v>
      </c>
      <c r="E495" s="99">
        <v>5563.81</v>
      </c>
      <c r="F495" s="121">
        <v>7666.64</v>
      </c>
      <c r="G495" s="99">
        <v>0</v>
      </c>
      <c r="H495" s="121">
        <v>2639.4799999999996</v>
      </c>
      <c r="I495" s="99">
        <v>0</v>
      </c>
      <c r="J495" s="121">
        <v>3935.8</v>
      </c>
      <c r="K495" s="99">
        <v>2125.8000000000002</v>
      </c>
      <c r="L495" s="121">
        <v>3567.74</v>
      </c>
      <c r="M495" s="99">
        <v>4.67</v>
      </c>
      <c r="N495" s="121">
        <f>IFERROR(VLOOKUP($A495,'SQL Results'!$A:$B,2,0),0)</f>
        <v>1658.5</v>
      </c>
    </row>
    <row r="496" spans="1:14" s="12" customFormat="1" x14ac:dyDescent="0.25">
      <c r="A496" s="107" t="s">
        <v>1600</v>
      </c>
      <c r="B496" s="108" t="s">
        <v>1601</v>
      </c>
      <c r="C496" s="99">
        <v>119528.71</v>
      </c>
      <c r="D496" s="121">
        <v>122050.08</v>
      </c>
      <c r="E496" s="99">
        <v>100071.97999999998</v>
      </c>
      <c r="F496" s="121">
        <v>89042.54</v>
      </c>
      <c r="G496" s="99">
        <v>27044.16</v>
      </c>
      <c r="H496" s="121">
        <v>58432.59</v>
      </c>
      <c r="I496" s="99">
        <v>56285.51</v>
      </c>
      <c r="J496" s="121">
        <v>78983.72</v>
      </c>
      <c r="K496" s="99">
        <v>136216.6</v>
      </c>
      <c r="L496" s="121">
        <v>116201.11</v>
      </c>
      <c r="M496" s="99">
        <v>99410.75</v>
      </c>
      <c r="N496" s="121">
        <f>IFERROR(VLOOKUP($A496,'SQL Results'!$A:$B,2,0),0)</f>
        <v>112988.9</v>
      </c>
    </row>
    <row r="497" spans="1:14" s="12" customFormat="1" x14ac:dyDescent="0.25">
      <c r="A497" s="107" t="s">
        <v>1602</v>
      </c>
      <c r="B497" s="108" t="s">
        <v>1603</v>
      </c>
      <c r="C497" s="99">
        <v>17122.540000000005</v>
      </c>
      <c r="D497" s="121">
        <v>17976.07</v>
      </c>
      <c r="E497" s="99">
        <v>20976.55</v>
      </c>
      <c r="F497" s="121">
        <v>17759.72</v>
      </c>
      <c r="G497" s="99">
        <v>4424.28</v>
      </c>
      <c r="H497" s="121">
        <v>12233.82</v>
      </c>
      <c r="I497" s="99">
        <v>11769.38</v>
      </c>
      <c r="J497" s="121">
        <v>6596</v>
      </c>
      <c r="K497" s="99">
        <v>5320.9600000000009</v>
      </c>
      <c r="L497" s="121">
        <v>3226.5300000000007</v>
      </c>
      <c r="M497" s="99">
        <v>785.04</v>
      </c>
      <c r="N497" s="121">
        <f>IFERROR(VLOOKUP($A497,'SQL Results'!$A:$B,2,0),0)</f>
        <v>2464.81</v>
      </c>
    </row>
    <row r="498" spans="1:14" s="12" customFormat="1" ht="30" x14ac:dyDescent="0.25">
      <c r="A498" s="107" t="s">
        <v>1604</v>
      </c>
      <c r="B498" s="108" t="s">
        <v>1605</v>
      </c>
      <c r="C498" s="99">
        <v>12542.79</v>
      </c>
      <c r="D498" s="121">
        <v>55268.86</v>
      </c>
      <c r="E498" s="99">
        <v>50758.1</v>
      </c>
      <c r="F498" s="121">
        <v>33932.43</v>
      </c>
      <c r="G498" s="99">
        <v>1675.6300000000003</v>
      </c>
      <c r="H498" s="121">
        <v>1688.88</v>
      </c>
      <c r="I498" s="99">
        <v>4548.26</v>
      </c>
      <c r="J498" s="121">
        <v>3368.84</v>
      </c>
      <c r="K498" s="99">
        <v>4398.13</v>
      </c>
      <c r="L498" s="121">
        <v>5541.420000000001</v>
      </c>
      <c r="M498" s="99">
        <v>4508.96</v>
      </c>
      <c r="N498" s="121">
        <f>IFERROR(VLOOKUP($A498,'SQL Results'!$A:$B,2,0),0)</f>
        <v>5439.28</v>
      </c>
    </row>
    <row r="499" spans="1:14" s="12" customFormat="1" x14ac:dyDescent="0.25">
      <c r="A499" s="107" t="s">
        <v>1610</v>
      </c>
      <c r="B499" s="108" t="s">
        <v>1609</v>
      </c>
      <c r="C499" s="99">
        <v>267341.76</v>
      </c>
      <c r="D499" s="121">
        <v>299620.65000000008</v>
      </c>
      <c r="E499" s="99">
        <v>290246.86</v>
      </c>
      <c r="F499" s="121">
        <v>193657.92000000004</v>
      </c>
      <c r="G499" s="99">
        <v>77906.229999999981</v>
      </c>
      <c r="H499" s="121">
        <v>152796.47</v>
      </c>
      <c r="I499" s="99">
        <v>271978.74</v>
      </c>
      <c r="J499" s="121">
        <v>374549.40000000008</v>
      </c>
      <c r="K499" s="99">
        <v>346224.71000000008</v>
      </c>
      <c r="L499" s="121">
        <v>371385.11</v>
      </c>
      <c r="M499" s="99">
        <v>379580.01</v>
      </c>
      <c r="N499" s="121">
        <f>IFERROR(VLOOKUP($A499,'SQL Results'!$A:$B,2,0),0)</f>
        <v>371042.87</v>
      </c>
    </row>
    <row r="500" spans="1:14" s="12" customFormat="1" ht="30" x14ac:dyDescent="0.25">
      <c r="A500" s="107" t="s">
        <v>1613</v>
      </c>
      <c r="B500" s="108" t="s">
        <v>1612</v>
      </c>
      <c r="C500" s="99">
        <v>32401.7</v>
      </c>
      <c r="D500" s="121">
        <v>32635.74</v>
      </c>
      <c r="E500" s="99">
        <v>52306.73</v>
      </c>
      <c r="F500" s="121">
        <v>40233.349999999991</v>
      </c>
      <c r="G500" s="99">
        <v>8712.17</v>
      </c>
      <c r="H500" s="121">
        <v>36040.919999999991</v>
      </c>
      <c r="I500" s="99">
        <v>40451.29</v>
      </c>
      <c r="J500" s="121">
        <v>49605.62000000001</v>
      </c>
      <c r="K500" s="99">
        <v>61232.46</v>
      </c>
      <c r="L500" s="121">
        <v>57854.46</v>
      </c>
      <c r="M500" s="99">
        <v>58838.48</v>
      </c>
      <c r="N500" s="121">
        <f>IFERROR(VLOOKUP($A500,'SQL Results'!$A:$B,2,0),0)</f>
        <v>49310.17</v>
      </c>
    </row>
    <row r="501" spans="1:14" s="12" customFormat="1" x14ac:dyDescent="0.25">
      <c r="A501" s="107" t="s">
        <v>1616</v>
      </c>
      <c r="B501" s="108" t="s">
        <v>1615</v>
      </c>
      <c r="C501" s="99">
        <v>71022.41</v>
      </c>
      <c r="D501" s="121">
        <v>89463.03</v>
      </c>
      <c r="E501" s="99">
        <v>79970.080000000002</v>
      </c>
      <c r="F501" s="121">
        <v>69024.449999999983</v>
      </c>
      <c r="G501" s="99">
        <v>22846.85</v>
      </c>
      <c r="H501" s="121">
        <v>62654.37</v>
      </c>
      <c r="I501" s="99">
        <v>83704.579999999987</v>
      </c>
      <c r="J501" s="121">
        <v>117339.48</v>
      </c>
      <c r="K501" s="99">
        <v>107748.84</v>
      </c>
      <c r="L501" s="121">
        <v>136168.44</v>
      </c>
      <c r="M501" s="99">
        <v>134996.82999999999</v>
      </c>
      <c r="N501" s="121">
        <f>IFERROR(VLOOKUP($A501,'SQL Results'!$A:$B,2,0),0)</f>
        <v>138496.76</v>
      </c>
    </row>
    <row r="502" spans="1:14" s="12" customFormat="1" ht="30" x14ac:dyDescent="0.25">
      <c r="A502" s="107" t="s">
        <v>1619</v>
      </c>
      <c r="B502" s="108" t="s">
        <v>1618</v>
      </c>
      <c r="C502" s="99">
        <v>269510.82</v>
      </c>
      <c r="D502" s="121">
        <v>214555.41</v>
      </c>
      <c r="E502" s="99">
        <v>223341.57</v>
      </c>
      <c r="F502" s="121">
        <v>149912.97</v>
      </c>
      <c r="G502" s="99">
        <v>54934.41</v>
      </c>
      <c r="H502" s="121">
        <v>129754.47</v>
      </c>
      <c r="I502" s="99">
        <v>216919.13</v>
      </c>
      <c r="J502" s="121">
        <v>248052.84</v>
      </c>
      <c r="K502" s="99">
        <v>267069</v>
      </c>
      <c r="L502" s="121">
        <v>304037.86</v>
      </c>
      <c r="M502" s="99">
        <v>567041.73</v>
      </c>
      <c r="N502" s="121">
        <f>IFERROR(VLOOKUP($A502,'SQL Results'!$A:$B,2,0),0)</f>
        <v>718647.95</v>
      </c>
    </row>
    <row r="503" spans="1:14" s="12" customFormat="1" ht="30" x14ac:dyDescent="0.25">
      <c r="A503" s="107" t="s">
        <v>1622</v>
      </c>
      <c r="B503" s="108" t="s">
        <v>1621</v>
      </c>
      <c r="C503" s="99">
        <v>210289.34</v>
      </c>
      <c r="D503" s="121">
        <v>239228.55</v>
      </c>
      <c r="E503" s="99">
        <v>205557.51999999996</v>
      </c>
      <c r="F503" s="121">
        <v>256561.88000000003</v>
      </c>
      <c r="G503" s="99">
        <v>44224.65</v>
      </c>
      <c r="H503" s="121">
        <v>120492.66</v>
      </c>
      <c r="I503" s="99">
        <v>155820.51</v>
      </c>
      <c r="J503" s="121">
        <v>254107.84</v>
      </c>
      <c r="K503" s="99">
        <v>277994.17</v>
      </c>
      <c r="L503" s="121">
        <v>205245.95000000004</v>
      </c>
      <c r="M503" s="99">
        <v>266977.93</v>
      </c>
      <c r="N503" s="121">
        <f>IFERROR(VLOOKUP($A503,'SQL Results'!$A:$B,2,0),0)</f>
        <v>251966.86</v>
      </c>
    </row>
    <row r="504" spans="1:14" s="12" customFormat="1" x14ac:dyDescent="0.25">
      <c r="A504" s="107" t="s">
        <v>1625</v>
      </c>
      <c r="B504" s="108" t="s">
        <v>1626</v>
      </c>
      <c r="C504" s="99">
        <v>1379.84</v>
      </c>
      <c r="D504" s="121">
        <v>2022.3399999999997</v>
      </c>
      <c r="E504" s="99">
        <v>1362.41</v>
      </c>
      <c r="F504" s="121">
        <v>1828.34</v>
      </c>
      <c r="G504" s="99">
        <v>378.41000000000008</v>
      </c>
      <c r="H504" s="121">
        <v>0</v>
      </c>
      <c r="I504" s="99">
        <v>1088.07</v>
      </c>
      <c r="J504" s="121">
        <v>23833.43</v>
      </c>
      <c r="K504" s="99">
        <v>398.41</v>
      </c>
      <c r="L504" s="121">
        <v>2451.33</v>
      </c>
      <c r="M504" s="99">
        <v>2315</v>
      </c>
      <c r="N504" s="121">
        <f>IFERROR(VLOOKUP($A504,'SQL Results'!$A:$B,2,0),0)</f>
        <v>918.63</v>
      </c>
    </row>
    <row r="505" spans="1:14" s="12" customFormat="1" ht="30" x14ac:dyDescent="0.25">
      <c r="A505" s="107" t="s">
        <v>1627</v>
      </c>
      <c r="B505" s="108" t="s">
        <v>1628</v>
      </c>
      <c r="C505" s="99">
        <v>1557866.35</v>
      </c>
      <c r="D505" s="121">
        <v>2086326.0500000003</v>
      </c>
      <c r="E505" s="99">
        <v>1990088.6299999997</v>
      </c>
      <c r="F505" s="121">
        <v>1851616.91</v>
      </c>
      <c r="G505" s="99">
        <v>400732.58</v>
      </c>
      <c r="H505" s="121">
        <v>1142501.2400000002</v>
      </c>
      <c r="I505" s="99">
        <v>1551586.6</v>
      </c>
      <c r="J505" s="121">
        <v>2025093.6899999997</v>
      </c>
      <c r="K505" s="99">
        <v>2120519.85</v>
      </c>
      <c r="L505" s="121">
        <v>2415532.2900000005</v>
      </c>
      <c r="M505" s="99">
        <v>2595290.56</v>
      </c>
      <c r="N505" s="121">
        <f>IFERROR(VLOOKUP($A505,'SQL Results'!$A:$B,2,0),0)</f>
        <v>2455797.77</v>
      </c>
    </row>
    <row r="506" spans="1:14" s="12" customFormat="1" x14ac:dyDescent="0.25">
      <c r="A506" s="107" t="s">
        <v>1632</v>
      </c>
      <c r="B506" s="108" t="s">
        <v>1630</v>
      </c>
      <c r="C506" s="99">
        <v>2095.98</v>
      </c>
      <c r="D506" s="121">
        <v>1903.6099999999997</v>
      </c>
      <c r="E506" s="99">
        <v>1524.21</v>
      </c>
      <c r="F506" s="121">
        <v>244.57</v>
      </c>
      <c r="G506" s="99">
        <v>0</v>
      </c>
      <c r="H506" s="121">
        <v>0</v>
      </c>
      <c r="I506" s="99">
        <v>1259.7</v>
      </c>
      <c r="J506" s="121">
        <v>1037.21</v>
      </c>
      <c r="K506" s="99">
        <v>41.27</v>
      </c>
      <c r="L506" s="121">
        <v>1414.83</v>
      </c>
      <c r="M506" s="99">
        <v>1368.12</v>
      </c>
      <c r="N506" s="121">
        <f>IFERROR(VLOOKUP($A506,'SQL Results'!$A:$B,2,0),0)</f>
        <v>1441.88</v>
      </c>
    </row>
    <row r="507" spans="1:14" s="12" customFormat="1" x14ac:dyDescent="0.25">
      <c r="A507" s="107" t="s">
        <v>1639</v>
      </c>
      <c r="B507" s="108" t="s">
        <v>1640</v>
      </c>
      <c r="C507" s="99">
        <v>51208.34</v>
      </c>
      <c r="D507" s="121">
        <v>37992.18</v>
      </c>
      <c r="E507" s="99">
        <v>25768.400000000001</v>
      </c>
      <c r="F507" s="121">
        <v>37358.6</v>
      </c>
      <c r="G507" s="99">
        <v>35264.1</v>
      </c>
      <c r="H507" s="121">
        <v>20863.429999999997</v>
      </c>
      <c r="I507" s="99">
        <v>19624.900000000001</v>
      </c>
      <c r="J507" s="121">
        <v>23930.560000000001</v>
      </c>
      <c r="K507" s="99">
        <v>25449.610000000004</v>
      </c>
      <c r="L507" s="121">
        <v>27171.68</v>
      </c>
      <c r="M507" s="99">
        <v>18477.39</v>
      </c>
      <c r="N507" s="121">
        <f>IFERROR(VLOOKUP($A507,'SQL Results'!$A:$B,2,0),0)</f>
        <v>49409.37</v>
      </c>
    </row>
    <row r="508" spans="1:14" s="12" customFormat="1" ht="30" x14ac:dyDescent="0.25">
      <c r="A508" s="107" t="s">
        <v>1641</v>
      </c>
      <c r="B508" s="108" t="s">
        <v>1642</v>
      </c>
      <c r="C508" s="99">
        <v>12206.09</v>
      </c>
      <c r="D508" s="121">
        <v>11244.999999999998</v>
      </c>
      <c r="E508" s="99">
        <v>13308.85</v>
      </c>
      <c r="F508" s="121">
        <v>19446.02</v>
      </c>
      <c r="G508" s="99">
        <v>6661.1</v>
      </c>
      <c r="H508" s="121">
        <v>2991.43</v>
      </c>
      <c r="I508" s="99">
        <v>8668.65</v>
      </c>
      <c r="J508" s="121">
        <v>1938.72</v>
      </c>
      <c r="K508" s="99">
        <v>333.9</v>
      </c>
      <c r="L508" s="121">
        <v>3686.15</v>
      </c>
      <c r="M508" s="99">
        <v>959.12</v>
      </c>
      <c r="N508" s="121">
        <f>IFERROR(VLOOKUP($A508,'SQL Results'!$A:$B,2,0),0)</f>
        <v>405.9</v>
      </c>
    </row>
    <row r="509" spans="1:14" s="12" customFormat="1" x14ac:dyDescent="0.25">
      <c r="A509" s="107" t="s">
        <v>1645</v>
      </c>
      <c r="B509" s="108" t="s">
        <v>1644</v>
      </c>
      <c r="C509" s="99">
        <v>1517.26</v>
      </c>
      <c r="D509" s="121">
        <v>4032.89</v>
      </c>
      <c r="E509" s="99">
        <v>3853.92</v>
      </c>
      <c r="F509" s="121">
        <v>3867.44</v>
      </c>
      <c r="G509" s="99">
        <v>3887.45</v>
      </c>
      <c r="H509" s="121">
        <v>3858.69</v>
      </c>
      <c r="I509" s="99">
        <v>3867.51</v>
      </c>
      <c r="J509" s="121">
        <v>4526.57</v>
      </c>
      <c r="K509" s="99">
        <v>4443.32</v>
      </c>
      <c r="L509" s="121">
        <v>32143.46</v>
      </c>
      <c r="M509" s="99">
        <v>4098.92</v>
      </c>
      <c r="N509" s="121">
        <f>IFERROR(VLOOKUP($A509,'SQL Results'!$A:$B,2,0),0)</f>
        <v>4550.57</v>
      </c>
    </row>
    <row r="510" spans="1:14" s="12" customFormat="1" x14ac:dyDescent="0.25">
      <c r="A510" s="107" t="s">
        <v>1650</v>
      </c>
      <c r="B510" s="108" t="s">
        <v>1649</v>
      </c>
      <c r="C510" s="99">
        <v>0</v>
      </c>
      <c r="D510" s="121">
        <v>683.13</v>
      </c>
      <c r="E510" s="99">
        <v>3603.94</v>
      </c>
      <c r="F510" s="121">
        <v>2233</v>
      </c>
      <c r="G510" s="99">
        <v>4721.38</v>
      </c>
      <c r="H510" s="121">
        <v>2142.1999999999998</v>
      </c>
      <c r="I510" s="99">
        <v>2106.66</v>
      </c>
      <c r="J510" s="121">
        <v>4150.55</v>
      </c>
      <c r="K510" s="99">
        <v>2716.86</v>
      </c>
      <c r="L510" s="121">
        <v>2900.95</v>
      </c>
      <c r="M510" s="99">
        <v>2020.95</v>
      </c>
      <c r="N510" s="121">
        <f>IFERROR(VLOOKUP($A510,'SQL Results'!$A:$B,2,0),0)</f>
        <v>1191.8800000000001</v>
      </c>
    </row>
    <row r="511" spans="1:14" s="12" customFormat="1" x14ac:dyDescent="0.25">
      <c r="A511" s="107" t="s">
        <v>1653</v>
      </c>
      <c r="B511" s="108" t="s">
        <v>1652</v>
      </c>
      <c r="C511" s="99">
        <v>65339.32</v>
      </c>
      <c r="D511" s="121">
        <v>71837.24000000002</v>
      </c>
      <c r="E511" s="99">
        <v>54020.639999999999</v>
      </c>
      <c r="F511" s="121">
        <v>53516.72</v>
      </c>
      <c r="G511" s="99">
        <v>178313.09</v>
      </c>
      <c r="H511" s="121">
        <v>89362.050000000017</v>
      </c>
      <c r="I511" s="99">
        <v>265454.93</v>
      </c>
      <c r="J511" s="121">
        <v>97907.72</v>
      </c>
      <c r="K511" s="99">
        <v>93244.1</v>
      </c>
      <c r="L511" s="121">
        <v>187558.65</v>
      </c>
      <c r="M511" s="99">
        <v>112385.3</v>
      </c>
      <c r="N511" s="121">
        <f>IFERROR(VLOOKUP($A511,'SQL Results'!$A:$B,2,0),0)</f>
        <v>141115.21</v>
      </c>
    </row>
    <row r="512" spans="1:14" s="12" customFormat="1" x14ac:dyDescent="0.25">
      <c r="A512" s="107" t="s">
        <v>1657</v>
      </c>
      <c r="B512" s="108" t="s">
        <v>1655</v>
      </c>
      <c r="C512" s="99">
        <v>0</v>
      </c>
      <c r="D512" s="121">
        <v>0</v>
      </c>
      <c r="E512" s="99">
        <v>0</v>
      </c>
      <c r="F512" s="121">
        <v>0</v>
      </c>
      <c r="G512" s="99">
        <v>4.8</v>
      </c>
      <c r="H512" s="121">
        <v>0</v>
      </c>
      <c r="I512" s="99">
        <v>0</v>
      </c>
      <c r="J512" s="121">
        <v>0</v>
      </c>
      <c r="K512" s="99">
        <v>0</v>
      </c>
      <c r="L512" s="121">
        <v>0</v>
      </c>
      <c r="M512" s="99">
        <v>0</v>
      </c>
      <c r="N512" s="121">
        <f>IFERROR(VLOOKUP($A512,'SQL Results'!$A:$B,2,0),0)</f>
        <v>0</v>
      </c>
    </row>
    <row r="513" spans="1:14" s="12" customFormat="1" x14ac:dyDescent="0.25">
      <c r="A513" s="107" t="s">
        <v>1660</v>
      </c>
      <c r="B513" s="108" t="s">
        <v>1659</v>
      </c>
      <c r="C513" s="99">
        <v>2338.7600000000002</v>
      </c>
      <c r="D513" s="121">
        <v>1039.2999999999997</v>
      </c>
      <c r="E513" s="99">
        <v>8665.58</v>
      </c>
      <c r="F513" s="121">
        <v>261.77</v>
      </c>
      <c r="G513" s="99">
        <v>249.51</v>
      </c>
      <c r="H513" s="121">
        <v>178.35</v>
      </c>
      <c r="I513" s="99">
        <v>1730.32</v>
      </c>
      <c r="J513" s="121">
        <v>135.13999999999999</v>
      </c>
      <c r="K513" s="99">
        <v>85.48</v>
      </c>
      <c r="L513" s="121">
        <v>109.45</v>
      </c>
      <c r="M513" s="99">
        <v>1490.9</v>
      </c>
      <c r="N513" s="121">
        <f>IFERROR(VLOOKUP($A513,'SQL Results'!$A:$B,2,0),0)</f>
        <v>15942.03</v>
      </c>
    </row>
    <row r="514" spans="1:14" s="12" customFormat="1" x14ac:dyDescent="0.25">
      <c r="A514" s="107" t="s">
        <v>1664</v>
      </c>
      <c r="B514" s="108" t="s">
        <v>1662</v>
      </c>
      <c r="C514" s="99">
        <v>0</v>
      </c>
      <c r="D514" s="121">
        <v>0</v>
      </c>
      <c r="E514" s="99">
        <v>0</v>
      </c>
      <c r="F514" s="121">
        <v>0</v>
      </c>
      <c r="G514" s="99">
        <v>0</v>
      </c>
      <c r="H514" s="121">
        <v>0</v>
      </c>
      <c r="I514" s="99">
        <v>0</v>
      </c>
      <c r="J514" s="121">
        <v>0</v>
      </c>
      <c r="K514" s="99">
        <v>0</v>
      </c>
      <c r="L514" s="121">
        <v>0</v>
      </c>
      <c r="M514" s="99">
        <v>0</v>
      </c>
      <c r="N514" s="121">
        <f>IFERROR(VLOOKUP($A514,'SQL Results'!$A:$B,2,0),0)</f>
        <v>0</v>
      </c>
    </row>
    <row r="515" spans="1:14" s="12" customFormat="1" x14ac:dyDescent="0.25">
      <c r="A515" s="107" t="s">
        <v>4354</v>
      </c>
      <c r="B515" s="108" t="s">
        <v>4355</v>
      </c>
      <c r="C515" s="99">
        <v>0</v>
      </c>
      <c r="D515" s="121">
        <v>0</v>
      </c>
      <c r="E515" s="99">
        <v>0</v>
      </c>
      <c r="F515" s="121">
        <v>0</v>
      </c>
      <c r="G515" s="99">
        <v>0</v>
      </c>
      <c r="H515" s="121">
        <v>0</v>
      </c>
      <c r="I515" s="99">
        <v>0</v>
      </c>
      <c r="J515" s="121">
        <v>0</v>
      </c>
      <c r="K515" s="99">
        <v>0</v>
      </c>
      <c r="L515" s="121">
        <v>0</v>
      </c>
      <c r="M515" s="99">
        <v>0</v>
      </c>
      <c r="N515" s="121">
        <f>IFERROR(VLOOKUP($A515,'SQL Results'!$A:$B,2,0),0)</f>
        <v>0</v>
      </c>
    </row>
    <row r="516" spans="1:14" s="12" customFormat="1" x14ac:dyDescent="0.25">
      <c r="A516" s="107" t="s">
        <v>1669</v>
      </c>
      <c r="B516" s="108" t="s">
        <v>1668</v>
      </c>
      <c r="C516" s="99">
        <v>16103</v>
      </c>
      <c r="D516" s="121">
        <v>8641.61</v>
      </c>
      <c r="E516" s="99">
        <v>8225.52</v>
      </c>
      <c r="F516" s="121">
        <v>8890.1</v>
      </c>
      <c r="G516" s="99">
        <v>1178.0899999999999</v>
      </c>
      <c r="H516" s="121">
        <v>1021.03</v>
      </c>
      <c r="I516" s="99">
        <v>66.16</v>
      </c>
      <c r="J516" s="121">
        <v>40.649999999999991</v>
      </c>
      <c r="K516" s="99">
        <v>151.83000000000004</v>
      </c>
      <c r="L516" s="121">
        <v>0</v>
      </c>
      <c r="M516" s="99">
        <v>63.88</v>
      </c>
      <c r="N516" s="121">
        <f>IFERROR(VLOOKUP($A516,'SQL Results'!$A:$B,2,0),0)</f>
        <v>2352.2800000000002</v>
      </c>
    </row>
    <row r="517" spans="1:14" s="12" customFormat="1" x14ac:dyDescent="0.25">
      <c r="A517" s="107" t="s">
        <v>1670</v>
      </c>
      <c r="B517" s="108" t="s">
        <v>1671</v>
      </c>
      <c r="C517" s="99">
        <v>345.92</v>
      </c>
      <c r="D517" s="121">
        <v>359.25</v>
      </c>
      <c r="E517" s="99">
        <v>226.69</v>
      </c>
      <c r="F517" s="121">
        <v>737.11</v>
      </c>
      <c r="G517" s="99">
        <v>258.64</v>
      </c>
      <c r="H517" s="121">
        <v>266.04000000000002</v>
      </c>
      <c r="I517" s="99">
        <v>2397.3000000000002</v>
      </c>
      <c r="J517" s="121">
        <v>3423.99</v>
      </c>
      <c r="K517" s="99">
        <v>3850.9</v>
      </c>
      <c r="L517" s="121">
        <v>1987.1</v>
      </c>
      <c r="M517" s="99">
        <v>1688.2</v>
      </c>
      <c r="N517" s="121">
        <f>IFERROR(VLOOKUP($A517,'SQL Results'!$A:$B,2,0),0)</f>
        <v>2363.86</v>
      </c>
    </row>
    <row r="518" spans="1:14" s="12" customFormat="1" x14ac:dyDescent="0.25">
      <c r="A518" s="107" t="s">
        <v>1673</v>
      </c>
      <c r="B518" s="108" t="s">
        <v>1674</v>
      </c>
      <c r="C518" s="99">
        <v>9018.17</v>
      </c>
      <c r="D518" s="121">
        <v>9163.77</v>
      </c>
      <c r="E518" s="99">
        <v>5943.62</v>
      </c>
      <c r="F518" s="121">
        <v>10689.95</v>
      </c>
      <c r="G518" s="99">
        <v>5617.3400000000011</v>
      </c>
      <c r="H518" s="121">
        <v>10072.629999999999</v>
      </c>
      <c r="I518" s="99">
        <v>4689.21</v>
      </c>
      <c r="J518" s="121">
        <v>7234.14</v>
      </c>
      <c r="K518" s="99">
        <v>8792.15</v>
      </c>
      <c r="L518" s="121">
        <v>11582.450000000003</v>
      </c>
      <c r="M518" s="99">
        <v>9281.7999999999993</v>
      </c>
      <c r="N518" s="121">
        <f>IFERROR(VLOOKUP($A518,'SQL Results'!$A:$B,2,0),0)</f>
        <v>7908.13</v>
      </c>
    </row>
    <row r="519" spans="1:14" s="12" customFormat="1" x14ac:dyDescent="0.25">
      <c r="A519" s="107" t="s">
        <v>1676</v>
      </c>
      <c r="B519" s="108" t="s">
        <v>1666</v>
      </c>
      <c r="C519" s="99">
        <v>2195.6700000000005</v>
      </c>
      <c r="D519" s="121">
        <v>4939.3599999999997</v>
      </c>
      <c r="E519" s="99">
        <v>581.34</v>
      </c>
      <c r="F519" s="121">
        <v>1097.4600000000003</v>
      </c>
      <c r="G519" s="99">
        <v>760.58</v>
      </c>
      <c r="H519" s="121">
        <v>656.44000000000017</v>
      </c>
      <c r="I519" s="99">
        <v>2249.0500000000002</v>
      </c>
      <c r="J519" s="121">
        <v>1444.19</v>
      </c>
      <c r="K519" s="99">
        <v>3622.0100000000007</v>
      </c>
      <c r="L519" s="121">
        <v>3876.8</v>
      </c>
      <c r="M519" s="99">
        <v>741.82</v>
      </c>
      <c r="N519" s="121">
        <f>IFERROR(VLOOKUP($A519,'SQL Results'!$A:$B,2,0),0)</f>
        <v>592.5</v>
      </c>
    </row>
    <row r="520" spans="1:14" s="12" customFormat="1" x14ac:dyDescent="0.25">
      <c r="A520" s="107" t="s">
        <v>1683</v>
      </c>
      <c r="B520" s="108" t="s">
        <v>1682</v>
      </c>
      <c r="C520" s="99">
        <v>200407.82999999996</v>
      </c>
      <c r="D520" s="121">
        <v>218786.41</v>
      </c>
      <c r="E520" s="99">
        <v>151975.34</v>
      </c>
      <c r="F520" s="121">
        <v>181754.01</v>
      </c>
      <c r="G520" s="99">
        <v>112804.88999999998</v>
      </c>
      <c r="H520" s="121">
        <v>208297</v>
      </c>
      <c r="I520" s="99">
        <v>255689.36999999997</v>
      </c>
      <c r="J520" s="121">
        <v>269805.94</v>
      </c>
      <c r="K520" s="99">
        <v>309257.34999999998</v>
      </c>
      <c r="L520" s="121">
        <v>331458.28999999998</v>
      </c>
      <c r="M520" s="99">
        <v>362680.97</v>
      </c>
      <c r="N520" s="121">
        <f>IFERROR(VLOOKUP($A520,'SQL Results'!$A:$B,2,0),0)</f>
        <v>474619.91</v>
      </c>
    </row>
    <row r="521" spans="1:14" s="12" customFormat="1" x14ac:dyDescent="0.25">
      <c r="A521" s="107" t="s">
        <v>1686</v>
      </c>
      <c r="B521" s="108" t="s">
        <v>1685</v>
      </c>
      <c r="C521" s="99">
        <v>318745.90999999997</v>
      </c>
      <c r="D521" s="121">
        <v>321151.82</v>
      </c>
      <c r="E521" s="99">
        <v>322517.09000000003</v>
      </c>
      <c r="F521" s="121">
        <v>252452.15</v>
      </c>
      <c r="G521" s="99">
        <v>204652.04999999996</v>
      </c>
      <c r="H521" s="121">
        <v>560387.4</v>
      </c>
      <c r="I521" s="99">
        <v>333893.66999999993</v>
      </c>
      <c r="J521" s="121">
        <v>195550.16</v>
      </c>
      <c r="K521" s="99">
        <v>255707.85000000003</v>
      </c>
      <c r="L521" s="121">
        <v>380177.12</v>
      </c>
      <c r="M521" s="99">
        <v>353620.43</v>
      </c>
      <c r="N521" s="121">
        <f>IFERROR(VLOOKUP($A521,'SQL Results'!$A:$B,2,0),0)</f>
        <v>315002.03999999998</v>
      </c>
    </row>
    <row r="522" spans="1:14" s="12" customFormat="1" x14ac:dyDescent="0.25">
      <c r="A522" s="107" t="s">
        <v>1689</v>
      </c>
      <c r="B522" s="108" t="s">
        <v>1688</v>
      </c>
      <c r="C522" s="99">
        <v>204.25999999999996</v>
      </c>
      <c r="D522" s="121">
        <v>393.86</v>
      </c>
      <c r="E522" s="99">
        <v>606.52</v>
      </c>
      <c r="F522" s="121">
        <v>229.82</v>
      </c>
      <c r="G522" s="99">
        <v>197.75999999999996</v>
      </c>
      <c r="H522" s="121">
        <v>310</v>
      </c>
      <c r="I522" s="99">
        <v>438.16000000000008</v>
      </c>
      <c r="J522" s="121">
        <v>214.54</v>
      </c>
      <c r="K522" s="99">
        <v>248.12</v>
      </c>
      <c r="L522" s="121">
        <v>207.78</v>
      </c>
      <c r="M522" s="99">
        <v>1342.69</v>
      </c>
      <c r="N522" s="121">
        <f>IFERROR(VLOOKUP($A522,'SQL Results'!$A:$B,2,0),0)</f>
        <v>1356.08</v>
      </c>
    </row>
    <row r="523" spans="1:14" s="12" customFormat="1" x14ac:dyDescent="0.25">
      <c r="A523" s="107" t="s">
        <v>1692</v>
      </c>
      <c r="B523" s="108" t="s">
        <v>1691</v>
      </c>
      <c r="C523" s="99">
        <v>458681.66</v>
      </c>
      <c r="D523" s="121">
        <v>436670.95</v>
      </c>
      <c r="E523" s="99">
        <v>341079.15999999992</v>
      </c>
      <c r="F523" s="121">
        <v>317599.53000000003</v>
      </c>
      <c r="G523" s="99">
        <v>135948.76999999999</v>
      </c>
      <c r="H523" s="121">
        <v>300509.38</v>
      </c>
      <c r="I523" s="99">
        <v>412704.73</v>
      </c>
      <c r="J523" s="121">
        <v>512883.21000000008</v>
      </c>
      <c r="K523" s="99">
        <v>565241.82999999996</v>
      </c>
      <c r="L523" s="121">
        <v>538364.79</v>
      </c>
      <c r="M523" s="99">
        <v>563684.64</v>
      </c>
      <c r="N523" s="121">
        <f>IFERROR(VLOOKUP($A523,'SQL Results'!$A:$B,2,0),0)</f>
        <v>544690.34</v>
      </c>
    </row>
    <row r="524" spans="1:14" s="12" customFormat="1" x14ac:dyDescent="0.25">
      <c r="A524" s="107" t="s">
        <v>1699</v>
      </c>
      <c r="B524" s="108" t="s">
        <v>1700</v>
      </c>
      <c r="C524" s="99">
        <v>0</v>
      </c>
      <c r="D524" s="121">
        <v>0</v>
      </c>
      <c r="E524" s="99">
        <v>0</v>
      </c>
      <c r="F524" s="121">
        <v>0</v>
      </c>
      <c r="G524" s="99">
        <v>0</v>
      </c>
      <c r="H524" s="121">
        <v>0</v>
      </c>
      <c r="I524" s="99">
        <v>0</v>
      </c>
      <c r="J524" s="121">
        <v>0</v>
      </c>
      <c r="K524" s="99">
        <v>0</v>
      </c>
      <c r="L524" s="121">
        <v>0</v>
      </c>
      <c r="M524" s="99">
        <v>0</v>
      </c>
      <c r="N524" s="121">
        <f>IFERROR(VLOOKUP($A524,'SQL Results'!$A:$B,2,0),0)</f>
        <v>0</v>
      </c>
    </row>
    <row r="525" spans="1:14" s="12" customFormat="1" x14ac:dyDescent="0.25">
      <c r="A525" s="107" t="s">
        <v>1701</v>
      </c>
      <c r="B525" s="108" t="s">
        <v>1702</v>
      </c>
      <c r="C525" s="99">
        <v>36355.739999999991</v>
      </c>
      <c r="D525" s="121">
        <v>22190.060000000005</v>
      </c>
      <c r="E525" s="99">
        <v>19994.97</v>
      </c>
      <c r="F525" s="121">
        <v>25375.5</v>
      </c>
      <c r="G525" s="99">
        <v>13125.79</v>
      </c>
      <c r="H525" s="121">
        <v>15361.08</v>
      </c>
      <c r="I525" s="99">
        <v>23035.770000000004</v>
      </c>
      <c r="J525" s="121">
        <v>28283.05</v>
      </c>
      <c r="K525" s="99">
        <v>18916.419999999998</v>
      </c>
      <c r="L525" s="121">
        <v>21837.9</v>
      </c>
      <c r="M525" s="99">
        <v>28697.55</v>
      </c>
      <c r="N525" s="121">
        <f>IFERROR(VLOOKUP($A525,'SQL Results'!$A:$B,2,0),0)</f>
        <v>62985.43</v>
      </c>
    </row>
    <row r="526" spans="1:14" s="12" customFormat="1" x14ac:dyDescent="0.25">
      <c r="A526" s="107" t="s">
        <v>1703</v>
      </c>
      <c r="B526" s="108" t="s">
        <v>1704</v>
      </c>
      <c r="C526" s="99">
        <v>0</v>
      </c>
      <c r="D526" s="121">
        <v>0</v>
      </c>
      <c r="E526" s="99">
        <v>0</v>
      </c>
      <c r="F526" s="121">
        <v>0</v>
      </c>
      <c r="G526" s="99">
        <v>0</v>
      </c>
      <c r="H526" s="121">
        <v>0</v>
      </c>
      <c r="I526" s="99">
        <v>0</v>
      </c>
      <c r="J526" s="121">
        <v>0</v>
      </c>
      <c r="K526" s="99">
        <v>0</v>
      </c>
      <c r="L526" s="121">
        <v>0</v>
      </c>
      <c r="M526" s="99">
        <v>0</v>
      </c>
      <c r="N526" s="121">
        <f>IFERROR(VLOOKUP($A526,'SQL Results'!$A:$B,2,0),0)</f>
        <v>0</v>
      </c>
    </row>
    <row r="527" spans="1:14" s="12" customFormat="1" x14ac:dyDescent="0.25">
      <c r="A527" s="107" t="s">
        <v>1707</v>
      </c>
      <c r="B527" s="109" t="s">
        <v>1706</v>
      </c>
      <c r="C527" s="99">
        <v>0</v>
      </c>
      <c r="D527" s="121">
        <v>0</v>
      </c>
      <c r="E527" s="99">
        <v>0</v>
      </c>
      <c r="F527" s="121">
        <v>0</v>
      </c>
      <c r="G527" s="99">
        <v>1.36</v>
      </c>
      <c r="H527" s="121">
        <v>0</v>
      </c>
      <c r="I527" s="99">
        <v>0</v>
      </c>
      <c r="J527" s="121">
        <v>0</v>
      </c>
      <c r="K527" s="99">
        <v>5.26</v>
      </c>
      <c r="L527" s="121">
        <v>0</v>
      </c>
      <c r="M527" s="99">
        <v>0</v>
      </c>
      <c r="N527" s="121">
        <f>IFERROR(VLOOKUP($A527,'SQL Results'!$A:$B,2,0),0)</f>
        <v>0</v>
      </c>
    </row>
    <row r="528" spans="1:14" s="12" customFormat="1" x14ac:dyDescent="0.25">
      <c r="A528" s="107" t="s">
        <v>1711</v>
      </c>
      <c r="B528" s="108" t="s">
        <v>1712</v>
      </c>
      <c r="C528" s="99">
        <v>12445.03</v>
      </c>
      <c r="D528" s="121">
        <v>10090.159999999998</v>
      </c>
      <c r="E528" s="99">
        <v>8885.3399999999983</v>
      </c>
      <c r="F528" s="121">
        <v>12010.51</v>
      </c>
      <c r="G528" s="99">
        <v>3160.7800000000007</v>
      </c>
      <c r="H528" s="121">
        <v>7249.5</v>
      </c>
      <c r="I528" s="99">
        <v>9958.6200000000008</v>
      </c>
      <c r="J528" s="121">
        <v>8622.08</v>
      </c>
      <c r="K528" s="99">
        <v>15413.45</v>
      </c>
      <c r="L528" s="121">
        <v>17558.84</v>
      </c>
      <c r="M528" s="99">
        <v>15502.87</v>
      </c>
      <c r="N528" s="121">
        <f>IFERROR(VLOOKUP($A528,'SQL Results'!$A:$B,2,0),0)</f>
        <v>17325.62</v>
      </c>
    </row>
    <row r="529" spans="1:14" s="12" customFormat="1" x14ac:dyDescent="0.25">
      <c r="A529" s="107" t="s">
        <v>1716</v>
      </c>
      <c r="B529" s="108" t="s">
        <v>1714</v>
      </c>
      <c r="C529" s="99">
        <v>0</v>
      </c>
      <c r="D529" s="121">
        <v>0</v>
      </c>
      <c r="E529" s="99">
        <v>11214.71</v>
      </c>
      <c r="F529" s="121">
        <v>0</v>
      </c>
      <c r="G529" s="99">
        <v>0</v>
      </c>
      <c r="H529" s="121">
        <v>0</v>
      </c>
      <c r="I529" s="99">
        <v>0</v>
      </c>
      <c r="J529" s="121">
        <v>4917.46</v>
      </c>
      <c r="K529" s="99">
        <v>193.3</v>
      </c>
      <c r="L529" s="121">
        <v>34</v>
      </c>
      <c r="M529" s="99">
        <v>131.36000000000001</v>
      </c>
      <c r="N529" s="121">
        <f>IFERROR(VLOOKUP($A529,'SQL Results'!$A:$B,2,0),0)</f>
        <v>178.6</v>
      </c>
    </row>
    <row r="530" spans="1:14" s="12" customFormat="1" x14ac:dyDescent="0.25">
      <c r="A530" s="107" t="s">
        <v>1720</v>
      </c>
      <c r="B530" s="108" t="s">
        <v>1721</v>
      </c>
      <c r="C530" s="99">
        <v>0</v>
      </c>
      <c r="D530" s="121">
        <v>0</v>
      </c>
      <c r="E530" s="99">
        <v>0</v>
      </c>
      <c r="F530" s="121">
        <v>0</v>
      </c>
      <c r="G530" s="99">
        <v>0</v>
      </c>
      <c r="H530" s="121">
        <v>0</v>
      </c>
      <c r="I530" s="99">
        <v>0</v>
      </c>
      <c r="J530" s="121">
        <v>0</v>
      </c>
      <c r="K530" s="99">
        <v>0</v>
      </c>
      <c r="L530" s="121">
        <v>0</v>
      </c>
      <c r="M530" s="99">
        <v>0</v>
      </c>
      <c r="N530" s="121">
        <f>IFERROR(VLOOKUP($A530,'SQL Results'!$A:$B,2,0),0)</f>
        <v>0</v>
      </c>
    </row>
    <row r="531" spans="1:14" s="12" customFormat="1" x14ac:dyDescent="0.25">
      <c r="A531" s="107" t="s">
        <v>1722</v>
      </c>
      <c r="B531" s="108" t="s">
        <v>1723</v>
      </c>
      <c r="C531" s="99">
        <v>0</v>
      </c>
      <c r="D531" s="121">
        <v>0</v>
      </c>
      <c r="E531" s="99">
        <v>0</v>
      </c>
      <c r="F531" s="121">
        <v>0</v>
      </c>
      <c r="G531" s="99">
        <v>0</v>
      </c>
      <c r="H531" s="121">
        <v>0</v>
      </c>
      <c r="I531" s="99">
        <v>0</v>
      </c>
      <c r="J531" s="121">
        <v>0</v>
      </c>
      <c r="K531" s="99">
        <v>0</v>
      </c>
      <c r="L531" s="121">
        <v>0</v>
      </c>
      <c r="M531" s="99">
        <v>0</v>
      </c>
      <c r="N531" s="121">
        <f>IFERROR(VLOOKUP($A531,'SQL Results'!$A:$B,2,0),0)</f>
        <v>0</v>
      </c>
    </row>
    <row r="532" spans="1:14" s="12" customFormat="1" x14ac:dyDescent="0.25">
      <c r="A532" s="107" t="s">
        <v>1724</v>
      </c>
      <c r="B532" s="108" t="s">
        <v>1725</v>
      </c>
      <c r="C532" s="99">
        <v>0</v>
      </c>
      <c r="D532" s="121">
        <v>0</v>
      </c>
      <c r="E532" s="99">
        <v>0</v>
      </c>
      <c r="F532" s="121">
        <v>0</v>
      </c>
      <c r="G532" s="99">
        <v>0</v>
      </c>
      <c r="H532" s="121">
        <v>0</v>
      </c>
      <c r="I532" s="99">
        <v>0</v>
      </c>
      <c r="J532" s="121">
        <v>0</v>
      </c>
      <c r="K532" s="99">
        <v>0</v>
      </c>
      <c r="L532" s="121">
        <v>0</v>
      </c>
      <c r="M532" s="99">
        <v>0</v>
      </c>
      <c r="N532" s="121">
        <f>IFERROR(VLOOKUP($A532,'SQL Results'!$A:$B,2,0),0)</f>
        <v>0</v>
      </c>
    </row>
    <row r="533" spans="1:14" s="12" customFormat="1" x14ac:dyDescent="0.25">
      <c r="A533" s="107" t="s">
        <v>1726</v>
      </c>
      <c r="B533" s="108" t="s">
        <v>1727</v>
      </c>
      <c r="C533" s="99">
        <v>1436.82</v>
      </c>
      <c r="D533" s="121">
        <v>1159.2199999999998</v>
      </c>
      <c r="E533" s="99">
        <v>700.83</v>
      </c>
      <c r="F533" s="121">
        <v>1879.76</v>
      </c>
      <c r="G533" s="99">
        <v>3585.61</v>
      </c>
      <c r="H533" s="121">
        <v>3419.34</v>
      </c>
      <c r="I533" s="99">
        <v>2828.44</v>
      </c>
      <c r="J533" s="121">
        <v>2549.4899999999998</v>
      </c>
      <c r="K533" s="99">
        <v>1663.43</v>
      </c>
      <c r="L533" s="121">
        <v>1913.03</v>
      </c>
      <c r="M533" s="99">
        <v>2472.1</v>
      </c>
      <c r="N533" s="121">
        <f>IFERROR(VLOOKUP($A533,'SQL Results'!$A:$B,2,0),0)</f>
        <v>2252.5300000000002</v>
      </c>
    </row>
    <row r="534" spans="1:14" s="12" customFormat="1" ht="30" x14ac:dyDescent="0.25">
      <c r="A534" s="107" t="s">
        <v>1731</v>
      </c>
      <c r="B534" s="108" t="s">
        <v>1732</v>
      </c>
      <c r="C534" s="99">
        <v>60632.25</v>
      </c>
      <c r="D534" s="121">
        <v>39083.56</v>
      </c>
      <c r="E534" s="99">
        <v>59177.41</v>
      </c>
      <c r="F534" s="121">
        <v>71460.89</v>
      </c>
      <c r="G534" s="99">
        <v>19680.5</v>
      </c>
      <c r="H534" s="121">
        <v>150132</v>
      </c>
      <c r="I534" s="99">
        <v>80152.59</v>
      </c>
      <c r="J534" s="121">
        <v>45922.84</v>
      </c>
      <c r="K534" s="99">
        <v>48168.169999999991</v>
      </c>
      <c r="L534" s="121">
        <v>56733.8</v>
      </c>
      <c r="M534" s="99">
        <v>41542.379999999997</v>
      </c>
      <c r="N534" s="121">
        <f>IFERROR(VLOOKUP($A534,'SQL Results'!$A:$B,2,0),0)</f>
        <v>46140.68</v>
      </c>
    </row>
    <row r="535" spans="1:14" s="12" customFormat="1" x14ac:dyDescent="0.25">
      <c r="A535" s="107" t="s">
        <v>1733</v>
      </c>
      <c r="B535" s="108" t="s">
        <v>1734</v>
      </c>
      <c r="C535" s="99">
        <v>6507.84</v>
      </c>
      <c r="D535" s="121">
        <v>6636.91</v>
      </c>
      <c r="E535" s="99">
        <v>11278.499999999998</v>
      </c>
      <c r="F535" s="121">
        <v>6860.3900000000012</v>
      </c>
      <c r="G535" s="99">
        <v>26134.41</v>
      </c>
      <c r="H535" s="121">
        <v>24248.18</v>
      </c>
      <c r="I535" s="99">
        <v>30418.98</v>
      </c>
      <c r="J535" s="121">
        <v>6655.95</v>
      </c>
      <c r="K535" s="99">
        <v>1526.22</v>
      </c>
      <c r="L535" s="121">
        <v>15361.709999999997</v>
      </c>
      <c r="M535" s="99">
        <v>17264.5</v>
      </c>
      <c r="N535" s="121">
        <f>IFERROR(VLOOKUP($A535,'SQL Results'!$A:$B,2,0),0)</f>
        <v>4714.76</v>
      </c>
    </row>
    <row r="536" spans="1:14" s="12" customFormat="1" ht="30" x14ac:dyDescent="0.25">
      <c r="A536" s="107" t="s">
        <v>1735</v>
      </c>
      <c r="B536" s="108" t="s">
        <v>1736</v>
      </c>
      <c r="C536" s="99">
        <v>28114.790000000005</v>
      </c>
      <c r="D536" s="121">
        <v>32867.62000000001</v>
      </c>
      <c r="E536" s="99">
        <v>44709.970000000008</v>
      </c>
      <c r="F536" s="121">
        <v>12327.620000000003</v>
      </c>
      <c r="G536" s="99">
        <v>37801.099999999991</v>
      </c>
      <c r="H536" s="121">
        <v>19461.490000000002</v>
      </c>
      <c r="I536" s="99">
        <v>32899</v>
      </c>
      <c r="J536" s="121">
        <v>12787.8</v>
      </c>
      <c r="K536" s="99">
        <v>32919.18</v>
      </c>
      <c r="L536" s="121">
        <v>10209.969999999999</v>
      </c>
      <c r="M536" s="99">
        <v>11297.62</v>
      </c>
      <c r="N536" s="121">
        <f>IFERROR(VLOOKUP($A536,'SQL Results'!$A:$B,2,0),0)</f>
        <v>6672.48</v>
      </c>
    </row>
    <row r="537" spans="1:14" s="12" customFormat="1" ht="30" x14ac:dyDescent="0.25">
      <c r="A537" s="107" t="s">
        <v>1737</v>
      </c>
      <c r="B537" s="108" t="s">
        <v>1738</v>
      </c>
      <c r="C537" s="99">
        <v>0</v>
      </c>
      <c r="D537" s="121">
        <v>0</v>
      </c>
      <c r="E537" s="99">
        <v>0</v>
      </c>
      <c r="F537" s="121">
        <v>0</v>
      </c>
      <c r="G537" s="99">
        <v>0</v>
      </c>
      <c r="H537" s="121">
        <v>0</v>
      </c>
      <c r="I537" s="99">
        <v>0</v>
      </c>
      <c r="J537" s="121">
        <v>0</v>
      </c>
      <c r="K537" s="99">
        <v>0</v>
      </c>
      <c r="L537" s="121">
        <v>0</v>
      </c>
      <c r="M537" s="99">
        <v>0</v>
      </c>
      <c r="N537" s="121">
        <f>IFERROR(VLOOKUP($A537,'SQL Results'!$A:$B,2,0),0)</f>
        <v>0</v>
      </c>
    </row>
    <row r="538" spans="1:14" s="12" customFormat="1" x14ac:dyDescent="0.25">
      <c r="A538" s="107" t="s">
        <v>1739</v>
      </c>
      <c r="B538" s="108" t="s">
        <v>1740</v>
      </c>
      <c r="C538" s="99">
        <v>553654.12</v>
      </c>
      <c r="D538" s="121">
        <v>432534.14</v>
      </c>
      <c r="E538" s="99">
        <v>977490.54</v>
      </c>
      <c r="F538" s="121">
        <v>786772.61</v>
      </c>
      <c r="G538" s="99">
        <v>1098253.46</v>
      </c>
      <c r="H538" s="121">
        <v>1390854.57</v>
      </c>
      <c r="I538" s="99">
        <v>842648.82999999984</v>
      </c>
      <c r="J538" s="121">
        <v>1059385.9099999999</v>
      </c>
      <c r="K538" s="99">
        <v>586844.78</v>
      </c>
      <c r="L538" s="121">
        <v>509566.71</v>
      </c>
      <c r="M538" s="99">
        <v>636024.62</v>
      </c>
      <c r="N538" s="121">
        <f>IFERROR(VLOOKUP($A538,'SQL Results'!$A:$B,2,0),0)</f>
        <v>802614.56</v>
      </c>
    </row>
    <row r="539" spans="1:14" s="12" customFormat="1" x14ac:dyDescent="0.25">
      <c r="A539" s="107" t="s">
        <v>1741</v>
      </c>
      <c r="B539" s="108" t="s">
        <v>1742</v>
      </c>
      <c r="C539" s="99">
        <v>168.01</v>
      </c>
      <c r="D539" s="121">
        <v>41.289999999999992</v>
      </c>
      <c r="E539" s="99">
        <v>49.74</v>
      </c>
      <c r="F539" s="121">
        <v>59.38</v>
      </c>
      <c r="G539" s="99">
        <v>13.12</v>
      </c>
      <c r="H539" s="121">
        <v>38.29999999999999</v>
      </c>
      <c r="I539" s="99">
        <v>0</v>
      </c>
      <c r="J539" s="121">
        <v>0</v>
      </c>
      <c r="K539" s="99">
        <v>32.47</v>
      </c>
      <c r="L539" s="121">
        <v>270.00000000000006</v>
      </c>
      <c r="M539" s="99">
        <v>237.62</v>
      </c>
      <c r="N539" s="121">
        <f>IFERROR(VLOOKUP($A539,'SQL Results'!$A:$B,2,0),0)</f>
        <v>214.41</v>
      </c>
    </row>
    <row r="540" spans="1:14" s="12" customFormat="1" x14ac:dyDescent="0.25">
      <c r="A540" s="107" t="s">
        <v>1743</v>
      </c>
      <c r="B540" s="108" t="s">
        <v>1744</v>
      </c>
      <c r="C540" s="99">
        <v>167499.79</v>
      </c>
      <c r="D540" s="121">
        <v>229720.17</v>
      </c>
      <c r="E540" s="99">
        <v>160632.51999999999</v>
      </c>
      <c r="F540" s="121">
        <v>114547.57</v>
      </c>
      <c r="G540" s="99">
        <v>12716.06</v>
      </c>
      <c r="H540" s="121">
        <v>129443.41</v>
      </c>
      <c r="I540" s="99">
        <v>82153.919999999998</v>
      </c>
      <c r="J540" s="121">
        <v>141875.76</v>
      </c>
      <c r="K540" s="99">
        <v>329088.01</v>
      </c>
      <c r="L540" s="121">
        <v>253572.01000000004</v>
      </c>
      <c r="M540" s="99">
        <v>285757.84000000003</v>
      </c>
      <c r="N540" s="121">
        <f>IFERROR(VLOOKUP($A540,'SQL Results'!$A:$B,2,0),0)</f>
        <v>261574.28</v>
      </c>
    </row>
    <row r="541" spans="1:14" s="12" customFormat="1" x14ac:dyDescent="0.25">
      <c r="A541" s="107" t="s">
        <v>4356</v>
      </c>
      <c r="B541" s="108" t="s">
        <v>4357</v>
      </c>
      <c r="C541" s="99">
        <v>0</v>
      </c>
      <c r="D541" s="121">
        <v>0</v>
      </c>
      <c r="E541" s="99">
        <v>0</v>
      </c>
      <c r="F541" s="121">
        <v>0</v>
      </c>
      <c r="G541" s="99">
        <v>0</v>
      </c>
      <c r="H541" s="121">
        <v>0</v>
      </c>
      <c r="I541" s="99">
        <v>0</v>
      </c>
      <c r="J541" s="121">
        <v>0</v>
      </c>
      <c r="K541" s="99">
        <v>0</v>
      </c>
      <c r="L541" s="121">
        <v>0</v>
      </c>
      <c r="M541" s="99">
        <v>0</v>
      </c>
      <c r="N541" s="121">
        <f>IFERROR(VLOOKUP($A541,'SQL Results'!$A:$B,2,0),0)</f>
        <v>0</v>
      </c>
    </row>
    <row r="542" spans="1:14" s="12" customFormat="1" x14ac:dyDescent="0.25">
      <c r="A542" s="107" t="s">
        <v>1745</v>
      </c>
      <c r="B542" s="108" t="s">
        <v>1746</v>
      </c>
      <c r="C542" s="99">
        <v>9642.4</v>
      </c>
      <c r="D542" s="121">
        <v>85.2</v>
      </c>
      <c r="E542" s="99">
        <v>3001.02</v>
      </c>
      <c r="F542" s="121">
        <v>779.85000000000014</v>
      </c>
      <c r="G542" s="99">
        <v>1014.33</v>
      </c>
      <c r="H542" s="121">
        <v>520.62</v>
      </c>
      <c r="I542" s="99">
        <v>476.62000000000006</v>
      </c>
      <c r="J542" s="121">
        <v>1814.55</v>
      </c>
      <c r="K542" s="99">
        <v>3063.81</v>
      </c>
      <c r="L542" s="121">
        <v>2228.2199999999998</v>
      </c>
      <c r="M542" s="99">
        <v>3450.81</v>
      </c>
      <c r="N542" s="121">
        <f>IFERROR(VLOOKUP($A542,'SQL Results'!$A:$B,2,0),0)</f>
        <v>1388.54</v>
      </c>
    </row>
    <row r="543" spans="1:14" s="12" customFormat="1" x14ac:dyDescent="0.25">
      <c r="A543" s="107" t="s">
        <v>1751</v>
      </c>
      <c r="B543" s="108" t="s">
        <v>1750</v>
      </c>
      <c r="C543" s="99">
        <v>29033.46</v>
      </c>
      <c r="D543" s="121">
        <v>33576.11</v>
      </c>
      <c r="E543" s="99">
        <v>26388.86</v>
      </c>
      <c r="F543" s="121">
        <v>34851.46</v>
      </c>
      <c r="G543" s="99">
        <v>22846.98</v>
      </c>
      <c r="H543" s="121">
        <v>32691.58</v>
      </c>
      <c r="I543" s="99">
        <v>35871.1</v>
      </c>
      <c r="J543" s="121">
        <v>37827.199999999997</v>
      </c>
      <c r="K543" s="99">
        <v>38914.32</v>
      </c>
      <c r="L543" s="121">
        <v>31076.14</v>
      </c>
      <c r="M543" s="99">
        <v>35823.69</v>
      </c>
      <c r="N543" s="121">
        <f>IFERROR(VLOOKUP($A543,'SQL Results'!$A:$B,2,0),0)</f>
        <v>40154.300000000003</v>
      </c>
    </row>
    <row r="544" spans="1:14" s="12" customFormat="1" x14ac:dyDescent="0.25">
      <c r="A544" s="107" t="s">
        <v>1754</v>
      </c>
      <c r="B544" s="108" t="s">
        <v>1755</v>
      </c>
      <c r="C544" s="99">
        <v>5803.41</v>
      </c>
      <c r="D544" s="121">
        <v>6966.77</v>
      </c>
      <c r="E544" s="99">
        <v>5672.78</v>
      </c>
      <c r="F544" s="121">
        <v>5132.3599999999997</v>
      </c>
      <c r="G544" s="99">
        <v>2185.7699999999995</v>
      </c>
      <c r="H544" s="121">
        <v>7549.38</v>
      </c>
      <c r="I544" s="99">
        <v>4567.57</v>
      </c>
      <c r="J544" s="121">
        <v>9178.7000000000007</v>
      </c>
      <c r="K544" s="99">
        <v>7018.64</v>
      </c>
      <c r="L544" s="121">
        <v>7089.11</v>
      </c>
      <c r="M544" s="99">
        <v>6515.73</v>
      </c>
      <c r="N544" s="121">
        <f>IFERROR(VLOOKUP($A544,'SQL Results'!$A:$B,2,0),0)</f>
        <v>10888.25</v>
      </c>
    </row>
    <row r="545" spans="1:14" s="12" customFormat="1" x14ac:dyDescent="0.25">
      <c r="A545" s="107" t="s">
        <v>1756</v>
      </c>
      <c r="B545" s="108" t="s">
        <v>1757</v>
      </c>
      <c r="C545" s="99">
        <v>5031.82</v>
      </c>
      <c r="D545" s="121">
        <v>2198.96</v>
      </c>
      <c r="E545" s="99">
        <v>16606.37</v>
      </c>
      <c r="F545" s="121">
        <v>88456.58</v>
      </c>
      <c r="G545" s="99">
        <v>154455.04000000001</v>
      </c>
      <c r="H545" s="121">
        <v>81625.87</v>
      </c>
      <c r="I545" s="99">
        <v>92598.12</v>
      </c>
      <c r="J545" s="121">
        <v>96009.07</v>
      </c>
      <c r="K545" s="99">
        <v>90842.87</v>
      </c>
      <c r="L545" s="121">
        <v>75466.95</v>
      </c>
      <c r="M545" s="99">
        <v>86004.45</v>
      </c>
      <c r="N545" s="121">
        <f>IFERROR(VLOOKUP($A545,'SQL Results'!$A:$B,2,0),0)</f>
        <v>90668.77</v>
      </c>
    </row>
    <row r="546" spans="1:14" s="12" customFormat="1" x14ac:dyDescent="0.25">
      <c r="A546" s="107" t="s">
        <v>1760</v>
      </c>
      <c r="B546" s="108" t="s">
        <v>1761</v>
      </c>
      <c r="C546" s="99">
        <v>0</v>
      </c>
      <c r="D546" s="121">
        <v>0</v>
      </c>
      <c r="E546" s="99">
        <v>0</v>
      </c>
      <c r="F546" s="121">
        <v>0</v>
      </c>
      <c r="G546" s="99">
        <v>0</v>
      </c>
      <c r="H546" s="121">
        <v>0</v>
      </c>
      <c r="I546" s="99">
        <v>0</v>
      </c>
      <c r="J546" s="121">
        <v>0</v>
      </c>
      <c r="K546" s="99">
        <v>0</v>
      </c>
      <c r="L546" s="121">
        <v>0</v>
      </c>
      <c r="M546" s="99">
        <v>0</v>
      </c>
      <c r="N546" s="121">
        <f>IFERROR(VLOOKUP($A546,'SQL Results'!$A:$B,2,0),0)</f>
        <v>0</v>
      </c>
    </row>
    <row r="547" spans="1:14" s="12" customFormat="1" x14ac:dyDescent="0.25">
      <c r="A547" s="107" t="s">
        <v>1762</v>
      </c>
      <c r="B547" s="108" t="s">
        <v>1763</v>
      </c>
      <c r="C547" s="99">
        <v>34968.879999999997</v>
      </c>
      <c r="D547" s="121">
        <v>16385.41</v>
      </c>
      <c r="E547" s="99">
        <v>17705.259999999998</v>
      </c>
      <c r="F547" s="121">
        <v>30559.17</v>
      </c>
      <c r="G547" s="99">
        <v>24815.360000000004</v>
      </c>
      <c r="H547" s="121">
        <v>9901.06</v>
      </c>
      <c r="I547" s="99">
        <v>17726.939999999995</v>
      </c>
      <c r="J547" s="121">
        <v>38704.910000000003</v>
      </c>
      <c r="K547" s="99">
        <v>53183.419999999991</v>
      </c>
      <c r="L547" s="121">
        <v>40818.779999999992</v>
      </c>
      <c r="M547" s="99">
        <v>18529.93</v>
      </c>
      <c r="N547" s="121">
        <f>IFERROR(VLOOKUP($A547,'SQL Results'!$A:$B,2,0),0)</f>
        <v>21804.14</v>
      </c>
    </row>
    <row r="548" spans="1:14" s="12" customFormat="1" x14ac:dyDescent="0.25">
      <c r="A548" s="107" t="s">
        <v>1764</v>
      </c>
      <c r="B548" s="108" t="s">
        <v>1765</v>
      </c>
      <c r="C548" s="99">
        <v>96444.24000000002</v>
      </c>
      <c r="D548" s="121">
        <v>102269.54</v>
      </c>
      <c r="E548" s="99">
        <v>137733.44</v>
      </c>
      <c r="F548" s="121">
        <v>0</v>
      </c>
      <c r="G548" s="99">
        <v>17181.75</v>
      </c>
      <c r="H548" s="121">
        <v>109741.4</v>
      </c>
      <c r="I548" s="99">
        <v>34952.480000000003</v>
      </c>
      <c r="J548" s="121">
        <v>73454.179999999993</v>
      </c>
      <c r="K548" s="99">
        <v>94228.83</v>
      </c>
      <c r="L548" s="121">
        <v>121758.92</v>
      </c>
      <c r="M548" s="99">
        <v>120278.5</v>
      </c>
      <c r="N548" s="121">
        <f>IFERROR(VLOOKUP($A548,'SQL Results'!$A:$B,2,0),0)</f>
        <v>129673.55</v>
      </c>
    </row>
    <row r="549" spans="1:14" s="12" customFormat="1" x14ac:dyDescent="0.25">
      <c r="A549" s="107" t="s">
        <v>1766</v>
      </c>
      <c r="B549" s="108" t="s">
        <v>1767</v>
      </c>
      <c r="C549" s="99">
        <v>604</v>
      </c>
      <c r="D549" s="121">
        <v>2544.06</v>
      </c>
      <c r="E549" s="99">
        <v>0</v>
      </c>
      <c r="F549" s="121">
        <v>38.85</v>
      </c>
      <c r="G549" s="99">
        <v>6232</v>
      </c>
      <c r="H549" s="121">
        <v>0</v>
      </c>
      <c r="I549" s="99">
        <v>4301.8</v>
      </c>
      <c r="J549" s="121">
        <v>0</v>
      </c>
      <c r="K549" s="99">
        <v>39.509999999999991</v>
      </c>
      <c r="L549" s="121">
        <v>309.73</v>
      </c>
      <c r="M549" s="99">
        <v>10937.74</v>
      </c>
      <c r="N549" s="121">
        <f>IFERROR(VLOOKUP($A549,'SQL Results'!$A:$B,2,0),0)</f>
        <v>4.5</v>
      </c>
    </row>
    <row r="550" spans="1:14" s="12" customFormat="1" x14ac:dyDescent="0.25">
      <c r="A550" s="107" t="s">
        <v>1768</v>
      </c>
      <c r="B550" s="108" t="s">
        <v>1769</v>
      </c>
      <c r="C550" s="99">
        <v>94939.32</v>
      </c>
      <c r="D550" s="121">
        <v>125698.6</v>
      </c>
      <c r="E550" s="99">
        <v>72275.47</v>
      </c>
      <c r="F550" s="121">
        <v>12920.24</v>
      </c>
      <c r="G550" s="99">
        <v>2830.43</v>
      </c>
      <c r="H550" s="121">
        <v>8598.2999999999993</v>
      </c>
      <c r="I550" s="99">
        <v>61242.67</v>
      </c>
      <c r="J550" s="121">
        <v>114437.87</v>
      </c>
      <c r="K550" s="99">
        <v>127197.71000000002</v>
      </c>
      <c r="L550" s="121">
        <v>122696.58</v>
      </c>
      <c r="M550" s="99">
        <v>114981.23</v>
      </c>
      <c r="N550" s="121">
        <f>IFERROR(VLOOKUP($A550,'SQL Results'!$A:$B,2,0),0)</f>
        <v>167311.56</v>
      </c>
    </row>
    <row r="551" spans="1:14" s="12" customFormat="1" x14ac:dyDescent="0.25">
      <c r="A551" s="107" t="s">
        <v>1770</v>
      </c>
      <c r="B551" s="108" t="s">
        <v>1771</v>
      </c>
      <c r="C551" s="99">
        <v>13519.55</v>
      </c>
      <c r="D551" s="121">
        <v>9447.69</v>
      </c>
      <c r="E551" s="99">
        <v>13864.13</v>
      </c>
      <c r="F551" s="121">
        <v>15655.36</v>
      </c>
      <c r="G551" s="99">
        <v>17736.560000000001</v>
      </c>
      <c r="H551" s="121">
        <v>25330.6</v>
      </c>
      <c r="I551" s="99">
        <v>24224.41</v>
      </c>
      <c r="J551" s="121">
        <v>19577.25</v>
      </c>
      <c r="K551" s="99">
        <v>16806.009999999998</v>
      </c>
      <c r="L551" s="121">
        <v>16275.959999999997</v>
      </c>
      <c r="M551" s="99">
        <v>30648.639999999999</v>
      </c>
      <c r="N551" s="121">
        <f>IFERROR(VLOOKUP($A551,'SQL Results'!$A:$B,2,0),0)</f>
        <v>16809.88</v>
      </c>
    </row>
    <row r="552" spans="1:14" s="12" customFormat="1" x14ac:dyDescent="0.25">
      <c r="A552" s="107" t="s">
        <v>1772</v>
      </c>
      <c r="B552" s="108" t="s">
        <v>1759</v>
      </c>
      <c r="C552" s="99">
        <v>110705.22</v>
      </c>
      <c r="D552" s="121">
        <v>125148.26</v>
      </c>
      <c r="E552" s="99">
        <v>243204.48999999996</v>
      </c>
      <c r="F552" s="121">
        <v>137859.65</v>
      </c>
      <c r="G552" s="99">
        <v>115350.87</v>
      </c>
      <c r="H552" s="121">
        <v>146610.42000000004</v>
      </c>
      <c r="I552" s="99">
        <v>168964.47</v>
      </c>
      <c r="J552" s="121">
        <v>174726.64000000004</v>
      </c>
      <c r="K552" s="99">
        <v>181479.79</v>
      </c>
      <c r="L552" s="121">
        <v>139636.51</v>
      </c>
      <c r="M552" s="99">
        <v>282359.65999999997</v>
      </c>
      <c r="N552" s="121">
        <f>IFERROR(VLOOKUP($A552,'SQL Results'!$A:$B,2,0),0)</f>
        <v>281491</v>
      </c>
    </row>
    <row r="553" spans="1:14" s="12" customFormat="1" ht="30" x14ac:dyDescent="0.25">
      <c r="A553" s="107" t="s">
        <v>1778</v>
      </c>
      <c r="B553" s="108" t="s">
        <v>1777</v>
      </c>
      <c r="C553" s="99">
        <v>33978.449999999997</v>
      </c>
      <c r="D553" s="121">
        <v>9765.6299999999992</v>
      </c>
      <c r="E553" s="99">
        <v>8339.27</v>
      </c>
      <c r="F553" s="121">
        <v>16173.08</v>
      </c>
      <c r="G553" s="99">
        <v>23067.450000000004</v>
      </c>
      <c r="H553" s="121">
        <v>28831.99</v>
      </c>
      <c r="I553" s="99">
        <v>17141.16</v>
      </c>
      <c r="J553" s="121">
        <v>19752.310000000005</v>
      </c>
      <c r="K553" s="99">
        <v>30754.02</v>
      </c>
      <c r="L553" s="121">
        <v>16909.060000000001</v>
      </c>
      <c r="M553" s="99">
        <v>23140.21</v>
      </c>
      <c r="N553" s="121">
        <f>IFERROR(VLOOKUP($A553,'SQL Results'!$A:$B,2,0),0)</f>
        <v>16394.18</v>
      </c>
    </row>
    <row r="554" spans="1:14" s="12" customFormat="1" x14ac:dyDescent="0.25">
      <c r="A554" s="107" t="s">
        <v>4358</v>
      </c>
      <c r="B554" s="108" t="s">
        <v>4359</v>
      </c>
      <c r="C554" s="99">
        <v>16.78</v>
      </c>
      <c r="D554" s="121">
        <v>0</v>
      </c>
      <c r="E554" s="99">
        <v>0</v>
      </c>
      <c r="F554" s="121">
        <v>0</v>
      </c>
      <c r="G554" s="99">
        <v>0</v>
      </c>
      <c r="H554" s="121">
        <v>0</v>
      </c>
      <c r="I554" s="99">
        <v>33.19</v>
      </c>
      <c r="J554" s="121">
        <v>0</v>
      </c>
      <c r="K554" s="99">
        <v>178.33</v>
      </c>
      <c r="L554" s="121">
        <v>96.170000000000016</v>
      </c>
      <c r="M554" s="99">
        <v>19.670000000000002</v>
      </c>
      <c r="N554" s="121">
        <f>IFERROR(VLOOKUP($A554,'SQL Results'!$A:$B,2,0),0)</f>
        <v>0</v>
      </c>
    </row>
    <row r="555" spans="1:14" s="12" customFormat="1" x14ac:dyDescent="0.25">
      <c r="A555" s="107" t="s">
        <v>1781</v>
      </c>
      <c r="B555" s="108" t="s">
        <v>1782</v>
      </c>
      <c r="C555" s="99">
        <v>21361.979999999996</v>
      </c>
      <c r="D555" s="121">
        <v>43076.07</v>
      </c>
      <c r="E555" s="99">
        <v>26993.429999999997</v>
      </c>
      <c r="F555" s="121">
        <v>25725.42</v>
      </c>
      <c r="G555" s="99">
        <v>4614.7</v>
      </c>
      <c r="H555" s="121">
        <v>17408.009999999998</v>
      </c>
      <c r="I555" s="99">
        <v>6962.5</v>
      </c>
      <c r="J555" s="121">
        <v>66090.31</v>
      </c>
      <c r="K555" s="99">
        <v>17640.689999999999</v>
      </c>
      <c r="L555" s="121">
        <v>15598.61</v>
      </c>
      <c r="M555" s="99">
        <v>14151.68</v>
      </c>
      <c r="N555" s="121">
        <f>IFERROR(VLOOKUP($A555,'SQL Results'!$A:$B,2,0),0)</f>
        <v>19885.169999999998</v>
      </c>
    </row>
    <row r="556" spans="1:14" s="12" customFormat="1" ht="30" x14ac:dyDescent="0.25">
      <c r="A556" s="107" t="s">
        <v>1783</v>
      </c>
      <c r="B556" s="108" t="s">
        <v>1784</v>
      </c>
      <c r="C556" s="99">
        <v>25830.560000000001</v>
      </c>
      <c r="D556" s="121">
        <v>20215.64</v>
      </c>
      <c r="E556" s="99">
        <v>13134.92</v>
      </c>
      <c r="F556" s="121">
        <v>33154.58</v>
      </c>
      <c r="G556" s="99">
        <v>33226</v>
      </c>
      <c r="H556" s="121">
        <v>17000.2</v>
      </c>
      <c r="I556" s="99">
        <v>26373.799999999996</v>
      </c>
      <c r="J556" s="121">
        <v>53158.22</v>
      </c>
      <c r="K556" s="99">
        <v>21472.029999999995</v>
      </c>
      <c r="L556" s="121">
        <v>15396.02</v>
      </c>
      <c r="M556" s="99">
        <v>20945.89</v>
      </c>
      <c r="N556" s="121">
        <f>IFERROR(VLOOKUP($A556,'SQL Results'!$A:$B,2,0),0)</f>
        <v>38172.67</v>
      </c>
    </row>
    <row r="557" spans="1:14" s="12" customFormat="1" x14ac:dyDescent="0.25">
      <c r="A557" s="107" t="s">
        <v>1785</v>
      </c>
      <c r="B557" s="108" t="s">
        <v>1786</v>
      </c>
      <c r="C557" s="99">
        <v>1567.91</v>
      </c>
      <c r="D557" s="121">
        <v>1362.45</v>
      </c>
      <c r="E557" s="99">
        <v>1454.16</v>
      </c>
      <c r="F557" s="121">
        <v>899.41</v>
      </c>
      <c r="G557" s="99">
        <v>0</v>
      </c>
      <c r="H557" s="121">
        <v>360.9</v>
      </c>
      <c r="I557" s="99">
        <v>0</v>
      </c>
      <c r="J557" s="121">
        <v>2394.9299999999998</v>
      </c>
      <c r="K557" s="99">
        <v>4260.8900000000003</v>
      </c>
      <c r="L557" s="121">
        <v>2531.4299999999998</v>
      </c>
      <c r="M557" s="99">
        <v>483.52</v>
      </c>
      <c r="N557" s="121">
        <f>IFERROR(VLOOKUP($A557,'SQL Results'!$A:$B,2,0),0)</f>
        <v>5006.93</v>
      </c>
    </row>
    <row r="558" spans="1:14" s="12" customFormat="1" x14ac:dyDescent="0.25">
      <c r="A558" s="107" t="s">
        <v>1789</v>
      </c>
      <c r="B558" s="108" t="s">
        <v>1790</v>
      </c>
      <c r="C558" s="99">
        <v>6280.1</v>
      </c>
      <c r="D558" s="121">
        <v>664.35</v>
      </c>
      <c r="E558" s="99">
        <v>5047.54</v>
      </c>
      <c r="F558" s="121">
        <v>2041.76</v>
      </c>
      <c r="G558" s="99">
        <v>2603.7600000000002</v>
      </c>
      <c r="H558" s="121">
        <v>16874.810000000005</v>
      </c>
      <c r="I558" s="99">
        <v>6385.84</v>
      </c>
      <c r="J558" s="121">
        <v>11189.48</v>
      </c>
      <c r="K558" s="99">
        <v>16602.66</v>
      </c>
      <c r="L558" s="121">
        <v>9940.86</v>
      </c>
      <c r="M558" s="99">
        <v>20410</v>
      </c>
      <c r="N558" s="121">
        <f>IFERROR(VLOOKUP($A558,'SQL Results'!$A:$B,2,0),0)</f>
        <v>9459.35</v>
      </c>
    </row>
    <row r="559" spans="1:14" s="12" customFormat="1" x14ac:dyDescent="0.25">
      <c r="A559" s="107" t="s">
        <v>1791</v>
      </c>
      <c r="B559" s="108" t="s">
        <v>1792</v>
      </c>
      <c r="C559" s="99">
        <v>1467.8099999999997</v>
      </c>
      <c r="D559" s="121">
        <v>4093.4099999999994</v>
      </c>
      <c r="E559" s="99">
        <v>739.41</v>
      </c>
      <c r="F559" s="121">
        <v>530.57000000000005</v>
      </c>
      <c r="G559" s="99">
        <v>2391.5799999999995</v>
      </c>
      <c r="H559" s="121">
        <v>859.66</v>
      </c>
      <c r="I559" s="99">
        <v>1037.18</v>
      </c>
      <c r="J559" s="121">
        <v>51.01</v>
      </c>
      <c r="K559" s="99">
        <v>95.33</v>
      </c>
      <c r="L559" s="121">
        <v>0</v>
      </c>
      <c r="M559" s="99">
        <v>187.48</v>
      </c>
      <c r="N559" s="121">
        <f>IFERROR(VLOOKUP($A559,'SQL Results'!$A:$B,2,0),0)</f>
        <v>91.99</v>
      </c>
    </row>
    <row r="560" spans="1:14" s="12" customFormat="1" ht="30" x14ac:dyDescent="0.25">
      <c r="A560" s="107" t="s">
        <v>1793</v>
      </c>
      <c r="B560" s="108" t="s">
        <v>1794</v>
      </c>
      <c r="C560" s="99">
        <v>22144.9</v>
      </c>
      <c r="D560" s="121">
        <v>10895.899999999998</v>
      </c>
      <c r="E560" s="99">
        <v>11670.04</v>
      </c>
      <c r="F560" s="121">
        <v>12283.370000000003</v>
      </c>
      <c r="G560" s="99">
        <v>6003.28</v>
      </c>
      <c r="H560" s="121">
        <v>19914.78</v>
      </c>
      <c r="I560" s="99">
        <v>15699.25</v>
      </c>
      <c r="J560" s="121">
        <v>28981.200000000001</v>
      </c>
      <c r="K560" s="99">
        <v>13500.68</v>
      </c>
      <c r="L560" s="121">
        <v>45797.429999999993</v>
      </c>
      <c r="M560" s="99">
        <v>25402.14</v>
      </c>
      <c r="N560" s="121">
        <f>IFERROR(VLOOKUP($A560,'SQL Results'!$A:$B,2,0),0)</f>
        <v>44890.69</v>
      </c>
    </row>
    <row r="561" spans="1:14" s="12" customFormat="1" x14ac:dyDescent="0.25">
      <c r="A561" s="107" t="s">
        <v>1797</v>
      </c>
      <c r="B561" s="108" t="s">
        <v>1798</v>
      </c>
      <c r="C561" s="99">
        <v>232292.26</v>
      </c>
      <c r="D561" s="121">
        <v>137362.82</v>
      </c>
      <c r="E561" s="99">
        <v>350107.57</v>
      </c>
      <c r="F561" s="121">
        <v>189024.54000000004</v>
      </c>
      <c r="G561" s="99">
        <v>131733.84</v>
      </c>
      <c r="H561" s="121">
        <v>158992.1</v>
      </c>
      <c r="I561" s="99">
        <v>110384.96000000001</v>
      </c>
      <c r="J561" s="121">
        <v>392617.12</v>
      </c>
      <c r="K561" s="99">
        <v>218365.54</v>
      </c>
      <c r="L561" s="121">
        <v>346684.02</v>
      </c>
      <c r="M561" s="99">
        <v>235325.25</v>
      </c>
      <c r="N561" s="121">
        <f>IFERROR(VLOOKUP($A561,'SQL Results'!$A:$B,2,0),0)</f>
        <v>737288.37</v>
      </c>
    </row>
    <row r="562" spans="1:14" s="12" customFormat="1" ht="30" x14ac:dyDescent="0.25">
      <c r="A562" s="107" t="s">
        <v>1799</v>
      </c>
      <c r="B562" s="108" t="s">
        <v>1800</v>
      </c>
      <c r="C562" s="99">
        <v>52.5</v>
      </c>
      <c r="D562" s="121">
        <v>0</v>
      </c>
      <c r="E562" s="99">
        <v>0</v>
      </c>
      <c r="F562" s="121">
        <v>0</v>
      </c>
      <c r="G562" s="99">
        <v>0</v>
      </c>
      <c r="H562" s="121">
        <v>0</v>
      </c>
      <c r="I562" s="99">
        <v>5.97</v>
      </c>
      <c r="J562" s="121">
        <v>0</v>
      </c>
      <c r="K562" s="99">
        <v>0</v>
      </c>
      <c r="L562" s="121">
        <v>0</v>
      </c>
      <c r="M562" s="99">
        <v>0</v>
      </c>
      <c r="N562" s="121">
        <f>IFERROR(VLOOKUP($A562,'SQL Results'!$A:$B,2,0),0)</f>
        <v>0</v>
      </c>
    </row>
    <row r="563" spans="1:14" s="12" customFormat="1" x14ac:dyDescent="0.25">
      <c r="A563" s="107" t="s">
        <v>1801</v>
      </c>
      <c r="B563" s="108" t="s">
        <v>1802</v>
      </c>
      <c r="C563" s="99">
        <v>72.63</v>
      </c>
      <c r="D563" s="121">
        <v>634.5</v>
      </c>
      <c r="E563" s="99">
        <v>549.78</v>
      </c>
      <c r="F563" s="121">
        <v>107.94</v>
      </c>
      <c r="G563" s="99">
        <v>757.76</v>
      </c>
      <c r="H563" s="121">
        <v>4.88</v>
      </c>
      <c r="I563" s="99">
        <v>399.42</v>
      </c>
      <c r="J563" s="121">
        <v>137.55000000000001</v>
      </c>
      <c r="K563" s="99">
        <v>553.83000000000004</v>
      </c>
      <c r="L563" s="121">
        <v>2603.1</v>
      </c>
      <c r="M563" s="99">
        <v>274.45</v>
      </c>
      <c r="N563" s="121">
        <f>IFERROR(VLOOKUP($A563,'SQL Results'!$A:$B,2,0),0)</f>
        <v>3678.79</v>
      </c>
    </row>
    <row r="564" spans="1:14" s="12" customFormat="1" x14ac:dyDescent="0.25">
      <c r="A564" s="107" t="s">
        <v>1803</v>
      </c>
      <c r="B564" s="108" t="s">
        <v>1804</v>
      </c>
      <c r="C564" s="99">
        <v>1666.86</v>
      </c>
      <c r="D564" s="121">
        <v>3460.83</v>
      </c>
      <c r="E564" s="99">
        <v>15470.43</v>
      </c>
      <c r="F564" s="121">
        <v>4501.54</v>
      </c>
      <c r="G564" s="99">
        <v>2384.75</v>
      </c>
      <c r="H564" s="121">
        <v>10876.25</v>
      </c>
      <c r="I564" s="99">
        <v>10839.7</v>
      </c>
      <c r="J564" s="121">
        <v>7953.23</v>
      </c>
      <c r="K564" s="99">
        <v>1653.83</v>
      </c>
      <c r="L564" s="121">
        <v>13243.64</v>
      </c>
      <c r="M564" s="99">
        <v>22506.23</v>
      </c>
      <c r="N564" s="121">
        <f>IFERROR(VLOOKUP($A564,'SQL Results'!$A:$B,2,0),0)</f>
        <v>7704.9</v>
      </c>
    </row>
    <row r="565" spans="1:14" s="12" customFormat="1" x14ac:dyDescent="0.25">
      <c r="A565" s="107" t="s">
        <v>1805</v>
      </c>
      <c r="B565" s="108" t="s">
        <v>1806</v>
      </c>
      <c r="C565" s="99">
        <v>1056.1300000000001</v>
      </c>
      <c r="D565" s="121">
        <v>707.96</v>
      </c>
      <c r="E565" s="99">
        <v>142.29</v>
      </c>
      <c r="F565" s="121">
        <v>95.52</v>
      </c>
      <c r="G565" s="99">
        <v>792.5</v>
      </c>
      <c r="H565" s="121">
        <v>1084.3699999999999</v>
      </c>
      <c r="I565" s="99">
        <v>418.87</v>
      </c>
      <c r="J565" s="121">
        <v>886.21</v>
      </c>
      <c r="K565" s="99">
        <v>1974.72</v>
      </c>
      <c r="L565" s="121">
        <v>1697.01</v>
      </c>
      <c r="M565" s="99">
        <v>2184.9</v>
      </c>
      <c r="N565" s="121">
        <f>IFERROR(VLOOKUP($A565,'SQL Results'!$A:$B,2,0),0)</f>
        <v>2215.6</v>
      </c>
    </row>
    <row r="566" spans="1:14" s="12" customFormat="1" ht="30" x14ac:dyDescent="0.25">
      <c r="A566" s="107" t="s">
        <v>1807</v>
      </c>
      <c r="B566" s="108" t="s">
        <v>1808</v>
      </c>
      <c r="C566" s="99">
        <v>436608.91</v>
      </c>
      <c r="D566" s="121">
        <v>132601.38</v>
      </c>
      <c r="E566" s="99">
        <v>210695.32999999996</v>
      </c>
      <c r="F566" s="121">
        <v>255350.68</v>
      </c>
      <c r="G566" s="99">
        <v>201019</v>
      </c>
      <c r="H566" s="121">
        <v>202787.49</v>
      </c>
      <c r="I566" s="99">
        <v>268781.40999999997</v>
      </c>
      <c r="J566" s="121">
        <v>152766.26000000004</v>
      </c>
      <c r="K566" s="99">
        <v>147191.67999999999</v>
      </c>
      <c r="L566" s="121">
        <v>39.46</v>
      </c>
      <c r="M566" s="99">
        <v>17.73</v>
      </c>
      <c r="N566" s="121">
        <f>IFERROR(VLOOKUP($A566,'SQL Results'!$A:$B,2,0),0)</f>
        <v>0</v>
      </c>
    </row>
    <row r="567" spans="1:14" s="12" customFormat="1" ht="30" x14ac:dyDescent="0.25">
      <c r="A567" s="107" t="s">
        <v>1809</v>
      </c>
      <c r="B567" s="108" t="s">
        <v>1810</v>
      </c>
      <c r="C567" s="99">
        <v>148.75</v>
      </c>
      <c r="D567" s="121">
        <v>219.84</v>
      </c>
      <c r="E567" s="99">
        <v>172.84</v>
      </c>
      <c r="F567" s="121">
        <v>257.92</v>
      </c>
      <c r="G567" s="99">
        <v>317.56</v>
      </c>
      <c r="H567" s="121">
        <v>219.97</v>
      </c>
      <c r="I567" s="99">
        <v>1782.75</v>
      </c>
      <c r="J567" s="121">
        <v>185.42</v>
      </c>
      <c r="K567" s="99">
        <v>275.12</v>
      </c>
      <c r="L567" s="121">
        <v>183.48</v>
      </c>
      <c r="M567" s="99">
        <v>270.87</v>
      </c>
      <c r="N567" s="121">
        <f>IFERROR(VLOOKUP($A567,'SQL Results'!$A:$B,2,0),0)</f>
        <v>97.21</v>
      </c>
    </row>
    <row r="568" spans="1:14" s="12" customFormat="1" ht="30" x14ac:dyDescent="0.25">
      <c r="A568" s="107" t="s">
        <v>1811</v>
      </c>
      <c r="B568" s="108" t="s">
        <v>1812</v>
      </c>
      <c r="C568" s="99">
        <v>13318.9</v>
      </c>
      <c r="D568" s="121">
        <v>5798.48</v>
      </c>
      <c r="E568" s="99">
        <v>4649.22</v>
      </c>
      <c r="F568" s="121">
        <v>10218.120000000001</v>
      </c>
      <c r="G568" s="99">
        <v>6303.14</v>
      </c>
      <c r="H568" s="121">
        <v>19282.919999999998</v>
      </c>
      <c r="I568" s="99">
        <v>35166.26</v>
      </c>
      <c r="J568" s="121">
        <v>20182.09</v>
      </c>
      <c r="K568" s="99">
        <v>13857.57</v>
      </c>
      <c r="L568" s="121">
        <v>8540.25</v>
      </c>
      <c r="M568" s="99">
        <v>11032.5</v>
      </c>
      <c r="N568" s="121">
        <f>IFERROR(VLOOKUP($A568,'SQL Results'!$A:$B,2,0),0)</f>
        <v>10396.549999999999</v>
      </c>
    </row>
    <row r="569" spans="1:14" s="12" customFormat="1" ht="30" x14ac:dyDescent="0.25">
      <c r="A569" s="107" t="s">
        <v>1813</v>
      </c>
      <c r="B569" s="108" t="s">
        <v>1814</v>
      </c>
      <c r="C569" s="99">
        <v>0</v>
      </c>
      <c r="D569" s="121">
        <v>0</v>
      </c>
      <c r="E569" s="99">
        <v>0</v>
      </c>
      <c r="F569" s="121">
        <v>0</v>
      </c>
      <c r="G569" s="99">
        <v>0</v>
      </c>
      <c r="H569" s="121">
        <v>0</v>
      </c>
      <c r="I569" s="99">
        <v>0</v>
      </c>
      <c r="J569" s="121">
        <v>0</v>
      </c>
      <c r="K569" s="99">
        <v>0</v>
      </c>
      <c r="L569" s="121">
        <v>0</v>
      </c>
      <c r="M569" s="99">
        <v>0</v>
      </c>
      <c r="N569" s="121">
        <f>IFERROR(VLOOKUP($A569,'SQL Results'!$A:$B,2,0),0)</f>
        <v>0</v>
      </c>
    </row>
    <row r="570" spans="1:14" s="12" customFormat="1" ht="30" x14ac:dyDescent="0.25">
      <c r="A570" s="107" t="s">
        <v>1815</v>
      </c>
      <c r="B570" s="108" t="s">
        <v>1816</v>
      </c>
      <c r="C570" s="99">
        <v>546229.55000000005</v>
      </c>
      <c r="D570" s="121">
        <v>139291.95000000001</v>
      </c>
      <c r="E570" s="99">
        <v>229430.61</v>
      </c>
      <c r="F570" s="121">
        <v>644140.64</v>
      </c>
      <c r="G570" s="99">
        <v>487825.93</v>
      </c>
      <c r="H570" s="121">
        <v>815589.93</v>
      </c>
      <c r="I570" s="99">
        <v>260854.22</v>
      </c>
      <c r="J570" s="121">
        <v>168551.03</v>
      </c>
      <c r="K570" s="99">
        <v>494994.77</v>
      </c>
      <c r="L570" s="121">
        <v>742341.73</v>
      </c>
      <c r="M570" s="99">
        <v>69932.08</v>
      </c>
      <c r="N570" s="121">
        <f>IFERROR(VLOOKUP($A570,'SQL Results'!$A:$B,2,0),0)</f>
        <v>166925.49</v>
      </c>
    </row>
    <row r="571" spans="1:14" s="12" customFormat="1" x14ac:dyDescent="0.25">
      <c r="A571" s="107" t="s">
        <v>1817</v>
      </c>
      <c r="B571" s="108" t="s">
        <v>1818</v>
      </c>
      <c r="C571" s="99">
        <v>0</v>
      </c>
      <c r="D571" s="121">
        <v>0</v>
      </c>
      <c r="E571" s="99">
        <v>0</v>
      </c>
      <c r="F571" s="121">
        <v>0</v>
      </c>
      <c r="G571" s="99">
        <v>0</v>
      </c>
      <c r="H571" s="121">
        <v>0</v>
      </c>
      <c r="I571" s="99">
        <v>0</v>
      </c>
      <c r="J571" s="121">
        <v>0</v>
      </c>
      <c r="K571" s="99">
        <v>0</v>
      </c>
      <c r="L571" s="121">
        <v>0</v>
      </c>
      <c r="M571" s="99">
        <v>0</v>
      </c>
      <c r="N571" s="121">
        <f>IFERROR(VLOOKUP($A571,'SQL Results'!$A:$B,2,0),0)</f>
        <v>0</v>
      </c>
    </row>
    <row r="572" spans="1:14" s="12" customFormat="1" x14ac:dyDescent="0.25">
      <c r="A572" s="107" t="s">
        <v>1819</v>
      </c>
      <c r="B572" s="108" t="s">
        <v>1820</v>
      </c>
      <c r="C572" s="99">
        <v>0</v>
      </c>
      <c r="D572" s="121">
        <v>0</v>
      </c>
      <c r="E572" s="99">
        <v>0</v>
      </c>
      <c r="F572" s="121">
        <v>0</v>
      </c>
      <c r="G572" s="99">
        <v>0</v>
      </c>
      <c r="H572" s="121">
        <v>0</v>
      </c>
      <c r="I572" s="99">
        <v>0</v>
      </c>
      <c r="J572" s="121">
        <v>0</v>
      </c>
      <c r="K572" s="99">
        <v>0</v>
      </c>
      <c r="L572" s="121">
        <v>0</v>
      </c>
      <c r="M572" s="99">
        <v>0</v>
      </c>
      <c r="N572" s="121">
        <f>IFERROR(VLOOKUP($A572,'SQL Results'!$A:$B,2,0),0)</f>
        <v>0</v>
      </c>
    </row>
    <row r="573" spans="1:14" s="12" customFormat="1" x14ac:dyDescent="0.25">
      <c r="A573" s="107" t="s">
        <v>1821</v>
      </c>
      <c r="B573" s="108" t="s">
        <v>1822</v>
      </c>
      <c r="C573" s="99">
        <v>8.7100000000000009</v>
      </c>
      <c r="D573" s="121">
        <v>0</v>
      </c>
      <c r="E573" s="99">
        <v>26.3</v>
      </c>
      <c r="F573" s="121">
        <v>454.67000000000007</v>
      </c>
      <c r="G573" s="99">
        <v>59.53</v>
      </c>
      <c r="H573" s="121">
        <v>172.31</v>
      </c>
      <c r="I573" s="99">
        <v>33.57</v>
      </c>
      <c r="J573" s="121">
        <v>1391.42</v>
      </c>
      <c r="K573" s="99">
        <v>704.4</v>
      </c>
      <c r="L573" s="121">
        <v>154.13</v>
      </c>
      <c r="M573" s="99">
        <v>649.91999999999996</v>
      </c>
      <c r="N573" s="121">
        <f>IFERROR(VLOOKUP($A573,'SQL Results'!$A:$B,2,0),0)</f>
        <v>247.26</v>
      </c>
    </row>
    <row r="574" spans="1:14" s="12" customFormat="1" ht="30" x14ac:dyDescent="0.25">
      <c r="A574" s="107" t="s">
        <v>1823</v>
      </c>
      <c r="B574" s="108" t="s">
        <v>1824</v>
      </c>
      <c r="C574" s="99">
        <v>337747.28000000009</v>
      </c>
      <c r="D574" s="121">
        <v>107488.15</v>
      </c>
      <c r="E574" s="99">
        <v>163251.01000000004</v>
      </c>
      <c r="F574" s="121">
        <v>146674.67000000001</v>
      </c>
      <c r="G574" s="99">
        <v>405424.38</v>
      </c>
      <c r="H574" s="121">
        <v>128762.24000000001</v>
      </c>
      <c r="I574" s="99">
        <v>60525.36</v>
      </c>
      <c r="J574" s="121">
        <v>49715.739999999991</v>
      </c>
      <c r="K574" s="99">
        <v>50202.06</v>
      </c>
      <c r="L574" s="121">
        <v>90218.21</v>
      </c>
      <c r="M574" s="99">
        <v>207221.68</v>
      </c>
      <c r="N574" s="121">
        <f>IFERROR(VLOOKUP($A574,'SQL Results'!$A:$B,2,0),0)</f>
        <v>258940.64</v>
      </c>
    </row>
    <row r="575" spans="1:14" s="12" customFormat="1" ht="30" x14ac:dyDescent="0.25">
      <c r="A575" s="107" t="s">
        <v>1825</v>
      </c>
      <c r="B575" s="108" t="s">
        <v>1826</v>
      </c>
      <c r="C575" s="99">
        <v>0</v>
      </c>
      <c r="D575" s="121">
        <v>0</v>
      </c>
      <c r="E575" s="99">
        <v>0</v>
      </c>
      <c r="F575" s="121">
        <v>0</v>
      </c>
      <c r="G575" s="99">
        <v>0</v>
      </c>
      <c r="H575" s="121">
        <v>0</v>
      </c>
      <c r="I575" s="99">
        <v>0</v>
      </c>
      <c r="J575" s="121">
        <v>0</v>
      </c>
      <c r="K575" s="99">
        <v>0</v>
      </c>
      <c r="L575" s="121">
        <v>0</v>
      </c>
      <c r="M575" s="99">
        <v>0</v>
      </c>
      <c r="N575" s="121">
        <f>IFERROR(VLOOKUP($A575,'SQL Results'!$A:$B,2,0),0)</f>
        <v>0</v>
      </c>
    </row>
    <row r="576" spans="1:14" s="12" customFormat="1" x14ac:dyDescent="0.25">
      <c r="A576" s="107" t="s">
        <v>1827</v>
      </c>
      <c r="B576" s="108" t="s">
        <v>1828</v>
      </c>
      <c r="C576" s="99">
        <v>0</v>
      </c>
      <c r="D576" s="121">
        <v>0</v>
      </c>
      <c r="E576" s="99">
        <v>0</v>
      </c>
      <c r="F576" s="121">
        <v>0</v>
      </c>
      <c r="G576" s="99">
        <v>0</v>
      </c>
      <c r="H576" s="121">
        <v>0</v>
      </c>
      <c r="I576" s="99">
        <v>0</v>
      </c>
      <c r="J576" s="121">
        <v>0</v>
      </c>
      <c r="K576" s="99">
        <v>0</v>
      </c>
      <c r="L576" s="121">
        <v>0</v>
      </c>
      <c r="M576" s="99">
        <v>0</v>
      </c>
      <c r="N576" s="121">
        <f>IFERROR(VLOOKUP($A576,'SQL Results'!$A:$B,2,0),0)</f>
        <v>0</v>
      </c>
    </row>
    <row r="577" spans="1:14" s="12" customFormat="1" ht="30" x14ac:dyDescent="0.25">
      <c r="A577" s="107" t="s">
        <v>1829</v>
      </c>
      <c r="B577" s="108" t="s">
        <v>1830</v>
      </c>
      <c r="C577" s="99">
        <v>0</v>
      </c>
      <c r="D577" s="121">
        <v>0</v>
      </c>
      <c r="E577" s="99">
        <v>0</v>
      </c>
      <c r="F577" s="121">
        <v>0</v>
      </c>
      <c r="G577" s="99">
        <v>0</v>
      </c>
      <c r="H577" s="121">
        <v>0</v>
      </c>
      <c r="I577" s="99">
        <v>0</v>
      </c>
      <c r="J577" s="121">
        <v>0</v>
      </c>
      <c r="K577" s="99">
        <v>0</v>
      </c>
      <c r="L577" s="121">
        <v>0</v>
      </c>
      <c r="M577" s="99">
        <v>0</v>
      </c>
      <c r="N577" s="121">
        <f>IFERROR(VLOOKUP($A577,'SQL Results'!$A:$B,2,0),0)</f>
        <v>0</v>
      </c>
    </row>
    <row r="578" spans="1:14" s="12" customFormat="1" ht="30" x14ac:dyDescent="0.25">
      <c r="A578" s="107" t="s">
        <v>1831</v>
      </c>
      <c r="B578" s="108" t="s">
        <v>1832</v>
      </c>
      <c r="C578" s="99">
        <v>164049.32</v>
      </c>
      <c r="D578" s="121">
        <v>147301.35</v>
      </c>
      <c r="E578" s="99">
        <v>199834.41</v>
      </c>
      <c r="F578" s="121">
        <v>115699.07</v>
      </c>
      <c r="G578" s="99">
        <v>120121.44</v>
      </c>
      <c r="H578" s="121">
        <v>193084.32</v>
      </c>
      <c r="I578" s="99">
        <v>225238.39000000004</v>
      </c>
      <c r="J578" s="121">
        <v>119295.43</v>
      </c>
      <c r="K578" s="99">
        <v>139368.22</v>
      </c>
      <c r="L578" s="121">
        <v>203814.72</v>
      </c>
      <c r="M578" s="99">
        <v>187987.72</v>
      </c>
      <c r="N578" s="121">
        <f>IFERROR(VLOOKUP($A578,'SQL Results'!$A:$B,2,0),0)</f>
        <v>157204.65</v>
      </c>
    </row>
    <row r="579" spans="1:14" s="12" customFormat="1" ht="30" x14ac:dyDescent="0.25">
      <c r="A579" s="107" t="s">
        <v>1833</v>
      </c>
      <c r="B579" s="108" t="s">
        <v>1834</v>
      </c>
      <c r="C579" s="99">
        <v>0</v>
      </c>
      <c r="D579" s="121">
        <v>0</v>
      </c>
      <c r="E579" s="99">
        <v>0</v>
      </c>
      <c r="F579" s="121">
        <v>0</v>
      </c>
      <c r="G579" s="99">
        <v>0</v>
      </c>
      <c r="H579" s="121">
        <v>0</v>
      </c>
      <c r="I579" s="99">
        <v>16.239999999999998</v>
      </c>
      <c r="J579" s="121">
        <v>3.75</v>
      </c>
      <c r="K579" s="99">
        <v>0</v>
      </c>
      <c r="L579" s="121">
        <v>0</v>
      </c>
      <c r="M579" s="99">
        <v>0</v>
      </c>
      <c r="N579" s="121">
        <f>IFERROR(VLOOKUP($A579,'SQL Results'!$A:$B,2,0),0)</f>
        <v>51.18</v>
      </c>
    </row>
    <row r="580" spans="1:14" s="12" customFormat="1" ht="30" x14ac:dyDescent="0.25">
      <c r="A580" s="107" t="s">
        <v>1835</v>
      </c>
      <c r="B580" s="108" t="s">
        <v>1836</v>
      </c>
      <c r="C580" s="99">
        <v>0</v>
      </c>
      <c r="D580" s="121">
        <v>0</v>
      </c>
      <c r="E580" s="99">
        <v>0</v>
      </c>
      <c r="F580" s="121">
        <v>0</v>
      </c>
      <c r="G580" s="99">
        <v>0</v>
      </c>
      <c r="H580" s="121">
        <v>0</v>
      </c>
      <c r="I580" s="99">
        <v>0</v>
      </c>
      <c r="J580" s="121">
        <v>0</v>
      </c>
      <c r="K580" s="99">
        <v>0</v>
      </c>
      <c r="L580" s="121">
        <v>0</v>
      </c>
      <c r="M580" s="99">
        <v>0</v>
      </c>
      <c r="N580" s="121">
        <f>IFERROR(VLOOKUP($A580,'SQL Results'!$A:$B,2,0),0)</f>
        <v>0</v>
      </c>
    </row>
    <row r="581" spans="1:14" s="12" customFormat="1" ht="30" x14ac:dyDescent="0.25">
      <c r="A581" s="107" t="s">
        <v>1837</v>
      </c>
      <c r="B581" s="108" t="s">
        <v>1838</v>
      </c>
      <c r="C581" s="99">
        <v>0</v>
      </c>
      <c r="D581" s="121">
        <v>0</v>
      </c>
      <c r="E581" s="99">
        <v>0</v>
      </c>
      <c r="F581" s="121">
        <v>0</v>
      </c>
      <c r="G581" s="99">
        <v>0</v>
      </c>
      <c r="H581" s="121">
        <v>0</v>
      </c>
      <c r="I581" s="99">
        <v>0</v>
      </c>
      <c r="J581" s="121">
        <v>0</v>
      </c>
      <c r="K581" s="99">
        <v>0</v>
      </c>
      <c r="L581" s="121">
        <v>0</v>
      </c>
      <c r="M581" s="99">
        <v>0</v>
      </c>
      <c r="N581" s="121">
        <f>IFERROR(VLOOKUP($A581,'SQL Results'!$A:$B,2,0),0)</f>
        <v>0</v>
      </c>
    </row>
    <row r="582" spans="1:14" s="12" customFormat="1" x14ac:dyDescent="0.25">
      <c r="A582" s="107" t="s">
        <v>1839</v>
      </c>
      <c r="B582" s="108" t="s">
        <v>1840</v>
      </c>
      <c r="C582" s="99">
        <v>16.95</v>
      </c>
      <c r="D582" s="121">
        <v>0</v>
      </c>
      <c r="E582" s="99">
        <v>0</v>
      </c>
      <c r="F582" s="121">
        <v>0</v>
      </c>
      <c r="G582" s="99">
        <v>0</v>
      </c>
      <c r="H582" s="121">
        <v>0</v>
      </c>
      <c r="I582" s="99">
        <v>0</v>
      </c>
      <c r="J582" s="121">
        <v>0</v>
      </c>
      <c r="K582" s="99">
        <v>0</v>
      </c>
      <c r="L582" s="121">
        <v>0</v>
      </c>
      <c r="M582" s="99">
        <v>0</v>
      </c>
      <c r="N582" s="121">
        <f>IFERROR(VLOOKUP($A582,'SQL Results'!$A:$B,2,0),0)</f>
        <v>0</v>
      </c>
    </row>
    <row r="583" spans="1:14" s="12" customFormat="1" ht="30" x14ac:dyDescent="0.25">
      <c r="A583" s="107" t="s">
        <v>1841</v>
      </c>
      <c r="B583" s="108" t="s">
        <v>1842</v>
      </c>
      <c r="C583" s="99">
        <v>167253.72</v>
      </c>
      <c r="D583" s="121">
        <v>34606.800000000003</v>
      </c>
      <c r="E583" s="99">
        <v>156257.76</v>
      </c>
      <c r="F583" s="121">
        <v>15316.25</v>
      </c>
      <c r="G583" s="99">
        <v>17159.419999999998</v>
      </c>
      <c r="H583" s="121">
        <v>313314.83</v>
      </c>
      <c r="I583" s="99">
        <v>187840.78</v>
      </c>
      <c r="J583" s="121">
        <v>115887.27</v>
      </c>
      <c r="K583" s="99">
        <v>139901.38</v>
      </c>
      <c r="L583" s="121">
        <v>178125.6</v>
      </c>
      <c r="M583" s="99">
        <v>159224.53</v>
      </c>
      <c r="N583" s="121">
        <f>IFERROR(VLOOKUP($A583,'SQL Results'!$A:$B,2,0),0)</f>
        <v>228127.34</v>
      </c>
    </row>
    <row r="584" spans="1:14" s="12" customFormat="1" x14ac:dyDescent="0.25">
      <c r="A584" s="107" t="s">
        <v>1845</v>
      </c>
      <c r="B584" s="108" t="s">
        <v>1844</v>
      </c>
      <c r="C584" s="99">
        <v>673.85</v>
      </c>
      <c r="D584" s="121">
        <v>1268.0100000000002</v>
      </c>
      <c r="E584" s="99">
        <v>955.60000000000014</v>
      </c>
      <c r="F584" s="121">
        <v>543.75</v>
      </c>
      <c r="G584" s="99">
        <v>2235.84</v>
      </c>
      <c r="H584" s="121">
        <v>3520.7</v>
      </c>
      <c r="I584" s="99">
        <v>3754.09</v>
      </c>
      <c r="J584" s="121">
        <v>647.70000000000005</v>
      </c>
      <c r="K584" s="99">
        <v>1902.33</v>
      </c>
      <c r="L584" s="121">
        <v>679.63</v>
      </c>
      <c r="M584" s="99">
        <v>648.84</v>
      </c>
      <c r="N584" s="121">
        <f>IFERROR(VLOOKUP($A584,'SQL Results'!$A:$B,2,0),0)</f>
        <v>1053.5899999999999</v>
      </c>
    </row>
    <row r="585" spans="1:14" s="12" customFormat="1" x14ac:dyDescent="0.25">
      <c r="A585" s="107" t="s">
        <v>1848</v>
      </c>
      <c r="B585" s="108" t="s">
        <v>1849</v>
      </c>
      <c r="C585" s="99">
        <v>40110.029999999992</v>
      </c>
      <c r="D585" s="121">
        <v>51365.12000000001</v>
      </c>
      <c r="E585" s="99">
        <v>36535.74</v>
      </c>
      <c r="F585" s="121">
        <v>46225.54</v>
      </c>
      <c r="G585" s="99">
        <v>36035.06</v>
      </c>
      <c r="H585" s="121">
        <v>48659.58</v>
      </c>
      <c r="I585" s="99">
        <v>57307.58</v>
      </c>
      <c r="J585" s="121">
        <v>28215.41</v>
      </c>
      <c r="K585" s="99">
        <v>27532.58</v>
      </c>
      <c r="L585" s="121">
        <v>29830.17</v>
      </c>
      <c r="M585" s="99">
        <v>79351.460000000006</v>
      </c>
      <c r="N585" s="121">
        <f>IFERROR(VLOOKUP($A585,'SQL Results'!$A:$B,2,0),0)</f>
        <v>140941.71</v>
      </c>
    </row>
    <row r="586" spans="1:14" s="12" customFormat="1" x14ac:dyDescent="0.25">
      <c r="A586" s="107" t="s">
        <v>1850</v>
      </c>
      <c r="B586" s="108" t="s">
        <v>1851</v>
      </c>
      <c r="C586" s="99">
        <v>0</v>
      </c>
      <c r="D586" s="121">
        <v>0</v>
      </c>
      <c r="E586" s="99">
        <v>0</v>
      </c>
      <c r="F586" s="121">
        <v>0</v>
      </c>
      <c r="G586" s="99">
        <v>16.18</v>
      </c>
      <c r="H586" s="121">
        <v>0</v>
      </c>
      <c r="I586" s="99">
        <v>5.45</v>
      </c>
      <c r="J586" s="121">
        <v>13.55</v>
      </c>
      <c r="K586" s="99">
        <v>0</v>
      </c>
      <c r="L586" s="121">
        <v>7.36</v>
      </c>
      <c r="M586" s="99">
        <v>0</v>
      </c>
      <c r="N586" s="121">
        <f>IFERROR(VLOOKUP($A586,'SQL Results'!$A:$B,2,0),0)</f>
        <v>0</v>
      </c>
    </row>
    <row r="587" spans="1:14" s="12" customFormat="1" x14ac:dyDescent="0.25">
      <c r="A587" s="107" t="s">
        <v>1854</v>
      </c>
      <c r="B587" s="108" t="s">
        <v>1855</v>
      </c>
      <c r="C587" s="99">
        <v>319169.21999999997</v>
      </c>
      <c r="D587" s="121">
        <v>86391.93</v>
      </c>
      <c r="E587" s="99">
        <v>61991.07</v>
      </c>
      <c r="F587" s="121">
        <v>50617.67</v>
      </c>
      <c r="G587" s="99">
        <v>207344.5</v>
      </c>
      <c r="H587" s="121">
        <v>155238.91</v>
      </c>
      <c r="I587" s="99">
        <v>80010.16</v>
      </c>
      <c r="J587" s="121">
        <v>212473.73</v>
      </c>
      <c r="K587" s="99">
        <v>74684.97</v>
      </c>
      <c r="L587" s="121">
        <v>57977.56</v>
      </c>
      <c r="M587" s="99">
        <v>83906.61</v>
      </c>
      <c r="N587" s="121">
        <f>IFERROR(VLOOKUP($A587,'SQL Results'!$A:$B,2,0),0)</f>
        <v>99421.13</v>
      </c>
    </row>
    <row r="588" spans="1:14" s="12" customFormat="1" x14ac:dyDescent="0.25">
      <c r="A588" s="107" t="s">
        <v>1856</v>
      </c>
      <c r="B588" s="108" t="s">
        <v>1857</v>
      </c>
      <c r="C588" s="99">
        <v>0</v>
      </c>
      <c r="D588" s="121">
        <v>0</v>
      </c>
      <c r="E588" s="99">
        <v>0</v>
      </c>
      <c r="F588" s="121">
        <v>0</v>
      </c>
      <c r="G588" s="99">
        <v>0</v>
      </c>
      <c r="H588" s="121">
        <v>0</v>
      </c>
      <c r="I588" s="99">
        <v>0</v>
      </c>
      <c r="J588" s="121">
        <v>0</v>
      </c>
      <c r="K588" s="99">
        <v>0</v>
      </c>
      <c r="L588" s="121">
        <v>0</v>
      </c>
      <c r="M588" s="99">
        <v>0</v>
      </c>
      <c r="N588" s="121">
        <f>IFERROR(VLOOKUP($A588,'SQL Results'!$A:$B,2,0),0)</f>
        <v>0</v>
      </c>
    </row>
    <row r="589" spans="1:14" s="12" customFormat="1" ht="30" x14ac:dyDescent="0.25">
      <c r="A589" s="107" t="s">
        <v>1860</v>
      </c>
      <c r="B589" s="108" t="s">
        <v>1859</v>
      </c>
      <c r="C589" s="99">
        <v>54279.88</v>
      </c>
      <c r="D589" s="121">
        <v>13597.66</v>
      </c>
      <c r="E589" s="99">
        <v>13769.45</v>
      </c>
      <c r="F589" s="121">
        <v>15944.120000000003</v>
      </c>
      <c r="G589" s="99">
        <v>42783.22</v>
      </c>
      <c r="H589" s="121">
        <v>23260.83</v>
      </c>
      <c r="I589" s="99">
        <v>10181.16</v>
      </c>
      <c r="J589" s="121">
        <v>4189.130000000001</v>
      </c>
      <c r="K589" s="99">
        <v>25051.11</v>
      </c>
      <c r="L589" s="121">
        <v>14267.23</v>
      </c>
      <c r="M589" s="99">
        <v>6812.53</v>
      </c>
      <c r="N589" s="121">
        <f>IFERROR(VLOOKUP($A589,'SQL Results'!$A:$B,2,0),0)</f>
        <v>24664.77</v>
      </c>
    </row>
    <row r="590" spans="1:14" s="12" customFormat="1" x14ac:dyDescent="0.25">
      <c r="A590" s="107" t="s">
        <v>1865</v>
      </c>
      <c r="B590" s="108" t="s">
        <v>1864</v>
      </c>
      <c r="C590" s="99">
        <v>10471.290000000001</v>
      </c>
      <c r="D590" s="121">
        <v>9037.58</v>
      </c>
      <c r="E590" s="99">
        <v>17636.740000000002</v>
      </c>
      <c r="F590" s="121">
        <v>9074.34</v>
      </c>
      <c r="G590" s="99">
        <v>10106.99</v>
      </c>
      <c r="H590" s="121">
        <v>25754.17</v>
      </c>
      <c r="I590" s="99">
        <v>24953.819999999996</v>
      </c>
      <c r="J590" s="121">
        <v>11856.56</v>
      </c>
      <c r="K590" s="99">
        <v>19909.07</v>
      </c>
      <c r="L590" s="121">
        <v>35757.07</v>
      </c>
      <c r="M590" s="99">
        <v>28722.93</v>
      </c>
      <c r="N590" s="121">
        <f>IFERROR(VLOOKUP($A590,'SQL Results'!$A:$B,2,0),0)</f>
        <v>7066.42</v>
      </c>
    </row>
    <row r="591" spans="1:14" s="12" customFormat="1" x14ac:dyDescent="0.25">
      <c r="A591" s="107" t="s">
        <v>1868</v>
      </c>
      <c r="B591" s="108" t="s">
        <v>1869</v>
      </c>
      <c r="C591" s="99">
        <v>20.379999999999995</v>
      </c>
      <c r="D591" s="121">
        <v>0</v>
      </c>
      <c r="E591" s="99">
        <v>0</v>
      </c>
      <c r="F591" s="121">
        <v>7.23</v>
      </c>
      <c r="G591" s="99">
        <v>60.47</v>
      </c>
      <c r="H591" s="121">
        <v>0</v>
      </c>
      <c r="I591" s="99">
        <v>0</v>
      </c>
      <c r="J591" s="121">
        <v>314.33999999999997</v>
      </c>
      <c r="K591" s="99">
        <v>0</v>
      </c>
      <c r="L591" s="121">
        <v>0</v>
      </c>
      <c r="M591" s="99">
        <v>0</v>
      </c>
      <c r="N591" s="121">
        <f>IFERROR(VLOOKUP($A591,'SQL Results'!$A:$B,2,0),0)</f>
        <v>19.260000000000002</v>
      </c>
    </row>
    <row r="592" spans="1:14" s="12" customFormat="1" x14ac:dyDescent="0.25">
      <c r="A592" s="107" t="s">
        <v>1870</v>
      </c>
      <c r="B592" s="108" t="s">
        <v>1871</v>
      </c>
      <c r="C592" s="99">
        <v>4657.8599999999997</v>
      </c>
      <c r="D592" s="121">
        <v>30.53</v>
      </c>
      <c r="E592" s="99">
        <v>12738.67</v>
      </c>
      <c r="F592" s="121">
        <v>98429.440000000017</v>
      </c>
      <c r="G592" s="99">
        <v>28.07</v>
      </c>
      <c r="H592" s="121">
        <v>0</v>
      </c>
      <c r="I592" s="99">
        <v>11.34</v>
      </c>
      <c r="J592" s="121">
        <v>2689.6</v>
      </c>
      <c r="K592" s="99">
        <v>417.19</v>
      </c>
      <c r="L592" s="121">
        <v>353.41000000000008</v>
      </c>
      <c r="M592" s="99">
        <v>1701.32</v>
      </c>
      <c r="N592" s="121">
        <f>IFERROR(VLOOKUP($A592,'SQL Results'!$A:$B,2,0),0)</f>
        <v>452.57</v>
      </c>
    </row>
    <row r="593" spans="1:14" s="12" customFormat="1" x14ac:dyDescent="0.25">
      <c r="A593" s="107" t="s">
        <v>4360</v>
      </c>
      <c r="B593" s="108" t="s">
        <v>4361</v>
      </c>
      <c r="C593" s="99">
        <v>0</v>
      </c>
      <c r="D593" s="121">
        <v>0</v>
      </c>
      <c r="E593" s="99">
        <v>0</v>
      </c>
      <c r="F593" s="121">
        <v>0</v>
      </c>
      <c r="G593" s="99">
        <v>0</v>
      </c>
      <c r="H593" s="121">
        <v>0</v>
      </c>
      <c r="I593" s="99">
        <v>0</v>
      </c>
      <c r="J593" s="121">
        <v>0</v>
      </c>
      <c r="K593" s="99">
        <v>0</v>
      </c>
      <c r="L593" s="121">
        <v>0</v>
      </c>
      <c r="M593" s="99">
        <v>0</v>
      </c>
      <c r="N593" s="121">
        <f>IFERROR(VLOOKUP($A593,'SQL Results'!$A:$B,2,0),0)</f>
        <v>0</v>
      </c>
    </row>
    <row r="594" spans="1:14" s="12" customFormat="1" x14ac:dyDescent="0.25">
      <c r="A594" s="107" t="s">
        <v>1878</v>
      </c>
      <c r="B594" s="108" t="s">
        <v>1877</v>
      </c>
      <c r="C594" s="99">
        <v>10883849.029999999</v>
      </c>
      <c r="D594" s="121">
        <v>7088016.8899999997</v>
      </c>
      <c r="E594" s="99">
        <v>6213088.7800000003</v>
      </c>
      <c r="F594" s="121">
        <v>9515937.4399999995</v>
      </c>
      <c r="G594" s="99">
        <v>12168935.92</v>
      </c>
      <c r="H594" s="121">
        <v>11119615.42</v>
      </c>
      <c r="I594" s="99">
        <v>15894676.060000001</v>
      </c>
      <c r="J594" s="121">
        <v>12276998.380000001</v>
      </c>
      <c r="K594" s="99">
        <v>12069296.5</v>
      </c>
      <c r="L594" s="121">
        <v>13439581.060000001</v>
      </c>
      <c r="M594" s="99">
        <v>10844125.380000001</v>
      </c>
      <c r="N594" s="121">
        <f>IFERROR(VLOOKUP($A594,'SQL Results'!$A:$B,2,0),0)</f>
        <v>19151970.800000001</v>
      </c>
    </row>
    <row r="595" spans="1:14" s="12" customFormat="1" ht="30" x14ac:dyDescent="0.25">
      <c r="A595" s="107" t="s">
        <v>1879</v>
      </c>
      <c r="B595" s="108" t="s">
        <v>1880</v>
      </c>
      <c r="C595" s="99">
        <v>13.27</v>
      </c>
      <c r="D595" s="121">
        <v>0</v>
      </c>
      <c r="E595" s="99">
        <v>0</v>
      </c>
      <c r="F595" s="121">
        <v>0</v>
      </c>
      <c r="G595" s="99">
        <v>0</v>
      </c>
      <c r="H595" s="121">
        <v>0</v>
      </c>
      <c r="I595" s="99">
        <v>0</v>
      </c>
      <c r="J595" s="121">
        <v>0</v>
      </c>
      <c r="K595" s="99">
        <v>0</v>
      </c>
      <c r="L595" s="121">
        <v>0</v>
      </c>
      <c r="M595" s="99">
        <v>0</v>
      </c>
      <c r="N595" s="121">
        <f>IFERROR(VLOOKUP($A595,'SQL Results'!$A:$B,2,0),0)</f>
        <v>0</v>
      </c>
    </row>
    <row r="596" spans="1:14" s="12" customFormat="1" x14ac:dyDescent="0.25">
      <c r="A596" s="107" t="s">
        <v>1883</v>
      </c>
      <c r="B596" s="108" t="s">
        <v>1882</v>
      </c>
      <c r="C596" s="99">
        <v>37663.07</v>
      </c>
      <c r="D596" s="121">
        <v>46183.71</v>
      </c>
      <c r="E596" s="99">
        <v>31180.37</v>
      </c>
      <c r="F596" s="121">
        <v>29719.8</v>
      </c>
      <c r="G596" s="99">
        <v>100734.97</v>
      </c>
      <c r="H596" s="121">
        <v>92633.71</v>
      </c>
      <c r="I596" s="99">
        <v>114629.87</v>
      </c>
      <c r="J596" s="121">
        <v>54641.440000000002</v>
      </c>
      <c r="K596" s="99">
        <v>165835.17000000001</v>
      </c>
      <c r="L596" s="121">
        <v>66291.899999999994</v>
      </c>
      <c r="M596" s="99">
        <v>109058.54</v>
      </c>
      <c r="N596" s="121">
        <f>IFERROR(VLOOKUP($A596,'SQL Results'!$A:$B,2,0),0)</f>
        <v>322829.84000000003</v>
      </c>
    </row>
    <row r="597" spans="1:14" s="12" customFormat="1" x14ac:dyDescent="0.25">
      <c r="A597" s="107" t="s">
        <v>1886</v>
      </c>
      <c r="B597" s="108" t="s">
        <v>1885</v>
      </c>
      <c r="C597" s="99">
        <v>7618.41</v>
      </c>
      <c r="D597" s="121">
        <v>663.98</v>
      </c>
      <c r="E597" s="99">
        <v>14179.66</v>
      </c>
      <c r="F597" s="121">
        <v>141.4</v>
      </c>
      <c r="G597" s="99">
        <v>1821.28</v>
      </c>
      <c r="H597" s="121">
        <v>1816.69</v>
      </c>
      <c r="I597" s="99">
        <v>1792.02</v>
      </c>
      <c r="J597" s="121">
        <v>6009.21</v>
      </c>
      <c r="K597" s="99">
        <v>331.39</v>
      </c>
      <c r="L597" s="121">
        <v>3080.35</v>
      </c>
      <c r="M597" s="99">
        <v>2609.0700000000002</v>
      </c>
      <c r="N597" s="121">
        <f>IFERROR(VLOOKUP($A597,'SQL Results'!$A:$B,2,0),0)</f>
        <v>3351.53</v>
      </c>
    </row>
    <row r="598" spans="1:14" s="12" customFormat="1" x14ac:dyDescent="0.25">
      <c r="A598" s="107" t="s">
        <v>1889</v>
      </c>
      <c r="B598" s="108" t="s">
        <v>1888</v>
      </c>
      <c r="C598" s="99">
        <v>34931054.219999999</v>
      </c>
      <c r="D598" s="121">
        <v>43744893.420000009</v>
      </c>
      <c r="E598" s="99">
        <v>37588009.380000003</v>
      </c>
      <c r="F598" s="121">
        <v>76019469.739999995</v>
      </c>
      <c r="G598" s="99">
        <v>44955558.869999997</v>
      </c>
      <c r="H598" s="121">
        <v>47952383.75</v>
      </c>
      <c r="I598" s="99">
        <v>45652616.280000001</v>
      </c>
      <c r="J598" s="121">
        <v>52123272.340000004</v>
      </c>
      <c r="K598" s="99">
        <v>52573092.270000003</v>
      </c>
      <c r="L598" s="121">
        <v>48724882.340000004</v>
      </c>
      <c r="M598" s="99">
        <v>72230256.25</v>
      </c>
      <c r="N598" s="121">
        <f>IFERROR(VLOOKUP($A598,'SQL Results'!$A:$B,2,0),0)</f>
        <v>57972781.460000001</v>
      </c>
    </row>
    <row r="599" spans="1:14" s="12" customFormat="1" x14ac:dyDescent="0.25">
      <c r="A599" s="107" t="s">
        <v>1894</v>
      </c>
      <c r="B599" s="108" t="s">
        <v>1895</v>
      </c>
      <c r="C599" s="99">
        <v>55863.360000000001</v>
      </c>
      <c r="D599" s="121">
        <v>17696.91</v>
      </c>
      <c r="E599" s="99">
        <v>7153.11</v>
      </c>
      <c r="F599" s="121">
        <v>19558.07</v>
      </c>
      <c r="G599" s="99">
        <v>12822.13</v>
      </c>
      <c r="H599" s="121">
        <v>14948.65</v>
      </c>
      <c r="I599" s="99">
        <v>22741.47</v>
      </c>
      <c r="J599" s="121">
        <v>7821.23</v>
      </c>
      <c r="K599" s="99">
        <v>22833.290000000005</v>
      </c>
      <c r="L599" s="121">
        <v>4920670.7300000004</v>
      </c>
      <c r="M599" s="99">
        <v>12423468.76</v>
      </c>
      <c r="N599" s="121">
        <f>IFERROR(VLOOKUP($A599,'SQL Results'!$A:$B,2,0),0)</f>
        <v>12991491.83</v>
      </c>
    </row>
    <row r="600" spans="1:14" s="12" customFormat="1" x14ac:dyDescent="0.25">
      <c r="A600" s="107" t="s">
        <v>1896</v>
      </c>
      <c r="B600" s="108" t="s">
        <v>1897</v>
      </c>
      <c r="C600" s="99">
        <v>471843.17</v>
      </c>
      <c r="D600" s="121">
        <v>393011.59</v>
      </c>
      <c r="E600" s="99">
        <v>591326.36</v>
      </c>
      <c r="F600" s="121">
        <v>491249.03</v>
      </c>
      <c r="G600" s="99">
        <v>466639.98</v>
      </c>
      <c r="H600" s="121">
        <v>230832.5</v>
      </c>
      <c r="I600" s="99">
        <v>238537.65</v>
      </c>
      <c r="J600" s="121">
        <v>331011.49</v>
      </c>
      <c r="K600" s="99">
        <v>38424.639999999999</v>
      </c>
      <c r="L600" s="121">
        <v>100415.13</v>
      </c>
      <c r="M600" s="99">
        <v>91149.42</v>
      </c>
      <c r="N600" s="121">
        <f>IFERROR(VLOOKUP($A600,'SQL Results'!$A:$B,2,0),0)</f>
        <v>433626.58</v>
      </c>
    </row>
    <row r="601" spans="1:14" s="12" customFormat="1" x14ac:dyDescent="0.25">
      <c r="A601" s="107" t="s">
        <v>1901</v>
      </c>
      <c r="B601" s="108" t="s">
        <v>1899</v>
      </c>
      <c r="C601" s="99">
        <v>0</v>
      </c>
      <c r="D601" s="121">
        <v>0</v>
      </c>
      <c r="E601" s="99">
        <v>47.009999999999991</v>
      </c>
      <c r="F601" s="121">
        <v>0</v>
      </c>
      <c r="G601" s="99">
        <v>0</v>
      </c>
      <c r="H601" s="121">
        <v>0</v>
      </c>
      <c r="I601" s="99">
        <v>0</v>
      </c>
      <c r="J601" s="121">
        <v>0</v>
      </c>
      <c r="K601" s="99">
        <v>0</v>
      </c>
      <c r="L601" s="121">
        <v>0</v>
      </c>
      <c r="M601" s="99">
        <v>0</v>
      </c>
      <c r="N601" s="121">
        <f>IFERROR(VLOOKUP($A601,'SQL Results'!$A:$B,2,0),0)</f>
        <v>0</v>
      </c>
    </row>
    <row r="602" spans="1:14" s="12" customFormat="1" x14ac:dyDescent="0.25">
      <c r="A602" s="107" t="s">
        <v>1907</v>
      </c>
      <c r="B602" s="108" t="s">
        <v>1905</v>
      </c>
      <c r="C602" s="99">
        <v>128544.28</v>
      </c>
      <c r="D602" s="121">
        <v>70594.34</v>
      </c>
      <c r="E602" s="99">
        <v>113024.74</v>
      </c>
      <c r="F602" s="121">
        <v>86634.93</v>
      </c>
      <c r="G602" s="99">
        <v>49656.92</v>
      </c>
      <c r="H602" s="121">
        <v>41953.93</v>
      </c>
      <c r="I602" s="99">
        <v>19880.349999999999</v>
      </c>
      <c r="J602" s="121">
        <v>20113.819999999996</v>
      </c>
      <c r="K602" s="99">
        <v>16264.420000000004</v>
      </c>
      <c r="L602" s="121">
        <v>19425.61</v>
      </c>
      <c r="M602" s="99">
        <v>48146.64</v>
      </c>
      <c r="N602" s="121">
        <f>IFERROR(VLOOKUP($A602,'SQL Results'!$A:$B,2,0),0)</f>
        <v>2081.88</v>
      </c>
    </row>
    <row r="603" spans="1:14" s="12" customFormat="1" x14ac:dyDescent="0.25">
      <c r="A603" s="107" t="s">
        <v>1908</v>
      </c>
      <c r="B603" s="108" t="s">
        <v>1909</v>
      </c>
      <c r="C603" s="99">
        <v>325.52999999999992</v>
      </c>
      <c r="D603" s="121">
        <v>120.93</v>
      </c>
      <c r="E603" s="99">
        <v>143.38999999999999</v>
      </c>
      <c r="F603" s="121">
        <v>0</v>
      </c>
      <c r="G603" s="99">
        <v>0</v>
      </c>
      <c r="H603" s="121">
        <v>681.73</v>
      </c>
      <c r="I603" s="99">
        <v>191.22</v>
      </c>
      <c r="J603" s="121">
        <v>168.01</v>
      </c>
      <c r="K603" s="99">
        <v>358.91</v>
      </c>
      <c r="L603" s="121">
        <v>164.43</v>
      </c>
      <c r="M603" s="99">
        <v>374.63</v>
      </c>
      <c r="N603" s="121">
        <f>IFERROR(VLOOKUP($A603,'SQL Results'!$A:$B,2,0),0)</f>
        <v>298.10000000000002</v>
      </c>
    </row>
    <row r="604" spans="1:14" s="12" customFormat="1" x14ac:dyDescent="0.25">
      <c r="A604" s="107" t="s">
        <v>1915</v>
      </c>
      <c r="B604" s="108" t="s">
        <v>1914</v>
      </c>
      <c r="C604" s="99">
        <v>9630.06</v>
      </c>
      <c r="D604" s="121">
        <v>2415.37</v>
      </c>
      <c r="E604" s="99">
        <v>5043.72</v>
      </c>
      <c r="F604" s="121">
        <v>5387.35</v>
      </c>
      <c r="G604" s="99">
        <v>1343.68</v>
      </c>
      <c r="H604" s="121">
        <v>3078.08</v>
      </c>
      <c r="I604" s="99">
        <v>1453.16</v>
      </c>
      <c r="J604" s="121">
        <v>5659.12</v>
      </c>
      <c r="K604" s="99">
        <v>4940.0000000000009</v>
      </c>
      <c r="L604" s="121">
        <v>3134.67</v>
      </c>
      <c r="M604" s="99">
        <v>33384.92</v>
      </c>
      <c r="N604" s="121">
        <f>IFERROR(VLOOKUP($A604,'SQL Results'!$A:$B,2,0),0)</f>
        <v>1498.66</v>
      </c>
    </row>
    <row r="605" spans="1:14" s="12" customFormat="1" x14ac:dyDescent="0.25">
      <c r="A605" s="107" t="s">
        <v>1918</v>
      </c>
      <c r="B605" s="108" t="s">
        <v>1917</v>
      </c>
      <c r="C605" s="99">
        <v>293.32</v>
      </c>
      <c r="D605" s="121">
        <v>1165.4100000000001</v>
      </c>
      <c r="E605" s="99">
        <v>1.95</v>
      </c>
      <c r="F605" s="121">
        <v>258.98</v>
      </c>
      <c r="G605" s="99">
        <v>91.879999999999981</v>
      </c>
      <c r="H605" s="121">
        <v>199.69</v>
      </c>
      <c r="I605" s="99">
        <v>259.38</v>
      </c>
      <c r="J605" s="121">
        <v>286.95999999999998</v>
      </c>
      <c r="K605" s="99">
        <v>2.5099999999999998</v>
      </c>
      <c r="L605" s="121">
        <v>287.92</v>
      </c>
      <c r="M605" s="99">
        <v>483.58</v>
      </c>
      <c r="N605" s="121">
        <f>IFERROR(VLOOKUP($A605,'SQL Results'!$A:$B,2,0),0)</f>
        <v>977.7</v>
      </c>
    </row>
    <row r="606" spans="1:14" s="12" customFormat="1" x14ac:dyDescent="0.25">
      <c r="A606" s="107" t="s">
        <v>1924</v>
      </c>
      <c r="B606" s="108" t="s">
        <v>1923</v>
      </c>
      <c r="C606" s="99">
        <v>143303.66</v>
      </c>
      <c r="D606" s="121">
        <v>93135.1</v>
      </c>
      <c r="E606" s="99">
        <v>114724.25</v>
      </c>
      <c r="F606" s="121">
        <v>85724.97</v>
      </c>
      <c r="G606" s="99">
        <v>91333.2</v>
      </c>
      <c r="H606" s="121">
        <v>95831.360000000001</v>
      </c>
      <c r="I606" s="99">
        <v>105250.39</v>
      </c>
      <c r="J606" s="121">
        <v>94977.88</v>
      </c>
      <c r="K606" s="99">
        <v>119949.09</v>
      </c>
      <c r="L606" s="121">
        <v>110897.18</v>
      </c>
      <c r="M606" s="99">
        <v>115194.15</v>
      </c>
      <c r="N606" s="121">
        <f>IFERROR(VLOOKUP($A606,'SQL Results'!$A:$B,2,0),0)</f>
        <v>95372.15</v>
      </c>
    </row>
    <row r="607" spans="1:14" s="12" customFormat="1" x14ac:dyDescent="0.25">
      <c r="A607" s="107" t="s">
        <v>1927</v>
      </c>
      <c r="B607" s="108" t="s">
        <v>1926</v>
      </c>
      <c r="C607" s="99">
        <v>12221.97</v>
      </c>
      <c r="D607" s="121">
        <v>15788.35</v>
      </c>
      <c r="E607" s="99">
        <v>14987</v>
      </c>
      <c r="F607" s="121">
        <v>18913.16</v>
      </c>
      <c r="G607" s="99">
        <v>4692.5</v>
      </c>
      <c r="H607" s="121">
        <v>34735.279999999999</v>
      </c>
      <c r="I607" s="99">
        <v>24286.799999999999</v>
      </c>
      <c r="J607" s="121">
        <v>21501.610000000004</v>
      </c>
      <c r="K607" s="99">
        <v>44011.59</v>
      </c>
      <c r="L607" s="121">
        <v>16923.830000000002</v>
      </c>
      <c r="M607" s="99">
        <v>2214.14</v>
      </c>
      <c r="N607" s="121">
        <f>IFERROR(VLOOKUP($A607,'SQL Results'!$A:$B,2,0),0)</f>
        <v>25086.38</v>
      </c>
    </row>
    <row r="608" spans="1:14" s="12" customFormat="1" x14ac:dyDescent="0.25">
      <c r="A608" s="107" t="s">
        <v>1932</v>
      </c>
      <c r="B608" s="108" t="s">
        <v>1931</v>
      </c>
      <c r="C608" s="99">
        <v>6643.09</v>
      </c>
      <c r="D608" s="121">
        <v>665.1</v>
      </c>
      <c r="E608" s="99">
        <v>13793</v>
      </c>
      <c r="F608" s="121">
        <v>17473.34</v>
      </c>
      <c r="G608" s="99">
        <v>684.77</v>
      </c>
      <c r="H608" s="121">
        <v>3352.99</v>
      </c>
      <c r="I608" s="99">
        <v>5118.2</v>
      </c>
      <c r="J608" s="121">
        <v>23615.83</v>
      </c>
      <c r="K608" s="99">
        <v>1320.83</v>
      </c>
      <c r="L608" s="121">
        <v>3131.87</v>
      </c>
      <c r="M608" s="99">
        <v>13326.1</v>
      </c>
      <c r="N608" s="121">
        <f>IFERROR(VLOOKUP($A608,'SQL Results'!$A:$B,2,0),0)</f>
        <v>3693.65</v>
      </c>
    </row>
    <row r="609" spans="1:14" s="12" customFormat="1" x14ac:dyDescent="0.25">
      <c r="A609" s="107" t="s">
        <v>1935</v>
      </c>
      <c r="B609" s="108" t="s">
        <v>1934</v>
      </c>
      <c r="C609" s="99">
        <v>9496.409999999998</v>
      </c>
      <c r="D609" s="121">
        <v>6650.64</v>
      </c>
      <c r="E609" s="99">
        <v>7743.46</v>
      </c>
      <c r="F609" s="121">
        <v>6881.98</v>
      </c>
      <c r="G609" s="99">
        <v>7105.58</v>
      </c>
      <c r="H609" s="121">
        <v>8495.6299999999992</v>
      </c>
      <c r="I609" s="99">
        <v>6892.88</v>
      </c>
      <c r="J609" s="121">
        <v>6875.56</v>
      </c>
      <c r="K609" s="99">
        <v>6794.76</v>
      </c>
      <c r="L609" s="121">
        <v>5499.46</v>
      </c>
      <c r="M609" s="99">
        <v>9077.85</v>
      </c>
      <c r="N609" s="121">
        <f>IFERROR(VLOOKUP($A609,'SQL Results'!$A:$B,2,0),0)</f>
        <v>11699.17</v>
      </c>
    </row>
    <row r="610" spans="1:14" s="12" customFormat="1" x14ac:dyDescent="0.25">
      <c r="A610" s="107" t="s">
        <v>1940</v>
      </c>
      <c r="B610" s="108" t="s">
        <v>1941</v>
      </c>
      <c r="C610" s="99">
        <v>841.87</v>
      </c>
      <c r="D610" s="121">
        <v>625.9</v>
      </c>
      <c r="E610" s="99">
        <v>1269.4100000000001</v>
      </c>
      <c r="F610" s="121">
        <v>1570.08</v>
      </c>
      <c r="G610" s="99">
        <v>1604.14</v>
      </c>
      <c r="H610" s="121">
        <v>967.86999999999989</v>
      </c>
      <c r="I610" s="99">
        <v>728.86</v>
      </c>
      <c r="J610" s="121">
        <v>801.70000000000016</v>
      </c>
      <c r="K610" s="99">
        <v>961.51</v>
      </c>
      <c r="L610" s="121">
        <v>1230.7300000000002</v>
      </c>
      <c r="M610" s="99">
        <v>4699.42</v>
      </c>
      <c r="N610" s="121">
        <f>IFERROR(VLOOKUP($A610,'SQL Results'!$A:$B,2,0),0)</f>
        <v>1682.86</v>
      </c>
    </row>
    <row r="611" spans="1:14" s="12" customFormat="1" x14ac:dyDescent="0.25">
      <c r="A611" s="107" t="s">
        <v>1942</v>
      </c>
      <c r="B611" s="108" t="s">
        <v>1943</v>
      </c>
      <c r="C611" s="99">
        <v>98069.01</v>
      </c>
      <c r="D611" s="121">
        <v>87801.9</v>
      </c>
      <c r="E611" s="99">
        <v>134896.1</v>
      </c>
      <c r="F611" s="121">
        <v>230626.82999999996</v>
      </c>
      <c r="G611" s="99">
        <v>168873.68</v>
      </c>
      <c r="H611" s="121">
        <v>232888.98000000004</v>
      </c>
      <c r="I611" s="99">
        <v>166448.95000000004</v>
      </c>
      <c r="J611" s="121">
        <v>187829.15</v>
      </c>
      <c r="K611" s="99">
        <v>313254.96999999997</v>
      </c>
      <c r="L611" s="121">
        <v>283568.73</v>
      </c>
      <c r="M611" s="99">
        <v>333551.21000000002</v>
      </c>
      <c r="N611" s="121">
        <f>IFERROR(VLOOKUP($A611,'SQL Results'!$A:$B,2,0),0)</f>
        <v>341423.95</v>
      </c>
    </row>
    <row r="612" spans="1:14" s="12" customFormat="1" x14ac:dyDescent="0.25">
      <c r="A612" s="107" t="s">
        <v>1946</v>
      </c>
      <c r="B612" s="108" t="s">
        <v>1945</v>
      </c>
      <c r="C612" s="99">
        <v>3939.45</v>
      </c>
      <c r="D612" s="121">
        <v>5001.7700000000004</v>
      </c>
      <c r="E612" s="99">
        <v>4676.42</v>
      </c>
      <c r="F612" s="121">
        <v>4595.26</v>
      </c>
      <c r="G612" s="99">
        <v>2717.13</v>
      </c>
      <c r="H612" s="121">
        <v>830.28</v>
      </c>
      <c r="I612" s="99">
        <v>5207.88</v>
      </c>
      <c r="J612" s="121">
        <v>5188.8100000000004</v>
      </c>
      <c r="K612" s="99">
        <v>6225.3599999999988</v>
      </c>
      <c r="L612" s="121">
        <v>2685.22</v>
      </c>
      <c r="M612" s="99">
        <v>7740.76</v>
      </c>
      <c r="N612" s="121">
        <f>IFERROR(VLOOKUP($A612,'SQL Results'!$A:$B,2,0),0)</f>
        <v>4365.7700000000004</v>
      </c>
    </row>
    <row r="613" spans="1:14" s="12" customFormat="1" x14ac:dyDescent="0.25">
      <c r="A613" s="107" t="s">
        <v>1949</v>
      </c>
      <c r="B613" s="108" t="s">
        <v>1950</v>
      </c>
      <c r="C613" s="99">
        <v>0</v>
      </c>
      <c r="D613" s="121">
        <v>0</v>
      </c>
      <c r="E613" s="99">
        <v>0</v>
      </c>
      <c r="F613" s="121">
        <v>0</v>
      </c>
      <c r="G613" s="99">
        <v>0</v>
      </c>
      <c r="H613" s="121">
        <v>0</v>
      </c>
      <c r="I613" s="99">
        <v>0</v>
      </c>
      <c r="J613" s="121">
        <v>0</v>
      </c>
      <c r="K613" s="99">
        <v>0</v>
      </c>
      <c r="L613" s="121">
        <v>0</v>
      </c>
      <c r="M613" s="99">
        <v>0</v>
      </c>
      <c r="N613" s="121">
        <f>IFERROR(VLOOKUP($A613,'SQL Results'!$A:$B,2,0),0)</f>
        <v>0</v>
      </c>
    </row>
    <row r="614" spans="1:14" s="12" customFormat="1" x14ac:dyDescent="0.25">
      <c r="A614" s="107" t="s">
        <v>1951</v>
      </c>
      <c r="B614" s="108" t="s">
        <v>1948</v>
      </c>
      <c r="C614" s="99">
        <v>21595.55</v>
      </c>
      <c r="D614" s="121">
        <v>14345.8</v>
      </c>
      <c r="E614" s="99">
        <v>14665.54</v>
      </c>
      <c r="F614" s="121">
        <v>26395.919999999998</v>
      </c>
      <c r="G614" s="99">
        <v>40388.99</v>
      </c>
      <c r="H614" s="121">
        <v>61980.85</v>
      </c>
      <c r="I614" s="99">
        <v>73218.149999999994</v>
      </c>
      <c r="J614" s="121">
        <v>84974.58</v>
      </c>
      <c r="K614" s="99">
        <v>72158.759999999995</v>
      </c>
      <c r="L614" s="121">
        <v>63482.2</v>
      </c>
      <c r="M614" s="99">
        <v>79604.97</v>
      </c>
      <c r="N614" s="121">
        <f>IFERROR(VLOOKUP($A614,'SQL Results'!$A:$B,2,0),0)</f>
        <v>26241.8</v>
      </c>
    </row>
    <row r="615" spans="1:14" s="12" customFormat="1" x14ac:dyDescent="0.25">
      <c r="A615" s="107" t="s">
        <v>1956</v>
      </c>
      <c r="B615" s="108" t="s">
        <v>1954</v>
      </c>
      <c r="C615" s="99">
        <v>2682.7</v>
      </c>
      <c r="D615" s="121">
        <v>110</v>
      </c>
      <c r="E615" s="99">
        <v>0</v>
      </c>
      <c r="F615" s="121">
        <v>0</v>
      </c>
      <c r="G615" s="99">
        <v>0</v>
      </c>
      <c r="H615" s="121">
        <v>0</v>
      </c>
      <c r="I615" s="99">
        <v>0</v>
      </c>
      <c r="J615" s="121">
        <v>66.040000000000006</v>
      </c>
      <c r="K615" s="99">
        <v>0</v>
      </c>
      <c r="L615" s="121">
        <v>0</v>
      </c>
      <c r="M615" s="99">
        <v>0</v>
      </c>
      <c r="N615" s="121">
        <f>IFERROR(VLOOKUP($A615,'SQL Results'!$A:$B,2,0),0)</f>
        <v>0</v>
      </c>
    </row>
    <row r="616" spans="1:14" s="12" customFormat="1" x14ac:dyDescent="0.25">
      <c r="A616" s="107" t="s">
        <v>1962</v>
      </c>
      <c r="B616" s="108" t="s">
        <v>1960</v>
      </c>
      <c r="C616" s="99">
        <v>8844.010000000002</v>
      </c>
      <c r="D616" s="121">
        <v>6314.32</v>
      </c>
      <c r="E616" s="99">
        <v>4023.76</v>
      </c>
      <c r="F616" s="121">
        <v>3455.6</v>
      </c>
      <c r="G616" s="99">
        <v>34982.400000000001</v>
      </c>
      <c r="H616" s="121">
        <v>10326.66</v>
      </c>
      <c r="I616" s="99">
        <v>6586.41</v>
      </c>
      <c r="J616" s="121">
        <v>21782.49</v>
      </c>
      <c r="K616" s="99">
        <v>3288.64</v>
      </c>
      <c r="L616" s="121">
        <v>10159.209999999999</v>
      </c>
      <c r="M616" s="99">
        <v>10242.040000000001</v>
      </c>
      <c r="N616" s="121">
        <f>IFERROR(VLOOKUP($A616,'SQL Results'!$A:$B,2,0),0)</f>
        <v>955.54</v>
      </c>
    </row>
    <row r="617" spans="1:14" s="12" customFormat="1" x14ac:dyDescent="0.25">
      <c r="A617" s="107" t="s">
        <v>1966</v>
      </c>
      <c r="B617" s="108" t="s">
        <v>1964</v>
      </c>
      <c r="C617" s="99">
        <v>35981.879999999997</v>
      </c>
      <c r="D617" s="121">
        <v>38218.660000000003</v>
      </c>
      <c r="E617" s="99">
        <v>48028.87999999999</v>
      </c>
      <c r="F617" s="121">
        <v>32025.49</v>
      </c>
      <c r="G617" s="99">
        <v>40316.89</v>
      </c>
      <c r="H617" s="121">
        <v>45486.47</v>
      </c>
      <c r="I617" s="99">
        <v>46882.83</v>
      </c>
      <c r="J617" s="121">
        <v>33461.64</v>
      </c>
      <c r="K617" s="99">
        <v>26139.450000000004</v>
      </c>
      <c r="L617" s="121">
        <v>91592.05</v>
      </c>
      <c r="M617" s="99">
        <v>69362.31</v>
      </c>
      <c r="N617" s="121">
        <f>IFERROR(VLOOKUP($A617,'SQL Results'!$A:$B,2,0),0)</f>
        <v>75652.009999999995</v>
      </c>
    </row>
    <row r="618" spans="1:14" s="12" customFormat="1" x14ac:dyDescent="0.25">
      <c r="A618" s="107" t="s">
        <v>1970</v>
      </c>
      <c r="B618" s="108" t="s">
        <v>1969</v>
      </c>
      <c r="C618" s="99">
        <v>15363.72</v>
      </c>
      <c r="D618" s="121">
        <v>14184.53</v>
      </c>
      <c r="E618" s="99">
        <v>26044.959999999995</v>
      </c>
      <c r="F618" s="121">
        <v>3272.25</v>
      </c>
      <c r="G618" s="99">
        <v>9619.489999999998</v>
      </c>
      <c r="H618" s="121">
        <v>7497.1</v>
      </c>
      <c r="I618" s="99">
        <v>15976.629999999997</v>
      </c>
      <c r="J618" s="121">
        <v>18369.84</v>
      </c>
      <c r="K618" s="99">
        <v>2303.23</v>
      </c>
      <c r="L618" s="121">
        <v>2473.85</v>
      </c>
      <c r="M618" s="99">
        <v>5212.6899999999996</v>
      </c>
      <c r="N618" s="121">
        <f>IFERROR(VLOOKUP($A618,'SQL Results'!$A:$B,2,0),0)</f>
        <v>4092.3</v>
      </c>
    </row>
    <row r="619" spans="1:14" s="12" customFormat="1" x14ac:dyDescent="0.25">
      <c r="A619" s="107" t="s">
        <v>1971</v>
      </c>
      <c r="B619" s="108" t="s">
        <v>1972</v>
      </c>
      <c r="C619" s="99">
        <v>3106.95</v>
      </c>
      <c r="D619" s="121">
        <v>2151.2199999999998</v>
      </c>
      <c r="E619" s="99">
        <v>487.98000000000008</v>
      </c>
      <c r="F619" s="121">
        <v>3614.85</v>
      </c>
      <c r="G619" s="99">
        <v>4722.420000000001</v>
      </c>
      <c r="H619" s="121">
        <v>2273.3200000000002</v>
      </c>
      <c r="I619" s="99">
        <v>1541.46</v>
      </c>
      <c r="J619" s="121">
        <v>1300.18</v>
      </c>
      <c r="K619" s="99">
        <v>828.63000000000011</v>
      </c>
      <c r="L619" s="121">
        <v>1006.77</v>
      </c>
      <c r="M619" s="99">
        <v>2727.78</v>
      </c>
      <c r="N619" s="121">
        <f>IFERROR(VLOOKUP($A619,'SQL Results'!$A:$B,2,0),0)</f>
        <v>392.93</v>
      </c>
    </row>
    <row r="620" spans="1:14" s="12" customFormat="1" x14ac:dyDescent="0.25">
      <c r="A620" s="107" t="s">
        <v>1975</v>
      </c>
      <c r="B620" s="108" t="s">
        <v>1974</v>
      </c>
      <c r="C620" s="99">
        <v>22254.549999999996</v>
      </c>
      <c r="D620" s="121">
        <v>5898.37</v>
      </c>
      <c r="E620" s="99">
        <v>26070.51</v>
      </c>
      <c r="F620" s="121">
        <v>110700.16000000002</v>
      </c>
      <c r="G620" s="99">
        <v>15227.69</v>
      </c>
      <c r="H620" s="121">
        <v>48426.17</v>
      </c>
      <c r="I620" s="99">
        <v>13600.56</v>
      </c>
      <c r="J620" s="121">
        <v>136009.98000000001</v>
      </c>
      <c r="K620" s="99">
        <v>39252.31</v>
      </c>
      <c r="L620" s="121">
        <v>21794.51</v>
      </c>
      <c r="M620" s="99">
        <v>40209</v>
      </c>
      <c r="N620" s="121">
        <f>IFERROR(VLOOKUP($A620,'SQL Results'!$A:$B,2,0),0)</f>
        <v>35380.730000000003</v>
      </c>
    </row>
    <row r="621" spans="1:14" s="12" customFormat="1" x14ac:dyDescent="0.25">
      <c r="A621" s="107" t="s">
        <v>1978</v>
      </c>
      <c r="B621" s="108" t="s">
        <v>1977</v>
      </c>
      <c r="C621" s="99">
        <v>3406.68</v>
      </c>
      <c r="D621" s="121">
        <v>1798.38</v>
      </c>
      <c r="E621" s="99">
        <v>911.45</v>
      </c>
      <c r="F621" s="121">
        <v>111.43</v>
      </c>
      <c r="G621" s="99">
        <v>417.77999999999992</v>
      </c>
      <c r="H621" s="121">
        <v>428.93</v>
      </c>
      <c r="I621" s="99">
        <v>91.35</v>
      </c>
      <c r="J621" s="121">
        <v>46.43</v>
      </c>
      <c r="K621" s="99">
        <v>1050.27</v>
      </c>
      <c r="L621" s="121">
        <v>1147.07</v>
      </c>
      <c r="M621" s="99">
        <v>441.09</v>
      </c>
      <c r="N621" s="121">
        <f>IFERROR(VLOOKUP($A621,'SQL Results'!$A:$B,2,0),0)</f>
        <v>1709.09</v>
      </c>
    </row>
    <row r="622" spans="1:14" s="12" customFormat="1" x14ac:dyDescent="0.25">
      <c r="A622" s="107" t="s">
        <v>1982</v>
      </c>
      <c r="B622" s="108" t="s">
        <v>1983</v>
      </c>
      <c r="C622" s="99">
        <v>0</v>
      </c>
      <c r="D622" s="121">
        <v>0</v>
      </c>
      <c r="E622" s="99">
        <v>0</v>
      </c>
      <c r="F622" s="121">
        <v>0</v>
      </c>
      <c r="G622" s="99">
        <v>0</v>
      </c>
      <c r="H622" s="121">
        <v>0</v>
      </c>
      <c r="I622" s="99">
        <v>0</v>
      </c>
      <c r="J622" s="121">
        <v>0</v>
      </c>
      <c r="K622" s="99">
        <v>0</v>
      </c>
      <c r="L622" s="121">
        <v>0</v>
      </c>
      <c r="M622" s="99">
        <v>0</v>
      </c>
      <c r="N622" s="121">
        <f>IFERROR(VLOOKUP($A622,'SQL Results'!$A:$B,2,0),0)</f>
        <v>0</v>
      </c>
    </row>
    <row r="623" spans="1:14" s="12" customFormat="1" x14ac:dyDescent="0.25">
      <c r="A623" s="107" t="s">
        <v>1984</v>
      </c>
      <c r="B623" s="108" t="s">
        <v>1985</v>
      </c>
      <c r="C623" s="99">
        <v>3850.32</v>
      </c>
      <c r="D623" s="121">
        <v>8425.48</v>
      </c>
      <c r="E623" s="99">
        <v>8107.81</v>
      </c>
      <c r="F623" s="121">
        <v>10163.830000000002</v>
      </c>
      <c r="G623" s="99">
        <v>14161.58</v>
      </c>
      <c r="H623" s="121">
        <v>2924.74</v>
      </c>
      <c r="I623" s="99">
        <v>4591.72</v>
      </c>
      <c r="J623" s="121">
        <v>8590.19</v>
      </c>
      <c r="K623" s="99">
        <v>2746.45</v>
      </c>
      <c r="L623" s="121">
        <v>5713.87</v>
      </c>
      <c r="M623" s="99">
        <v>9874.33</v>
      </c>
      <c r="N623" s="121">
        <f>IFERROR(VLOOKUP($A623,'SQL Results'!$A:$B,2,0),0)</f>
        <v>1520.82</v>
      </c>
    </row>
    <row r="624" spans="1:14" s="12" customFormat="1" x14ac:dyDescent="0.25">
      <c r="A624" s="107" t="s">
        <v>1986</v>
      </c>
      <c r="B624" s="108" t="s">
        <v>1987</v>
      </c>
      <c r="C624" s="99">
        <v>12.6</v>
      </c>
      <c r="D624" s="121">
        <v>0</v>
      </c>
      <c r="E624" s="99">
        <v>0</v>
      </c>
      <c r="F624" s="121">
        <v>0</v>
      </c>
      <c r="G624" s="99">
        <v>0</v>
      </c>
      <c r="H624" s="121">
        <v>0</v>
      </c>
      <c r="I624" s="99">
        <v>0</v>
      </c>
      <c r="J624" s="121">
        <v>0</v>
      </c>
      <c r="K624" s="99">
        <v>35.9</v>
      </c>
      <c r="L624" s="121">
        <v>0</v>
      </c>
      <c r="M624" s="99">
        <v>0</v>
      </c>
      <c r="N624" s="121">
        <f>IFERROR(VLOOKUP($A624,'SQL Results'!$A:$B,2,0),0)</f>
        <v>0</v>
      </c>
    </row>
    <row r="625" spans="1:14" s="12" customFormat="1" x14ac:dyDescent="0.25">
      <c r="A625" s="107" t="s">
        <v>1988</v>
      </c>
      <c r="B625" s="108" t="s">
        <v>1989</v>
      </c>
      <c r="C625" s="99">
        <v>66378.869999999981</v>
      </c>
      <c r="D625" s="121">
        <v>148455.23000000001</v>
      </c>
      <c r="E625" s="99">
        <v>49160.650000000009</v>
      </c>
      <c r="F625" s="121">
        <v>35519.97</v>
      </c>
      <c r="G625" s="99">
        <v>56573.779999999992</v>
      </c>
      <c r="H625" s="121">
        <v>12602.709999999997</v>
      </c>
      <c r="I625" s="99">
        <v>9074.8700000000008</v>
      </c>
      <c r="J625" s="121">
        <v>17311.57</v>
      </c>
      <c r="K625" s="99">
        <v>3091.81</v>
      </c>
      <c r="L625" s="121">
        <v>3531.36</v>
      </c>
      <c r="M625" s="99">
        <v>2309.14</v>
      </c>
      <c r="N625" s="121">
        <f>IFERROR(VLOOKUP($A625,'SQL Results'!$A:$B,2,0),0)</f>
        <v>18064.87</v>
      </c>
    </row>
    <row r="626" spans="1:14" s="12" customFormat="1" x14ac:dyDescent="0.25">
      <c r="A626" s="107" t="s">
        <v>1990</v>
      </c>
      <c r="B626" s="108" t="s">
        <v>1991</v>
      </c>
      <c r="C626" s="99">
        <v>3055.6</v>
      </c>
      <c r="D626" s="121">
        <v>20897.54</v>
      </c>
      <c r="E626" s="99">
        <v>20623.64</v>
      </c>
      <c r="F626" s="121">
        <v>26719.919999999998</v>
      </c>
      <c r="G626" s="99">
        <v>37552.74</v>
      </c>
      <c r="H626" s="121">
        <v>56097.93</v>
      </c>
      <c r="I626" s="99">
        <v>39666.76</v>
      </c>
      <c r="J626" s="121">
        <v>53717.87</v>
      </c>
      <c r="K626" s="99">
        <v>6231.47</v>
      </c>
      <c r="L626" s="121">
        <v>21944.750000000004</v>
      </c>
      <c r="M626" s="99">
        <v>41234.74</v>
      </c>
      <c r="N626" s="121">
        <f>IFERROR(VLOOKUP($A626,'SQL Results'!$A:$B,2,0),0)</f>
        <v>10358.74</v>
      </c>
    </row>
    <row r="627" spans="1:14" s="12" customFormat="1" ht="30" x14ac:dyDescent="0.25">
      <c r="A627" s="107" t="s">
        <v>1994</v>
      </c>
      <c r="B627" s="108" t="s">
        <v>1995</v>
      </c>
      <c r="C627" s="99">
        <v>90.76</v>
      </c>
      <c r="D627" s="121">
        <v>165.59</v>
      </c>
      <c r="E627" s="99">
        <v>0</v>
      </c>
      <c r="F627" s="121">
        <v>261.43999999999994</v>
      </c>
      <c r="G627" s="99">
        <v>3224.59</v>
      </c>
      <c r="H627" s="121">
        <v>1705.46</v>
      </c>
      <c r="I627" s="99">
        <v>3950.72</v>
      </c>
      <c r="J627" s="121">
        <v>4599.75</v>
      </c>
      <c r="K627" s="99">
        <v>10009.780000000001</v>
      </c>
      <c r="L627" s="121">
        <v>188.12</v>
      </c>
      <c r="M627" s="99">
        <v>14323.88</v>
      </c>
      <c r="N627" s="121">
        <f>IFERROR(VLOOKUP($A627,'SQL Results'!$A:$B,2,0),0)</f>
        <v>17468.03</v>
      </c>
    </row>
    <row r="628" spans="1:14" s="12" customFormat="1" x14ac:dyDescent="0.25">
      <c r="A628" s="107" t="s">
        <v>1996</v>
      </c>
      <c r="B628" s="108" t="s">
        <v>1997</v>
      </c>
      <c r="C628" s="99">
        <v>0</v>
      </c>
      <c r="D628" s="121">
        <v>7.41</v>
      </c>
      <c r="E628" s="99">
        <v>50.05</v>
      </c>
      <c r="F628" s="121">
        <v>435.63</v>
      </c>
      <c r="G628" s="99">
        <v>0.94</v>
      </c>
      <c r="H628" s="121">
        <v>17.62</v>
      </c>
      <c r="I628" s="99">
        <v>332.33</v>
      </c>
      <c r="J628" s="121">
        <v>242.65</v>
      </c>
      <c r="K628" s="99">
        <v>449.02999999999992</v>
      </c>
      <c r="L628" s="121">
        <v>0</v>
      </c>
      <c r="M628" s="99">
        <v>430.91</v>
      </c>
      <c r="N628" s="121">
        <f>IFERROR(VLOOKUP($A628,'SQL Results'!$A:$B,2,0),0)</f>
        <v>450.15</v>
      </c>
    </row>
    <row r="629" spans="1:14" s="12" customFormat="1" x14ac:dyDescent="0.25">
      <c r="A629" s="107" t="s">
        <v>2000</v>
      </c>
      <c r="B629" s="108" t="s">
        <v>1999</v>
      </c>
      <c r="C629" s="99">
        <v>493.52</v>
      </c>
      <c r="D629" s="121">
        <v>452.2</v>
      </c>
      <c r="E629" s="99">
        <v>1760.33</v>
      </c>
      <c r="F629" s="121">
        <v>478.54</v>
      </c>
      <c r="G629" s="99">
        <v>1750</v>
      </c>
      <c r="H629" s="121">
        <v>185.12</v>
      </c>
      <c r="I629" s="99">
        <v>4875.26</v>
      </c>
      <c r="J629" s="121">
        <v>0</v>
      </c>
      <c r="K629" s="99">
        <v>8851.83</v>
      </c>
      <c r="L629" s="121">
        <v>151.36000000000001</v>
      </c>
      <c r="M629" s="99">
        <v>0</v>
      </c>
      <c r="N629" s="121">
        <f>IFERROR(VLOOKUP($A629,'SQL Results'!$A:$B,2,0),0)</f>
        <v>0</v>
      </c>
    </row>
    <row r="630" spans="1:14" s="12" customFormat="1" x14ac:dyDescent="0.25">
      <c r="A630" s="110" t="s">
        <v>2004</v>
      </c>
      <c r="B630" s="108" t="s">
        <v>2003</v>
      </c>
      <c r="C630" s="99">
        <v>29580.080000000002</v>
      </c>
      <c r="D630" s="121">
        <v>4273.5900000000011</v>
      </c>
      <c r="E630" s="99">
        <v>15563.63</v>
      </c>
      <c r="F630" s="121">
        <v>60430.68</v>
      </c>
      <c r="G630" s="99">
        <v>33175.120000000003</v>
      </c>
      <c r="H630" s="121">
        <v>9507.1600000000017</v>
      </c>
      <c r="I630" s="99">
        <v>18315.349999999999</v>
      </c>
      <c r="J630" s="121">
        <v>28462.720000000001</v>
      </c>
      <c r="K630" s="99">
        <v>4269.66</v>
      </c>
      <c r="L630" s="121">
        <v>11498.87</v>
      </c>
      <c r="M630" s="99">
        <v>10550.68</v>
      </c>
      <c r="N630" s="121">
        <f>IFERROR(VLOOKUP($A630,'SQL Results'!$A:$B,2,0),0)</f>
        <v>907.01</v>
      </c>
    </row>
    <row r="631" spans="1:14" s="12" customFormat="1" x14ac:dyDescent="0.25">
      <c r="A631" s="110" t="s">
        <v>2007</v>
      </c>
      <c r="B631" s="108" t="s">
        <v>2008</v>
      </c>
      <c r="C631" s="99">
        <v>51988.85</v>
      </c>
      <c r="D631" s="121">
        <v>54128.83</v>
      </c>
      <c r="E631" s="99">
        <v>48898.599999999991</v>
      </c>
      <c r="F631" s="121">
        <v>51458.02</v>
      </c>
      <c r="G631" s="99">
        <v>43294.21</v>
      </c>
      <c r="H631" s="121">
        <v>64936.29</v>
      </c>
      <c r="I631" s="99">
        <v>75349.660000000018</v>
      </c>
      <c r="J631" s="121">
        <v>109871.59</v>
      </c>
      <c r="K631" s="99">
        <v>88804.76</v>
      </c>
      <c r="L631" s="121">
        <v>104140.27000000002</v>
      </c>
      <c r="M631" s="99">
        <v>15856.62</v>
      </c>
      <c r="N631" s="121">
        <f>IFERROR(VLOOKUP($A631,'SQL Results'!$A:$B,2,0),0)</f>
        <v>1679.21</v>
      </c>
    </row>
    <row r="632" spans="1:14" s="12" customFormat="1" x14ac:dyDescent="0.25">
      <c r="A632" s="107" t="s">
        <v>2009</v>
      </c>
      <c r="B632" s="108" t="s">
        <v>2010</v>
      </c>
      <c r="C632" s="99">
        <v>104852.29</v>
      </c>
      <c r="D632" s="121">
        <v>113121.03</v>
      </c>
      <c r="E632" s="99">
        <v>145597.47</v>
      </c>
      <c r="F632" s="121">
        <v>115195.57</v>
      </c>
      <c r="G632" s="99">
        <v>49767.09</v>
      </c>
      <c r="H632" s="121">
        <v>102036.83</v>
      </c>
      <c r="I632" s="99">
        <v>76217.33</v>
      </c>
      <c r="J632" s="121">
        <v>63658.37</v>
      </c>
      <c r="K632" s="99">
        <v>65110.86</v>
      </c>
      <c r="L632" s="121">
        <v>40995.050000000003</v>
      </c>
      <c r="M632" s="99">
        <v>101459.19</v>
      </c>
      <c r="N632" s="121">
        <f>IFERROR(VLOOKUP($A632,'SQL Results'!$A:$B,2,0),0)</f>
        <v>115261.36</v>
      </c>
    </row>
    <row r="633" spans="1:14" s="12" customFormat="1" x14ac:dyDescent="0.25">
      <c r="A633" s="107" t="s">
        <v>2013</v>
      </c>
      <c r="B633" s="108" t="s">
        <v>2014</v>
      </c>
      <c r="C633" s="99">
        <v>0</v>
      </c>
      <c r="D633" s="121">
        <v>0</v>
      </c>
      <c r="E633" s="99">
        <v>0</v>
      </c>
      <c r="F633" s="121">
        <v>0</v>
      </c>
      <c r="G633" s="99">
        <v>0</v>
      </c>
      <c r="H633" s="121">
        <v>0</v>
      </c>
      <c r="I633" s="99">
        <v>0</v>
      </c>
      <c r="J633" s="121">
        <v>0</v>
      </c>
      <c r="K633" s="99">
        <v>0</v>
      </c>
      <c r="L633" s="121">
        <v>0</v>
      </c>
      <c r="M633" s="99">
        <v>0</v>
      </c>
      <c r="N633" s="121">
        <f>IFERROR(VLOOKUP($A633,'SQL Results'!$A:$B,2,0),0)</f>
        <v>0</v>
      </c>
    </row>
    <row r="634" spans="1:14" s="12" customFormat="1" x14ac:dyDescent="0.25">
      <c r="A634" s="107" t="s">
        <v>2015</v>
      </c>
      <c r="B634" s="108" t="s">
        <v>2016</v>
      </c>
      <c r="C634" s="99">
        <v>40275.860000000008</v>
      </c>
      <c r="D634" s="121">
        <v>73431.199999999997</v>
      </c>
      <c r="E634" s="99">
        <v>67527.649999999994</v>
      </c>
      <c r="F634" s="121">
        <v>27875.46</v>
      </c>
      <c r="G634" s="99">
        <v>18232.41</v>
      </c>
      <c r="H634" s="121">
        <v>55654.97</v>
      </c>
      <c r="I634" s="99">
        <v>35169.67</v>
      </c>
      <c r="J634" s="121">
        <v>24287.43</v>
      </c>
      <c r="K634" s="99">
        <v>99992.49000000002</v>
      </c>
      <c r="L634" s="121">
        <v>23190.240000000002</v>
      </c>
      <c r="M634" s="99">
        <v>24488.66</v>
      </c>
      <c r="N634" s="121">
        <f>IFERROR(VLOOKUP($A634,'SQL Results'!$A:$B,2,0),0)</f>
        <v>14776.12</v>
      </c>
    </row>
    <row r="635" spans="1:14" s="12" customFormat="1" x14ac:dyDescent="0.25">
      <c r="A635" s="107" t="s">
        <v>2022</v>
      </c>
      <c r="B635" s="108" t="s">
        <v>2023</v>
      </c>
      <c r="C635" s="99">
        <v>143.37</v>
      </c>
      <c r="D635" s="121">
        <v>8.31</v>
      </c>
      <c r="E635" s="99">
        <v>183.37</v>
      </c>
      <c r="F635" s="121">
        <v>423.73</v>
      </c>
      <c r="G635" s="99">
        <v>47.48</v>
      </c>
      <c r="H635" s="121">
        <v>270.00000000000006</v>
      </c>
      <c r="I635" s="99">
        <v>250</v>
      </c>
      <c r="J635" s="121">
        <v>37.520000000000003</v>
      </c>
      <c r="K635" s="99">
        <v>151.25</v>
      </c>
      <c r="L635" s="121">
        <v>195</v>
      </c>
      <c r="M635" s="99">
        <v>51.69</v>
      </c>
      <c r="N635" s="121">
        <f>IFERROR(VLOOKUP($A635,'SQL Results'!$A:$B,2,0),0)</f>
        <v>32.39</v>
      </c>
    </row>
    <row r="636" spans="1:14" s="12" customFormat="1" x14ac:dyDescent="0.25">
      <c r="A636" s="107" t="s">
        <v>2024</v>
      </c>
      <c r="B636" s="108" t="s">
        <v>2025</v>
      </c>
      <c r="C636" s="99">
        <v>167.69999999999996</v>
      </c>
      <c r="D636" s="121">
        <v>890.28999999999985</v>
      </c>
      <c r="E636" s="99">
        <v>76.11</v>
      </c>
      <c r="F636" s="121">
        <v>66.92</v>
      </c>
      <c r="G636" s="99">
        <v>27.5</v>
      </c>
      <c r="H636" s="121">
        <v>1208.18</v>
      </c>
      <c r="I636" s="99">
        <v>3088.42</v>
      </c>
      <c r="J636" s="121">
        <v>1629.25</v>
      </c>
      <c r="K636" s="99">
        <v>554.67999999999995</v>
      </c>
      <c r="L636" s="121">
        <v>811.70000000000016</v>
      </c>
      <c r="M636" s="99">
        <v>8496.1299999999992</v>
      </c>
      <c r="N636" s="121">
        <f>IFERROR(VLOOKUP($A636,'SQL Results'!$A:$B,2,0),0)</f>
        <v>777.5</v>
      </c>
    </row>
    <row r="637" spans="1:14" s="12" customFormat="1" x14ac:dyDescent="0.25">
      <c r="A637" s="107" t="s">
        <v>2028</v>
      </c>
      <c r="B637" s="108" t="s">
        <v>2027</v>
      </c>
      <c r="C637" s="99">
        <v>397.49</v>
      </c>
      <c r="D637" s="121">
        <v>5.59</v>
      </c>
      <c r="E637" s="99">
        <v>163.46</v>
      </c>
      <c r="F637" s="121">
        <v>311.44</v>
      </c>
      <c r="G637" s="99">
        <v>247.26</v>
      </c>
      <c r="H637" s="121">
        <v>40431.669999999991</v>
      </c>
      <c r="I637" s="99">
        <v>2529.9200000000005</v>
      </c>
      <c r="J637" s="121">
        <v>723.60000000000014</v>
      </c>
      <c r="K637" s="99">
        <v>341.07</v>
      </c>
      <c r="L637" s="121">
        <v>3265.08</v>
      </c>
      <c r="M637" s="99">
        <v>2367.4899999999998</v>
      </c>
      <c r="N637" s="121">
        <f>IFERROR(VLOOKUP($A637,'SQL Results'!$A:$B,2,0),0)</f>
        <v>435.55</v>
      </c>
    </row>
    <row r="638" spans="1:14" s="12" customFormat="1" x14ac:dyDescent="0.25">
      <c r="A638" s="107" t="s">
        <v>2031</v>
      </c>
      <c r="B638" s="108" t="s">
        <v>2030</v>
      </c>
      <c r="C638" s="99">
        <v>2499.6999999999998</v>
      </c>
      <c r="D638" s="121">
        <v>3818.63</v>
      </c>
      <c r="E638" s="99">
        <v>12896.3</v>
      </c>
      <c r="F638" s="121">
        <v>10009.829999999998</v>
      </c>
      <c r="G638" s="99">
        <v>10385.11</v>
      </c>
      <c r="H638" s="121">
        <v>2673.0200000000004</v>
      </c>
      <c r="I638" s="99">
        <v>5978.32</v>
      </c>
      <c r="J638" s="121">
        <v>12455.59</v>
      </c>
      <c r="K638" s="99">
        <v>12716.14</v>
      </c>
      <c r="L638" s="121">
        <v>38922.28</v>
      </c>
      <c r="M638" s="99">
        <v>10719.84</v>
      </c>
      <c r="N638" s="121">
        <f>IFERROR(VLOOKUP($A638,'SQL Results'!$A:$B,2,0),0)</f>
        <v>6112.59</v>
      </c>
    </row>
    <row r="639" spans="1:14" s="12" customFormat="1" x14ac:dyDescent="0.25">
      <c r="A639" s="107" t="s">
        <v>2034</v>
      </c>
      <c r="B639" s="108" t="s">
        <v>2033</v>
      </c>
      <c r="C639" s="99">
        <v>0</v>
      </c>
      <c r="D639" s="121">
        <v>0</v>
      </c>
      <c r="E639" s="99">
        <v>0</v>
      </c>
      <c r="F639" s="121">
        <v>0</v>
      </c>
      <c r="G639" s="99">
        <v>0</v>
      </c>
      <c r="H639" s="121">
        <v>0</v>
      </c>
      <c r="I639" s="99">
        <v>0</v>
      </c>
      <c r="J639" s="121">
        <v>0</v>
      </c>
      <c r="K639" s="99">
        <v>0</v>
      </c>
      <c r="L639" s="121">
        <v>0</v>
      </c>
      <c r="M639" s="99">
        <v>0</v>
      </c>
      <c r="N639" s="121">
        <f>IFERROR(VLOOKUP($A639,'SQL Results'!$A:$B,2,0),0)</f>
        <v>0</v>
      </c>
    </row>
    <row r="640" spans="1:14" s="12" customFormat="1" x14ac:dyDescent="0.25">
      <c r="A640" s="107" t="s">
        <v>2039</v>
      </c>
      <c r="B640" s="108" t="s">
        <v>2040</v>
      </c>
      <c r="C640" s="99">
        <v>24191.27</v>
      </c>
      <c r="D640" s="121">
        <v>16874.900000000001</v>
      </c>
      <c r="E640" s="99">
        <v>22413.62</v>
      </c>
      <c r="F640" s="121">
        <v>17408.330000000002</v>
      </c>
      <c r="G640" s="99">
        <v>13920.07</v>
      </c>
      <c r="H640" s="121">
        <v>23790.99</v>
      </c>
      <c r="I640" s="99">
        <v>11910.67</v>
      </c>
      <c r="J640" s="121">
        <v>14582.8</v>
      </c>
      <c r="K640" s="99">
        <v>20784.27</v>
      </c>
      <c r="L640" s="121">
        <v>33490.43</v>
      </c>
      <c r="M640" s="99">
        <v>26520.38</v>
      </c>
      <c r="N640" s="121">
        <f>IFERROR(VLOOKUP($A640,'SQL Results'!$A:$B,2,0),0)</f>
        <v>18597.32</v>
      </c>
    </row>
    <row r="641" spans="1:14" s="12" customFormat="1" x14ac:dyDescent="0.25">
      <c r="A641" s="107" t="s">
        <v>2043</v>
      </c>
      <c r="B641" s="108" t="s">
        <v>2044</v>
      </c>
      <c r="C641" s="99">
        <v>14198.5</v>
      </c>
      <c r="D641" s="121">
        <v>11101.600000000002</v>
      </c>
      <c r="E641" s="99">
        <v>8779.27</v>
      </c>
      <c r="F641" s="121">
        <v>8444.1800000000021</v>
      </c>
      <c r="G641" s="99">
        <v>9197.4699999999993</v>
      </c>
      <c r="H641" s="121">
        <v>8020.5</v>
      </c>
      <c r="I641" s="99">
        <v>14647.41</v>
      </c>
      <c r="J641" s="121">
        <v>14523.03</v>
      </c>
      <c r="K641" s="99">
        <v>17331.009999999998</v>
      </c>
      <c r="L641" s="121">
        <v>21394.87</v>
      </c>
      <c r="M641" s="99">
        <v>12589.96</v>
      </c>
      <c r="N641" s="121">
        <f>IFERROR(VLOOKUP($A641,'SQL Results'!$A:$B,2,0),0)</f>
        <v>24249.919999999998</v>
      </c>
    </row>
    <row r="642" spans="1:14" s="12" customFormat="1" ht="30" x14ac:dyDescent="0.25">
      <c r="A642" s="107" t="s">
        <v>2045</v>
      </c>
      <c r="B642" s="108" t="s">
        <v>2046</v>
      </c>
      <c r="C642" s="99">
        <v>5500.1999999999989</v>
      </c>
      <c r="D642" s="121">
        <v>7843.38</v>
      </c>
      <c r="E642" s="99">
        <v>7105.42</v>
      </c>
      <c r="F642" s="121">
        <v>4356.72</v>
      </c>
      <c r="G642" s="99">
        <v>3402.5</v>
      </c>
      <c r="H642" s="121">
        <v>4172.09</v>
      </c>
      <c r="I642" s="99">
        <v>6439.33</v>
      </c>
      <c r="J642" s="121">
        <v>4046.31</v>
      </c>
      <c r="K642" s="99">
        <v>7192.68</v>
      </c>
      <c r="L642" s="121">
        <v>3036.0500000000006</v>
      </c>
      <c r="M642" s="99">
        <v>5220.6400000000003</v>
      </c>
      <c r="N642" s="121">
        <f>IFERROR(VLOOKUP($A642,'SQL Results'!$A:$B,2,0),0)</f>
        <v>11135.22</v>
      </c>
    </row>
    <row r="643" spans="1:14" s="12" customFormat="1" x14ac:dyDescent="0.25">
      <c r="A643" s="107" t="s">
        <v>2047</v>
      </c>
      <c r="B643" s="108" t="s">
        <v>2048</v>
      </c>
      <c r="C643" s="99">
        <v>3471.87</v>
      </c>
      <c r="D643" s="121">
        <v>4458.1899999999996</v>
      </c>
      <c r="E643" s="99">
        <v>3478.88</v>
      </c>
      <c r="F643" s="121">
        <v>3379.43</v>
      </c>
      <c r="G643" s="99">
        <v>940.65</v>
      </c>
      <c r="H643" s="121">
        <v>1984.54</v>
      </c>
      <c r="I643" s="99">
        <v>4379.9799999999996</v>
      </c>
      <c r="J643" s="121">
        <v>10940.71</v>
      </c>
      <c r="K643" s="99">
        <v>3211.46</v>
      </c>
      <c r="L643" s="121">
        <v>3542.64</v>
      </c>
      <c r="M643" s="99">
        <v>9402.5300000000007</v>
      </c>
      <c r="N643" s="121">
        <f>IFERROR(VLOOKUP($A643,'SQL Results'!$A:$B,2,0),0)</f>
        <v>6061.49</v>
      </c>
    </row>
    <row r="644" spans="1:14" s="12" customFormat="1" x14ac:dyDescent="0.25">
      <c r="A644" s="107" t="s">
        <v>2051</v>
      </c>
      <c r="B644" s="108" t="s">
        <v>2052</v>
      </c>
      <c r="C644" s="99">
        <v>0</v>
      </c>
      <c r="D644" s="121">
        <v>0</v>
      </c>
      <c r="E644" s="99">
        <v>0</v>
      </c>
      <c r="F644" s="121">
        <v>0</v>
      </c>
      <c r="G644" s="99">
        <v>0</v>
      </c>
      <c r="H644" s="121">
        <v>0</v>
      </c>
      <c r="I644" s="99">
        <v>0</v>
      </c>
      <c r="J644" s="121">
        <v>0</v>
      </c>
      <c r="K644" s="99">
        <v>0</v>
      </c>
      <c r="L644" s="121">
        <v>0</v>
      </c>
      <c r="M644" s="99">
        <v>0</v>
      </c>
      <c r="N644" s="121">
        <f>IFERROR(VLOOKUP($A644,'SQL Results'!$A:$B,2,0),0)</f>
        <v>0</v>
      </c>
    </row>
    <row r="645" spans="1:14" s="12" customFormat="1" x14ac:dyDescent="0.25">
      <c r="A645" s="107" t="s">
        <v>2053</v>
      </c>
      <c r="B645" s="108" t="s">
        <v>2054</v>
      </c>
      <c r="C645" s="99">
        <v>1828.56</v>
      </c>
      <c r="D645" s="121">
        <v>1236.7600000000002</v>
      </c>
      <c r="E645" s="99">
        <v>367.89</v>
      </c>
      <c r="F645" s="121">
        <v>896.17</v>
      </c>
      <c r="G645" s="99">
        <v>28.730000000000004</v>
      </c>
      <c r="H645" s="121">
        <v>9.9700000000000006</v>
      </c>
      <c r="I645" s="99">
        <v>1622.04</v>
      </c>
      <c r="J645" s="121">
        <v>668.35</v>
      </c>
      <c r="K645" s="99">
        <v>1781.93</v>
      </c>
      <c r="L645" s="121">
        <v>556.98</v>
      </c>
      <c r="M645" s="99">
        <v>7786.82</v>
      </c>
      <c r="N645" s="121">
        <f>IFERROR(VLOOKUP($A645,'SQL Results'!$A:$B,2,0),0)</f>
        <v>3036.6</v>
      </c>
    </row>
    <row r="646" spans="1:14" s="12" customFormat="1" x14ac:dyDescent="0.25">
      <c r="A646" s="107" t="s">
        <v>2055</v>
      </c>
      <c r="B646" s="108" t="s">
        <v>2056</v>
      </c>
      <c r="C646" s="99">
        <v>47220.49</v>
      </c>
      <c r="D646" s="121">
        <v>47596.35</v>
      </c>
      <c r="E646" s="99">
        <v>49959.9</v>
      </c>
      <c r="F646" s="121">
        <v>45032.07</v>
      </c>
      <c r="G646" s="99">
        <v>33940.21</v>
      </c>
      <c r="H646" s="121">
        <v>31242.76</v>
      </c>
      <c r="I646" s="99">
        <v>31708.68</v>
      </c>
      <c r="J646" s="121">
        <v>43916.87</v>
      </c>
      <c r="K646" s="99">
        <v>42090.61</v>
      </c>
      <c r="L646" s="121">
        <v>43568.6</v>
      </c>
      <c r="M646" s="99">
        <v>50108.5</v>
      </c>
      <c r="N646" s="121">
        <f>IFERROR(VLOOKUP($A646,'SQL Results'!$A:$B,2,0),0)</f>
        <v>49575.99</v>
      </c>
    </row>
    <row r="647" spans="1:14" s="12" customFormat="1" ht="30" x14ac:dyDescent="0.25">
      <c r="A647" s="107" t="s">
        <v>2057</v>
      </c>
      <c r="B647" s="108" t="s">
        <v>2058</v>
      </c>
      <c r="C647" s="99">
        <v>625.6</v>
      </c>
      <c r="D647" s="121">
        <v>120.33</v>
      </c>
      <c r="E647" s="99">
        <v>4390.21</v>
      </c>
      <c r="F647" s="121">
        <v>565.92999999999995</v>
      </c>
      <c r="G647" s="99">
        <v>4792.18</v>
      </c>
      <c r="H647" s="121">
        <v>3055.67</v>
      </c>
      <c r="I647" s="99">
        <v>4120.1400000000003</v>
      </c>
      <c r="J647" s="121">
        <v>788.58</v>
      </c>
      <c r="K647" s="99">
        <v>1564.96</v>
      </c>
      <c r="L647" s="121">
        <v>368.07999999999993</v>
      </c>
      <c r="M647" s="99">
        <v>625.79999999999995</v>
      </c>
      <c r="N647" s="121">
        <f>IFERROR(VLOOKUP($A647,'SQL Results'!$A:$B,2,0),0)</f>
        <v>1104.42</v>
      </c>
    </row>
    <row r="648" spans="1:14" s="12" customFormat="1" x14ac:dyDescent="0.25">
      <c r="A648" s="107" t="s">
        <v>2059</v>
      </c>
      <c r="B648" s="108" t="s">
        <v>2060</v>
      </c>
      <c r="C648" s="99">
        <v>4927.9799999999996</v>
      </c>
      <c r="D648" s="121">
        <v>71.430000000000007</v>
      </c>
      <c r="E648" s="99">
        <v>124.86</v>
      </c>
      <c r="F648" s="121">
        <v>53.66</v>
      </c>
      <c r="G648" s="99">
        <v>5.65</v>
      </c>
      <c r="H648" s="121">
        <v>39.26</v>
      </c>
      <c r="I648" s="99">
        <v>34.75</v>
      </c>
      <c r="J648" s="121">
        <v>17.87</v>
      </c>
      <c r="K648" s="99">
        <v>83.060000000000016</v>
      </c>
      <c r="L648" s="121">
        <v>507.19</v>
      </c>
      <c r="M648" s="99">
        <v>679.44</v>
      </c>
      <c r="N648" s="121">
        <f>IFERROR(VLOOKUP($A648,'SQL Results'!$A:$B,2,0),0)</f>
        <v>331.14</v>
      </c>
    </row>
    <row r="649" spans="1:14" s="12" customFormat="1" x14ac:dyDescent="0.25">
      <c r="A649" s="107" t="s">
        <v>2061</v>
      </c>
      <c r="B649" s="108" t="s">
        <v>2062</v>
      </c>
      <c r="C649" s="99">
        <v>984.13</v>
      </c>
      <c r="D649" s="121">
        <v>1258.7300000000002</v>
      </c>
      <c r="E649" s="99">
        <v>917.24</v>
      </c>
      <c r="F649" s="121">
        <v>5599.29</v>
      </c>
      <c r="G649" s="99">
        <v>742.83</v>
      </c>
      <c r="H649" s="121">
        <v>0</v>
      </c>
      <c r="I649" s="99">
        <v>3127.23</v>
      </c>
      <c r="J649" s="121">
        <v>4366.8100000000004</v>
      </c>
      <c r="K649" s="99">
        <v>3725.07</v>
      </c>
      <c r="L649" s="121">
        <v>5547.89</v>
      </c>
      <c r="M649" s="99">
        <v>3365.68</v>
      </c>
      <c r="N649" s="121">
        <f>IFERROR(VLOOKUP($A649,'SQL Results'!$A:$B,2,0),0)</f>
        <v>1215.04</v>
      </c>
    </row>
    <row r="650" spans="1:14" s="12" customFormat="1" x14ac:dyDescent="0.25">
      <c r="A650" s="107" t="s">
        <v>2066</v>
      </c>
      <c r="B650" s="108" t="s">
        <v>2067</v>
      </c>
      <c r="C650" s="99">
        <v>160.44999999999996</v>
      </c>
      <c r="D650" s="121">
        <v>0</v>
      </c>
      <c r="E650" s="99">
        <v>0</v>
      </c>
      <c r="F650" s="121">
        <v>0</v>
      </c>
      <c r="G650" s="99">
        <v>0</v>
      </c>
      <c r="H650" s="121">
        <v>0</v>
      </c>
      <c r="I650" s="99">
        <v>0</v>
      </c>
      <c r="J650" s="121">
        <v>0</v>
      </c>
      <c r="K650" s="99">
        <v>0</v>
      </c>
      <c r="L650" s="121">
        <v>0</v>
      </c>
      <c r="M650" s="99">
        <v>0</v>
      </c>
      <c r="N650" s="121">
        <f>IFERROR(VLOOKUP($A650,'SQL Results'!$A:$B,2,0),0)</f>
        <v>0</v>
      </c>
    </row>
    <row r="651" spans="1:14" s="12" customFormat="1" ht="30" x14ac:dyDescent="0.25">
      <c r="A651" s="107" t="s">
        <v>2068</v>
      </c>
      <c r="B651" s="108" t="s">
        <v>2069</v>
      </c>
      <c r="C651" s="99">
        <v>1075.81</v>
      </c>
      <c r="D651" s="121">
        <v>252.51</v>
      </c>
      <c r="E651" s="99">
        <v>279.73</v>
      </c>
      <c r="F651" s="121">
        <v>197.88</v>
      </c>
      <c r="G651" s="99">
        <v>81.56</v>
      </c>
      <c r="H651" s="121">
        <v>212.68000000000004</v>
      </c>
      <c r="I651" s="99">
        <v>24.15</v>
      </c>
      <c r="J651" s="121">
        <v>376.65</v>
      </c>
      <c r="K651" s="99">
        <v>0</v>
      </c>
      <c r="L651" s="121">
        <v>0</v>
      </c>
      <c r="M651" s="99">
        <v>0</v>
      </c>
      <c r="N651" s="121">
        <f>IFERROR(VLOOKUP($A651,'SQL Results'!$A:$B,2,0),0)</f>
        <v>3.69</v>
      </c>
    </row>
    <row r="652" spans="1:14" s="12" customFormat="1" x14ac:dyDescent="0.25">
      <c r="A652" s="107" t="s">
        <v>2070</v>
      </c>
      <c r="B652" s="108" t="s">
        <v>2071</v>
      </c>
      <c r="C652" s="99">
        <v>20.100000000000005</v>
      </c>
      <c r="D652" s="121">
        <v>0</v>
      </c>
      <c r="E652" s="99">
        <v>0</v>
      </c>
      <c r="F652" s="121">
        <v>0</v>
      </c>
      <c r="G652" s="99">
        <v>0</v>
      </c>
      <c r="H652" s="121">
        <v>4</v>
      </c>
      <c r="I652" s="99">
        <v>0</v>
      </c>
      <c r="J652" s="121">
        <v>0</v>
      </c>
      <c r="K652" s="99">
        <v>0</v>
      </c>
      <c r="L652" s="121">
        <v>0</v>
      </c>
      <c r="M652" s="99">
        <v>0</v>
      </c>
      <c r="N652" s="121">
        <f>IFERROR(VLOOKUP($A652,'SQL Results'!$A:$B,2,0),0)</f>
        <v>0</v>
      </c>
    </row>
    <row r="653" spans="1:14" s="12" customFormat="1" x14ac:dyDescent="0.25">
      <c r="A653" s="107" t="s">
        <v>2072</v>
      </c>
      <c r="B653" s="108" t="s">
        <v>2073</v>
      </c>
      <c r="C653" s="99">
        <v>8654.909999999998</v>
      </c>
      <c r="D653" s="121">
        <v>14888.98</v>
      </c>
      <c r="E653" s="99">
        <v>12080.43</v>
      </c>
      <c r="F653" s="121">
        <v>14252.86</v>
      </c>
      <c r="G653" s="99">
        <v>6840.01</v>
      </c>
      <c r="H653" s="121">
        <v>4473.57</v>
      </c>
      <c r="I653" s="99">
        <v>3039.39</v>
      </c>
      <c r="J653" s="121">
        <v>3930.17</v>
      </c>
      <c r="K653" s="99">
        <v>8044.29</v>
      </c>
      <c r="L653" s="121">
        <v>5994.43</v>
      </c>
      <c r="M653" s="99">
        <v>3663.26</v>
      </c>
      <c r="N653" s="121">
        <f>IFERROR(VLOOKUP($A653,'SQL Results'!$A:$B,2,0),0)</f>
        <v>12234.9</v>
      </c>
    </row>
    <row r="654" spans="1:14" s="12" customFormat="1" x14ac:dyDescent="0.25">
      <c r="A654" s="107" t="s">
        <v>2074</v>
      </c>
      <c r="B654" s="108" t="s">
        <v>2075</v>
      </c>
      <c r="C654" s="99">
        <v>0</v>
      </c>
      <c r="D654" s="121">
        <v>0</v>
      </c>
      <c r="E654" s="99">
        <v>0.69</v>
      </c>
      <c r="F654" s="121">
        <v>24.28</v>
      </c>
      <c r="G654" s="99">
        <v>0</v>
      </c>
      <c r="H654" s="121">
        <v>0</v>
      </c>
      <c r="I654" s="99">
        <v>16.88</v>
      </c>
      <c r="J654" s="121">
        <v>0</v>
      </c>
      <c r="K654" s="99">
        <v>0</v>
      </c>
      <c r="L654" s="121">
        <v>0</v>
      </c>
      <c r="M654" s="99">
        <v>0</v>
      </c>
      <c r="N654" s="121">
        <f>IFERROR(VLOOKUP($A654,'SQL Results'!$A:$B,2,0),0)</f>
        <v>13.13</v>
      </c>
    </row>
    <row r="655" spans="1:14" s="12" customFormat="1" x14ac:dyDescent="0.25">
      <c r="A655" s="107" t="s">
        <v>2076</v>
      </c>
      <c r="B655" s="108" t="s">
        <v>2077</v>
      </c>
      <c r="C655" s="99">
        <v>4898.42</v>
      </c>
      <c r="D655" s="121">
        <v>106.01000000000002</v>
      </c>
      <c r="E655" s="99">
        <v>1241.01</v>
      </c>
      <c r="F655" s="121">
        <v>4.93</v>
      </c>
      <c r="G655" s="99">
        <v>29.63</v>
      </c>
      <c r="H655" s="121">
        <v>208.81</v>
      </c>
      <c r="I655" s="99">
        <v>0</v>
      </c>
      <c r="J655" s="121">
        <v>24.26</v>
      </c>
      <c r="K655" s="99">
        <v>285.14999999999998</v>
      </c>
      <c r="L655" s="121">
        <v>1113.99</v>
      </c>
      <c r="M655" s="99">
        <v>36.76</v>
      </c>
      <c r="N655" s="121">
        <f>IFERROR(VLOOKUP($A655,'SQL Results'!$A:$B,2,0),0)</f>
        <v>82.88</v>
      </c>
    </row>
    <row r="656" spans="1:14" s="12" customFormat="1" x14ac:dyDescent="0.25">
      <c r="A656" s="107" t="s">
        <v>2082</v>
      </c>
      <c r="B656" s="108" t="s">
        <v>2081</v>
      </c>
      <c r="C656" s="99">
        <v>171.49</v>
      </c>
      <c r="D656" s="121">
        <v>672.49</v>
      </c>
      <c r="E656" s="99">
        <v>1709.71</v>
      </c>
      <c r="F656" s="121">
        <v>1388.15</v>
      </c>
      <c r="G656" s="99">
        <v>1131.8800000000001</v>
      </c>
      <c r="H656" s="121">
        <v>1156.9000000000001</v>
      </c>
      <c r="I656" s="99">
        <v>1391.94</v>
      </c>
      <c r="J656" s="121">
        <v>13781.19</v>
      </c>
      <c r="K656" s="99">
        <v>4803.93</v>
      </c>
      <c r="L656" s="121">
        <v>3122.13</v>
      </c>
      <c r="M656" s="99">
        <v>243.96</v>
      </c>
      <c r="N656" s="121">
        <f>IFERROR(VLOOKUP($A656,'SQL Results'!$A:$B,2,0),0)</f>
        <v>56.68</v>
      </c>
    </row>
    <row r="657" spans="1:14" s="12" customFormat="1" x14ac:dyDescent="0.25">
      <c r="A657" s="107" t="s">
        <v>2085</v>
      </c>
      <c r="B657" s="108" t="s">
        <v>2086</v>
      </c>
      <c r="C657" s="99">
        <v>7229.02</v>
      </c>
      <c r="D657" s="121">
        <v>7063.4799999999987</v>
      </c>
      <c r="E657" s="99">
        <v>15838.74</v>
      </c>
      <c r="F657" s="121">
        <v>28355.83</v>
      </c>
      <c r="G657" s="99">
        <v>2092.86</v>
      </c>
      <c r="H657" s="121">
        <v>496.04</v>
      </c>
      <c r="I657" s="99">
        <v>15215.86</v>
      </c>
      <c r="J657" s="121">
        <v>7905.9399999999987</v>
      </c>
      <c r="K657" s="99">
        <v>14063.59</v>
      </c>
      <c r="L657" s="121">
        <v>30700.25</v>
      </c>
      <c r="M657" s="99">
        <v>94351.48</v>
      </c>
      <c r="N657" s="121">
        <f>IFERROR(VLOOKUP($A657,'SQL Results'!$A:$B,2,0),0)</f>
        <v>29946.05</v>
      </c>
    </row>
    <row r="658" spans="1:14" s="12" customFormat="1" x14ac:dyDescent="0.25">
      <c r="A658" s="107" t="s">
        <v>2087</v>
      </c>
      <c r="B658" s="108" t="s">
        <v>2088</v>
      </c>
      <c r="C658" s="99">
        <v>3815.19</v>
      </c>
      <c r="D658" s="121">
        <v>8275.8299999999981</v>
      </c>
      <c r="E658" s="99">
        <v>8008.59</v>
      </c>
      <c r="F658" s="121">
        <v>1182.52</v>
      </c>
      <c r="G658" s="99">
        <v>98.57</v>
      </c>
      <c r="H658" s="121">
        <v>39.270000000000003</v>
      </c>
      <c r="I658" s="99">
        <v>261.88</v>
      </c>
      <c r="J658" s="121">
        <v>5445.95</v>
      </c>
      <c r="K658" s="99">
        <v>2713.9799999999996</v>
      </c>
      <c r="L658" s="121">
        <v>337.95</v>
      </c>
      <c r="M658" s="99">
        <v>12898.52</v>
      </c>
      <c r="N658" s="121">
        <f>IFERROR(VLOOKUP($A658,'SQL Results'!$A:$B,2,0),0)</f>
        <v>15234.01</v>
      </c>
    </row>
    <row r="659" spans="1:14" s="12" customFormat="1" x14ac:dyDescent="0.25">
      <c r="A659" s="107" t="s">
        <v>2089</v>
      </c>
      <c r="B659" s="108" t="s">
        <v>2090</v>
      </c>
      <c r="C659" s="99">
        <v>599.6</v>
      </c>
      <c r="D659" s="121">
        <v>112.19</v>
      </c>
      <c r="E659" s="99">
        <v>2237.89</v>
      </c>
      <c r="F659" s="121">
        <v>299</v>
      </c>
      <c r="G659" s="99">
        <v>977.99</v>
      </c>
      <c r="H659" s="121">
        <v>1220.1199999999999</v>
      </c>
      <c r="I659" s="99">
        <v>1688.8599999999997</v>
      </c>
      <c r="J659" s="121">
        <v>2043.6900000000003</v>
      </c>
      <c r="K659" s="99">
        <v>1212.33</v>
      </c>
      <c r="L659" s="121">
        <v>2711.72</v>
      </c>
      <c r="M659" s="99">
        <v>1802.6</v>
      </c>
      <c r="N659" s="121">
        <f>IFERROR(VLOOKUP($A659,'SQL Results'!$A:$B,2,0),0)</f>
        <v>42.89</v>
      </c>
    </row>
    <row r="660" spans="1:14" s="12" customFormat="1" ht="30" x14ac:dyDescent="0.25">
      <c r="A660" s="107" t="s">
        <v>2091</v>
      </c>
      <c r="B660" s="108" t="s">
        <v>2092</v>
      </c>
      <c r="C660" s="99">
        <v>3117.74</v>
      </c>
      <c r="D660" s="121">
        <v>485.16000000000008</v>
      </c>
      <c r="E660" s="99">
        <v>9262.52</v>
      </c>
      <c r="F660" s="121">
        <v>145.25</v>
      </c>
      <c r="G660" s="99">
        <v>5270.99</v>
      </c>
      <c r="H660" s="121">
        <v>6553.32</v>
      </c>
      <c r="I660" s="99">
        <v>3889.71</v>
      </c>
      <c r="J660" s="121">
        <v>1954.07</v>
      </c>
      <c r="K660" s="99">
        <v>4986.08</v>
      </c>
      <c r="L660" s="121">
        <v>1217.83</v>
      </c>
      <c r="M660" s="99">
        <v>567.19000000000005</v>
      </c>
      <c r="N660" s="121">
        <f>IFERROR(VLOOKUP($A660,'SQL Results'!$A:$B,2,0),0)</f>
        <v>1139.46</v>
      </c>
    </row>
    <row r="661" spans="1:14" s="12" customFormat="1" x14ac:dyDescent="0.25">
      <c r="A661" s="107" t="s">
        <v>2093</v>
      </c>
      <c r="B661" s="108" t="s">
        <v>2094</v>
      </c>
      <c r="C661" s="99">
        <v>0</v>
      </c>
      <c r="D661" s="121">
        <v>0</v>
      </c>
      <c r="E661" s="99">
        <v>0</v>
      </c>
      <c r="F661" s="121">
        <v>0</v>
      </c>
      <c r="G661" s="99">
        <v>0</v>
      </c>
      <c r="H661" s="121">
        <v>0</v>
      </c>
      <c r="I661" s="99">
        <v>0</v>
      </c>
      <c r="J661" s="121">
        <v>0</v>
      </c>
      <c r="K661" s="99">
        <v>40</v>
      </c>
      <c r="L661" s="121">
        <v>20.659999999999997</v>
      </c>
      <c r="M661" s="99">
        <v>80.47</v>
      </c>
      <c r="N661" s="121">
        <f>IFERROR(VLOOKUP($A661,'SQL Results'!$A:$B,2,0),0)</f>
        <v>0</v>
      </c>
    </row>
    <row r="662" spans="1:14" s="12" customFormat="1" x14ac:dyDescent="0.25">
      <c r="A662" s="107" t="s">
        <v>2095</v>
      </c>
      <c r="B662" s="111" t="s">
        <v>2084</v>
      </c>
      <c r="C662" s="99">
        <v>14373.629999999997</v>
      </c>
      <c r="D662" s="121">
        <v>23792.99</v>
      </c>
      <c r="E662" s="99">
        <v>11896.53</v>
      </c>
      <c r="F662" s="121">
        <v>30061.759999999998</v>
      </c>
      <c r="G662" s="99">
        <v>7048.84</v>
      </c>
      <c r="H662" s="121">
        <v>9973.6200000000008</v>
      </c>
      <c r="I662" s="99">
        <v>6987.12</v>
      </c>
      <c r="J662" s="121">
        <v>41916.12999999999</v>
      </c>
      <c r="K662" s="99">
        <v>2489.7600000000002</v>
      </c>
      <c r="L662" s="121">
        <v>38199.339999999997</v>
      </c>
      <c r="M662" s="99">
        <v>11709.31</v>
      </c>
      <c r="N662" s="121">
        <f>IFERROR(VLOOKUP($A662,'SQL Results'!$A:$B,2,0),0)</f>
        <v>21961.24</v>
      </c>
    </row>
    <row r="663" spans="1:14" s="12" customFormat="1" x14ac:dyDescent="0.25">
      <c r="A663" s="107" t="s">
        <v>2102</v>
      </c>
      <c r="B663" s="108" t="s">
        <v>2103</v>
      </c>
      <c r="C663" s="99">
        <v>305196.24</v>
      </c>
      <c r="D663" s="121">
        <v>359511.21</v>
      </c>
      <c r="E663" s="99">
        <v>272355.74</v>
      </c>
      <c r="F663" s="121">
        <v>133211.98000000001</v>
      </c>
      <c r="G663" s="99">
        <v>91374.35</v>
      </c>
      <c r="H663" s="121">
        <v>150554.23000000001</v>
      </c>
      <c r="I663" s="99">
        <v>216739.93</v>
      </c>
      <c r="J663" s="121">
        <v>279410.84999999998</v>
      </c>
      <c r="K663" s="99">
        <v>302845.74</v>
      </c>
      <c r="L663" s="121">
        <v>334400.26</v>
      </c>
      <c r="M663" s="99">
        <v>332196.21999999997</v>
      </c>
      <c r="N663" s="121">
        <f>IFERROR(VLOOKUP($A663,'SQL Results'!$A:$B,2,0),0)</f>
        <v>338044.24</v>
      </c>
    </row>
    <row r="664" spans="1:14" s="12" customFormat="1" x14ac:dyDescent="0.25">
      <c r="A664" s="107" t="s">
        <v>2104</v>
      </c>
      <c r="B664" s="108" t="s">
        <v>2105</v>
      </c>
      <c r="C664" s="99">
        <v>79739.14</v>
      </c>
      <c r="D664" s="121">
        <v>135999.39000000001</v>
      </c>
      <c r="E664" s="99">
        <v>64135.5</v>
      </c>
      <c r="F664" s="121">
        <v>33257.519999999997</v>
      </c>
      <c r="G664" s="99">
        <v>14353.76</v>
      </c>
      <c r="H664" s="121">
        <v>27015.68</v>
      </c>
      <c r="I664" s="99">
        <v>58508.77</v>
      </c>
      <c r="J664" s="121">
        <v>74180.99000000002</v>
      </c>
      <c r="K664" s="99">
        <v>81534.559999999998</v>
      </c>
      <c r="L664" s="121">
        <v>77451.97</v>
      </c>
      <c r="M664" s="99">
        <v>86007.38</v>
      </c>
      <c r="N664" s="121">
        <f>IFERROR(VLOOKUP($A664,'SQL Results'!$A:$B,2,0),0)</f>
        <v>81118.13</v>
      </c>
    </row>
    <row r="665" spans="1:14" s="12" customFormat="1" x14ac:dyDescent="0.25">
      <c r="A665" s="107" t="s">
        <v>2106</v>
      </c>
      <c r="B665" s="108" t="s">
        <v>2107</v>
      </c>
      <c r="C665" s="99">
        <v>85850.1</v>
      </c>
      <c r="D665" s="121">
        <v>92563.54</v>
      </c>
      <c r="E665" s="99">
        <v>52972.529999999992</v>
      </c>
      <c r="F665" s="121">
        <v>58976.74</v>
      </c>
      <c r="G665" s="99">
        <v>4244.1400000000003</v>
      </c>
      <c r="H665" s="121">
        <v>14517.64</v>
      </c>
      <c r="I665" s="99">
        <v>58885.9</v>
      </c>
      <c r="J665" s="121">
        <v>89572.22</v>
      </c>
      <c r="K665" s="99">
        <v>106694.78</v>
      </c>
      <c r="L665" s="121">
        <v>154317.43</v>
      </c>
      <c r="M665" s="99">
        <v>84626.54</v>
      </c>
      <c r="N665" s="121">
        <f>IFERROR(VLOOKUP($A665,'SQL Results'!$A:$B,2,0),0)</f>
        <v>88114.09</v>
      </c>
    </row>
    <row r="666" spans="1:14" s="12" customFormat="1" x14ac:dyDescent="0.25">
      <c r="A666" s="107" t="s">
        <v>2108</v>
      </c>
      <c r="B666" s="111" t="s">
        <v>2109</v>
      </c>
      <c r="C666" s="99">
        <v>11424.49</v>
      </c>
      <c r="D666" s="121">
        <v>6603.0200000000013</v>
      </c>
      <c r="E666" s="99">
        <v>6512.09</v>
      </c>
      <c r="F666" s="121">
        <v>7002.44</v>
      </c>
      <c r="G666" s="99">
        <v>9372.6800000000021</v>
      </c>
      <c r="H666" s="121">
        <v>5636.95</v>
      </c>
      <c r="I666" s="99">
        <v>9246.5499999999993</v>
      </c>
      <c r="J666" s="121">
        <v>5434.09</v>
      </c>
      <c r="K666" s="99">
        <v>12829.99</v>
      </c>
      <c r="L666" s="121">
        <v>9298.84</v>
      </c>
      <c r="M666" s="99">
        <v>10788.86</v>
      </c>
      <c r="N666" s="121">
        <f>IFERROR(VLOOKUP($A666,'SQL Results'!$A:$B,2,0),0)</f>
        <v>8435.84</v>
      </c>
    </row>
    <row r="667" spans="1:14" s="12" customFormat="1" x14ac:dyDescent="0.25">
      <c r="A667" s="107" t="s">
        <v>2110</v>
      </c>
      <c r="B667" s="111" t="s">
        <v>2111</v>
      </c>
      <c r="C667" s="99">
        <v>439.13</v>
      </c>
      <c r="D667" s="121">
        <v>318</v>
      </c>
      <c r="E667" s="99">
        <v>404</v>
      </c>
      <c r="F667" s="121">
        <v>27.18</v>
      </c>
      <c r="G667" s="99">
        <v>324.39999999999998</v>
      </c>
      <c r="H667" s="121">
        <v>119.14</v>
      </c>
      <c r="I667" s="99">
        <v>74.989999999999995</v>
      </c>
      <c r="J667" s="121">
        <v>298.24</v>
      </c>
      <c r="K667" s="99">
        <v>336.5</v>
      </c>
      <c r="L667" s="121">
        <v>493.63</v>
      </c>
      <c r="M667" s="99">
        <v>1261.2</v>
      </c>
      <c r="N667" s="121">
        <f>IFERROR(VLOOKUP($A667,'SQL Results'!$A:$B,2,0),0)</f>
        <v>815.5</v>
      </c>
    </row>
    <row r="668" spans="1:14" s="12" customFormat="1" x14ac:dyDescent="0.25">
      <c r="A668" s="107" t="s">
        <v>2112</v>
      </c>
      <c r="B668" s="111" t="s">
        <v>2113</v>
      </c>
      <c r="C668" s="99">
        <v>0</v>
      </c>
      <c r="D668" s="121">
        <v>0</v>
      </c>
      <c r="E668" s="99">
        <v>0</v>
      </c>
      <c r="F668" s="121">
        <v>0</v>
      </c>
      <c r="G668" s="99">
        <v>0</v>
      </c>
      <c r="H668" s="121">
        <v>0</v>
      </c>
      <c r="I668" s="99">
        <v>0</v>
      </c>
      <c r="J668" s="121">
        <v>225</v>
      </c>
      <c r="K668" s="99">
        <v>114</v>
      </c>
      <c r="L668" s="121">
        <v>209</v>
      </c>
      <c r="M668" s="99">
        <v>0</v>
      </c>
      <c r="N668" s="121">
        <f>IFERROR(VLOOKUP($A668,'SQL Results'!$A:$B,2,0),0)</f>
        <v>0</v>
      </c>
    </row>
    <row r="669" spans="1:14" s="12" customFormat="1" x14ac:dyDescent="0.25">
      <c r="A669" s="107" t="s">
        <v>2116</v>
      </c>
      <c r="B669" s="108" t="s">
        <v>2115</v>
      </c>
      <c r="C669" s="99">
        <v>1083.2899999999997</v>
      </c>
      <c r="D669" s="121">
        <v>748.78</v>
      </c>
      <c r="E669" s="99">
        <v>0</v>
      </c>
      <c r="F669" s="121">
        <v>223.31</v>
      </c>
      <c r="G669" s="99">
        <v>761.10000000000014</v>
      </c>
      <c r="H669" s="121">
        <v>841.39</v>
      </c>
      <c r="I669" s="99">
        <v>418.95999999999992</v>
      </c>
      <c r="J669" s="121">
        <v>656.39</v>
      </c>
      <c r="K669" s="99">
        <v>4083.1599999999994</v>
      </c>
      <c r="L669" s="121">
        <v>3098.44</v>
      </c>
      <c r="M669" s="99">
        <v>3218.22</v>
      </c>
      <c r="N669" s="121">
        <f>IFERROR(VLOOKUP($A669,'SQL Results'!$A:$B,2,0),0)</f>
        <v>590.33000000000004</v>
      </c>
    </row>
    <row r="670" spans="1:14" s="12" customFormat="1" x14ac:dyDescent="0.25">
      <c r="A670" s="107" t="s">
        <v>2117</v>
      </c>
      <c r="B670" s="111" t="s">
        <v>2118</v>
      </c>
      <c r="C670" s="99">
        <v>274.58999999999997</v>
      </c>
      <c r="D670" s="121">
        <v>287.45999999999998</v>
      </c>
      <c r="E670" s="99">
        <v>177.81</v>
      </c>
      <c r="F670" s="121">
        <v>596.6</v>
      </c>
      <c r="G670" s="99">
        <v>130</v>
      </c>
      <c r="H670" s="121">
        <v>224.64</v>
      </c>
      <c r="I670" s="99">
        <v>227.99999999999997</v>
      </c>
      <c r="J670" s="121">
        <v>640.72</v>
      </c>
      <c r="K670" s="99">
        <v>207.3</v>
      </c>
      <c r="L670" s="121">
        <v>201.1</v>
      </c>
      <c r="M670" s="99">
        <v>427.78</v>
      </c>
      <c r="N670" s="121">
        <f>IFERROR(VLOOKUP($A670,'SQL Results'!$A:$B,2,0),0)</f>
        <v>491.87</v>
      </c>
    </row>
    <row r="671" spans="1:14" s="12" customFormat="1" x14ac:dyDescent="0.25">
      <c r="A671" s="107" t="s">
        <v>2122</v>
      </c>
      <c r="B671" s="108" t="s">
        <v>2123</v>
      </c>
      <c r="C671" s="99">
        <v>7743.03</v>
      </c>
      <c r="D671" s="121">
        <v>5552.89</v>
      </c>
      <c r="E671" s="99">
        <v>6132.33</v>
      </c>
      <c r="F671" s="121">
        <v>5257.82</v>
      </c>
      <c r="G671" s="99">
        <v>2564.8000000000002</v>
      </c>
      <c r="H671" s="121">
        <v>2151.88</v>
      </c>
      <c r="I671" s="99">
        <v>2955.99</v>
      </c>
      <c r="J671" s="121">
        <v>7753.75</v>
      </c>
      <c r="K671" s="99">
        <v>2627.97</v>
      </c>
      <c r="L671" s="121">
        <v>4261.28</v>
      </c>
      <c r="M671" s="99">
        <v>5543.94</v>
      </c>
      <c r="N671" s="121">
        <f>IFERROR(VLOOKUP($A671,'SQL Results'!$A:$B,2,0),0)</f>
        <v>7641.81</v>
      </c>
    </row>
    <row r="672" spans="1:14" s="12" customFormat="1" x14ac:dyDescent="0.25">
      <c r="A672" s="107" t="s">
        <v>2124</v>
      </c>
      <c r="B672" s="111" t="s">
        <v>2125</v>
      </c>
      <c r="C672" s="99">
        <v>1990.73</v>
      </c>
      <c r="D672" s="121">
        <v>1467.75</v>
      </c>
      <c r="E672" s="99">
        <v>1504.12</v>
      </c>
      <c r="F672" s="121">
        <v>1400.69</v>
      </c>
      <c r="G672" s="99">
        <v>664.57</v>
      </c>
      <c r="H672" s="121">
        <v>2064.84</v>
      </c>
      <c r="I672" s="99">
        <v>10250.909999999998</v>
      </c>
      <c r="J672" s="121">
        <v>9587.7099999999991</v>
      </c>
      <c r="K672" s="99">
        <v>9892.760000000002</v>
      </c>
      <c r="L672" s="121">
        <v>8764.4599999999991</v>
      </c>
      <c r="M672" s="99">
        <v>6900.84</v>
      </c>
      <c r="N672" s="121">
        <f>IFERROR(VLOOKUP($A672,'SQL Results'!$A:$B,2,0),0)</f>
        <v>6407.87</v>
      </c>
    </row>
    <row r="673" spans="1:14" s="12" customFormat="1" x14ac:dyDescent="0.25">
      <c r="A673" s="107" t="s">
        <v>2126</v>
      </c>
      <c r="B673" s="108" t="s">
        <v>2127</v>
      </c>
      <c r="C673" s="99">
        <v>392.4</v>
      </c>
      <c r="D673" s="121">
        <v>0</v>
      </c>
      <c r="E673" s="99">
        <v>0</v>
      </c>
      <c r="F673" s="121">
        <v>0</v>
      </c>
      <c r="G673" s="99">
        <v>24.74</v>
      </c>
      <c r="H673" s="121">
        <v>35.71</v>
      </c>
      <c r="I673" s="99">
        <v>58.54</v>
      </c>
      <c r="J673" s="121">
        <v>114.91</v>
      </c>
      <c r="K673" s="99">
        <v>8.15</v>
      </c>
      <c r="L673" s="121">
        <v>92.09</v>
      </c>
      <c r="M673" s="99">
        <v>234.28</v>
      </c>
      <c r="N673" s="121">
        <f>IFERROR(VLOOKUP($A673,'SQL Results'!$A:$B,2,0),0)</f>
        <v>72.099999999999994</v>
      </c>
    </row>
    <row r="674" spans="1:14" s="12" customFormat="1" x14ac:dyDescent="0.25">
      <c r="A674" s="107" t="s">
        <v>2128</v>
      </c>
      <c r="B674" s="108" t="s">
        <v>2129</v>
      </c>
      <c r="C674" s="99">
        <v>845.57</v>
      </c>
      <c r="D674" s="121">
        <v>1522.18</v>
      </c>
      <c r="E674" s="99">
        <v>2068.27</v>
      </c>
      <c r="F674" s="121">
        <v>85.620000000000019</v>
      </c>
      <c r="G674" s="99">
        <v>712.58000000000015</v>
      </c>
      <c r="H674" s="121">
        <v>1242.72</v>
      </c>
      <c r="I674" s="99">
        <v>864.27</v>
      </c>
      <c r="J674" s="121">
        <v>1137.51</v>
      </c>
      <c r="K674" s="99">
        <v>1305.49</v>
      </c>
      <c r="L674" s="121">
        <v>936.71000000000015</v>
      </c>
      <c r="M674" s="99">
        <v>2262.7600000000002</v>
      </c>
      <c r="N674" s="121">
        <f>IFERROR(VLOOKUP($A674,'SQL Results'!$A:$B,2,0),0)</f>
        <v>1572.3</v>
      </c>
    </row>
    <row r="675" spans="1:14" s="12" customFormat="1" x14ac:dyDescent="0.25">
      <c r="A675" s="107" t="s">
        <v>2130</v>
      </c>
      <c r="B675" s="111" t="s">
        <v>2131</v>
      </c>
      <c r="C675" s="99">
        <v>36.67</v>
      </c>
      <c r="D675" s="121">
        <v>205.91</v>
      </c>
      <c r="E675" s="99">
        <v>165.02</v>
      </c>
      <c r="F675" s="121">
        <v>10.48</v>
      </c>
      <c r="G675" s="99">
        <v>2694.28</v>
      </c>
      <c r="H675" s="121">
        <v>8281.6299999999992</v>
      </c>
      <c r="I675" s="99">
        <v>15572.15</v>
      </c>
      <c r="J675" s="121">
        <v>3828.78</v>
      </c>
      <c r="K675" s="99">
        <v>4681.22</v>
      </c>
      <c r="L675" s="121">
        <v>278.52</v>
      </c>
      <c r="M675" s="99">
        <v>418.64</v>
      </c>
      <c r="N675" s="121">
        <f>IFERROR(VLOOKUP($A675,'SQL Results'!$A:$B,2,0),0)</f>
        <v>806.26</v>
      </c>
    </row>
    <row r="676" spans="1:14" s="12" customFormat="1" x14ac:dyDescent="0.25">
      <c r="A676" s="107" t="s">
        <v>2132</v>
      </c>
      <c r="B676" s="108" t="s">
        <v>2133</v>
      </c>
      <c r="C676" s="99">
        <v>74.120000000000019</v>
      </c>
      <c r="D676" s="121">
        <v>105.39</v>
      </c>
      <c r="E676" s="99">
        <v>75.540000000000006</v>
      </c>
      <c r="F676" s="121">
        <v>146.53</v>
      </c>
      <c r="G676" s="99">
        <v>38.32</v>
      </c>
      <c r="H676" s="121">
        <v>653.01</v>
      </c>
      <c r="I676" s="99">
        <v>622.02</v>
      </c>
      <c r="J676" s="121">
        <v>759.28</v>
      </c>
      <c r="K676" s="99">
        <v>2925.33</v>
      </c>
      <c r="L676" s="121">
        <v>2890.27</v>
      </c>
      <c r="M676" s="99">
        <v>5615.67</v>
      </c>
      <c r="N676" s="121">
        <f>IFERROR(VLOOKUP($A676,'SQL Results'!$A:$B,2,0),0)</f>
        <v>826.67</v>
      </c>
    </row>
    <row r="677" spans="1:14" s="12" customFormat="1" ht="30" x14ac:dyDescent="0.25">
      <c r="A677" s="107" t="s">
        <v>2134</v>
      </c>
      <c r="B677" s="108" t="s">
        <v>2135</v>
      </c>
      <c r="C677" s="99">
        <v>8722.2800000000007</v>
      </c>
      <c r="D677" s="121">
        <v>8669.44</v>
      </c>
      <c r="E677" s="99">
        <v>13660.530000000002</v>
      </c>
      <c r="F677" s="121">
        <v>11695.21</v>
      </c>
      <c r="G677" s="99">
        <v>3956.27</v>
      </c>
      <c r="H677" s="121">
        <v>5109.880000000001</v>
      </c>
      <c r="I677" s="99">
        <v>7098.16</v>
      </c>
      <c r="J677" s="121">
        <v>7725.17</v>
      </c>
      <c r="K677" s="99">
        <v>10748.760000000002</v>
      </c>
      <c r="L677" s="121">
        <v>15792.83</v>
      </c>
      <c r="M677" s="99">
        <v>15494.75</v>
      </c>
      <c r="N677" s="121">
        <f>IFERROR(VLOOKUP($A677,'SQL Results'!$A:$B,2,0),0)</f>
        <v>12876.45</v>
      </c>
    </row>
    <row r="678" spans="1:14" s="12" customFormat="1" x14ac:dyDescent="0.25">
      <c r="A678" s="107" t="s">
        <v>2136</v>
      </c>
      <c r="B678" s="108" t="s">
        <v>2137</v>
      </c>
      <c r="C678" s="99">
        <v>0</v>
      </c>
      <c r="D678" s="121">
        <v>0</v>
      </c>
      <c r="E678" s="99">
        <v>0</v>
      </c>
      <c r="F678" s="121">
        <v>0</v>
      </c>
      <c r="G678" s="99">
        <v>0</v>
      </c>
      <c r="H678" s="121">
        <v>0</v>
      </c>
      <c r="I678" s="99">
        <v>0</v>
      </c>
      <c r="J678" s="121">
        <v>0</v>
      </c>
      <c r="K678" s="99">
        <v>0</v>
      </c>
      <c r="L678" s="121">
        <v>0</v>
      </c>
      <c r="M678" s="99">
        <v>0</v>
      </c>
      <c r="N678" s="121">
        <f>IFERROR(VLOOKUP($A678,'SQL Results'!$A:$B,2,0),0)</f>
        <v>0</v>
      </c>
    </row>
    <row r="679" spans="1:14" s="12" customFormat="1" x14ac:dyDescent="0.25">
      <c r="A679" s="107" t="s">
        <v>2141</v>
      </c>
      <c r="B679" s="108" t="s">
        <v>2142</v>
      </c>
      <c r="C679" s="99">
        <v>2600170.9300000002</v>
      </c>
      <c r="D679" s="121">
        <v>2634657.15</v>
      </c>
      <c r="E679" s="99">
        <v>2283422.89</v>
      </c>
      <c r="F679" s="121">
        <v>1814296.75</v>
      </c>
      <c r="G679" s="99">
        <v>951665.1</v>
      </c>
      <c r="H679" s="121">
        <v>1514021.56</v>
      </c>
      <c r="I679" s="99">
        <v>2339557.1800000002</v>
      </c>
      <c r="J679" s="121">
        <v>2439537.17</v>
      </c>
      <c r="K679" s="99">
        <v>2605795.41</v>
      </c>
      <c r="L679" s="121">
        <v>2762707.22</v>
      </c>
      <c r="M679" s="99">
        <v>2782833.35</v>
      </c>
      <c r="N679" s="121">
        <f>IFERROR(VLOOKUP($A679,'SQL Results'!$A:$B,2,0),0)</f>
        <v>3012296.34</v>
      </c>
    </row>
    <row r="680" spans="1:14" s="12" customFormat="1" x14ac:dyDescent="0.25">
      <c r="A680" s="107" t="s">
        <v>2143</v>
      </c>
      <c r="B680" s="111" t="s">
        <v>2144</v>
      </c>
      <c r="C680" s="99">
        <v>689039.64</v>
      </c>
      <c r="D680" s="121">
        <v>623878.18999999983</v>
      </c>
      <c r="E680" s="99">
        <v>504094.59000000008</v>
      </c>
      <c r="F680" s="121">
        <v>571445.56000000006</v>
      </c>
      <c r="G680" s="99">
        <v>127097.82</v>
      </c>
      <c r="H680" s="121">
        <v>231167.99</v>
      </c>
      <c r="I680" s="99">
        <v>379328.44</v>
      </c>
      <c r="J680" s="121">
        <v>536541.05000000005</v>
      </c>
      <c r="K680" s="99">
        <v>640608.80000000005</v>
      </c>
      <c r="L680" s="121">
        <v>691874.37</v>
      </c>
      <c r="M680" s="99">
        <v>557404.64</v>
      </c>
      <c r="N680" s="121">
        <f>IFERROR(VLOOKUP($A680,'SQL Results'!$A:$B,2,0),0)</f>
        <v>601195.67000000004</v>
      </c>
    </row>
    <row r="681" spans="1:14" s="12" customFormat="1" x14ac:dyDescent="0.25">
      <c r="A681" s="107" t="s">
        <v>2145</v>
      </c>
      <c r="B681" s="108" t="s">
        <v>2146</v>
      </c>
      <c r="C681" s="99">
        <v>463038.48</v>
      </c>
      <c r="D681" s="121">
        <v>388430.46999999991</v>
      </c>
      <c r="E681" s="99">
        <v>326268.31</v>
      </c>
      <c r="F681" s="121">
        <v>178358.52</v>
      </c>
      <c r="G681" s="99">
        <v>265984.27</v>
      </c>
      <c r="H681" s="121">
        <v>318400.73</v>
      </c>
      <c r="I681" s="99">
        <v>458136.51</v>
      </c>
      <c r="J681" s="121">
        <v>436913.88</v>
      </c>
      <c r="K681" s="99">
        <v>475985.4</v>
      </c>
      <c r="L681" s="121">
        <v>475199.6</v>
      </c>
      <c r="M681" s="99">
        <v>499329.59</v>
      </c>
      <c r="N681" s="121">
        <f>IFERROR(VLOOKUP($A681,'SQL Results'!$A:$B,2,0),0)</f>
        <v>539551.02</v>
      </c>
    </row>
    <row r="682" spans="1:14" s="12" customFormat="1" x14ac:dyDescent="0.25">
      <c r="A682" s="107" t="s">
        <v>2147</v>
      </c>
      <c r="B682" s="108" t="s">
        <v>2148</v>
      </c>
      <c r="C682" s="99">
        <v>8418.7000000000007</v>
      </c>
      <c r="D682" s="121">
        <v>10537.13</v>
      </c>
      <c r="E682" s="99">
        <v>6661.4</v>
      </c>
      <c r="F682" s="121">
        <v>3082.85</v>
      </c>
      <c r="G682" s="99">
        <v>2738.75</v>
      </c>
      <c r="H682" s="121">
        <v>6252.53</v>
      </c>
      <c r="I682" s="99">
        <v>14602.08</v>
      </c>
      <c r="J682" s="121">
        <v>12539.82</v>
      </c>
      <c r="K682" s="99">
        <v>11288.24</v>
      </c>
      <c r="L682" s="121">
        <v>13378.04</v>
      </c>
      <c r="M682" s="99">
        <v>16996.169999999998</v>
      </c>
      <c r="N682" s="121">
        <f>IFERROR(VLOOKUP($A682,'SQL Results'!$A:$B,2,0),0)</f>
        <v>14170.16</v>
      </c>
    </row>
    <row r="683" spans="1:14" s="12" customFormat="1" x14ac:dyDescent="0.25">
      <c r="A683" s="107" t="s">
        <v>2149</v>
      </c>
      <c r="B683" s="108" t="s">
        <v>2150</v>
      </c>
      <c r="C683" s="99">
        <v>43878.7</v>
      </c>
      <c r="D683" s="121">
        <v>34915.11</v>
      </c>
      <c r="E683" s="99">
        <v>29004.29</v>
      </c>
      <c r="F683" s="121">
        <v>23233.54</v>
      </c>
      <c r="G683" s="99">
        <v>16046.01</v>
      </c>
      <c r="H683" s="121">
        <v>22657.52</v>
      </c>
      <c r="I683" s="99">
        <v>29896.68</v>
      </c>
      <c r="J683" s="121">
        <v>35296.589999999997</v>
      </c>
      <c r="K683" s="99">
        <v>40675.71</v>
      </c>
      <c r="L683" s="121">
        <v>54378.61</v>
      </c>
      <c r="M683" s="99">
        <v>47668.76</v>
      </c>
      <c r="N683" s="121">
        <f>IFERROR(VLOOKUP($A683,'SQL Results'!$A:$B,2,0),0)</f>
        <v>63404.41</v>
      </c>
    </row>
    <row r="684" spans="1:14" s="12" customFormat="1" ht="30" x14ac:dyDescent="0.25">
      <c r="A684" s="107" t="s">
        <v>2151</v>
      </c>
      <c r="B684" s="108" t="s">
        <v>2152</v>
      </c>
      <c r="C684" s="99">
        <v>2467.9299999999998</v>
      </c>
      <c r="D684" s="121">
        <v>2521.13</v>
      </c>
      <c r="E684" s="99">
        <v>1580.06</v>
      </c>
      <c r="F684" s="121">
        <v>2010.18</v>
      </c>
      <c r="G684" s="99">
        <v>2708.97</v>
      </c>
      <c r="H684" s="121">
        <v>5930.2</v>
      </c>
      <c r="I684" s="99">
        <v>6716.12</v>
      </c>
      <c r="J684" s="121">
        <v>4767.0000000000009</v>
      </c>
      <c r="K684" s="99">
        <v>6028.94</v>
      </c>
      <c r="L684" s="121">
        <v>4178.4399999999996</v>
      </c>
      <c r="M684" s="99">
        <v>7062.09</v>
      </c>
      <c r="N684" s="121">
        <f>IFERROR(VLOOKUP($A684,'SQL Results'!$A:$B,2,0),0)</f>
        <v>5833.94</v>
      </c>
    </row>
    <row r="685" spans="1:14" s="12" customFormat="1" x14ac:dyDescent="0.25">
      <c r="A685" s="107" t="s">
        <v>2157</v>
      </c>
      <c r="B685" s="108" t="s">
        <v>2158</v>
      </c>
      <c r="C685" s="99">
        <v>6292.96</v>
      </c>
      <c r="D685" s="121">
        <v>8813.44</v>
      </c>
      <c r="E685" s="99">
        <v>6449.15</v>
      </c>
      <c r="F685" s="121">
        <v>6286.83</v>
      </c>
      <c r="G685" s="99">
        <v>1957.32</v>
      </c>
      <c r="H685" s="121">
        <v>3214.19</v>
      </c>
      <c r="I685" s="99">
        <v>8091.88</v>
      </c>
      <c r="J685" s="121">
        <v>8559.5699999999979</v>
      </c>
      <c r="K685" s="99">
        <v>12576.98</v>
      </c>
      <c r="L685" s="121">
        <v>12119.85</v>
      </c>
      <c r="M685" s="99">
        <v>9878.64</v>
      </c>
      <c r="N685" s="121">
        <f>IFERROR(VLOOKUP($A685,'SQL Results'!$A:$B,2,0),0)</f>
        <v>13156.67</v>
      </c>
    </row>
    <row r="686" spans="1:14" s="12" customFormat="1" x14ac:dyDescent="0.25">
      <c r="A686" s="107" t="s">
        <v>2159</v>
      </c>
      <c r="B686" s="108" t="s">
        <v>2160</v>
      </c>
      <c r="C686" s="99">
        <v>37407.769999999997</v>
      </c>
      <c r="D686" s="121">
        <v>46909.69</v>
      </c>
      <c r="E686" s="99">
        <v>39504.839999999997</v>
      </c>
      <c r="F686" s="121">
        <v>39626.57</v>
      </c>
      <c r="G686" s="99">
        <v>11381.95</v>
      </c>
      <c r="H686" s="121">
        <v>32154.29</v>
      </c>
      <c r="I686" s="99">
        <v>54975.48</v>
      </c>
      <c r="J686" s="121">
        <v>70585.809999999983</v>
      </c>
      <c r="K686" s="99">
        <v>80034.880000000019</v>
      </c>
      <c r="L686" s="121">
        <v>64761.03</v>
      </c>
      <c r="M686" s="99">
        <v>79422.009999999995</v>
      </c>
      <c r="N686" s="121">
        <f>IFERROR(VLOOKUP($A686,'SQL Results'!$A:$B,2,0),0)</f>
        <v>74545.05</v>
      </c>
    </row>
    <row r="687" spans="1:14" s="12" customFormat="1" x14ac:dyDescent="0.25">
      <c r="A687" s="107" t="s">
        <v>2161</v>
      </c>
      <c r="B687" s="108" t="s">
        <v>2162</v>
      </c>
      <c r="C687" s="99">
        <v>22975.360000000001</v>
      </c>
      <c r="D687" s="121">
        <v>28953.73</v>
      </c>
      <c r="E687" s="99">
        <v>29571.21</v>
      </c>
      <c r="F687" s="121">
        <v>15116.91</v>
      </c>
      <c r="G687" s="99">
        <v>17174.97</v>
      </c>
      <c r="H687" s="121">
        <v>26336.14</v>
      </c>
      <c r="I687" s="99">
        <v>29878.21</v>
      </c>
      <c r="J687" s="121">
        <v>40127.37000000001</v>
      </c>
      <c r="K687" s="99">
        <v>39884.230000000003</v>
      </c>
      <c r="L687" s="121">
        <v>27033.53</v>
      </c>
      <c r="M687" s="99">
        <v>33368.11</v>
      </c>
      <c r="N687" s="121">
        <f>IFERROR(VLOOKUP($A687,'SQL Results'!$A:$B,2,0),0)</f>
        <v>49664.26</v>
      </c>
    </row>
    <row r="688" spans="1:14" s="12" customFormat="1" x14ac:dyDescent="0.25">
      <c r="A688" s="107" t="s">
        <v>2163</v>
      </c>
      <c r="B688" s="108" t="s">
        <v>2164</v>
      </c>
      <c r="C688" s="99">
        <v>117.5</v>
      </c>
      <c r="D688" s="121">
        <v>77.33</v>
      </c>
      <c r="E688" s="99">
        <v>0</v>
      </c>
      <c r="F688" s="121">
        <v>38</v>
      </c>
      <c r="G688" s="99">
        <v>48.45000000000001</v>
      </c>
      <c r="H688" s="121">
        <v>777.65999999999985</v>
      </c>
      <c r="I688" s="99">
        <v>152.9</v>
      </c>
      <c r="J688" s="121">
        <v>12.08</v>
      </c>
      <c r="K688" s="99">
        <v>207.97</v>
      </c>
      <c r="L688" s="121">
        <v>10.9</v>
      </c>
      <c r="M688" s="99">
        <v>0</v>
      </c>
      <c r="N688" s="121">
        <f>IFERROR(VLOOKUP($A688,'SQL Results'!$A:$B,2,0),0)</f>
        <v>38</v>
      </c>
    </row>
    <row r="689" spans="1:14" s="12" customFormat="1" x14ac:dyDescent="0.25">
      <c r="A689" s="107" t="s">
        <v>2165</v>
      </c>
      <c r="B689" s="108" t="s">
        <v>2166</v>
      </c>
      <c r="C689" s="99">
        <v>0</v>
      </c>
      <c r="D689" s="121">
        <v>0</v>
      </c>
      <c r="E689" s="99">
        <v>0</v>
      </c>
      <c r="F689" s="121">
        <v>0</v>
      </c>
      <c r="G689" s="99">
        <v>0</v>
      </c>
      <c r="H689" s="121">
        <v>0</v>
      </c>
      <c r="I689" s="99">
        <v>0</v>
      </c>
      <c r="J689" s="121">
        <v>0</v>
      </c>
      <c r="K689" s="99">
        <v>0</v>
      </c>
      <c r="L689" s="121">
        <v>0</v>
      </c>
      <c r="M689" s="99">
        <v>0</v>
      </c>
      <c r="N689" s="121">
        <f>IFERROR(VLOOKUP($A689,'SQL Results'!$A:$B,2,0),0)</f>
        <v>0</v>
      </c>
    </row>
    <row r="690" spans="1:14" s="12" customFormat="1" ht="30" x14ac:dyDescent="0.25">
      <c r="A690" s="107" t="s">
        <v>2169</v>
      </c>
      <c r="B690" s="111" t="s">
        <v>2170</v>
      </c>
      <c r="C690" s="99">
        <v>0</v>
      </c>
      <c r="D690" s="121">
        <v>0</v>
      </c>
      <c r="E690" s="99">
        <v>0</v>
      </c>
      <c r="F690" s="121">
        <v>0</v>
      </c>
      <c r="G690" s="99">
        <v>0</v>
      </c>
      <c r="H690" s="121">
        <v>0</v>
      </c>
      <c r="I690" s="99">
        <v>0</v>
      </c>
      <c r="J690" s="121">
        <v>0</v>
      </c>
      <c r="K690" s="99">
        <v>0</v>
      </c>
      <c r="L690" s="121">
        <v>0</v>
      </c>
      <c r="M690" s="99">
        <v>0</v>
      </c>
      <c r="N690" s="121">
        <f>IFERROR(VLOOKUP($A690,'SQL Results'!$A:$B,2,0),0)</f>
        <v>0</v>
      </c>
    </row>
    <row r="691" spans="1:14" s="12" customFormat="1" x14ac:dyDescent="0.25">
      <c r="A691" s="107" t="s">
        <v>2171</v>
      </c>
      <c r="B691" s="108" t="s">
        <v>2172</v>
      </c>
      <c r="C691" s="99">
        <v>0</v>
      </c>
      <c r="D691" s="121">
        <v>0</v>
      </c>
      <c r="E691" s="99">
        <v>0</v>
      </c>
      <c r="F691" s="121">
        <v>0</v>
      </c>
      <c r="G691" s="99">
        <v>0</v>
      </c>
      <c r="H691" s="121">
        <v>0</v>
      </c>
      <c r="I691" s="99">
        <v>43.65</v>
      </c>
      <c r="J691" s="121">
        <v>97.6</v>
      </c>
      <c r="K691" s="99">
        <v>0</v>
      </c>
      <c r="L691" s="121">
        <v>75.790000000000006</v>
      </c>
      <c r="M691" s="99">
        <v>0</v>
      </c>
      <c r="N691" s="121">
        <f>IFERROR(VLOOKUP($A691,'SQL Results'!$A:$B,2,0),0)</f>
        <v>14.9</v>
      </c>
    </row>
    <row r="692" spans="1:14" s="12" customFormat="1" x14ac:dyDescent="0.25">
      <c r="A692" s="107" t="s">
        <v>2175</v>
      </c>
      <c r="B692" s="111" t="s">
        <v>2176</v>
      </c>
      <c r="C692" s="99">
        <v>255.62</v>
      </c>
      <c r="D692" s="121">
        <v>0</v>
      </c>
      <c r="E692" s="99">
        <v>179.07</v>
      </c>
      <c r="F692" s="121">
        <v>161.69999999999999</v>
      </c>
      <c r="G692" s="99">
        <v>300.70999999999998</v>
      </c>
      <c r="H692" s="121">
        <v>0</v>
      </c>
      <c r="I692" s="99">
        <v>0</v>
      </c>
      <c r="J692" s="121">
        <v>299.38</v>
      </c>
      <c r="K692" s="99">
        <v>0</v>
      </c>
      <c r="L692" s="121">
        <v>0</v>
      </c>
      <c r="M692" s="99">
        <v>0</v>
      </c>
      <c r="N692" s="121">
        <f>IFERROR(VLOOKUP($A692,'SQL Results'!$A:$B,2,0),0)</f>
        <v>194.4</v>
      </c>
    </row>
    <row r="693" spans="1:14" s="12" customFormat="1" ht="30" x14ac:dyDescent="0.25">
      <c r="A693" s="107" t="s">
        <v>2183</v>
      </c>
      <c r="B693" s="108" t="s">
        <v>2182</v>
      </c>
      <c r="C693" s="99">
        <v>0</v>
      </c>
      <c r="D693" s="121">
        <v>0</v>
      </c>
      <c r="E693" s="99">
        <v>0</v>
      </c>
      <c r="F693" s="121">
        <v>0</v>
      </c>
      <c r="G693" s="99">
        <v>0</v>
      </c>
      <c r="H693" s="121">
        <v>0</v>
      </c>
      <c r="I693" s="99">
        <v>0</v>
      </c>
      <c r="J693" s="121">
        <v>182.47</v>
      </c>
      <c r="K693" s="99">
        <v>0</v>
      </c>
      <c r="L693" s="121">
        <v>0</v>
      </c>
      <c r="M693" s="99">
        <v>0</v>
      </c>
      <c r="N693" s="121">
        <f>IFERROR(VLOOKUP($A693,'SQL Results'!$A:$B,2,0),0)</f>
        <v>0</v>
      </c>
    </row>
    <row r="694" spans="1:14" s="12" customFormat="1" ht="30" x14ac:dyDescent="0.25">
      <c r="A694" s="107" t="s">
        <v>2186</v>
      </c>
      <c r="B694" s="108" t="s">
        <v>2185</v>
      </c>
      <c r="C694" s="99">
        <v>13137.67</v>
      </c>
      <c r="D694" s="121">
        <v>15273.07</v>
      </c>
      <c r="E694" s="99">
        <v>12752.68</v>
      </c>
      <c r="F694" s="121">
        <v>3656.82</v>
      </c>
      <c r="G694" s="99">
        <v>2428.81</v>
      </c>
      <c r="H694" s="121">
        <v>8361.6200000000008</v>
      </c>
      <c r="I694" s="99">
        <v>13553.23</v>
      </c>
      <c r="J694" s="121">
        <v>8358.58</v>
      </c>
      <c r="K694" s="99">
        <v>4905.1400000000003</v>
      </c>
      <c r="L694" s="121">
        <v>3774</v>
      </c>
      <c r="M694" s="99">
        <v>18487.73</v>
      </c>
      <c r="N694" s="121">
        <f>IFERROR(VLOOKUP($A694,'SQL Results'!$A:$B,2,0),0)</f>
        <v>18986.46</v>
      </c>
    </row>
    <row r="695" spans="1:14" s="12" customFormat="1" ht="30" x14ac:dyDescent="0.25">
      <c r="A695" s="107" t="s">
        <v>2189</v>
      </c>
      <c r="B695" s="111" t="s">
        <v>2188</v>
      </c>
      <c r="C695" s="99">
        <v>1.01</v>
      </c>
      <c r="D695" s="121">
        <v>0.33</v>
      </c>
      <c r="E695" s="99">
        <v>0</v>
      </c>
      <c r="F695" s="121">
        <v>2.4</v>
      </c>
      <c r="G695" s="99">
        <v>30.35</v>
      </c>
      <c r="H695" s="121">
        <v>2.34</v>
      </c>
      <c r="I695" s="99">
        <v>0</v>
      </c>
      <c r="J695" s="121">
        <v>2760.85</v>
      </c>
      <c r="K695" s="99">
        <v>22.71</v>
      </c>
      <c r="L695" s="121">
        <v>1.8</v>
      </c>
      <c r="M695" s="99">
        <v>0</v>
      </c>
      <c r="N695" s="121">
        <f>IFERROR(VLOOKUP($A695,'SQL Results'!$A:$B,2,0),0)</f>
        <v>0</v>
      </c>
    </row>
    <row r="696" spans="1:14" s="12" customFormat="1" ht="30" x14ac:dyDescent="0.25">
      <c r="A696" s="107" t="s">
        <v>2192</v>
      </c>
      <c r="B696" s="108" t="s">
        <v>2191</v>
      </c>
      <c r="C696" s="99">
        <v>108388.71</v>
      </c>
      <c r="D696" s="121">
        <v>32106.51</v>
      </c>
      <c r="E696" s="99">
        <v>137151.57</v>
      </c>
      <c r="F696" s="121">
        <v>57794.06</v>
      </c>
      <c r="G696" s="99">
        <v>174516.02</v>
      </c>
      <c r="H696" s="121">
        <v>145371.45000000001</v>
      </c>
      <c r="I696" s="99">
        <v>180917.27</v>
      </c>
      <c r="J696" s="121">
        <v>534409.57999999996</v>
      </c>
      <c r="K696" s="99">
        <v>121155.33</v>
      </c>
      <c r="L696" s="121">
        <v>25518.17</v>
      </c>
      <c r="M696" s="99">
        <v>80988.990000000005</v>
      </c>
      <c r="N696" s="121">
        <f>IFERROR(VLOOKUP($A696,'SQL Results'!$A:$B,2,0),0)</f>
        <v>39311.35</v>
      </c>
    </row>
    <row r="697" spans="1:14" s="12" customFormat="1" ht="30" x14ac:dyDescent="0.25">
      <c r="A697" s="107" t="s">
        <v>2195</v>
      </c>
      <c r="B697" s="108" t="s">
        <v>2194</v>
      </c>
      <c r="C697" s="99">
        <v>41.41</v>
      </c>
      <c r="D697" s="121">
        <v>0</v>
      </c>
      <c r="E697" s="99">
        <v>0</v>
      </c>
      <c r="F697" s="121">
        <v>0</v>
      </c>
      <c r="G697" s="99">
        <v>0</v>
      </c>
      <c r="H697" s="121">
        <v>0</v>
      </c>
      <c r="I697" s="99">
        <v>0</v>
      </c>
      <c r="J697" s="121">
        <v>0</v>
      </c>
      <c r="K697" s="99">
        <v>0</v>
      </c>
      <c r="L697" s="121">
        <v>0</v>
      </c>
      <c r="M697" s="99">
        <v>4170.3</v>
      </c>
      <c r="N697" s="121">
        <f>IFERROR(VLOOKUP($A697,'SQL Results'!$A:$B,2,0),0)</f>
        <v>2548.65</v>
      </c>
    </row>
    <row r="698" spans="1:14" s="12" customFormat="1" ht="30" x14ac:dyDescent="0.25">
      <c r="A698" s="107" t="s">
        <v>2198</v>
      </c>
      <c r="B698" s="108" t="s">
        <v>2197</v>
      </c>
      <c r="C698" s="99">
        <v>34066.18</v>
      </c>
      <c r="D698" s="121">
        <v>25472.3</v>
      </c>
      <c r="E698" s="99">
        <v>18351.080000000002</v>
      </c>
      <c r="F698" s="121">
        <v>8962.8700000000008</v>
      </c>
      <c r="G698" s="99">
        <v>0</v>
      </c>
      <c r="H698" s="121">
        <v>96.25</v>
      </c>
      <c r="I698" s="99">
        <v>17407.05</v>
      </c>
      <c r="J698" s="121">
        <v>24115.1</v>
      </c>
      <c r="K698" s="99">
        <v>30400.04</v>
      </c>
      <c r="L698" s="121">
        <v>25022.9</v>
      </c>
      <c r="M698" s="99">
        <v>26579.11</v>
      </c>
      <c r="N698" s="121">
        <f>IFERROR(VLOOKUP($A698,'SQL Results'!$A:$B,2,0),0)</f>
        <v>37951.5</v>
      </c>
    </row>
    <row r="699" spans="1:14" s="12" customFormat="1" ht="30" x14ac:dyDescent="0.25">
      <c r="A699" s="107" t="s">
        <v>2201</v>
      </c>
      <c r="B699" s="108" t="s">
        <v>2200</v>
      </c>
      <c r="C699" s="99">
        <v>4585.7299999999996</v>
      </c>
      <c r="D699" s="121">
        <v>5056.619999999999</v>
      </c>
      <c r="E699" s="99">
        <v>4235.0600000000004</v>
      </c>
      <c r="F699" s="121">
        <v>3774.83</v>
      </c>
      <c r="G699" s="99">
        <v>6642.07</v>
      </c>
      <c r="H699" s="121">
        <v>6161.63</v>
      </c>
      <c r="I699" s="99">
        <v>5674.87</v>
      </c>
      <c r="J699" s="121">
        <v>5509.45</v>
      </c>
      <c r="K699" s="99">
        <v>1717.7</v>
      </c>
      <c r="L699" s="121">
        <v>3333.91</v>
      </c>
      <c r="M699" s="99">
        <v>356.41</v>
      </c>
      <c r="N699" s="121">
        <f>IFERROR(VLOOKUP($A699,'SQL Results'!$A:$B,2,0),0)</f>
        <v>701.41</v>
      </c>
    </row>
    <row r="700" spans="1:14" s="12" customFormat="1" ht="30" x14ac:dyDescent="0.25">
      <c r="A700" s="107" t="s">
        <v>2204</v>
      </c>
      <c r="B700" s="108" t="s">
        <v>2205</v>
      </c>
      <c r="C700" s="99">
        <v>87.01</v>
      </c>
      <c r="D700" s="121">
        <v>120.61</v>
      </c>
      <c r="E700" s="99">
        <v>131.54</v>
      </c>
      <c r="F700" s="121">
        <v>97.360000000000014</v>
      </c>
      <c r="G700" s="99">
        <v>256.08999999999997</v>
      </c>
      <c r="H700" s="121">
        <v>160.34</v>
      </c>
      <c r="I700" s="99">
        <v>339.55</v>
      </c>
      <c r="J700" s="121">
        <v>210.68000000000004</v>
      </c>
      <c r="K700" s="99">
        <v>276.58999999999997</v>
      </c>
      <c r="L700" s="121">
        <v>769.07</v>
      </c>
      <c r="M700" s="99">
        <v>208.12</v>
      </c>
      <c r="N700" s="121">
        <f>IFERROR(VLOOKUP($A700,'SQL Results'!$A:$B,2,0),0)</f>
        <v>616.69000000000005</v>
      </c>
    </row>
    <row r="701" spans="1:14" s="12" customFormat="1" ht="30" x14ac:dyDescent="0.25">
      <c r="A701" s="107" t="s">
        <v>2206</v>
      </c>
      <c r="B701" s="108" t="s">
        <v>2207</v>
      </c>
      <c r="C701" s="99">
        <v>22071.869999999995</v>
      </c>
      <c r="D701" s="121">
        <v>7602.05</v>
      </c>
      <c r="E701" s="99">
        <v>5710.94</v>
      </c>
      <c r="F701" s="121">
        <v>9565.33</v>
      </c>
      <c r="G701" s="99">
        <v>3026.56</v>
      </c>
      <c r="H701" s="121">
        <v>9823.3199999999979</v>
      </c>
      <c r="I701" s="99">
        <v>4724.83</v>
      </c>
      <c r="J701" s="121">
        <v>2367.02</v>
      </c>
      <c r="K701" s="99">
        <v>2870.46</v>
      </c>
      <c r="L701" s="121">
        <v>3430.52</v>
      </c>
      <c r="M701" s="99">
        <v>2379.2600000000002</v>
      </c>
      <c r="N701" s="121">
        <f>IFERROR(VLOOKUP($A701,'SQL Results'!$A:$B,2,0),0)</f>
        <v>4542.87</v>
      </c>
    </row>
    <row r="702" spans="1:14" s="12" customFormat="1" ht="30" x14ac:dyDescent="0.25">
      <c r="A702" s="107" t="s">
        <v>2208</v>
      </c>
      <c r="B702" s="109" t="s">
        <v>2209</v>
      </c>
      <c r="C702" s="99">
        <v>10.37</v>
      </c>
      <c r="D702" s="121">
        <v>10.47</v>
      </c>
      <c r="E702" s="99">
        <v>0</v>
      </c>
      <c r="F702" s="121">
        <v>0</v>
      </c>
      <c r="G702" s="99">
        <v>29.04</v>
      </c>
      <c r="H702" s="121">
        <v>0</v>
      </c>
      <c r="I702" s="99">
        <v>0</v>
      </c>
      <c r="J702" s="121">
        <v>0</v>
      </c>
      <c r="K702" s="99">
        <v>0</v>
      </c>
      <c r="L702" s="121">
        <v>0</v>
      </c>
      <c r="M702" s="99">
        <v>54.52</v>
      </c>
      <c r="N702" s="121">
        <f>IFERROR(VLOOKUP($A702,'SQL Results'!$A:$B,2,0),0)</f>
        <v>0</v>
      </c>
    </row>
    <row r="703" spans="1:14" s="12" customFormat="1" ht="30" x14ac:dyDescent="0.25">
      <c r="A703" s="107" t="s">
        <v>2210</v>
      </c>
      <c r="B703" s="111" t="s">
        <v>2211</v>
      </c>
      <c r="C703" s="99">
        <v>34384.47</v>
      </c>
      <c r="D703" s="121">
        <v>472.41</v>
      </c>
      <c r="E703" s="99">
        <v>26080.49</v>
      </c>
      <c r="F703" s="121">
        <v>17722.509999999998</v>
      </c>
      <c r="G703" s="99">
        <v>68.510000000000019</v>
      </c>
      <c r="H703" s="121">
        <v>8220.0499999999993</v>
      </c>
      <c r="I703" s="99">
        <v>33.68</v>
      </c>
      <c r="J703" s="121">
        <v>82.98</v>
      </c>
      <c r="K703" s="99">
        <v>5126.82</v>
      </c>
      <c r="L703" s="121">
        <v>17798.490000000002</v>
      </c>
      <c r="M703" s="99">
        <v>368.54</v>
      </c>
      <c r="N703" s="121">
        <f>IFERROR(VLOOKUP($A703,'SQL Results'!$A:$B,2,0),0)</f>
        <v>139.63999999999999</v>
      </c>
    </row>
    <row r="704" spans="1:14" s="12" customFormat="1" ht="30" x14ac:dyDescent="0.25">
      <c r="A704" s="107" t="s">
        <v>2214</v>
      </c>
      <c r="B704" s="108" t="s">
        <v>2213</v>
      </c>
      <c r="C704" s="99">
        <v>459676.62999999995</v>
      </c>
      <c r="D704" s="121">
        <v>308021.33</v>
      </c>
      <c r="E704" s="99">
        <v>502867.32</v>
      </c>
      <c r="F704" s="121">
        <v>415451.07000000007</v>
      </c>
      <c r="G704" s="99">
        <v>191080.26</v>
      </c>
      <c r="H704" s="121">
        <v>331618.37</v>
      </c>
      <c r="I704" s="99">
        <v>665844.47999999998</v>
      </c>
      <c r="J704" s="121">
        <v>566794.31000000006</v>
      </c>
      <c r="K704" s="99">
        <v>689487.11</v>
      </c>
      <c r="L704" s="121">
        <v>804237.12999999989</v>
      </c>
      <c r="M704" s="99">
        <v>1017110.75</v>
      </c>
      <c r="N704" s="121">
        <f>IFERROR(VLOOKUP($A704,'SQL Results'!$A:$B,2,0),0)</f>
        <v>468310.33</v>
      </c>
    </row>
    <row r="705" spans="1:14" s="12" customFormat="1" x14ac:dyDescent="0.25">
      <c r="A705" s="107" t="s">
        <v>2218</v>
      </c>
      <c r="B705" s="108" t="s">
        <v>2217</v>
      </c>
      <c r="C705" s="99">
        <v>23311.18</v>
      </c>
      <c r="D705" s="121">
        <v>35103.72</v>
      </c>
      <c r="E705" s="99">
        <v>29565.56</v>
      </c>
      <c r="F705" s="121">
        <v>39596.800000000003</v>
      </c>
      <c r="G705" s="99">
        <v>33424.74</v>
      </c>
      <c r="H705" s="121">
        <v>39690.15</v>
      </c>
      <c r="I705" s="99">
        <v>37482.53</v>
      </c>
      <c r="J705" s="121">
        <v>31937.919999999998</v>
      </c>
      <c r="K705" s="99">
        <v>51145.54</v>
      </c>
      <c r="L705" s="121">
        <v>73487.039999999994</v>
      </c>
      <c r="M705" s="99">
        <v>42267.66</v>
      </c>
      <c r="N705" s="121">
        <f>IFERROR(VLOOKUP($A705,'SQL Results'!$A:$B,2,0),0)</f>
        <v>29124.34</v>
      </c>
    </row>
    <row r="706" spans="1:14" s="12" customFormat="1" x14ac:dyDescent="0.25">
      <c r="A706" s="107" t="s">
        <v>2221</v>
      </c>
      <c r="B706" s="108" t="s">
        <v>2220</v>
      </c>
      <c r="C706" s="99">
        <v>0</v>
      </c>
      <c r="D706" s="121">
        <v>0</v>
      </c>
      <c r="E706" s="99">
        <v>0</v>
      </c>
      <c r="F706" s="121">
        <v>0</v>
      </c>
      <c r="G706" s="99">
        <v>0</v>
      </c>
      <c r="H706" s="121">
        <v>0</v>
      </c>
      <c r="I706" s="99">
        <v>0</v>
      </c>
      <c r="J706" s="121">
        <v>0</v>
      </c>
      <c r="K706" s="99">
        <v>0</v>
      </c>
      <c r="L706" s="121">
        <v>0</v>
      </c>
      <c r="M706" s="99">
        <v>0</v>
      </c>
      <c r="N706" s="121">
        <f>IFERROR(VLOOKUP($A706,'SQL Results'!$A:$B,2,0),0)</f>
        <v>0</v>
      </c>
    </row>
    <row r="707" spans="1:14" s="12" customFormat="1" x14ac:dyDescent="0.25">
      <c r="A707" s="107" t="s">
        <v>2223</v>
      </c>
      <c r="B707" s="108" t="s">
        <v>2224</v>
      </c>
      <c r="C707" s="99">
        <v>867.19000000000017</v>
      </c>
      <c r="D707" s="121">
        <v>1100.71</v>
      </c>
      <c r="E707" s="99">
        <v>383.61</v>
      </c>
      <c r="F707" s="121">
        <v>1169.3599999999999</v>
      </c>
      <c r="G707" s="99">
        <v>400.98</v>
      </c>
      <c r="H707" s="121">
        <v>1665.93</v>
      </c>
      <c r="I707" s="99">
        <v>1176.8800000000001</v>
      </c>
      <c r="J707" s="121">
        <v>680.96</v>
      </c>
      <c r="K707" s="99">
        <v>2493.98</v>
      </c>
      <c r="L707" s="121">
        <v>1250.4900000000002</v>
      </c>
      <c r="M707" s="99">
        <v>1035.6600000000001</v>
      </c>
      <c r="N707" s="121">
        <f>IFERROR(VLOOKUP($A707,'SQL Results'!$A:$B,2,0),0)</f>
        <v>1181.69</v>
      </c>
    </row>
    <row r="708" spans="1:14" s="12" customFormat="1" ht="30" x14ac:dyDescent="0.25">
      <c r="A708" s="107" t="s">
        <v>2225</v>
      </c>
      <c r="B708" s="108" t="s">
        <v>2226</v>
      </c>
      <c r="C708" s="99">
        <v>0</v>
      </c>
      <c r="D708" s="121">
        <v>0</v>
      </c>
      <c r="E708" s="99">
        <v>0</v>
      </c>
      <c r="F708" s="121">
        <v>0</v>
      </c>
      <c r="G708" s="99">
        <v>0</v>
      </c>
      <c r="H708" s="121">
        <v>0</v>
      </c>
      <c r="I708" s="99">
        <v>0</v>
      </c>
      <c r="J708" s="121">
        <v>2.8</v>
      </c>
      <c r="K708" s="99">
        <v>0</v>
      </c>
      <c r="L708" s="121">
        <v>0</v>
      </c>
      <c r="M708" s="99">
        <v>0</v>
      </c>
      <c r="N708" s="121">
        <f>IFERROR(VLOOKUP($A708,'SQL Results'!$A:$B,2,0),0)</f>
        <v>0</v>
      </c>
    </row>
    <row r="709" spans="1:14" s="12" customFormat="1" x14ac:dyDescent="0.25">
      <c r="A709" s="107" t="s">
        <v>2227</v>
      </c>
      <c r="B709" s="108" t="s">
        <v>2228</v>
      </c>
      <c r="C709" s="99">
        <v>0</v>
      </c>
      <c r="D709" s="121">
        <v>0</v>
      </c>
      <c r="E709" s="99">
        <v>0</v>
      </c>
      <c r="F709" s="121">
        <v>0</v>
      </c>
      <c r="G709" s="99">
        <v>0</v>
      </c>
      <c r="H709" s="121">
        <v>0</v>
      </c>
      <c r="I709" s="99">
        <v>0</v>
      </c>
      <c r="J709" s="121">
        <v>0</v>
      </c>
      <c r="K709" s="99">
        <v>0</v>
      </c>
      <c r="L709" s="121">
        <v>0</v>
      </c>
      <c r="M709" s="99">
        <v>0</v>
      </c>
      <c r="N709" s="121">
        <f>IFERROR(VLOOKUP($A709,'SQL Results'!$A:$B,2,0),0)</f>
        <v>0</v>
      </c>
    </row>
    <row r="710" spans="1:14" s="12" customFormat="1" x14ac:dyDescent="0.25">
      <c r="A710" s="107" t="s">
        <v>2229</v>
      </c>
      <c r="B710" s="108" t="s">
        <v>2230</v>
      </c>
      <c r="C710" s="99">
        <v>0</v>
      </c>
      <c r="D710" s="121">
        <v>0</v>
      </c>
      <c r="E710" s="99">
        <v>0</v>
      </c>
      <c r="F710" s="121">
        <v>0</v>
      </c>
      <c r="G710" s="99">
        <v>0</v>
      </c>
      <c r="H710" s="121">
        <v>0</v>
      </c>
      <c r="I710" s="99">
        <v>0</v>
      </c>
      <c r="J710" s="121">
        <v>0</v>
      </c>
      <c r="K710" s="99">
        <v>0</v>
      </c>
      <c r="L710" s="121">
        <v>0</v>
      </c>
      <c r="M710" s="99">
        <v>0</v>
      </c>
      <c r="N710" s="121">
        <f>IFERROR(VLOOKUP($A710,'SQL Results'!$A:$B,2,0),0)</f>
        <v>0</v>
      </c>
    </row>
    <row r="711" spans="1:14" s="12" customFormat="1" x14ac:dyDescent="0.25">
      <c r="A711" s="107" t="s">
        <v>2231</v>
      </c>
      <c r="B711" s="108" t="s">
        <v>2232</v>
      </c>
      <c r="C711" s="99">
        <v>5229.83</v>
      </c>
      <c r="D711" s="121">
        <v>2176.27</v>
      </c>
      <c r="E711" s="99">
        <v>929.51</v>
      </c>
      <c r="F711" s="121">
        <v>2227.69</v>
      </c>
      <c r="G711" s="99">
        <v>1298.58</v>
      </c>
      <c r="H711" s="121">
        <v>0</v>
      </c>
      <c r="I711" s="99">
        <v>1278.3599999999999</v>
      </c>
      <c r="J711" s="121">
        <v>3118.3400000000006</v>
      </c>
      <c r="K711" s="99">
        <v>2109.14</v>
      </c>
      <c r="L711" s="121">
        <v>2055.73</v>
      </c>
      <c r="M711" s="99">
        <v>4357.3500000000004</v>
      </c>
      <c r="N711" s="121">
        <f>IFERROR(VLOOKUP($A711,'SQL Results'!$A:$B,2,0),0)</f>
        <v>4555.8999999999996</v>
      </c>
    </row>
    <row r="712" spans="1:14" s="12" customFormat="1" x14ac:dyDescent="0.25">
      <c r="A712" s="107" t="s">
        <v>2233</v>
      </c>
      <c r="B712" s="108" t="s">
        <v>2234</v>
      </c>
      <c r="C712" s="99">
        <v>140.9</v>
      </c>
      <c r="D712" s="121">
        <v>1283.7</v>
      </c>
      <c r="E712" s="99">
        <v>26.149999999999995</v>
      </c>
      <c r="F712" s="121">
        <v>0</v>
      </c>
      <c r="G712" s="99">
        <v>45.280000000000008</v>
      </c>
      <c r="H712" s="121">
        <v>82.96</v>
      </c>
      <c r="I712" s="99">
        <v>41.39</v>
      </c>
      <c r="J712" s="121">
        <v>261.45999999999998</v>
      </c>
      <c r="K712" s="99">
        <v>690.15999999999985</v>
      </c>
      <c r="L712" s="121">
        <v>442.95</v>
      </c>
      <c r="M712" s="99">
        <v>121.39</v>
      </c>
      <c r="N712" s="121">
        <f>IFERROR(VLOOKUP($A712,'SQL Results'!$A:$B,2,0),0)</f>
        <v>1215.3800000000001</v>
      </c>
    </row>
    <row r="713" spans="1:14" s="12" customFormat="1" x14ac:dyDescent="0.25">
      <c r="A713" s="107" t="s">
        <v>2235</v>
      </c>
      <c r="B713" s="108" t="s">
        <v>2236</v>
      </c>
      <c r="C713" s="99">
        <v>0</v>
      </c>
      <c r="D713" s="121">
        <v>0</v>
      </c>
      <c r="E713" s="99">
        <v>0</v>
      </c>
      <c r="F713" s="121">
        <v>0</v>
      </c>
      <c r="G713" s="99">
        <v>0</v>
      </c>
      <c r="H713" s="121">
        <v>0</v>
      </c>
      <c r="I713" s="99">
        <v>0</v>
      </c>
      <c r="J713" s="121">
        <v>0</v>
      </c>
      <c r="K713" s="99">
        <v>0</v>
      </c>
      <c r="L713" s="121">
        <v>0</v>
      </c>
      <c r="M713" s="99">
        <v>0</v>
      </c>
      <c r="N713" s="121">
        <f>IFERROR(VLOOKUP($A713,'SQL Results'!$A:$B,2,0),0)</f>
        <v>0</v>
      </c>
    </row>
    <row r="714" spans="1:14" s="12" customFormat="1" ht="30" x14ac:dyDescent="0.25">
      <c r="A714" s="107" t="s">
        <v>2237</v>
      </c>
      <c r="B714" s="108" t="s">
        <v>2238</v>
      </c>
      <c r="C714" s="99">
        <v>158.57</v>
      </c>
      <c r="D714" s="121">
        <v>0</v>
      </c>
      <c r="E714" s="99">
        <v>0</v>
      </c>
      <c r="F714" s="121">
        <v>0</v>
      </c>
      <c r="G714" s="99">
        <v>1759.96</v>
      </c>
      <c r="H714" s="121">
        <v>0</v>
      </c>
      <c r="I714" s="99">
        <v>0</v>
      </c>
      <c r="J714" s="121">
        <v>0</v>
      </c>
      <c r="K714" s="99">
        <v>1106.32</v>
      </c>
      <c r="L714" s="121">
        <v>79.709999999999994</v>
      </c>
      <c r="M714" s="99">
        <v>1019.98</v>
      </c>
      <c r="N714" s="121">
        <f>IFERROR(VLOOKUP($A714,'SQL Results'!$A:$B,2,0),0)</f>
        <v>0</v>
      </c>
    </row>
    <row r="715" spans="1:14" s="12" customFormat="1" x14ac:dyDescent="0.25">
      <c r="A715" s="107" t="s">
        <v>2239</v>
      </c>
      <c r="B715" s="108" t="s">
        <v>2240</v>
      </c>
      <c r="C715" s="99">
        <v>1077756.1000000001</v>
      </c>
      <c r="D715" s="121">
        <v>920019.88000000012</v>
      </c>
      <c r="E715" s="99">
        <v>853095.52000000014</v>
      </c>
      <c r="F715" s="121">
        <v>1241466.3</v>
      </c>
      <c r="G715" s="99">
        <v>1029137.63</v>
      </c>
      <c r="H715" s="121">
        <v>1505699.04</v>
      </c>
      <c r="I715" s="99">
        <v>1286929.74</v>
      </c>
      <c r="J715" s="121">
        <v>1422494.7400000002</v>
      </c>
      <c r="K715" s="99">
        <v>1542284.94</v>
      </c>
      <c r="L715" s="121">
        <v>1342276.12</v>
      </c>
      <c r="M715" s="99">
        <v>1277864.4099999999</v>
      </c>
      <c r="N715" s="121">
        <f>IFERROR(VLOOKUP($A715,'SQL Results'!$A:$B,2,0),0)</f>
        <v>1421448.68</v>
      </c>
    </row>
    <row r="716" spans="1:14" s="12" customFormat="1" x14ac:dyDescent="0.25">
      <c r="A716" s="107" t="s">
        <v>2241</v>
      </c>
      <c r="B716" s="108" t="s">
        <v>2242</v>
      </c>
      <c r="C716" s="99">
        <v>4029.14</v>
      </c>
      <c r="D716" s="121">
        <v>9367.2999999999993</v>
      </c>
      <c r="E716" s="99">
        <v>1440.16</v>
      </c>
      <c r="F716" s="121">
        <v>1359.4600000000003</v>
      </c>
      <c r="G716" s="99">
        <v>1363.81</v>
      </c>
      <c r="H716" s="121">
        <v>2352.7800000000002</v>
      </c>
      <c r="I716" s="99">
        <v>6170.16</v>
      </c>
      <c r="J716" s="121">
        <v>6572.7</v>
      </c>
      <c r="K716" s="99">
        <v>20877.659999999996</v>
      </c>
      <c r="L716" s="121">
        <v>13829.74</v>
      </c>
      <c r="M716" s="99">
        <v>7039.24</v>
      </c>
      <c r="N716" s="121">
        <f>IFERROR(VLOOKUP($A716,'SQL Results'!$A:$B,2,0),0)</f>
        <v>9524.26</v>
      </c>
    </row>
    <row r="717" spans="1:14" s="12" customFormat="1" x14ac:dyDescent="0.25">
      <c r="A717" s="107" t="s">
        <v>2247</v>
      </c>
      <c r="B717" s="108" t="s">
        <v>2246</v>
      </c>
      <c r="C717" s="99">
        <v>2217266.14</v>
      </c>
      <c r="D717" s="121">
        <v>2362895.65</v>
      </c>
      <c r="E717" s="99">
        <v>2251905.14</v>
      </c>
      <c r="F717" s="121">
        <v>2819463.15</v>
      </c>
      <c r="G717" s="99">
        <v>2341278.09</v>
      </c>
      <c r="H717" s="121">
        <v>2757028.83</v>
      </c>
      <c r="I717" s="99">
        <v>2895846.89</v>
      </c>
      <c r="J717" s="121">
        <v>2631454.7599999998</v>
      </c>
      <c r="K717" s="99">
        <v>2856933.78</v>
      </c>
      <c r="L717" s="121">
        <v>2734488.97</v>
      </c>
      <c r="M717" s="99">
        <v>3025477.59</v>
      </c>
      <c r="N717" s="121">
        <f>IFERROR(VLOOKUP($A717,'SQL Results'!$A:$B,2,0),0)</f>
        <v>2943558</v>
      </c>
    </row>
    <row r="718" spans="1:14" s="12" customFormat="1" x14ac:dyDescent="0.25">
      <c r="A718" s="107" t="s">
        <v>2250</v>
      </c>
      <c r="B718" s="108" t="s">
        <v>2251</v>
      </c>
      <c r="C718" s="99">
        <v>468761.05</v>
      </c>
      <c r="D718" s="121">
        <v>189942.41</v>
      </c>
      <c r="E718" s="99">
        <v>355096.03</v>
      </c>
      <c r="F718" s="121">
        <v>539881.94999999995</v>
      </c>
      <c r="G718" s="99">
        <v>472224.65</v>
      </c>
      <c r="H718" s="121">
        <v>270777.24</v>
      </c>
      <c r="I718" s="99">
        <v>370851.96</v>
      </c>
      <c r="J718" s="121">
        <v>313859.45</v>
      </c>
      <c r="K718" s="99">
        <v>442843.82000000007</v>
      </c>
      <c r="L718" s="121">
        <v>459350.65999999992</v>
      </c>
      <c r="M718" s="99">
        <v>494889.01</v>
      </c>
      <c r="N718" s="121">
        <f>IFERROR(VLOOKUP($A718,'SQL Results'!$A:$B,2,0),0)</f>
        <v>482132.18</v>
      </c>
    </row>
    <row r="719" spans="1:14" s="12" customFormat="1" x14ac:dyDescent="0.25">
      <c r="A719" s="107" t="s">
        <v>2252</v>
      </c>
      <c r="B719" s="108" t="s">
        <v>2253</v>
      </c>
      <c r="C719" s="99">
        <v>242671.95999999996</v>
      </c>
      <c r="D719" s="121">
        <v>236708.47</v>
      </c>
      <c r="E719" s="99">
        <v>133480.09</v>
      </c>
      <c r="F719" s="121">
        <v>184336.21</v>
      </c>
      <c r="G719" s="99">
        <v>144282.60999999996</v>
      </c>
      <c r="H719" s="121">
        <v>184247.14000000004</v>
      </c>
      <c r="I719" s="99">
        <v>175481.78</v>
      </c>
      <c r="J719" s="121">
        <v>169050.17999999996</v>
      </c>
      <c r="K719" s="99">
        <v>172012.04</v>
      </c>
      <c r="L719" s="121">
        <v>210716.66000000003</v>
      </c>
      <c r="M719" s="99">
        <v>223029.11</v>
      </c>
      <c r="N719" s="121">
        <f>IFERROR(VLOOKUP($A719,'SQL Results'!$A:$B,2,0),0)</f>
        <v>212490.99</v>
      </c>
    </row>
    <row r="720" spans="1:14" s="12" customFormat="1" ht="30" x14ac:dyDescent="0.25">
      <c r="A720" s="107" t="s">
        <v>2254</v>
      </c>
      <c r="B720" s="108" t="s">
        <v>2255</v>
      </c>
      <c r="C720" s="99">
        <v>10444.91</v>
      </c>
      <c r="D720" s="121">
        <v>7727.7299999999987</v>
      </c>
      <c r="E720" s="99">
        <v>7191.3199999999988</v>
      </c>
      <c r="F720" s="121">
        <v>7769.6</v>
      </c>
      <c r="G720" s="99">
        <v>2132.61</v>
      </c>
      <c r="H720" s="121">
        <v>1585.57</v>
      </c>
      <c r="I720" s="99">
        <v>2671.57</v>
      </c>
      <c r="J720" s="121">
        <v>1436.11</v>
      </c>
      <c r="K720" s="99">
        <v>6054.92</v>
      </c>
      <c r="L720" s="121">
        <v>5257.27</v>
      </c>
      <c r="M720" s="99">
        <v>10836.38</v>
      </c>
      <c r="N720" s="121">
        <f>IFERROR(VLOOKUP($A720,'SQL Results'!$A:$B,2,0),0)</f>
        <v>9388.67</v>
      </c>
    </row>
    <row r="721" spans="1:14" s="12" customFormat="1" ht="30" x14ac:dyDescent="0.25">
      <c r="A721" s="107" t="s">
        <v>2258</v>
      </c>
      <c r="B721" s="108" t="s">
        <v>2259</v>
      </c>
      <c r="C721" s="99">
        <v>223378.67</v>
      </c>
      <c r="D721" s="121">
        <v>167077.29999999999</v>
      </c>
      <c r="E721" s="99">
        <v>287782.07</v>
      </c>
      <c r="F721" s="121">
        <v>324025.5</v>
      </c>
      <c r="G721" s="99">
        <v>300830.55</v>
      </c>
      <c r="H721" s="121">
        <v>328380.39</v>
      </c>
      <c r="I721" s="99">
        <v>343856.1</v>
      </c>
      <c r="J721" s="121">
        <v>248580.02</v>
      </c>
      <c r="K721" s="99">
        <v>221721.14</v>
      </c>
      <c r="L721" s="121">
        <v>253133.71</v>
      </c>
      <c r="M721" s="99">
        <v>341277.71</v>
      </c>
      <c r="N721" s="121">
        <f>IFERROR(VLOOKUP($A721,'SQL Results'!$A:$B,2,0),0)</f>
        <v>330081.07</v>
      </c>
    </row>
    <row r="722" spans="1:14" s="12" customFormat="1" x14ac:dyDescent="0.25">
      <c r="A722" s="107" t="s">
        <v>2260</v>
      </c>
      <c r="B722" s="108" t="s">
        <v>2261</v>
      </c>
      <c r="C722" s="99">
        <v>83.92</v>
      </c>
      <c r="D722" s="121">
        <v>241.69999999999996</v>
      </c>
      <c r="E722" s="99">
        <v>252.83000000000004</v>
      </c>
      <c r="F722" s="121">
        <v>291.33999999999997</v>
      </c>
      <c r="G722" s="99">
        <v>461.24</v>
      </c>
      <c r="H722" s="121">
        <v>24.07</v>
      </c>
      <c r="I722" s="99">
        <v>582.99</v>
      </c>
      <c r="J722" s="121">
        <v>284.56</v>
      </c>
      <c r="K722" s="99">
        <v>465.63999999999993</v>
      </c>
      <c r="L722" s="121">
        <v>410.33</v>
      </c>
      <c r="M722" s="99">
        <v>368.99</v>
      </c>
      <c r="N722" s="121">
        <f>IFERROR(VLOOKUP($A722,'SQL Results'!$A:$B,2,0),0)</f>
        <v>891.75</v>
      </c>
    </row>
    <row r="723" spans="1:14" s="12" customFormat="1" x14ac:dyDescent="0.25">
      <c r="A723" s="107" t="s">
        <v>2262</v>
      </c>
      <c r="B723" s="108" t="s">
        <v>2263</v>
      </c>
      <c r="C723" s="99">
        <v>0</v>
      </c>
      <c r="D723" s="121">
        <v>0</v>
      </c>
      <c r="E723" s="99">
        <v>0</v>
      </c>
      <c r="F723" s="121">
        <v>0</v>
      </c>
      <c r="G723" s="99">
        <v>0</v>
      </c>
      <c r="H723" s="121">
        <v>0</v>
      </c>
      <c r="I723" s="99">
        <v>0</v>
      </c>
      <c r="J723" s="121">
        <v>0</v>
      </c>
      <c r="K723" s="99">
        <v>0</v>
      </c>
      <c r="L723" s="121">
        <v>0</v>
      </c>
      <c r="M723" s="99">
        <v>0</v>
      </c>
      <c r="N723" s="121">
        <f>IFERROR(VLOOKUP($A723,'SQL Results'!$A:$B,2,0),0)</f>
        <v>0</v>
      </c>
    </row>
    <row r="724" spans="1:14" s="12" customFormat="1" x14ac:dyDescent="0.25">
      <c r="A724" s="107" t="s">
        <v>2266</v>
      </c>
      <c r="B724" s="108" t="s">
        <v>2267</v>
      </c>
      <c r="C724" s="99">
        <v>1895058.97</v>
      </c>
      <c r="D724" s="121">
        <v>2035407.09</v>
      </c>
      <c r="E724" s="99">
        <v>1635307.33</v>
      </c>
      <c r="F724" s="121">
        <v>1512605.46</v>
      </c>
      <c r="G724" s="99">
        <v>1296978.7</v>
      </c>
      <c r="H724" s="121">
        <v>1548453.53</v>
      </c>
      <c r="I724" s="99">
        <v>1760636.42</v>
      </c>
      <c r="J724" s="121">
        <v>1947405.76</v>
      </c>
      <c r="K724" s="99">
        <v>2000266.2999999996</v>
      </c>
      <c r="L724" s="121">
        <v>2245983.1</v>
      </c>
      <c r="M724" s="99">
        <v>2060020.53</v>
      </c>
      <c r="N724" s="121">
        <f>IFERROR(VLOOKUP($A724,'SQL Results'!$A:$B,2,0),0)</f>
        <v>2286270.87</v>
      </c>
    </row>
    <row r="725" spans="1:14" s="12" customFormat="1" x14ac:dyDescent="0.25">
      <c r="A725" s="107" t="s">
        <v>2268</v>
      </c>
      <c r="B725" s="108" t="s">
        <v>2269</v>
      </c>
      <c r="C725" s="99">
        <v>73686.66</v>
      </c>
      <c r="D725" s="121">
        <v>108875.30999999998</v>
      </c>
      <c r="E725" s="99">
        <v>92657.73</v>
      </c>
      <c r="F725" s="121">
        <v>120930.08</v>
      </c>
      <c r="G725" s="99">
        <v>96485.05</v>
      </c>
      <c r="H725" s="121">
        <v>102774.6</v>
      </c>
      <c r="I725" s="99">
        <v>107600.87</v>
      </c>
      <c r="J725" s="121">
        <v>113894.84</v>
      </c>
      <c r="K725" s="99">
        <v>108287.18</v>
      </c>
      <c r="L725" s="121">
        <v>124485.66</v>
      </c>
      <c r="M725" s="99">
        <v>112401.29</v>
      </c>
      <c r="N725" s="121">
        <f>IFERROR(VLOOKUP($A725,'SQL Results'!$A:$B,2,0),0)</f>
        <v>105440.41</v>
      </c>
    </row>
    <row r="726" spans="1:14" s="12" customFormat="1" x14ac:dyDescent="0.25">
      <c r="A726" s="107" t="s">
        <v>2270</v>
      </c>
      <c r="B726" s="108" t="s">
        <v>2271</v>
      </c>
      <c r="C726" s="99">
        <v>94225.3</v>
      </c>
      <c r="D726" s="121">
        <v>58963.29</v>
      </c>
      <c r="E726" s="99">
        <v>47891.12</v>
      </c>
      <c r="F726" s="121">
        <v>38313.61</v>
      </c>
      <c r="G726" s="99">
        <v>23513.99</v>
      </c>
      <c r="H726" s="121">
        <v>20793.720000000005</v>
      </c>
      <c r="I726" s="99">
        <v>34007.760000000002</v>
      </c>
      <c r="J726" s="121">
        <v>30934.12</v>
      </c>
      <c r="K726" s="99">
        <v>40126.040000000008</v>
      </c>
      <c r="L726" s="121">
        <v>53896.62000000001</v>
      </c>
      <c r="M726" s="99">
        <v>58722.18</v>
      </c>
      <c r="N726" s="121">
        <f>IFERROR(VLOOKUP($A726,'SQL Results'!$A:$B,2,0),0)</f>
        <v>34577.14</v>
      </c>
    </row>
    <row r="727" spans="1:14" s="12" customFormat="1" x14ac:dyDescent="0.25">
      <c r="A727" s="107" t="s">
        <v>2272</v>
      </c>
      <c r="B727" s="108" t="s">
        <v>2273</v>
      </c>
      <c r="C727" s="99">
        <v>0</v>
      </c>
      <c r="D727" s="121">
        <v>0</v>
      </c>
      <c r="E727" s="99">
        <v>0</v>
      </c>
      <c r="F727" s="121">
        <v>0</v>
      </c>
      <c r="G727" s="99">
        <v>69.28</v>
      </c>
      <c r="H727" s="121">
        <v>0</v>
      </c>
      <c r="I727" s="99">
        <v>0</v>
      </c>
      <c r="J727" s="121">
        <v>85.59999999999998</v>
      </c>
      <c r="K727" s="99">
        <v>4595.83</v>
      </c>
      <c r="L727" s="121">
        <v>0</v>
      </c>
      <c r="M727" s="99">
        <v>0</v>
      </c>
      <c r="N727" s="121">
        <f>IFERROR(VLOOKUP($A727,'SQL Results'!$A:$B,2,0),0)</f>
        <v>0</v>
      </c>
    </row>
    <row r="728" spans="1:14" s="12" customFormat="1" x14ac:dyDescent="0.25">
      <c r="A728" s="107" t="s">
        <v>2276</v>
      </c>
      <c r="B728" s="108" t="s">
        <v>2277</v>
      </c>
      <c r="C728" s="99">
        <v>782.61</v>
      </c>
      <c r="D728" s="121">
        <v>3427.54</v>
      </c>
      <c r="E728" s="99">
        <v>1558.26</v>
      </c>
      <c r="F728" s="121">
        <v>634.20000000000005</v>
      </c>
      <c r="G728" s="99">
        <v>759.57000000000016</v>
      </c>
      <c r="H728" s="121">
        <v>196.57</v>
      </c>
      <c r="I728" s="99">
        <v>200.76</v>
      </c>
      <c r="J728" s="121">
        <v>444.92</v>
      </c>
      <c r="K728" s="99">
        <v>365.32</v>
      </c>
      <c r="L728" s="121">
        <v>703.63</v>
      </c>
      <c r="M728" s="99">
        <v>1082.32</v>
      </c>
      <c r="N728" s="121">
        <f>IFERROR(VLOOKUP($A728,'SQL Results'!$A:$B,2,0),0)</f>
        <v>693.34</v>
      </c>
    </row>
    <row r="729" spans="1:14" s="12" customFormat="1" x14ac:dyDescent="0.25">
      <c r="A729" s="107" t="s">
        <v>2278</v>
      </c>
      <c r="B729" s="108" t="s">
        <v>2279</v>
      </c>
      <c r="C729" s="99">
        <v>10445883.26</v>
      </c>
      <c r="D729" s="121">
        <v>8567701.8100000005</v>
      </c>
      <c r="E729" s="99">
        <v>8573491.9900000021</v>
      </c>
      <c r="F729" s="121">
        <v>4812156</v>
      </c>
      <c r="G729" s="99">
        <v>6377916.1200000001</v>
      </c>
      <c r="H729" s="121">
        <v>4621385.9800000004</v>
      </c>
      <c r="I729" s="99">
        <v>7061444.4800000004</v>
      </c>
      <c r="J729" s="121">
        <v>6987928.6500000004</v>
      </c>
      <c r="K729" s="99">
        <v>9079057.0500000007</v>
      </c>
      <c r="L729" s="121">
        <v>7654780.6699999999</v>
      </c>
      <c r="M729" s="99">
        <v>9111716.1799999997</v>
      </c>
      <c r="N729" s="121">
        <f>IFERROR(VLOOKUP($A729,'SQL Results'!$A:$B,2,0),0)</f>
        <v>8707979.5500000007</v>
      </c>
    </row>
    <row r="730" spans="1:14" s="12" customFormat="1" ht="30" x14ac:dyDescent="0.25">
      <c r="A730" s="107" t="s">
        <v>2280</v>
      </c>
      <c r="B730" s="108" t="s">
        <v>2281</v>
      </c>
      <c r="C730" s="99">
        <v>68207.320000000007</v>
      </c>
      <c r="D730" s="121">
        <v>101353.9</v>
      </c>
      <c r="E730" s="99">
        <v>69973.919999999998</v>
      </c>
      <c r="F730" s="121">
        <v>117582.37</v>
      </c>
      <c r="G730" s="99">
        <v>29815.9</v>
      </c>
      <c r="H730" s="121">
        <v>42642.15</v>
      </c>
      <c r="I730" s="99">
        <v>178973.1</v>
      </c>
      <c r="J730" s="121">
        <v>68793.41</v>
      </c>
      <c r="K730" s="99">
        <v>169094.67</v>
      </c>
      <c r="L730" s="121">
        <v>194097.44</v>
      </c>
      <c r="M730" s="99">
        <v>150621.49</v>
      </c>
      <c r="N730" s="121">
        <f>IFERROR(VLOOKUP($A730,'SQL Results'!$A:$B,2,0),0)</f>
        <v>179453.38</v>
      </c>
    </row>
    <row r="731" spans="1:14" s="12" customFormat="1" x14ac:dyDescent="0.25">
      <c r="A731" s="107" t="s">
        <v>2282</v>
      </c>
      <c r="B731" s="108" t="s">
        <v>2283</v>
      </c>
      <c r="C731" s="99">
        <v>1012236.3</v>
      </c>
      <c r="D731" s="121">
        <v>897306.32</v>
      </c>
      <c r="E731" s="99">
        <v>676059.38</v>
      </c>
      <c r="F731" s="121">
        <v>647581.16</v>
      </c>
      <c r="G731" s="99">
        <v>486567.3</v>
      </c>
      <c r="H731" s="121">
        <v>684128.98</v>
      </c>
      <c r="I731" s="99">
        <v>757495.93</v>
      </c>
      <c r="J731" s="121">
        <v>901763.90000000014</v>
      </c>
      <c r="K731" s="99">
        <v>982859.66000000015</v>
      </c>
      <c r="L731" s="121">
        <v>1121039.6499999999</v>
      </c>
      <c r="M731" s="99">
        <v>1307762.71</v>
      </c>
      <c r="N731" s="121">
        <f>IFERROR(VLOOKUP($A731,'SQL Results'!$A:$B,2,0),0)</f>
        <v>1694569.81</v>
      </c>
    </row>
    <row r="732" spans="1:14" s="12" customFormat="1" x14ac:dyDescent="0.25">
      <c r="A732" s="107" t="s">
        <v>2286</v>
      </c>
      <c r="B732" s="108" t="s">
        <v>2287</v>
      </c>
      <c r="C732" s="99">
        <v>0</v>
      </c>
      <c r="D732" s="121">
        <v>0</v>
      </c>
      <c r="E732" s="99">
        <v>0</v>
      </c>
      <c r="F732" s="121">
        <v>0</v>
      </c>
      <c r="G732" s="99">
        <v>0</v>
      </c>
      <c r="H732" s="121">
        <v>0</v>
      </c>
      <c r="I732" s="99">
        <v>0</v>
      </c>
      <c r="J732" s="121">
        <v>0</v>
      </c>
      <c r="K732" s="99">
        <v>0</v>
      </c>
      <c r="L732" s="121">
        <v>0</v>
      </c>
      <c r="M732" s="99">
        <v>0</v>
      </c>
      <c r="N732" s="121">
        <f>IFERROR(VLOOKUP($A732,'SQL Results'!$A:$B,2,0),0)</f>
        <v>0</v>
      </c>
    </row>
    <row r="733" spans="1:14" s="12" customFormat="1" x14ac:dyDescent="0.25">
      <c r="A733" s="107" t="s">
        <v>2288</v>
      </c>
      <c r="B733" s="108" t="s">
        <v>2289</v>
      </c>
      <c r="C733" s="99">
        <v>4898569.51</v>
      </c>
      <c r="D733" s="121">
        <v>4889226.5599999996</v>
      </c>
      <c r="E733" s="99">
        <v>4427492.5599999996</v>
      </c>
      <c r="F733" s="121">
        <v>4401717.55</v>
      </c>
      <c r="G733" s="99">
        <v>4017612.12</v>
      </c>
      <c r="H733" s="121">
        <v>3637267.85</v>
      </c>
      <c r="I733" s="99">
        <v>5260680.9000000004</v>
      </c>
      <c r="J733" s="121">
        <v>4714247.4000000004</v>
      </c>
      <c r="K733" s="99">
        <v>5211140.53</v>
      </c>
      <c r="L733" s="121">
        <v>4985602.03</v>
      </c>
      <c r="M733" s="99">
        <v>5581973.1399999997</v>
      </c>
      <c r="N733" s="121">
        <f>IFERROR(VLOOKUP($A733,'SQL Results'!$A:$B,2,0),0)</f>
        <v>4751728.8</v>
      </c>
    </row>
    <row r="734" spans="1:14" s="12" customFormat="1" x14ac:dyDescent="0.25">
      <c r="A734" s="107" t="s">
        <v>2292</v>
      </c>
      <c r="B734" s="108" t="s">
        <v>2293</v>
      </c>
      <c r="C734" s="99">
        <v>150341.32999999999</v>
      </c>
      <c r="D734" s="121">
        <v>130019.73</v>
      </c>
      <c r="E734" s="99">
        <v>172989.56</v>
      </c>
      <c r="F734" s="121">
        <v>192799.57</v>
      </c>
      <c r="G734" s="99">
        <v>157422.22</v>
      </c>
      <c r="H734" s="121">
        <v>217487.79000000004</v>
      </c>
      <c r="I734" s="99">
        <v>948443.89000000013</v>
      </c>
      <c r="J734" s="121">
        <v>145776.39999999997</v>
      </c>
      <c r="K734" s="99">
        <v>140424.51</v>
      </c>
      <c r="L734" s="121">
        <v>125639.99</v>
      </c>
      <c r="M734" s="99">
        <v>150202.16</v>
      </c>
      <c r="N734" s="121">
        <f>IFERROR(VLOOKUP($A734,'SQL Results'!$A:$B,2,0),0)</f>
        <v>164937.91</v>
      </c>
    </row>
    <row r="735" spans="1:14" s="12" customFormat="1" x14ac:dyDescent="0.25">
      <c r="A735" s="107" t="s">
        <v>2294</v>
      </c>
      <c r="B735" s="108" t="s">
        <v>2295</v>
      </c>
      <c r="C735" s="99">
        <v>0</v>
      </c>
      <c r="D735" s="121">
        <v>0</v>
      </c>
      <c r="E735" s="99">
        <v>0</v>
      </c>
      <c r="F735" s="121">
        <v>0</v>
      </c>
      <c r="G735" s="99">
        <v>0</v>
      </c>
      <c r="H735" s="121">
        <v>0</v>
      </c>
      <c r="I735" s="99">
        <v>0</v>
      </c>
      <c r="J735" s="121">
        <v>0</v>
      </c>
      <c r="K735" s="99">
        <v>0</v>
      </c>
      <c r="L735" s="121">
        <v>0</v>
      </c>
      <c r="M735" s="99">
        <v>0</v>
      </c>
      <c r="N735" s="121">
        <f>IFERROR(VLOOKUP($A735,'SQL Results'!$A:$B,2,0),0)</f>
        <v>0</v>
      </c>
    </row>
    <row r="736" spans="1:14" s="12" customFormat="1" x14ac:dyDescent="0.25">
      <c r="A736" s="107" t="s">
        <v>2296</v>
      </c>
      <c r="B736" s="108" t="s">
        <v>2297</v>
      </c>
      <c r="C736" s="99">
        <v>3136.44</v>
      </c>
      <c r="D736" s="121">
        <v>3146.4899999999993</v>
      </c>
      <c r="E736" s="99">
        <v>3136.44</v>
      </c>
      <c r="F736" s="121">
        <v>1578.53</v>
      </c>
      <c r="G736" s="99">
        <v>1578.53</v>
      </c>
      <c r="H736" s="121">
        <v>2410.13</v>
      </c>
      <c r="I736" s="99">
        <v>1757.73</v>
      </c>
      <c r="J736" s="121">
        <v>1978.53</v>
      </c>
      <c r="K736" s="99">
        <v>1778.53</v>
      </c>
      <c r="L736" s="121">
        <v>1725.61</v>
      </c>
      <c r="M736" s="99">
        <v>1778.53</v>
      </c>
      <c r="N736" s="121">
        <f>IFERROR(VLOOKUP($A736,'SQL Results'!$A:$B,2,0),0)</f>
        <v>1678.53</v>
      </c>
    </row>
    <row r="737" spans="1:14" s="12" customFormat="1" x14ac:dyDescent="0.25">
      <c r="A737" s="107" t="s">
        <v>2298</v>
      </c>
      <c r="B737" s="108" t="s">
        <v>2299</v>
      </c>
      <c r="C737" s="99">
        <v>3121519.14</v>
      </c>
      <c r="D737" s="121">
        <v>2476564.5800000005</v>
      </c>
      <c r="E737" s="99">
        <v>2856539.25</v>
      </c>
      <c r="F737" s="121">
        <v>4015532.8700000006</v>
      </c>
      <c r="G737" s="99">
        <v>1967377.5</v>
      </c>
      <c r="H737" s="121">
        <v>2731053.43</v>
      </c>
      <c r="I737" s="99">
        <v>3093295.5499999993</v>
      </c>
      <c r="J737" s="121">
        <v>2857899.78</v>
      </c>
      <c r="K737" s="99">
        <v>3148337.68</v>
      </c>
      <c r="L737" s="121">
        <v>3701555.35</v>
      </c>
      <c r="M737" s="99">
        <v>3530684.44</v>
      </c>
      <c r="N737" s="121">
        <f>IFERROR(VLOOKUP($A737,'SQL Results'!$A:$B,2,0),0)</f>
        <v>3322872.64</v>
      </c>
    </row>
    <row r="738" spans="1:14" s="12" customFormat="1" x14ac:dyDescent="0.25">
      <c r="A738" s="107" t="s">
        <v>2300</v>
      </c>
      <c r="B738" s="108" t="s">
        <v>2301</v>
      </c>
      <c r="C738" s="99">
        <v>270584.13</v>
      </c>
      <c r="D738" s="121">
        <v>247902.57000000004</v>
      </c>
      <c r="E738" s="99">
        <v>262015.31</v>
      </c>
      <c r="F738" s="121">
        <v>89067.34</v>
      </c>
      <c r="G738" s="99">
        <v>35052.370000000003</v>
      </c>
      <c r="H738" s="121">
        <v>73556.66</v>
      </c>
      <c r="I738" s="99">
        <v>125383.79</v>
      </c>
      <c r="J738" s="121">
        <v>146284.57</v>
      </c>
      <c r="K738" s="99">
        <v>157252.85999999996</v>
      </c>
      <c r="L738" s="121">
        <v>168301.21</v>
      </c>
      <c r="M738" s="99">
        <v>169012.83</v>
      </c>
      <c r="N738" s="121">
        <f>IFERROR(VLOOKUP($A738,'SQL Results'!$A:$B,2,0),0)</f>
        <v>188929.71</v>
      </c>
    </row>
    <row r="739" spans="1:14" s="12" customFormat="1" x14ac:dyDescent="0.25">
      <c r="A739" s="107" t="s">
        <v>2302</v>
      </c>
      <c r="B739" s="108" t="s">
        <v>2303</v>
      </c>
      <c r="C739" s="99">
        <v>805324.04</v>
      </c>
      <c r="D739" s="121">
        <v>794647.71</v>
      </c>
      <c r="E739" s="99">
        <v>729117.81000000017</v>
      </c>
      <c r="F739" s="121">
        <v>343666.64</v>
      </c>
      <c r="G739" s="99">
        <v>369485.22</v>
      </c>
      <c r="H739" s="121">
        <v>395570.25</v>
      </c>
      <c r="I739" s="99">
        <v>509140.25</v>
      </c>
      <c r="J739" s="121">
        <v>415605.42</v>
      </c>
      <c r="K739" s="99">
        <v>448814.72999999992</v>
      </c>
      <c r="L739" s="121">
        <v>583799.51</v>
      </c>
      <c r="M739" s="99">
        <v>623509.17000000004</v>
      </c>
      <c r="N739" s="121">
        <f>IFERROR(VLOOKUP($A739,'SQL Results'!$A:$B,2,0),0)</f>
        <v>538315.77</v>
      </c>
    </row>
    <row r="740" spans="1:14" s="12" customFormat="1" x14ac:dyDescent="0.25">
      <c r="A740" s="107" t="s">
        <v>2304</v>
      </c>
      <c r="B740" s="108" t="s">
        <v>2305</v>
      </c>
      <c r="C740" s="99">
        <v>317131.58000000007</v>
      </c>
      <c r="D740" s="121">
        <v>182260.21</v>
      </c>
      <c r="E740" s="99">
        <v>463334.5</v>
      </c>
      <c r="F740" s="121">
        <v>586655.93999999994</v>
      </c>
      <c r="G740" s="99">
        <v>88406.369999999981</v>
      </c>
      <c r="H740" s="121">
        <v>96074.46</v>
      </c>
      <c r="I740" s="99">
        <v>226207.3</v>
      </c>
      <c r="J740" s="121">
        <v>215368.52</v>
      </c>
      <c r="K740" s="99">
        <v>181156.75</v>
      </c>
      <c r="L740" s="121">
        <v>228384.42000000004</v>
      </c>
      <c r="M740" s="99">
        <v>282549.81</v>
      </c>
      <c r="N740" s="121">
        <f>IFERROR(VLOOKUP($A740,'SQL Results'!$A:$B,2,0),0)</f>
        <v>227178.48</v>
      </c>
    </row>
    <row r="741" spans="1:14" s="12" customFormat="1" ht="30" x14ac:dyDescent="0.25">
      <c r="A741" s="107" t="s">
        <v>2306</v>
      </c>
      <c r="B741" s="108" t="s">
        <v>2307</v>
      </c>
      <c r="C741" s="99">
        <v>2523507.4300000002</v>
      </c>
      <c r="D741" s="121">
        <v>1914114.75</v>
      </c>
      <c r="E741" s="99">
        <v>1927319.52</v>
      </c>
      <c r="F741" s="121">
        <v>2008996.3799999997</v>
      </c>
      <c r="G741" s="99">
        <v>1847118.52</v>
      </c>
      <c r="H741" s="121">
        <v>2062967.0400000003</v>
      </c>
      <c r="I741" s="99">
        <v>2093104.36</v>
      </c>
      <c r="J741" s="121">
        <v>2137088.73</v>
      </c>
      <c r="K741" s="99">
        <v>2216919.1800000002</v>
      </c>
      <c r="L741" s="121">
        <v>2319330.2299999995</v>
      </c>
      <c r="M741" s="99">
        <v>2268710.59</v>
      </c>
      <c r="N741" s="121">
        <f>IFERROR(VLOOKUP($A741,'SQL Results'!$A:$B,2,0),0)</f>
        <v>2310047.9300000002</v>
      </c>
    </row>
    <row r="742" spans="1:14" s="12" customFormat="1" x14ac:dyDescent="0.25">
      <c r="A742" s="107" t="s">
        <v>2310</v>
      </c>
      <c r="B742" s="108" t="s">
        <v>2309</v>
      </c>
      <c r="C742" s="99">
        <v>7578917.7599999998</v>
      </c>
      <c r="D742" s="121">
        <v>7200965.4299999997</v>
      </c>
      <c r="E742" s="99">
        <v>7343531.96</v>
      </c>
      <c r="F742" s="121">
        <v>8890674.9100000001</v>
      </c>
      <c r="G742" s="99">
        <v>7183013.1399999997</v>
      </c>
      <c r="H742" s="121">
        <v>9429331.0800000019</v>
      </c>
      <c r="I742" s="99">
        <v>9170319.2599999998</v>
      </c>
      <c r="J742" s="121">
        <v>9439089.7899999991</v>
      </c>
      <c r="K742" s="99">
        <v>8893632.6999999993</v>
      </c>
      <c r="L742" s="121">
        <v>9423143.4600000009</v>
      </c>
      <c r="M742" s="99">
        <v>10384839.92</v>
      </c>
      <c r="N742" s="121">
        <f>IFERROR(VLOOKUP($A742,'SQL Results'!$A:$B,2,0),0)</f>
        <v>11958221.66</v>
      </c>
    </row>
    <row r="743" spans="1:14" s="12" customFormat="1" ht="30" x14ac:dyDescent="0.25">
      <c r="A743" s="107" t="s">
        <v>2311</v>
      </c>
      <c r="B743" s="108" t="s">
        <v>2312</v>
      </c>
      <c r="C743" s="99">
        <v>225818.26</v>
      </c>
      <c r="D743" s="121">
        <v>240275.82</v>
      </c>
      <c r="E743" s="99">
        <v>452330.38</v>
      </c>
      <c r="F743" s="121">
        <v>152519.06</v>
      </c>
      <c r="G743" s="99">
        <v>196149.54</v>
      </c>
      <c r="H743" s="121">
        <v>252356.12</v>
      </c>
      <c r="I743" s="99">
        <v>263399.48</v>
      </c>
      <c r="J743" s="121">
        <v>501494.09</v>
      </c>
      <c r="K743" s="99">
        <v>462783.85999999993</v>
      </c>
      <c r="L743" s="121">
        <v>614546.32999999996</v>
      </c>
      <c r="M743" s="99">
        <v>664329.02</v>
      </c>
      <c r="N743" s="121">
        <f>IFERROR(VLOOKUP($A743,'SQL Results'!$A:$B,2,0),0)</f>
        <v>690292.44</v>
      </c>
    </row>
    <row r="744" spans="1:14" s="12" customFormat="1" x14ac:dyDescent="0.25">
      <c r="A744" s="107" t="s">
        <v>2316</v>
      </c>
      <c r="B744" s="108" t="s">
        <v>2317</v>
      </c>
      <c r="C744" s="99">
        <v>74734.23</v>
      </c>
      <c r="D744" s="121">
        <v>80810.990000000005</v>
      </c>
      <c r="E744" s="99">
        <v>68565.75</v>
      </c>
      <c r="F744" s="121">
        <v>70433</v>
      </c>
      <c r="G744" s="99">
        <v>51980.000000000007</v>
      </c>
      <c r="H744" s="121">
        <v>86041.07</v>
      </c>
      <c r="I744" s="99">
        <v>88029.09</v>
      </c>
      <c r="J744" s="121">
        <v>104762.81</v>
      </c>
      <c r="K744" s="99">
        <v>88559.19</v>
      </c>
      <c r="L744" s="121">
        <v>105539.80000000002</v>
      </c>
      <c r="M744" s="99">
        <v>126628.92</v>
      </c>
      <c r="N744" s="121">
        <f>IFERROR(VLOOKUP($A744,'SQL Results'!$A:$B,2,0),0)</f>
        <v>119701.34</v>
      </c>
    </row>
    <row r="745" spans="1:14" s="12" customFormat="1" x14ac:dyDescent="0.25">
      <c r="A745" s="107" t="s">
        <v>2318</v>
      </c>
      <c r="B745" s="108" t="s">
        <v>2319</v>
      </c>
      <c r="C745" s="99">
        <v>462.43999999999994</v>
      </c>
      <c r="D745" s="121">
        <v>253.69</v>
      </c>
      <c r="E745" s="99">
        <v>195.16</v>
      </c>
      <c r="F745" s="121">
        <v>79.659999999999982</v>
      </c>
      <c r="G745" s="99">
        <v>333.83999999999992</v>
      </c>
      <c r="H745" s="121">
        <v>1155</v>
      </c>
      <c r="I745" s="99">
        <v>2500.29</v>
      </c>
      <c r="J745" s="121">
        <v>4308.75</v>
      </c>
      <c r="K745" s="99">
        <v>1199.95</v>
      </c>
      <c r="L745" s="121">
        <v>1609.37</v>
      </c>
      <c r="M745" s="99">
        <v>1391.45</v>
      </c>
      <c r="N745" s="121">
        <f>IFERROR(VLOOKUP($A745,'SQL Results'!$A:$B,2,0),0)</f>
        <v>1963.82</v>
      </c>
    </row>
    <row r="746" spans="1:14" s="12" customFormat="1" x14ac:dyDescent="0.25">
      <c r="A746" s="107" t="s">
        <v>2320</v>
      </c>
      <c r="B746" s="108" t="s">
        <v>2321</v>
      </c>
      <c r="C746" s="99">
        <v>477854.83</v>
      </c>
      <c r="D746" s="121">
        <v>429152.26000000007</v>
      </c>
      <c r="E746" s="99">
        <v>161037.65</v>
      </c>
      <c r="F746" s="121">
        <v>230496.86</v>
      </c>
      <c r="G746" s="99">
        <v>112723.31</v>
      </c>
      <c r="H746" s="121">
        <v>129071.73</v>
      </c>
      <c r="I746" s="99">
        <v>456652.54</v>
      </c>
      <c r="J746" s="121">
        <v>661283.01</v>
      </c>
      <c r="K746" s="99">
        <v>643867.64</v>
      </c>
      <c r="L746" s="121">
        <v>957995.24</v>
      </c>
      <c r="M746" s="99">
        <v>700112.41</v>
      </c>
      <c r="N746" s="121">
        <f>IFERROR(VLOOKUP($A746,'SQL Results'!$A:$B,2,0),0)</f>
        <v>639110.36</v>
      </c>
    </row>
    <row r="747" spans="1:14" s="12" customFormat="1" ht="30" x14ac:dyDescent="0.25">
      <c r="A747" s="107" t="s">
        <v>2324</v>
      </c>
      <c r="B747" s="108" t="s">
        <v>2325</v>
      </c>
      <c r="C747" s="99">
        <v>524606.88</v>
      </c>
      <c r="D747" s="121">
        <v>372501.42</v>
      </c>
      <c r="E747" s="99">
        <v>235228.05999999997</v>
      </c>
      <c r="F747" s="121">
        <v>122495.08</v>
      </c>
      <c r="G747" s="99">
        <v>62128.4</v>
      </c>
      <c r="H747" s="121">
        <v>167508.73000000004</v>
      </c>
      <c r="I747" s="99">
        <v>235446.19</v>
      </c>
      <c r="J747" s="121">
        <v>209180.52</v>
      </c>
      <c r="K747" s="99">
        <v>270806.78000000003</v>
      </c>
      <c r="L747" s="121">
        <v>462908.54999999993</v>
      </c>
      <c r="M747" s="99">
        <v>443218.09</v>
      </c>
      <c r="N747" s="121">
        <f>IFERROR(VLOOKUP($A747,'SQL Results'!$A:$B,2,0),0)</f>
        <v>474822.72</v>
      </c>
    </row>
    <row r="748" spans="1:14" s="12" customFormat="1" ht="30" x14ac:dyDescent="0.25">
      <c r="A748" s="107" t="s">
        <v>2326</v>
      </c>
      <c r="B748" s="108" t="s">
        <v>2327</v>
      </c>
      <c r="C748" s="99">
        <v>10660.36</v>
      </c>
      <c r="D748" s="121">
        <v>34607.78</v>
      </c>
      <c r="E748" s="99">
        <v>26397.15</v>
      </c>
      <c r="F748" s="121">
        <v>31107.71</v>
      </c>
      <c r="G748" s="99">
        <v>35573.17</v>
      </c>
      <c r="H748" s="121">
        <v>33115.65</v>
      </c>
      <c r="I748" s="99">
        <v>27677.48</v>
      </c>
      <c r="J748" s="121">
        <v>41705.80999999999</v>
      </c>
      <c r="K748" s="99">
        <v>41098.449999999997</v>
      </c>
      <c r="L748" s="121">
        <v>41319.32</v>
      </c>
      <c r="M748" s="99">
        <v>43075.5</v>
      </c>
      <c r="N748" s="121">
        <f>IFERROR(VLOOKUP($A748,'SQL Results'!$A:$B,2,0),0)</f>
        <v>45355.31</v>
      </c>
    </row>
    <row r="749" spans="1:14" s="12" customFormat="1" x14ac:dyDescent="0.25">
      <c r="A749" s="107" t="s">
        <v>2330</v>
      </c>
      <c r="B749" s="108" t="s">
        <v>2331</v>
      </c>
      <c r="C749" s="99">
        <v>179290.15</v>
      </c>
      <c r="D749" s="121">
        <v>220477.70999999996</v>
      </c>
      <c r="E749" s="99">
        <v>143358.19</v>
      </c>
      <c r="F749" s="121">
        <v>37780.150000000009</v>
      </c>
      <c r="G749" s="99">
        <v>187235.83</v>
      </c>
      <c r="H749" s="121">
        <v>207179.59</v>
      </c>
      <c r="I749" s="99">
        <v>206013.48</v>
      </c>
      <c r="J749" s="121">
        <v>236003.73</v>
      </c>
      <c r="K749" s="99">
        <v>148884.91</v>
      </c>
      <c r="L749" s="121">
        <v>163576.65</v>
      </c>
      <c r="M749" s="99">
        <v>235963.23</v>
      </c>
      <c r="N749" s="121">
        <f>IFERROR(VLOOKUP($A749,'SQL Results'!$A:$B,2,0),0)</f>
        <v>297337.82</v>
      </c>
    </row>
    <row r="750" spans="1:14" s="12" customFormat="1" x14ac:dyDescent="0.25">
      <c r="A750" s="107" t="s">
        <v>2332</v>
      </c>
      <c r="B750" s="108" t="s">
        <v>2333</v>
      </c>
      <c r="C750" s="99">
        <v>423501.53000000009</v>
      </c>
      <c r="D750" s="121">
        <v>319877.40999999992</v>
      </c>
      <c r="E750" s="99">
        <v>193905.35</v>
      </c>
      <c r="F750" s="121">
        <v>99853.470000000016</v>
      </c>
      <c r="G750" s="99">
        <v>122175.94</v>
      </c>
      <c r="H750" s="121">
        <v>328949.15999999997</v>
      </c>
      <c r="I750" s="99">
        <v>26532.47</v>
      </c>
      <c r="J750" s="121">
        <v>59910.21</v>
      </c>
      <c r="K750" s="99">
        <v>112832.57</v>
      </c>
      <c r="L750" s="121">
        <v>168444.9</v>
      </c>
      <c r="M750" s="99">
        <v>138327.88</v>
      </c>
      <c r="N750" s="121">
        <f>IFERROR(VLOOKUP($A750,'SQL Results'!$A:$B,2,0),0)</f>
        <v>344617.21</v>
      </c>
    </row>
    <row r="751" spans="1:14" s="12" customFormat="1" x14ac:dyDescent="0.25">
      <c r="A751" s="107" t="s">
        <v>2336</v>
      </c>
      <c r="B751" s="108" t="s">
        <v>2337</v>
      </c>
      <c r="C751" s="99">
        <v>12463971.810000001</v>
      </c>
      <c r="D751" s="121">
        <v>8402703.4199999999</v>
      </c>
      <c r="E751" s="99">
        <v>8466840.6999999993</v>
      </c>
      <c r="F751" s="121">
        <v>11419544.09</v>
      </c>
      <c r="G751" s="99">
        <v>10379236.17</v>
      </c>
      <c r="H751" s="121">
        <v>10026684.42</v>
      </c>
      <c r="I751" s="99">
        <v>11353498.34</v>
      </c>
      <c r="J751" s="121">
        <v>12578609.74</v>
      </c>
      <c r="K751" s="99">
        <v>13080354.119999999</v>
      </c>
      <c r="L751" s="121">
        <v>13668690.449999999</v>
      </c>
      <c r="M751" s="99">
        <v>13765913.82</v>
      </c>
      <c r="N751" s="121">
        <f>IFERROR(VLOOKUP($A751,'SQL Results'!$A:$B,2,0),0)</f>
        <v>13182542.550000001</v>
      </c>
    </row>
    <row r="752" spans="1:14" s="12" customFormat="1" x14ac:dyDescent="0.25">
      <c r="A752" s="107" t="s">
        <v>2338</v>
      </c>
      <c r="B752" s="108" t="s">
        <v>2339</v>
      </c>
      <c r="C752" s="99">
        <v>254749.26</v>
      </c>
      <c r="D752" s="121">
        <v>333544.55</v>
      </c>
      <c r="E752" s="99">
        <v>249424.56000000003</v>
      </c>
      <c r="F752" s="121">
        <v>261116.46</v>
      </c>
      <c r="G752" s="99">
        <v>286715.17</v>
      </c>
      <c r="H752" s="121">
        <v>401591.87</v>
      </c>
      <c r="I752" s="99">
        <v>514509.65999999992</v>
      </c>
      <c r="J752" s="121">
        <v>481680.46</v>
      </c>
      <c r="K752" s="99">
        <v>432255.95000000007</v>
      </c>
      <c r="L752" s="121">
        <v>519464.55</v>
      </c>
      <c r="M752" s="99">
        <v>406667.52000000002</v>
      </c>
      <c r="N752" s="121">
        <f>IFERROR(VLOOKUP($A752,'SQL Results'!$A:$B,2,0),0)</f>
        <v>539442.04</v>
      </c>
    </row>
    <row r="753" spans="1:14" s="12" customFormat="1" ht="30" x14ac:dyDescent="0.25">
      <c r="A753" s="107" t="s">
        <v>2342</v>
      </c>
      <c r="B753" s="108" t="s">
        <v>2343</v>
      </c>
      <c r="C753" s="99">
        <v>2376662.66</v>
      </c>
      <c r="D753" s="121">
        <v>1957295.21</v>
      </c>
      <c r="E753" s="99">
        <v>2137905.61</v>
      </c>
      <c r="F753" s="121">
        <v>2803243.86</v>
      </c>
      <c r="G753" s="99">
        <v>3505312.87</v>
      </c>
      <c r="H753" s="121">
        <v>2569262.5299999998</v>
      </c>
      <c r="I753" s="99">
        <v>2102794.7400000002</v>
      </c>
      <c r="J753" s="121">
        <v>2394788.36</v>
      </c>
      <c r="K753" s="99">
        <v>2536052.7300000004</v>
      </c>
      <c r="L753" s="121">
        <v>2449760.7499999995</v>
      </c>
      <c r="M753" s="99">
        <v>2762128.1</v>
      </c>
      <c r="N753" s="121">
        <f>IFERROR(VLOOKUP($A753,'SQL Results'!$A:$B,2,0),0)</f>
        <v>2537853</v>
      </c>
    </row>
    <row r="754" spans="1:14" s="12" customFormat="1" x14ac:dyDescent="0.25">
      <c r="A754" s="107" t="s">
        <v>2344</v>
      </c>
      <c r="B754" s="108" t="s">
        <v>2345</v>
      </c>
      <c r="C754" s="99">
        <v>26069.779999999995</v>
      </c>
      <c r="D754" s="121">
        <v>31067.599999999999</v>
      </c>
      <c r="E754" s="99">
        <v>17590.62</v>
      </c>
      <c r="F754" s="121">
        <v>43734.04</v>
      </c>
      <c r="G754" s="99">
        <v>10458.02</v>
      </c>
      <c r="H754" s="121">
        <v>7376.66</v>
      </c>
      <c r="I754" s="99">
        <v>11455.31</v>
      </c>
      <c r="J754" s="121">
        <v>26469.98</v>
      </c>
      <c r="K754" s="99">
        <v>28574.3</v>
      </c>
      <c r="L754" s="121">
        <v>20845.82</v>
      </c>
      <c r="M754" s="99">
        <v>30118.95</v>
      </c>
      <c r="N754" s="121">
        <f>IFERROR(VLOOKUP($A754,'SQL Results'!$A:$B,2,0),0)</f>
        <v>43398.48</v>
      </c>
    </row>
    <row r="755" spans="1:14" s="12" customFormat="1" x14ac:dyDescent="0.25">
      <c r="A755" s="107" t="s">
        <v>2346</v>
      </c>
      <c r="B755" s="108" t="s">
        <v>2347</v>
      </c>
      <c r="C755" s="99">
        <v>97291.27</v>
      </c>
      <c r="D755" s="121">
        <v>83317.95</v>
      </c>
      <c r="E755" s="99">
        <v>73562.369999999981</v>
      </c>
      <c r="F755" s="121">
        <v>43494.03</v>
      </c>
      <c r="G755" s="99">
        <v>16980.41</v>
      </c>
      <c r="H755" s="121">
        <v>34419.83</v>
      </c>
      <c r="I755" s="99">
        <v>50906.16</v>
      </c>
      <c r="J755" s="121">
        <v>67606.14</v>
      </c>
      <c r="K755" s="99">
        <v>91012.99000000002</v>
      </c>
      <c r="L755" s="121">
        <v>129243.37</v>
      </c>
      <c r="M755" s="99">
        <v>129270.95</v>
      </c>
      <c r="N755" s="121">
        <f>IFERROR(VLOOKUP($A755,'SQL Results'!$A:$B,2,0),0)</f>
        <v>81894.399999999994</v>
      </c>
    </row>
    <row r="756" spans="1:14" s="12" customFormat="1" x14ac:dyDescent="0.25">
      <c r="A756" s="107" t="s">
        <v>2350</v>
      </c>
      <c r="B756" s="108" t="s">
        <v>2351</v>
      </c>
      <c r="C756" s="99">
        <v>4967301.209999999</v>
      </c>
      <c r="D756" s="121">
        <v>4047934.7799999993</v>
      </c>
      <c r="E756" s="99">
        <v>3782146.12</v>
      </c>
      <c r="F756" s="121">
        <v>3818805.05</v>
      </c>
      <c r="G756" s="99">
        <v>2876996.43</v>
      </c>
      <c r="H756" s="121">
        <v>4471127.51</v>
      </c>
      <c r="I756" s="99">
        <v>5135422.6100000003</v>
      </c>
      <c r="J756" s="121">
        <v>6424239.1900000013</v>
      </c>
      <c r="K756" s="99">
        <v>5700665.3399999989</v>
      </c>
      <c r="L756" s="121">
        <v>5339050.6500000004</v>
      </c>
      <c r="M756" s="99">
        <v>5973046.4400000004</v>
      </c>
      <c r="N756" s="121">
        <f>IFERROR(VLOOKUP($A756,'SQL Results'!$A:$B,2,0),0)</f>
        <v>5853931.96</v>
      </c>
    </row>
    <row r="757" spans="1:14" s="12" customFormat="1" x14ac:dyDescent="0.25">
      <c r="A757" s="107" t="s">
        <v>2352</v>
      </c>
      <c r="B757" s="108" t="s">
        <v>2353</v>
      </c>
      <c r="C757" s="99">
        <v>2366889.14</v>
      </c>
      <c r="D757" s="121">
        <v>2705183.43</v>
      </c>
      <c r="E757" s="99">
        <v>2720591.98</v>
      </c>
      <c r="F757" s="121">
        <v>3722099.6800000006</v>
      </c>
      <c r="G757" s="99">
        <v>2278747.0499999998</v>
      </c>
      <c r="H757" s="121">
        <v>2620574.36</v>
      </c>
      <c r="I757" s="99">
        <v>3037792.49</v>
      </c>
      <c r="J757" s="121">
        <v>2240937.0699999998</v>
      </c>
      <c r="K757" s="99">
        <v>2759267.16</v>
      </c>
      <c r="L757" s="121">
        <v>2581208.4700000002</v>
      </c>
      <c r="M757" s="99">
        <v>2331028.8199999998</v>
      </c>
      <c r="N757" s="121">
        <f>IFERROR(VLOOKUP($A757,'SQL Results'!$A:$B,2,0),0)</f>
        <v>2443153.7200000002</v>
      </c>
    </row>
    <row r="758" spans="1:14" s="12" customFormat="1" x14ac:dyDescent="0.25">
      <c r="A758" s="107" t="s">
        <v>2356</v>
      </c>
      <c r="B758" s="108" t="s">
        <v>2357</v>
      </c>
      <c r="C758" s="99">
        <v>1528422.16</v>
      </c>
      <c r="D758" s="121">
        <v>1776498.63</v>
      </c>
      <c r="E758" s="99">
        <v>1353197.08</v>
      </c>
      <c r="F758" s="121">
        <v>342774.29</v>
      </c>
      <c r="G758" s="99">
        <v>121797.23</v>
      </c>
      <c r="H758" s="121">
        <v>438049.75</v>
      </c>
      <c r="I758" s="99">
        <v>906370.57</v>
      </c>
      <c r="J758" s="121">
        <v>1215871.97</v>
      </c>
      <c r="K758" s="99">
        <v>836329.69999999984</v>
      </c>
      <c r="L758" s="121">
        <v>926446.31</v>
      </c>
      <c r="M758" s="99">
        <v>1044048.8</v>
      </c>
      <c r="N758" s="121">
        <f>IFERROR(VLOOKUP($A758,'SQL Results'!$A:$B,2,0),0)</f>
        <v>1065047.97</v>
      </c>
    </row>
    <row r="759" spans="1:14" s="12" customFormat="1" x14ac:dyDescent="0.25">
      <c r="A759" s="107" t="s">
        <v>2358</v>
      </c>
      <c r="B759" s="108" t="s">
        <v>2359</v>
      </c>
      <c r="C759" s="99">
        <v>3787.25</v>
      </c>
      <c r="D759" s="121">
        <v>3632.55</v>
      </c>
      <c r="E759" s="99">
        <v>5880.67</v>
      </c>
      <c r="F759" s="121">
        <v>1618.96</v>
      </c>
      <c r="G759" s="99">
        <v>4060.36</v>
      </c>
      <c r="H759" s="121">
        <v>17378.150000000001</v>
      </c>
      <c r="I759" s="99">
        <v>1231.06</v>
      </c>
      <c r="J759" s="121">
        <v>561.87000000000012</v>
      </c>
      <c r="K759" s="99">
        <v>6255.75</v>
      </c>
      <c r="L759" s="121">
        <v>8588.44</v>
      </c>
      <c r="M759" s="99">
        <v>5487.07</v>
      </c>
      <c r="N759" s="121">
        <f>IFERROR(VLOOKUP($A759,'SQL Results'!$A:$B,2,0),0)</f>
        <v>3849.03</v>
      </c>
    </row>
    <row r="760" spans="1:14" s="12" customFormat="1" x14ac:dyDescent="0.25">
      <c r="A760" s="107" t="s">
        <v>2362</v>
      </c>
      <c r="B760" s="108" t="s">
        <v>2363</v>
      </c>
      <c r="C760" s="99">
        <v>452475.53000000009</v>
      </c>
      <c r="D760" s="121">
        <v>508700.6</v>
      </c>
      <c r="E760" s="99">
        <v>305179.74</v>
      </c>
      <c r="F760" s="121">
        <v>164937.12</v>
      </c>
      <c r="G760" s="99">
        <v>265389.49</v>
      </c>
      <c r="H760" s="121">
        <v>220308.71</v>
      </c>
      <c r="I760" s="99">
        <v>453754.64</v>
      </c>
      <c r="J760" s="121">
        <v>710362.85</v>
      </c>
      <c r="K760" s="99">
        <v>611544.44999999995</v>
      </c>
      <c r="L760" s="121">
        <v>830045.35</v>
      </c>
      <c r="M760" s="99">
        <v>893553.29</v>
      </c>
      <c r="N760" s="121">
        <f>IFERROR(VLOOKUP($A760,'SQL Results'!$A:$B,2,0),0)</f>
        <v>648051.97</v>
      </c>
    </row>
    <row r="761" spans="1:14" s="12" customFormat="1" x14ac:dyDescent="0.25">
      <c r="A761" s="107" t="s">
        <v>2364</v>
      </c>
      <c r="B761" s="108" t="s">
        <v>2365</v>
      </c>
      <c r="C761" s="99">
        <v>127481.57</v>
      </c>
      <c r="D761" s="121">
        <v>109706.14</v>
      </c>
      <c r="E761" s="99">
        <v>76934.399999999994</v>
      </c>
      <c r="F761" s="121">
        <v>64694.2</v>
      </c>
      <c r="G761" s="99">
        <v>92630.82</v>
      </c>
      <c r="H761" s="121">
        <v>49148.37999999999</v>
      </c>
      <c r="I761" s="99">
        <v>107091.87</v>
      </c>
      <c r="J761" s="121">
        <v>162937.32999999999</v>
      </c>
      <c r="K761" s="99">
        <v>130272.08</v>
      </c>
      <c r="L761" s="121">
        <v>75730.58</v>
      </c>
      <c r="M761" s="99">
        <v>96663.2</v>
      </c>
      <c r="N761" s="121">
        <f>IFERROR(VLOOKUP($A761,'SQL Results'!$A:$B,2,0),0)</f>
        <v>147037.53</v>
      </c>
    </row>
    <row r="762" spans="1:14" s="12" customFormat="1" x14ac:dyDescent="0.25">
      <c r="A762" s="107" t="s">
        <v>2366</v>
      </c>
      <c r="B762" s="108" t="s">
        <v>2367</v>
      </c>
      <c r="C762" s="99">
        <v>3671.91</v>
      </c>
      <c r="D762" s="121">
        <v>5787.82</v>
      </c>
      <c r="E762" s="99">
        <v>4444.670000000001</v>
      </c>
      <c r="F762" s="121">
        <v>2555.3499999999995</v>
      </c>
      <c r="G762" s="99">
        <v>2377.2699999999995</v>
      </c>
      <c r="H762" s="121">
        <v>10041.11</v>
      </c>
      <c r="I762" s="99">
        <v>7081.55</v>
      </c>
      <c r="J762" s="121">
        <v>6391.33</v>
      </c>
      <c r="K762" s="99">
        <v>6051.67</v>
      </c>
      <c r="L762" s="121">
        <v>6202.5200000000013</v>
      </c>
      <c r="M762" s="99">
        <v>6359.72</v>
      </c>
      <c r="N762" s="121">
        <f>IFERROR(VLOOKUP($A762,'SQL Results'!$A:$B,2,0),0)</f>
        <v>5429.08</v>
      </c>
    </row>
    <row r="763" spans="1:14" s="12" customFormat="1" x14ac:dyDescent="0.25">
      <c r="A763" s="107" t="s">
        <v>2368</v>
      </c>
      <c r="B763" s="108" t="s">
        <v>2369</v>
      </c>
      <c r="C763" s="99">
        <v>88150</v>
      </c>
      <c r="D763" s="121">
        <v>29802.02</v>
      </c>
      <c r="E763" s="99">
        <v>49720.45</v>
      </c>
      <c r="F763" s="121">
        <v>74252.97</v>
      </c>
      <c r="G763" s="99">
        <v>45136.209999999992</v>
      </c>
      <c r="H763" s="121">
        <v>28528.479999999996</v>
      </c>
      <c r="I763" s="99">
        <v>53917.45</v>
      </c>
      <c r="J763" s="121">
        <v>33562.129999999997</v>
      </c>
      <c r="K763" s="99">
        <v>40811.480000000003</v>
      </c>
      <c r="L763" s="121">
        <v>32066.39</v>
      </c>
      <c r="M763" s="99">
        <v>38296.68</v>
      </c>
      <c r="N763" s="121">
        <f>IFERROR(VLOOKUP($A763,'SQL Results'!$A:$B,2,0),0)</f>
        <v>34771.839999999997</v>
      </c>
    </row>
    <row r="764" spans="1:14" s="12" customFormat="1" x14ac:dyDescent="0.25">
      <c r="A764" s="107" t="s">
        <v>2370</v>
      </c>
      <c r="B764" s="108" t="s">
        <v>2371</v>
      </c>
      <c r="C764" s="99">
        <v>13820.200000000003</v>
      </c>
      <c r="D764" s="121">
        <v>12119.5</v>
      </c>
      <c r="E764" s="99">
        <v>21020.77</v>
      </c>
      <c r="F764" s="121">
        <v>8201.4500000000007</v>
      </c>
      <c r="G764" s="99">
        <v>4342.1000000000004</v>
      </c>
      <c r="H764" s="121">
        <v>11903.17</v>
      </c>
      <c r="I764" s="99">
        <v>20500.34</v>
      </c>
      <c r="J764" s="121">
        <v>18758.849999999999</v>
      </c>
      <c r="K764" s="99">
        <v>44055.199999999997</v>
      </c>
      <c r="L764" s="121">
        <v>21383.51</v>
      </c>
      <c r="M764" s="99">
        <v>14060.94</v>
      </c>
      <c r="N764" s="121">
        <f>IFERROR(VLOOKUP($A764,'SQL Results'!$A:$B,2,0),0)</f>
        <v>17126.59</v>
      </c>
    </row>
    <row r="765" spans="1:14" s="12" customFormat="1" x14ac:dyDescent="0.25">
      <c r="A765" s="107" t="s">
        <v>2372</v>
      </c>
      <c r="B765" s="108" t="s">
        <v>2373</v>
      </c>
      <c r="C765" s="99">
        <v>82660.34</v>
      </c>
      <c r="D765" s="121">
        <v>124213.99</v>
      </c>
      <c r="E765" s="99">
        <v>73910.12</v>
      </c>
      <c r="F765" s="121">
        <v>50935.360000000001</v>
      </c>
      <c r="G765" s="99">
        <v>15707.49</v>
      </c>
      <c r="H765" s="121">
        <v>78800.06</v>
      </c>
      <c r="I765" s="99">
        <v>58895.040000000001</v>
      </c>
      <c r="J765" s="121">
        <v>102773.44</v>
      </c>
      <c r="K765" s="99">
        <v>88647.11</v>
      </c>
      <c r="L765" s="121">
        <v>97793.919999999998</v>
      </c>
      <c r="M765" s="99">
        <v>79142.67</v>
      </c>
      <c r="N765" s="121">
        <f>IFERROR(VLOOKUP($A765,'SQL Results'!$A:$B,2,0),0)</f>
        <v>101179.78</v>
      </c>
    </row>
    <row r="766" spans="1:14" s="12" customFormat="1" x14ac:dyDescent="0.25">
      <c r="A766" s="107" t="s">
        <v>2374</v>
      </c>
      <c r="B766" s="108" t="s">
        <v>2375</v>
      </c>
      <c r="C766" s="99">
        <v>2495.86</v>
      </c>
      <c r="D766" s="121">
        <v>2026.28</v>
      </c>
      <c r="E766" s="99">
        <v>918.39</v>
      </c>
      <c r="F766" s="121">
        <v>891.13000000000011</v>
      </c>
      <c r="G766" s="99">
        <v>23.47</v>
      </c>
      <c r="H766" s="121">
        <v>225.38</v>
      </c>
      <c r="I766" s="99">
        <v>798.04999999999984</v>
      </c>
      <c r="J766" s="121">
        <v>720.32000000000016</v>
      </c>
      <c r="K766" s="99">
        <v>3689.97</v>
      </c>
      <c r="L766" s="121">
        <v>679.63</v>
      </c>
      <c r="M766" s="99">
        <v>268.27</v>
      </c>
      <c r="N766" s="121">
        <f>IFERROR(VLOOKUP($A766,'SQL Results'!$A:$B,2,0),0)</f>
        <v>20.18</v>
      </c>
    </row>
    <row r="767" spans="1:14" s="12" customFormat="1" x14ac:dyDescent="0.25">
      <c r="A767" s="107" t="s">
        <v>2376</v>
      </c>
      <c r="B767" s="108" t="s">
        <v>2377</v>
      </c>
      <c r="C767" s="99">
        <v>1100156.3400000001</v>
      </c>
      <c r="D767" s="121">
        <v>782426.7</v>
      </c>
      <c r="E767" s="99">
        <v>791201.63</v>
      </c>
      <c r="F767" s="121">
        <v>897035.4</v>
      </c>
      <c r="G767" s="99">
        <v>673750.98</v>
      </c>
      <c r="H767" s="121">
        <v>629499.18999999994</v>
      </c>
      <c r="I767" s="99">
        <v>627816.65</v>
      </c>
      <c r="J767" s="121">
        <v>839164.19999999984</v>
      </c>
      <c r="K767" s="99">
        <v>621896.14</v>
      </c>
      <c r="L767" s="121">
        <v>1009880.6700000002</v>
      </c>
      <c r="M767" s="99">
        <v>871209.34</v>
      </c>
      <c r="N767" s="121">
        <f>IFERROR(VLOOKUP($A767,'SQL Results'!$A:$B,2,0),0)</f>
        <v>964611.58</v>
      </c>
    </row>
    <row r="768" spans="1:14" s="12" customFormat="1" ht="30" x14ac:dyDescent="0.25">
      <c r="A768" s="107" t="s">
        <v>2378</v>
      </c>
      <c r="B768" s="108" t="s">
        <v>2379</v>
      </c>
      <c r="C768" s="99">
        <v>65759.41</v>
      </c>
      <c r="D768" s="121">
        <v>66563.7</v>
      </c>
      <c r="E768" s="99">
        <v>63795.37</v>
      </c>
      <c r="F768" s="121">
        <v>77641</v>
      </c>
      <c r="G768" s="99">
        <v>73708.7</v>
      </c>
      <c r="H768" s="121">
        <v>48694.91</v>
      </c>
      <c r="I768" s="99">
        <v>58449.56</v>
      </c>
      <c r="J768" s="121">
        <v>39883.330000000009</v>
      </c>
      <c r="K768" s="99">
        <v>37325.629999999997</v>
      </c>
      <c r="L768" s="121">
        <v>43675.97</v>
      </c>
      <c r="M768" s="99">
        <v>42055.03</v>
      </c>
      <c r="N768" s="121">
        <f>IFERROR(VLOOKUP($A768,'SQL Results'!$A:$B,2,0),0)</f>
        <v>51950.7</v>
      </c>
    </row>
    <row r="769" spans="1:14" s="12" customFormat="1" ht="30" x14ac:dyDescent="0.25">
      <c r="A769" s="107" t="s">
        <v>2380</v>
      </c>
      <c r="B769" s="108" t="s">
        <v>2381</v>
      </c>
      <c r="C769" s="99">
        <v>36233.199999999997</v>
      </c>
      <c r="D769" s="121">
        <v>32730.27</v>
      </c>
      <c r="E769" s="99">
        <v>13136.03</v>
      </c>
      <c r="F769" s="121">
        <v>4399.21</v>
      </c>
      <c r="G769" s="99">
        <v>4355.4799999999996</v>
      </c>
      <c r="H769" s="121">
        <v>7968.66</v>
      </c>
      <c r="I769" s="99">
        <v>18567.46</v>
      </c>
      <c r="J769" s="121">
        <v>16806.77</v>
      </c>
      <c r="K769" s="99">
        <v>11023.100000000002</v>
      </c>
      <c r="L769" s="121">
        <v>11532.48</v>
      </c>
      <c r="M769" s="99">
        <v>19775.16</v>
      </c>
      <c r="N769" s="121">
        <f>IFERROR(VLOOKUP($A769,'SQL Results'!$A:$B,2,0),0)</f>
        <v>71750.69</v>
      </c>
    </row>
    <row r="770" spans="1:14" s="12" customFormat="1" ht="30" x14ac:dyDescent="0.25">
      <c r="A770" s="107" t="s">
        <v>2382</v>
      </c>
      <c r="B770" s="108" t="s">
        <v>2383</v>
      </c>
      <c r="C770" s="99">
        <v>774310.33</v>
      </c>
      <c r="D770" s="121">
        <v>548889.85</v>
      </c>
      <c r="E770" s="99">
        <v>682287.64</v>
      </c>
      <c r="F770" s="121">
        <v>249496.64</v>
      </c>
      <c r="G770" s="99">
        <v>350766.96</v>
      </c>
      <c r="H770" s="121">
        <v>362098.01</v>
      </c>
      <c r="I770" s="99">
        <v>334151.43</v>
      </c>
      <c r="J770" s="121">
        <v>531496.36</v>
      </c>
      <c r="K770" s="99">
        <v>628008.31000000006</v>
      </c>
      <c r="L770" s="121">
        <v>920931.8</v>
      </c>
      <c r="M770" s="99">
        <v>899014.15</v>
      </c>
      <c r="N770" s="121">
        <f>IFERROR(VLOOKUP($A770,'SQL Results'!$A:$B,2,0),0)</f>
        <v>940718.33</v>
      </c>
    </row>
    <row r="771" spans="1:14" s="12" customFormat="1" x14ac:dyDescent="0.25">
      <c r="A771" s="107" t="s">
        <v>2388</v>
      </c>
      <c r="B771" s="108" t="s">
        <v>2389</v>
      </c>
      <c r="C771" s="99">
        <v>1978628.22</v>
      </c>
      <c r="D771" s="121">
        <v>1875065.2</v>
      </c>
      <c r="E771" s="99">
        <v>817295.28000000014</v>
      </c>
      <c r="F771" s="121">
        <v>743404.04000000015</v>
      </c>
      <c r="G771" s="99">
        <v>551966.18999999994</v>
      </c>
      <c r="H771" s="121">
        <v>933097.92</v>
      </c>
      <c r="I771" s="99">
        <v>862668.53</v>
      </c>
      <c r="J771" s="121">
        <v>1327369.0200000003</v>
      </c>
      <c r="K771" s="99">
        <v>1186475</v>
      </c>
      <c r="L771" s="121">
        <v>1199592.8600000001</v>
      </c>
      <c r="M771" s="99">
        <v>1429724.43</v>
      </c>
      <c r="N771" s="121">
        <f>IFERROR(VLOOKUP($A771,'SQL Results'!$A:$B,2,0),0)</f>
        <v>2176400.0499999998</v>
      </c>
    </row>
    <row r="772" spans="1:14" s="12" customFormat="1" x14ac:dyDescent="0.25">
      <c r="A772" s="107" t="s">
        <v>2390</v>
      </c>
      <c r="B772" s="108" t="s">
        <v>2391</v>
      </c>
      <c r="C772" s="99">
        <v>8578.68</v>
      </c>
      <c r="D772" s="121">
        <v>10994.66</v>
      </c>
      <c r="E772" s="99">
        <v>10680.31</v>
      </c>
      <c r="F772" s="121">
        <v>12432.95</v>
      </c>
      <c r="G772" s="99">
        <v>8645.44</v>
      </c>
      <c r="H772" s="121">
        <v>6696.7</v>
      </c>
      <c r="I772" s="99">
        <v>8854.07</v>
      </c>
      <c r="J772" s="121">
        <v>7425.22</v>
      </c>
      <c r="K772" s="99">
        <v>6342.73</v>
      </c>
      <c r="L772" s="121">
        <v>7968.54</v>
      </c>
      <c r="M772" s="99">
        <v>6609.32</v>
      </c>
      <c r="N772" s="121">
        <f>IFERROR(VLOOKUP($A772,'SQL Results'!$A:$B,2,0),0)</f>
        <v>14298.63</v>
      </c>
    </row>
    <row r="773" spans="1:14" s="12" customFormat="1" ht="30" x14ac:dyDescent="0.25">
      <c r="A773" s="107" t="s">
        <v>2394</v>
      </c>
      <c r="B773" s="108" t="s">
        <v>2393</v>
      </c>
      <c r="C773" s="99">
        <v>658713.56000000017</v>
      </c>
      <c r="D773" s="121">
        <v>880333.26000000013</v>
      </c>
      <c r="E773" s="99">
        <v>883782.01</v>
      </c>
      <c r="F773" s="121">
        <v>401383.44000000006</v>
      </c>
      <c r="G773" s="99">
        <v>371038.82</v>
      </c>
      <c r="H773" s="121">
        <v>561204.75</v>
      </c>
      <c r="I773" s="99">
        <v>782587.73</v>
      </c>
      <c r="J773" s="121">
        <v>1031645.8000000002</v>
      </c>
      <c r="K773" s="99">
        <v>844632.18999999983</v>
      </c>
      <c r="L773" s="121">
        <v>1072736.79</v>
      </c>
      <c r="M773" s="99">
        <v>973859.18</v>
      </c>
      <c r="N773" s="121">
        <f>IFERROR(VLOOKUP($A773,'SQL Results'!$A:$B,2,0),0)</f>
        <v>1236479.1299999999</v>
      </c>
    </row>
    <row r="774" spans="1:14" s="12" customFormat="1" ht="30" x14ac:dyDescent="0.25">
      <c r="A774" s="107" t="s">
        <v>2399</v>
      </c>
      <c r="B774" s="108" t="s">
        <v>2398</v>
      </c>
      <c r="C774" s="99">
        <v>16790</v>
      </c>
      <c r="D774" s="121">
        <v>29959.83</v>
      </c>
      <c r="E774" s="99">
        <v>22330.639999999999</v>
      </c>
      <c r="F774" s="121">
        <v>34660.47</v>
      </c>
      <c r="G774" s="99">
        <v>19023.41</v>
      </c>
      <c r="H774" s="121">
        <v>24937.21</v>
      </c>
      <c r="I774" s="99">
        <v>31102.35</v>
      </c>
      <c r="J774" s="121">
        <v>47523.59</v>
      </c>
      <c r="K774" s="99">
        <v>50095.37</v>
      </c>
      <c r="L774" s="121">
        <v>58697.06</v>
      </c>
      <c r="M774" s="99">
        <v>64631.73</v>
      </c>
      <c r="N774" s="121">
        <f>IFERROR(VLOOKUP($A774,'SQL Results'!$A:$B,2,0),0)</f>
        <v>52293.22</v>
      </c>
    </row>
    <row r="775" spans="1:14" s="12" customFormat="1" ht="30" x14ac:dyDescent="0.25">
      <c r="A775" s="107" t="s">
        <v>2402</v>
      </c>
      <c r="B775" s="108" t="s">
        <v>2401</v>
      </c>
      <c r="C775" s="99">
        <v>5571.46</v>
      </c>
      <c r="D775" s="121">
        <v>26057.79</v>
      </c>
      <c r="E775" s="99">
        <v>50483.720000000008</v>
      </c>
      <c r="F775" s="121">
        <v>22213.630000000005</v>
      </c>
      <c r="G775" s="99">
        <v>19466.8</v>
      </c>
      <c r="H775" s="121">
        <v>66188.39</v>
      </c>
      <c r="I775" s="99">
        <v>67331.7</v>
      </c>
      <c r="J775" s="121">
        <v>66026.86</v>
      </c>
      <c r="K775" s="99">
        <v>49117.14</v>
      </c>
      <c r="L775" s="121">
        <v>56535.41</v>
      </c>
      <c r="M775" s="99">
        <v>33721.86</v>
      </c>
      <c r="N775" s="121">
        <f>IFERROR(VLOOKUP($A775,'SQL Results'!$A:$B,2,0),0)</f>
        <v>8994.81</v>
      </c>
    </row>
    <row r="776" spans="1:14" s="12" customFormat="1" x14ac:dyDescent="0.25">
      <c r="A776" s="107" t="s">
        <v>2405</v>
      </c>
      <c r="B776" s="108" t="s">
        <v>2404</v>
      </c>
      <c r="C776" s="99">
        <v>498747.99</v>
      </c>
      <c r="D776" s="121">
        <v>599009.87</v>
      </c>
      <c r="E776" s="99">
        <v>353919.3</v>
      </c>
      <c r="F776" s="121">
        <v>393730.01</v>
      </c>
      <c r="G776" s="99">
        <v>308707.46000000002</v>
      </c>
      <c r="H776" s="121">
        <v>334053.96999999997</v>
      </c>
      <c r="I776" s="99">
        <v>390674.97</v>
      </c>
      <c r="J776" s="121">
        <v>343991.77</v>
      </c>
      <c r="K776" s="99">
        <v>463575.71999999991</v>
      </c>
      <c r="L776" s="121">
        <v>428285.71</v>
      </c>
      <c r="M776" s="99">
        <v>374545.68</v>
      </c>
      <c r="N776" s="121">
        <f>IFERROR(VLOOKUP($A776,'SQL Results'!$A:$B,2,0),0)</f>
        <v>425690.23</v>
      </c>
    </row>
    <row r="777" spans="1:14" s="12" customFormat="1" ht="30" x14ac:dyDescent="0.25">
      <c r="A777" s="107" t="s">
        <v>2408</v>
      </c>
      <c r="B777" s="108" t="s">
        <v>2407</v>
      </c>
      <c r="C777" s="99">
        <v>483007.76</v>
      </c>
      <c r="D777" s="121">
        <v>422535.51</v>
      </c>
      <c r="E777" s="99">
        <v>354660.4</v>
      </c>
      <c r="F777" s="121">
        <v>496934.62000000005</v>
      </c>
      <c r="G777" s="99">
        <v>401889.51</v>
      </c>
      <c r="H777" s="121">
        <v>455455.31</v>
      </c>
      <c r="I777" s="99">
        <v>385080.69</v>
      </c>
      <c r="J777" s="121">
        <v>402350.39000000007</v>
      </c>
      <c r="K777" s="99">
        <v>679264.98</v>
      </c>
      <c r="L777" s="121">
        <v>665976.91</v>
      </c>
      <c r="M777" s="99">
        <v>649518.4</v>
      </c>
      <c r="N777" s="121">
        <f>IFERROR(VLOOKUP($A777,'SQL Results'!$A:$B,2,0),0)</f>
        <v>681988.86</v>
      </c>
    </row>
    <row r="778" spans="1:14" s="12" customFormat="1" x14ac:dyDescent="0.25">
      <c r="A778" s="107" t="s">
        <v>2411</v>
      </c>
      <c r="B778" s="108" t="s">
        <v>2410</v>
      </c>
      <c r="C778" s="99">
        <v>373733.77</v>
      </c>
      <c r="D778" s="121">
        <v>352886.38</v>
      </c>
      <c r="E778" s="99">
        <v>311893.82</v>
      </c>
      <c r="F778" s="121">
        <v>274583.99</v>
      </c>
      <c r="G778" s="99">
        <v>173613.89</v>
      </c>
      <c r="H778" s="121">
        <v>104387.19000000002</v>
      </c>
      <c r="I778" s="99">
        <v>237213.95000000004</v>
      </c>
      <c r="J778" s="121">
        <v>260848.98</v>
      </c>
      <c r="K778" s="99">
        <v>228373.83999999997</v>
      </c>
      <c r="L778" s="121">
        <v>222975.57</v>
      </c>
      <c r="M778" s="99">
        <v>297460.38</v>
      </c>
      <c r="N778" s="121">
        <f>IFERROR(VLOOKUP($A778,'SQL Results'!$A:$B,2,0),0)</f>
        <v>236824.18</v>
      </c>
    </row>
    <row r="779" spans="1:14" s="12" customFormat="1" x14ac:dyDescent="0.25">
      <c r="A779" s="107" t="s">
        <v>2414</v>
      </c>
      <c r="B779" s="108" t="s">
        <v>2415</v>
      </c>
      <c r="C779" s="99">
        <v>7315.97</v>
      </c>
      <c r="D779" s="121">
        <v>9673.66</v>
      </c>
      <c r="E779" s="99">
        <v>14105.17</v>
      </c>
      <c r="F779" s="121">
        <v>69219.53</v>
      </c>
      <c r="G779" s="99">
        <v>3340.42</v>
      </c>
      <c r="H779" s="121">
        <v>26861.189999999995</v>
      </c>
      <c r="I779" s="99">
        <v>17611.54</v>
      </c>
      <c r="J779" s="121">
        <v>15382.95</v>
      </c>
      <c r="K779" s="99">
        <v>12684.76</v>
      </c>
      <c r="L779" s="121">
        <v>51605.80999999999</v>
      </c>
      <c r="M779" s="99">
        <v>13572.17</v>
      </c>
      <c r="N779" s="121">
        <f>IFERROR(VLOOKUP($A779,'SQL Results'!$A:$B,2,0),0)</f>
        <v>17295.830000000002</v>
      </c>
    </row>
    <row r="780" spans="1:14" s="12" customFormat="1" ht="30" x14ac:dyDescent="0.25">
      <c r="A780" s="107" t="s">
        <v>2416</v>
      </c>
      <c r="B780" s="108" t="s">
        <v>2417</v>
      </c>
      <c r="C780" s="99">
        <v>1000058.81</v>
      </c>
      <c r="D780" s="121">
        <v>873082.14</v>
      </c>
      <c r="E780" s="99">
        <v>849575.58999999985</v>
      </c>
      <c r="F780" s="121">
        <v>660050.34</v>
      </c>
      <c r="G780" s="99">
        <v>813112.72999999986</v>
      </c>
      <c r="H780" s="121">
        <v>614018.16</v>
      </c>
      <c r="I780" s="99">
        <v>875375.63000000012</v>
      </c>
      <c r="J780" s="121">
        <v>1029804.5799999998</v>
      </c>
      <c r="K780" s="99">
        <v>701237</v>
      </c>
      <c r="L780" s="121">
        <v>1408870.74</v>
      </c>
      <c r="M780" s="99">
        <v>1133825.77</v>
      </c>
      <c r="N780" s="121">
        <f>IFERROR(VLOOKUP($A780,'SQL Results'!$A:$B,2,0),0)</f>
        <v>1069374.3799999999</v>
      </c>
    </row>
    <row r="781" spans="1:14" s="12" customFormat="1" x14ac:dyDescent="0.25">
      <c r="A781" s="107" t="s">
        <v>2422</v>
      </c>
      <c r="B781" s="108" t="s">
        <v>2421</v>
      </c>
      <c r="C781" s="99">
        <v>1788.02</v>
      </c>
      <c r="D781" s="121">
        <v>373.03</v>
      </c>
      <c r="E781" s="99">
        <v>261.39999999999998</v>
      </c>
      <c r="F781" s="121">
        <v>463.35000000000008</v>
      </c>
      <c r="G781" s="99">
        <v>1068.49</v>
      </c>
      <c r="H781" s="121">
        <v>43</v>
      </c>
      <c r="I781" s="99">
        <v>212.69</v>
      </c>
      <c r="J781" s="121">
        <v>649.46</v>
      </c>
      <c r="K781" s="99">
        <v>1391.19</v>
      </c>
      <c r="L781" s="121">
        <v>444.24</v>
      </c>
      <c r="M781" s="99">
        <v>1147.8</v>
      </c>
      <c r="N781" s="121">
        <f>IFERROR(VLOOKUP($A781,'SQL Results'!$A:$B,2,0),0)</f>
        <v>2099.35</v>
      </c>
    </row>
    <row r="782" spans="1:14" s="12" customFormat="1" x14ac:dyDescent="0.25">
      <c r="A782" s="107" t="s">
        <v>2425</v>
      </c>
      <c r="B782" s="108" t="s">
        <v>2424</v>
      </c>
      <c r="C782" s="99">
        <v>512933.57000000007</v>
      </c>
      <c r="D782" s="121">
        <v>658754.12</v>
      </c>
      <c r="E782" s="99">
        <v>472317.17</v>
      </c>
      <c r="F782" s="121">
        <v>528754.74999999988</v>
      </c>
      <c r="G782" s="99">
        <v>345156.48</v>
      </c>
      <c r="H782" s="121">
        <v>474084.45</v>
      </c>
      <c r="I782" s="99">
        <v>676152.44</v>
      </c>
      <c r="J782" s="121">
        <v>930059.6</v>
      </c>
      <c r="K782" s="99">
        <v>866047.28000000014</v>
      </c>
      <c r="L782" s="121">
        <v>772788.78</v>
      </c>
      <c r="M782" s="99">
        <v>973671.81</v>
      </c>
      <c r="N782" s="121">
        <f>IFERROR(VLOOKUP($A782,'SQL Results'!$A:$B,2,0),0)</f>
        <v>829813.74</v>
      </c>
    </row>
    <row r="783" spans="1:14" s="12" customFormat="1" x14ac:dyDescent="0.25">
      <c r="A783" s="107" t="s">
        <v>2428</v>
      </c>
      <c r="B783" s="108" t="s">
        <v>2427</v>
      </c>
      <c r="C783" s="99">
        <v>868064.82</v>
      </c>
      <c r="D783" s="121">
        <v>469102.54</v>
      </c>
      <c r="E783" s="99">
        <v>437092.12</v>
      </c>
      <c r="F783" s="121">
        <v>350673.36</v>
      </c>
      <c r="G783" s="99">
        <v>259039.06</v>
      </c>
      <c r="H783" s="121">
        <v>401707.83000000007</v>
      </c>
      <c r="I783" s="99">
        <v>488449.24</v>
      </c>
      <c r="J783" s="121">
        <v>793050.34</v>
      </c>
      <c r="K783" s="99">
        <v>631475.48</v>
      </c>
      <c r="L783" s="121">
        <v>588694.56999999983</v>
      </c>
      <c r="M783" s="99">
        <v>573735.31000000006</v>
      </c>
      <c r="N783" s="121">
        <f>IFERROR(VLOOKUP($A783,'SQL Results'!$A:$B,2,0),0)</f>
        <v>604695.13</v>
      </c>
    </row>
    <row r="784" spans="1:14" s="12" customFormat="1" x14ac:dyDescent="0.25">
      <c r="A784" s="107" t="s">
        <v>2431</v>
      </c>
      <c r="B784" s="108" t="s">
        <v>2430</v>
      </c>
      <c r="C784" s="99">
        <v>301239.36</v>
      </c>
      <c r="D784" s="121">
        <v>332903.84999999998</v>
      </c>
      <c r="E784" s="99">
        <v>158371.76999999999</v>
      </c>
      <c r="F784" s="121">
        <v>175727.68</v>
      </c>
      <c r="G784" s="99">
        <v>162551.5</v>
      </c>
      <c r="H784" s="121">
        <v>202743.83</v>
      </c>
      <c r="I784" s="99">
        <v>231210.07000000004</v>
      </c>
      <c r="J784" s="121">
        <v>406001.19</v>
      </c>
      <c r="K784" s="99">
        <v>480859.96999999991</v>
      </c>
      <c r="L784" s="121">
        <v>409288.85</v>
      </c>
      <c r="M784" s="99">
        <v>492817.28</v>
      </c>
      <c r="N784" s="121">
        <f>IFERROR(VLOOKUP($A784,'SQL Results'!$A:$B,2,0),0)</f>
        <v>266944.65000000002</v>
      </c>
    </row>
    <row r="785" spans="1:14" s="12" customFormat="1" x14ac:dyDescent="0.25">
      <c r="A785" s="107" t="s">
        <v>2434</v>
      </c>
      <c r="B785" s="108" t="s">
        <v>2435</v>
      </c>
      <c r="C785" s="99">
        <v>574143.56999999995</v>
      </c>
      <c r="D785" s="121">
        <v>726982.81000000017</v>
      </c>
      <c r="E785" s="99">
        <v>412340.05</v>
      </c>
      <c r="F785" s="121">
        <v>348508.87</v>
      </c>
      <c r="G785" s="99">
        <v>352456.87</v>
      </c>
      <c r="H785" s="121">
        <v>439779.16</v>
      </c>
      <c r="I785" s="99">
        <v>676871.1</v>
      </c>
      <c r="J785" s="121">
        <v>707678.81999999983</v>
      </c>
      <c r="K785" s="99">
        <v>703386.57999999984</v>
      </c>
      <c r="L785" s="121">
        <v>888369.87</v>
      </c>
      <c r="M785" s="99">
        <v>677892.34</v>
      </c>
      <c r="N785" s="121">
        <f>IFERROR(VLOOKUP($A785,'SQL Results'!$A:$B,2,0),0)</f>
        <v>683056.06</v>
      </c>
    </row>
    <row r="786" spans="1:14" s="12" customFormat="1" x14ac:dyDescent="0.25">
      <c r="A786" s="107" t="s">
        <v>2436</v>
      </c>
      <c r="B786" s="108" t="s">
        <v>2437</v>
      </c>
      <c r="C786" s="99">
        <v>5857.91</v>
      </c>
      <c r="D786" s="121">
        <v>3507.49</v>
      </c>
      <c r="E786" s="99">
        <v>2477.48</v>
      </c>
      <c r="F786" s="121">
        <v>857.34</v>
      </c>
      <c r="G786" s="99">
        <v>3966.74</v>
      </c>
      <c r="H786" s="121">
        <v>2711.05</v>
      </c>
      <c r="I786" s="99">
        <v>4061.99</v>
      </c>
      <c r="J786" s="121">
        <v>5842.93</v>
      </c>
      <c r="K786" s="99">
        <v>4351.58</v>
      </c>
      <c r="L786" s="121">
        <v>5162.96</v>
      </c>
      <c r="M786" s="99">
        <v>7526.31</v>
      </c>
      <c r="N786" s="121">
        <f>IFERROR(VLOOKUP($A786,'SQL Results'!$A:$B,2,0),0)</f>
        <v>9620.32</v>
      </c>
    </row>
    <row r="787" spans="1:14" s="12" customFormat="1" x14ac:dyDescent="0.25">
      <c r="A787" s="107" t="s">
        <v>2438</v>
      </c>
      <c r="B787" s="108" t="s">
        <v>2439</v>
      </c>
      <c r="C787" s="99">
        <v>44366.04</v>
      </c>
      <c r="D787" s="121">
        <v>44479.71</v>
      </c>
      <c r="E787" s="99">
        <v>30606.11</v>
      </c>
      <c r="F787" s="121">
        <v>25759.62</v>
      </c>
      <c r="G787" s="99">
        <v>9739.0400000000009</v>
      </c>
      <c r="H787" s="121">
        <v>17527.189999999999</v>
      </c>
      <c r="I787" s="99">
        <v>24835.27</v>
      </c>
      <c r="J787" s="121">
        <v>19935.599999999999</v>
      </c>
      <c r="K787" s="99">
        <v>26431.599999999999</v>
      </c>
      <c r="L787" s="121">
        <v>32266.33</v>
      </c>
      <c r="M787" s="99">
        <v>34142.89</v>
      </c>
      <c r="N787" s="121">
        <f>IFERROR(VLOOKUP($A787,'SQL Results'!$A:$B,2,0),0)</f>
        <v>40768.99</v>
      </c>
    </row>
    <row r="788" spans="1:14" s="12" customFormat="1" ht="30" x14ac:dyDescent="0.25">
      <c r="A788" s="107" t="s">
        <v>2440</v>
      </c>
      <c r="B788" s="108" t="s">
        <v>2441</v>
      </c>
      <c r="C788" s="99">
        <v>432942.21000000008</v>
      </c>
      <c r="D788" s="121">
        <v>543630.99</v>
      </c>
      <c r="E788" s="99">
        <v>433800.83</v>
      </c>
      <c r="F788" s="121">
        <v>462412.52</v>
      </c>
      <c r="G788" s="99">
        <v>437491.8</v>
      </c>
      <c r="H788" s="121">
        <v>507541.01</v>
      </c>
      <c r="I788" s="99">
        <v>666028.53</v>
      </c>
      <c r="J788" s="121">
        <v>867332.77</v>
      </c>
      <c r="K788" s="99">
        <v>785918.07</v>
      </c>
      <c r="L788" s="121">
        <v>935677.57</v>
      </c>
      <c r="M788" s="99">
        <v>914407.67</v>
      </c>
      <c r="N788" s="121">
        <f>IFERROR(VLOOKUP($A788,'SQL Results'!$A:$B,2,0),0)</f>
        <v>1107767.45</v>
      </c>
    </row>
    <row r="789" spans="1:14" s="12" customFormat="1" x14ac:dyDescent="0.25">
      <c r="A789" s="107" t="s">
        <v>2442</v>
      </c>
      <c r="B789" s="108" t="s">
        <v>2443</v>
      </c>
      <c r="C789" s="99">
        <v>1441596.8300000003</v>
      </c>
      <c r="D789" s="121">
        <v>1819787.45</v>
      </c>
      <c r="E789" s="99">
        <v>1278576.18</v>
      </c>
      <c r="F789" s="121">
        <v>1209000.99</v>
      </c>
      <c r="G789" s="99">
        <v>1289980.42</v>
      </c>
      <c r="H789" s="121">
        <v>1681165.94</v>
      </c>
      <c r="I789" s="99">
        <v>2239513.7200000002</v>
      </c>
      <c r="J789" s="121">
        <v>2555911.66</v>
      </c>
      <c r="K789" s="99">
        <v>2258303.4199999995</v>
      </c>
      <c r="L789" s="121">
        <v>2247968.35</v>
      </c>
      <c r="M789" s="99">
        <v>2219239.96</v>
      </c>
      <c r="N789" s="121">
        <f>IFERROR(VLOOKUP($A789,'SQL Results'!$A:$B,2,0),0)</f>
        <v>2280454.2000000002</v>
      </c>
    </row>
    <row r="790" spans="1:14" s="12" customFormat="1" ht="30" x14ac:dyDescent="0.25">
      <c r="A790" s="107" t="s">
        <v>2448</v>
      </c>
      <c r="B790" s="108" t="s">
        <v>2449</v>
      </c>
      <c r="C790" s="99">
        <v>7041777.5899999999</v>
      </c>
      <c r="D790" s="121">
        <v>6090119.8899999997</v>
      </c>
      <c r="E790" s="99">
        <v>6532465.5300000003</v>
      </c>
      <c r="F790" s="121">
        <v>5636350.21</v>
      </c>
      <c r="G790" s="99">
        <v>4929104.45</v>
      </c>
      <c r="H790" s="121">
        <v>2150560.94</v>
      </c>
      <c r="I790" s="99">
        <v>2336896.0299999998</v>
      </c>
      <c r="J790" s="121">
        <v>2562869.08</v>
      </c>
      <c r="K790" s="99">
        <v>2588150.61</v>
      </c>
      <c r="L790" s="121">
        <v>3520952.13</v>
      </c>
      <c r="M790" s="99">
        <v>4367596.9800000004</v>
      </c>
      <c r="N790" s="121">
        <f>IFERROR(VLOOKUP($A790,'SQL Results'!$A:$B,2,0),0)</f>
        <v>4312791.04</v>
      </c>
    </row>
    <row r="791" spans="1:14" s="12" customFormat="1" x14ac:dyDescent="0.25">
      <c r="A791" s="107" t="s">
        <v>2450</v>
      </c>
      <c r="B791" s="108" t="s">
        <v>2451</v>
      </c>
      <c r="C791" s="99">
        <v>2860.22</v>
      </c>
      <c r="D791" s="121">
        <v>3092.59</v>
      </c>
      <c r="E791" s="99">
        <v>2165.9200000000005</v>
      </c>
      <c r="F791" s="121">
        <v>3510.36</v>
      </c>
      <c r="G791" s="99">
        <v>1581.73</v>
      </c>
      <c r="H791" s="121">
        <v>2034.45</v>
      </c>
      <c r="I791" s="99">
        <v>2396.9299999999998</v>
      </c>
      <c r="J791" s="121">
        <v>2675.58</v>
      </c>
      <c r="K791" s="99">
        <v>2554.88</v>
      </c>
      <c r="L791" s="121">
        <v>3230.46</v>
      </c>
      <c r="M791" s="99">
        <v>3366.75</v>
      </c>
      <c r="N791" s="121">
        <f>IFERROR(VLOOKUP($A791,'SQL Results'!$A:$B,2,0),0)</f>
        <v>2891.35</v>
      </c>
    </row>
    <row r="792" spans="1:14" s="12" customFormat="1" x14ac:dyDescent="0.25">
      <c r="A792" s="107" t="s">
        <v>2452</v>
      </c>
      <c r="B792" s="108" t="s">
        <v>2453</v>
      </c>
      <c r="C792" s="99">
        <v>8938.68</v>
      </c>
      <c r="D792" s="121">
        <v>8618.2900000000009</v>
      </c>
      <c r="E792" s="99">
        <v>7390.65</v>
      </c>
      <c r="F792" s="121">
        <v>7610</v>
      </c>
      <c r="G792" s="99">
        <v>3843.8000000000006</v>
      </c>
      <c r="H792" s="121">
        <v>8738.26</v>
      </c>
      <c r="I792" s="99">
        <v>8203.7199999999993</v>
      </c>
      <c r="J792" s="121">
        <v>12192.77</v>
      </c>
      <c r="K792" s="99">
        <v>9695.7999999999993</v>
      </c>
      <c r="L792" s="121">
        <v>13905.13</v>
      </c>
      <c r="M792" s="99">
        <v>11829.16</v>
      </c>
      <c r="N792" s="121">
        <f>IFERROR(VLOOKUP($A792,'SQL Results'!$A:$B,2,0),0)</f>
        <v>14903.2</v>
      </c>
    </row>
    <row r="793" spans="1:14" s="12" customFormat="1" x14ac:dyDescent="0.25">
      <c r="A793" s="107" t="s">
        <v>2454</v>
      </c>
      <c r="B793" s="108" t="s">
        <v>2455</v>
      </c>
      <c r="C793" s="99">
        <v>43.16</v>
      </c>
      <c r="D793" s="121">
        <v>1.53</v>
      </c>
      <c r="E793" s="99">
        <v>43.54999999999999</v>
      </c>
      <c r="F793" s="121">
        <v>0</v>
      </c>
      <c r="G793" s="99">
        <v>102.42000000000002</v>
      </c>
      <c r="H793" s="121">
        <v>14.12</v>
      </c>
      <c r="I793" s="99">
        <v>88.5</v>
      </c>
      <c r="J793" s="121">
        <v>0</v>
      </c>
      <c r="K793" s="99">
        <v>0</v>
      </c>
      <c r="L793" s="121">
        <v>0</v>
      </c>
      <c r="M793" s="99">
        <v>28.13</v>
      </c>
      <c r="N793" s="121">
        <f>IFERROR(VLOOKUP($A793,'SQL Results'!$A:$B,2,0),0)</f>
        <v>0</v>
      </c>
    </row>
    <row r="794" spans="1:14" s="12" customFormat="1" x14ac:dyDescent="0.25">
      <c r="A794" s="107" t="s">
        <v>2456</v>
      </c>
      <c r="B794" s="108" t="s">
        <v>2457</v>
      </c>
      <c r="C794" s="99">
        <v>128516.14</v>
      </c>
      <c r="D794" s="121">
        <v>76247.16</v>
      </c>
      <c r="E794" s="99">
        <v>110187.61</v>
      </c>
      <c r="F794" s="121">
        <v>52035.89</v>
      </c>
      <c r="G794" s="99">
        <v>62534.53</v>
      </c>
      <c r="H794" s="121">
        <v>84089.07</v>
      </c>
      <c r="I794" s="99">
        <v>97261.94</v>
      </c>
      <c r="J794" s="121">
        <v>163297.51999999999</v>
      </c>
      <c r="K794" s="99">
        <v>117040.39</v>
      </c>
      <c r="L794" s="121">
        <v>125072.81</v>
      </c>
      <c r="M794" s="99">
        <v>152592.47</v>
      </c>
      <c r="N794" s="121">
        <f>IFERROR(VLOOKUP($A794,'SQL Results'!$A:$B,2,0),0)</f>
        <v>131459.23000000001</v>
      </c>
    </row>
    <row r="795" spans="1:14" s="12" customFormat="1" x14ac:dyDescent="0.25">
      <c r="A795" s="107" t="s">
        <v>2460</v>
      </c>
      <c r="B795" s="108" t="s">
        <v>2459</v>
      </c>
      <c r="C795" s="99">
        <v>134131.89000000001</v>
      </c>
      <c r="D795" s="121">
        <v>66356.86</v>
      </c>
      <c r="E795" s="99">
        <v>47070.46</v>
      </c>
      <c r="F795" s="121">
        <v>62836.04</v>
      </c>
      <c r="G795" s="99">
        <v>48894.73</v>
      </c>
      <c r="H795" s="121">
        <v>35899.24</v>
      </c>
      <c r="I795" s="99">
        <v>96557.39</v>
      </c>
      <c r="J795" s="121">
        <v>62249.25</v>
      </c>
      <c r="K795" s="99">
        <v>60479.73000000001</v>
      </c>
      <c r="L795" s="121">
        <v>60726.43</v>
      </c>
      <c r="M795" s="99">
        <v>134992.07</v>
      </c>
      <c r="N795" s="121">
        <f>IFERROR(VLOOKUP($A795,'SQL Results'!$A:$B,2,0),0)</f>
        <v>113278.32</v>
      </c>
    </row>
    <row r="796" spans="1:14" s="12" customFormat="1" ht="30" x14ac:dyDescent="0.25">
      <c r="A796" s="107" t="s">
        <v>2463</v>
      </c>
      <c r="B796" s="108" t="s">
        <v>2462</v>
      </c>
      <c r="C796" s="99">
        <v>14656.04</v>
      </c>
      <c r="D796" s="121">
        <v>11622.89</v>
      </c>
      <c r="E796" s="99">
        <v>14752.94</v>
      </c>
      <c r="F796" s="121">
        <v>5971.8</v>
      </c>
      <c r="G796" s="99">
        <v>35567.15</v>
      </c>
      <c r="H796" s="121">
        <v>9001.7000000000007</v>
      </c>
      <c r="I796" s="99">
        <v>13028.78</v>
      </c>
      <c r="J796" s="121">
        <v>15010.53</v>
      </c>
      <c r="K796" s="99">
        <v>11130.83</v>
      </c>
      <c r="L796" s="121">
        <v>13595.39</v>
      </c>
      <c r="M796" s="99">
        <v>10991.69</v>
      </c>
      <c r="N796" s="121">
        <f>IFERROR(VLOOKUP($A796,'SQL Results'!$A:$B,2,0),0)</f>
        <v>10037.74</v>
      </c>
    </row>
    <row r="797" spans="1:14" s="12" customFormat="1" x14ac:dyDescent="0.25">
      <c r="A797" s="107" t="s">
        <v>2466</v>
      </c>
      <c r="B797" s="108" t="s">
        <v>2467</v>
      </c>
      <c r="C797" s="99">
        <v>17226.810000000001</v>
      </c>
      <c r="D797" s="121">
        <v>44227</v>
      </c>
      <c r="E797" s="99">
        <v>20789.439999999999</v>
      </c>
      <c r="F797" s="121">
        <v>26411.47</v>
      </c>
      <c r="G797" s="99">
        <v>16730.41</v>
      </c>
      <c r="H797" s="121">
        <v>22401.759999999998</v>
      </c>
      <c r="I797" s="99">
        <v>21148.290000000005</v>
      </c>
      <c r="J797" s="121">
        <v>19911.41</v>
      </c>
      <c r="K797" s="99">
        <v>38314.120000000003</v>
      </c>
      <c r="L797" s="121">
        <v>128598.29</v>
      </c>
      <c r="M797" s="99">
        <v>24528.21</v>
      </c>
      <c r="N797" s="121">
        <f>IFERROR(VLOOKUP($A797,'SQL Results'!$A:$B,2,0),0)</f>
        <v>33757.629999999997</v>
      </c>
    </row>
    <row r="798" spans="1:14" s="12" customFormat="1" x14ac:dyDescent="0.25">
      <c r="A798" s="107" t="s">
        <v>2468</v>
      </c>
      <c r="B798" s="108" t="s">
        <v>2469</v>
      </c>
      <c r="C798" s="99">
        <v>0</v>
      </c>
      <c r="D798" s="121">
        <v>0</v>
      </c>
      <c r="E798" s="99">
        <v>0</v>
      </c>
      <c r="F798" s="121">
        <v>0</v>
      </c>
      <c r="G798" s="99">
        <v>0</v>
      </c>
      <c r="H798" s="121">
        <v>0</v>
      </c>
      <c r="I798" s="99">
        <v>0</v>
      </c>
      <c r="J798" s="121">
        <v>0</v>
      </c>
      <c r="K798" s="99">
        <v>0</v>
      </c>
      <c r="L798" s="121">
        <v>0</v>
      </c>
      <c r="M798" s="99">
        <v>0</v>
      </c>
      <c r="N798" s="121">
        <f>IFERROR(VLOOKUP($A798,'SQL Results'!$A:$B,2,0),0)</f>
        <v>0</v>
      </c>
    </row>
    <row r="799" spans="1:14" s="12" customFormat="1" ht="30" x14ac:dyDescent="0.25">
      <c r="A799" s="107" t="s">
        <v>2470</v>
      </c>
      <c r="B799" s="108" t="s">
        <v>2471</v>
      </c>
      <c r="C799" s="99">
        <v>2054279.01</v>
      </c>
      <c r="D799" s="121">
        <v>1273419.8799999999</v>
      </c>
      <c r="E799" s="99">
        <v>1657176.21</v>
      </c>
      <c r="F799" s="121">
        <v>1257626.3999999999</v>
      </c>
      <c r="G799" s="99">
        <v>1447181.3100000003</v>
      </c>
      <c r="H799" s="121">
        <v>2663410.3199999998</v>
      </c>
      <c r="I799" s="99">
        <v>1491082.89</v>
      </c>
      <c r="J799" s="121">
        <v>846510.16</v>
      </c>
      <c r="K799" s="99">
        <v>1450666.5600000003</v>
      </c>
      <c r="L799" s="121">
        <v>1407156.27</v>
      </c>
      <c r="M799" s="99">
        <v>1264713.03</v>
      </c>
      <c r="N799" s="121">
        <f>IFERROR(VLOOKUP($A799,'SQL Results'!$A:$B,2,0),0)</f>
        <v>1215125.26</v>
      </c>
    </row>
    <row r="800" spans="1:14" s="12" customFormat="1" x14ac:dyDescent="0.25">
      <c r="A800" s="107" t="s">
        <v>2474</v>
      </c>
      <c r="B800" s="109" t="s">
        <v>2473</v>
      </c>
      <c r="C800" s="99">
        <v>213673.93</v>
      </c>
      <c r="D800" s="121">
        <v>221483.04</v>
      </c>
      <c r="E800" s="99">
        <v>185651.66</v>
      </c>
      <c r="F800" s="121">
        <v>218516.88</v>
      </c>
      <c r="G800" s="99">
        <v>136471.13</v>
      </c>
      <c r="H800" s="121">
        <v>144925.41</v>
      </c>
      <c r="I800" s="99">
        <v>190306.06</v>
      </c>
      <c r="J800" s="121">
        <v>216375.31</v>
      </c>
      <c r="K800" s="99">
        <v>249679.39</v>
      </c>
      <c r="L800" s="121">
        <v>278309.83</v>
      </c>
      <c r="M800" s="99">
        <v>305249.74</v>
      </c>
      <c r="N800" s="121">
        <f>IFERROR(VLOOKUP($A800,'SQL Results'!$A:$B,2,0),0)</f>
        <v>419333.17</v>
      </c>
    </row>
    <row r="801" spans="1:14" s="12" customFormat="1" x14ac:dyDescent="0.25">
      <c r="A801" s="107" t="s">
        <v>2477</v>
      </c>
      <c r="B801" s="108" t="s">
        <v>2478</v>
      </c>
      <c r="C801" s="99">
        <v>30.4</v>
      </c>
      <c r="D801" s="121">
        <v>30.4</v>
      </c>
      <c r="E801" s="99">
        <v>187.06</v>
      </c>
      <c r="F801" s="121">
        <v>137.68</v>
      </c>
      <c r="G801" s="99">
        <v>96.16</v>
      </c>
      <c r="H801" s="121">
        <v>61.24</v>
      </c>
      <c r="I801" s="99">
        <v>128.16</v>
      </c>
      <c r="J801" s="121">
        <v>189.68</v>
      </c>
      <c r="K801" s="99">
        <v>34.96</v>
      </c>
      <c r="L801" s="121">
        <v>63.2</v>
      </c>
      <c r="M801" s="99">
        <v>0</v>
      </c>
      <c r="N801" s="121">
        <f>IFERROR(VLOOKUP($A801,'SQL Results'!$A:$B,2,0),0)</f>
        <v>0</v>
      </c>
    </row>
    <row r="802" spans="1:14" s="12" customFormat="1" x14ac:dyDescent="0.25">
      <c r="A802" s="107" t="s">
        <v>2479</v>
      </c>
      <c r="B802" s="108" t="s">
        <v>2480</v>
      </c>
      <c r="C802" s="99">
        <v>180639.96</v>
      </c>
      <c r="D802" s="121">
        <v>264589.84000000003</v>
      </c>
      <c r="E802" s="99">
        <v>233331.78</v>
      </c>
      <c r="F802" s="121">
        <v>215213.38</v>
      </c>
      <c r="G802" s="99">
        <v>163710.56</v>
      </c>
      <c r="H802" s="121">
        <v>194880.08</v>
      </c>
      <c r="I802" s="99">
        <v>262222.21999999991</v>
      </c>
      <c r="J802" s="121">
        <v>366380.94</v>
      </c>
      <c r="K802" s="99">
        <v>303122.99</v>
      </c>
      <c r="L802" s="121">
        <v>255936.94</v>
      </c>
      <c r="M802" s="99">
        <v>1451397.38</v>
      </c>
      <c r="N802" s="121">
        <f>IFERROR(VLOOKUP($A802,'SQL Results'!$A:$B,2,0),0)</f>
        <v>1487946.13</v>
      </c>
    </row>
    <row r="803" spans="1:14" s="12" customFormat="1" x14ac:dyDescent="0.25">
      <c r="A803" s="107" t="s">
        <v>2483</v>
      </c>
      <c r="B803" s="108" t="s">
        <v>2484</v>
      </c>
      <c r="C803" s="99">
        <v>1553.66</v>
      </c>
      <c r="D803" s="121">
        <v>593.61</v>
      </c>
      <c r="E803" s="99">
        <v>286.41000000000003</v>
      </c>
      <c r="F803" s="121">
        <v>374.34</v>
      </c>
      <c r="G803" s="99">
        <v>484.03</v>
      </c>
      <c r="H803" s="121">
        <v>601.51</v>
      </c>
      <c r="I803" s="99">
        <v>3808.58</v>
      </c>
      <c r="J803" s="121">
        <v>2179.09</v>
      </c>
      <c r="K803" s="99">
        <v>496.69</v>
      </c>
      <c r="L803" s="121">
        <v>1134.06</v>
      </c>
      <c r="M803" s="99">
        <v>575.98</v>
      </c>
      <c r="N803" s="121">
        <f>IFERROR(VLOOKUP($A803,'SQL Results'!$A:$B,2,0),0)</f>
        <v>2203.86</v>
      </c>
    </row>
    <row r="804" spans="1:14" s="12" customFormat="1" x14ac:dyDescent="0.25">
      <c r="A804" s="107" t="s">
        <v>2485</v>
      </c>
      <c r="B804" s="108" t="s">
        <v>2486</v>
      </c>
      <c r="C804" s="99">
        <v>2426.58</v>
      </c>
      <c r="D804" s="121">
        <v>2063.79</v>
      </c>
      <c r="E804" s="99">
        <v>1832.84</v>
      </c>
      <c r="F804" s="121">
        <v>110.83</v>
      </c>
      <c r="G804" s="99">
        <v>646.26</v>
      </c>
      <c r="H804" s="121">
        <v>546.63000000000011</v>
      </c>
      <c r="I804" s="99">
        <v>530.23</v>
      </c>
      <c r="J804" s="121">
        <v>419.43</v>
      </c>
      <c r="K804" s="99">
        <v>646.75</v>
      </c>
      <c r="L804" s="121">
        <v>810.51</v>
      </c>
      <c r="M804" s="99">
        <v>448.6</v>
      </c>
      <c r="N804" s="121">
        <f>IFERROR(VLOOKUP($A804,'SQL Results'!$A:$B,2,0),0)</f>
        <v>447.53</v>
      </c>
    </row>
    <row r="805" spans="1:14" s="12" customFormat="1" x14ac:dyDescent="0.25">
      <c r="A805" s="107" t="s">
        <v>2487</v>
      </c>
      <c r="B805" s="108" t="s">
        <v>2488</v>
      </c>
      <c r="C805" s="99">
        <v>2898.37</v>
      </c>
      <c r="D805" s="121">
        <v>4439.22</v>
      </c>
      <c r="E805" s="99">
        <v>2139.25</v>
      </c>
      <c r="F805" s="121">
        <v>2980.74</v>
      </c>
      <c r="G805" s="99">
        <v>671.34</v>
      </c>
      <c r="H805" s="121">
        <v>2271.8200000000002</v>
      </c>
      <c r="I805" s="99">
        <v>1917.33</v>
      </c>
      <c r="J805" s="121">
        <v>3148.88</v>
      </c>
      <c r="K805" s="99">
        <v>4858.3100000000004</v>
      </c>
      <c r="L805" s="121">
        <v>2715.58</v>
      </c>
      <c r="M805" s="99">
        <v>25169.38</v>
      </c>
      <c r="N805" s="121">
        <f>IFERROR(VLOOKUP($A805,'SQL Results'!$A:$B,2,0),0)</f>
        <v>1927.8</v>
      </c>
    </row>
    <row r="806" spans="1:14" s="12" customFormat="1" x14ac:dyDescent="0.25">
      <c r="A806" s="107" t="s">
        <v>2491</v>
      </c>
      <c r="B806" s="108" t="s">
        <v>2492</v>
      </c>
      <c r="C806" s="99">
        <v>22198.9</v>
      </c>
      <c r="D806" s="121">
        <v>22975.85</v>
      </c>
      <c r="E806" s="99">
        <v>31695.06</v>
      </c>
      <c r="F806" s="121">
        <v>20292.759999999998</v>
      </c>
      <c r="G806" s="99">
        <v>29480.630000000005</v>
      </c>
      <c r="H806" s="121">
        <v>18807.7</v>
      </c>
      <c r="I806" s="99">
        <v>26156.47</v>
      </c>
      <c r="J806" s="121">
        <v>29293.49</v>
      </c>
      <c r="K806" s="99">
        <v>24734.83</v>
      </c>
      <c r="L806" s="121">
        <v>25674.26</v>
      </c>
      <c r="M806" s="99">
        <v>53242.87</v>
      </c>
      <c r="N806" s="121">
        <f>IFERROR(VLOOKUP($A806,'SQL Results'!$A:$B,2,0),0)</f>
        <v>36569.160000000003</v>
      </c>
    </row>
    <row r="807" spans="1:14" s="12" customFormat="1" x14ac:dyDescent="0.25">
      <c r="A807" s="107" t="s">
        <v>2493</v>
      </c>
      <c r="B807" s="108" t="s">
        <v>2494</v>
      </c>
      <c r="C807" s="99">
        <v>120.07</v>
      </c>
      <c r="D807" s="121">
        <v>0</v>
      </c>
      <c r="E807" s="99">
        <v>0</v>
      </c>
      <c r="F807" s="121">
        <v>0</v>
      </c>
      <c r="G807" s="99">
        <v>0</v>
      </c>
      <c r="H807" s="121">
        <v>0.21</v>
      </c>
      <c r="I807" s="99">
        <v>113.82</v>
      </c>
      <c r="J807" s="121">
        <v>0</v>
      </c>
      <c r="K807" s="99">
        <v>10.89</v>
      </c>
      <c r="L807" s="121">
        <v>29.87</v>
      </c>
      <c r="M807" s="99">
        <v>2056.58</v>
      </c>
      <c r="N807" s="121">
        <f>IFERROR(VLOOKUP($A807,'SQL Results'!$A:$B,2,0),0)</f>
        <v>1068.04</v>
      </c>
    </row>
    <row r="808" spans="1:14" s="12" customFormat="1" ht="30" x14ac:dyDescent="0.25">
      <c r="A808" s="107" t="s">
        <v>2495</v>
      </c>
      <c r="B808" s="109" t="s">
        <v>2496</v>
      </c>
      <c r="C808" s="99">
        <v>813081.97</v>
      </c>
      <c r="D808" s="121">
        <v>721109.1</v>
      </c>
      <c r="E808" s="99">
        <v>504013.27</v>
      </c>
      <c r="F808" s="121">
        <v>363541.53000000009</v>
      </c>
      <c r="G808" s="99">
        <v>320147.72999999992</v>
      </c>
      <c r="H808" s="121">
        <v>411298.84</v>
      </c>
      <c r="I808" s="99">
        <v>538081.23</v>
      </c>
      <c r="J808" s="121">
        <v>616110.92000000004</v>
      </c>
      <c r="K808" s="99">
        <v>650787.97</v>
      </c>
      <c r="L808" s="121">
        <v>918886.12</v>
      </c>
      <c r="M808" s="99">
        <v>764014.54</v>
      </c>
      <c r="N808" s="121">
        <f>IFERROR(VLOOKUP($A808,'SQL Results'!$A:$B,2,0),0)</f>
        <v>786377.13</v>
      </c>
    </row>
    <row r="809" spans="1:14" s="12" customFormat="1" ht="30" x14ac:dyDescent="0.25">
      <c r="A809" s="107" t="s">
        <v>2500</v>
      </c>
      <c r="B809" s="108" t="s">
        <v>2499</v>
      </c>
      <c r="C809" s="99">
        <v>2897957.47</v>
      </c>
      <c r="D809" s="121">
        <v>1951781.66</v>
      </c>
      <c r="E809" s="99">
        <v>3033633.66</v>
      </c>
      <c r="F809" s="121">
        <v>2532002.87</v>
      </c>
      <c r="G809" s="99">
        <v>2322111.31</v>
      </c>
      <c r="H809" s="121">
        <v>2448580.63</v>
      </c>
      <c r="I809" s="99">
        <v>2682942.65</v>
      </c>
      <c r="J809" s="121">
        <v>2741945.11</v>
      </c>
      <c r="K809" s="99">
        <v>2498645.1800000002</v>
      </c>
      <c r="L809" s="121">
        <v>2390320.5299999998</v>
      </c>
      <c r="M809" s="99">
        <v>3425522.27</v>
      </c>
      <c r="N809" s="121">
        <f>IFERROR(VLOOKUP($A809,'SQL Results'!$A:$B,2,0),0)</f>
        <v>2746538.11</v>
      </c>
    </row>
    <row r="810" spans="1:14" s="12" customFormat="1" ht="30" x14ac:dyDescent="0.25">
      <c r="A810" s="107" t="s">
        <v>2503</v>
      </c>
      <c r="B810" s="108" t="s">
        <v>2502</v>
      </c>
      <c r="C810" s="99">
        <v>39739.660000000003</v>
      </c>
      <c r="D810" s="121">
        <v>47759.609999999993</v>
      </c>
      <c r="E810" s="99">
        <v>34160.31</v>
      </c>
      <c r="F810" s="121">
        <v>49841.91</v>
      </c>
      <c r="G810" s="99">
        <v>34153.46</v>
      </c>
      <c r="H810" s="121">
        <v>58048.79</v>
      </c>
      <c r="I810" s="99">
        <v>78293.50999999998</v>
      </c>
      <c r="J810" s="121">
        <v>77109.570000000007</v>
      </c>
      <c r="K810" s="99">
        <v>80088.179999999993</v>
      </c>
      <c r="L810" s="121">
        <v>81279.559999999983</v>
      </c>
      <c r="M810" s="99">
        <v>88628.42</v>
      </c>
      <c r="N810" s="121">
        <f>IFERROR(VLOOKUP($A810,'SQL Results'!$A:$B,2,0),0)</f>
        <v>99696.45</v>
      </c>
    </row>
    <row r="811" spans="1:14" s="12" customFormat="1" ht="30" x14ac:dyDescent="0.25">
      <c r="A811" s="107" t="s">
        <v>2506</v>
      </c>
      <c r="B811" s="108" t="s">
        <v>2505</v>
      </c>
      <c r="C811" s="99">
        <v>4527481.8600000003</v>
      </c>
      <c r="D811" s="121">
        <v>3241889.31</v>
      </c>
      <c r="E811" s="99">
        <v>3030640.34</v>
      </c>
      <c r="F811" s="121">
        <v>3299696.49</v>
      </c>
      <c r="G811" s="99">
        <v>2646553.3199999998</v>
      </c>
      <c r="H811" s="121">
        <v>2855424.33</v>
      </c>
      <c r="I811" s="99">
        <v>3086471.1600000006</v>
      </c>
      <c r="J811" s="121">
        <v>3099938.52</v>
      </c>
      <c r="K811" s="99">
        <v>3556329.82</v>
      </c>
      <c r="L811" s="121">
        <v>4224524.0999999996</v>
      </c>
      <c r="M811" s="99">
        <v>4202222.6100000003</v>
      </c>
      <c r="N811" s="121">
        <f>IFERROR(VLOOKUP($A811,'SQL Results'!$A:$B,2,0),0)</f>
        <v>5077047.03</v>
      </c>
    </row>
    <row r="812" spans="1:14" s="12" customFormat="1" ht="30" x14ac:dyDescent="0.25">
      <c r="A812" s="107" t="s">
        <v>2511</v>
      </c>
      <c r="B812" s="108" t="s">
        <v>2512</v>
      </c>
      <c r="C812" s="99">
        <v>3951307.9500000007</v>
      </c>
      <c r="D812" s="121">
        <v>2569472.86</v>
      </c>
      <c r="E812" s="99">
        <v>2673909.7999999998</v>
      </c>
      <c r="F812" s="121">
        <v>2425972.59</v>
      </c>
      <c r="G812" s="99">
        <v>2878155.89</v>
      </c>
      <c r="H812" s="121">
        <v>3326022.09</v>
      </c>
      <c r="I812" s="99">
        <v>3592621.7200000007</v>
      </c>
      <c r="J812" s="121">
        <v>3279117.86</v>
      </c>
      <c r="K812" s="99">
        <v>5657991.0099999998</v>
      </c>
      <c r="L812" s="121">
        <v>3598378.69</v>
      </c>
      <c r="M812" s="99">
        <v>3834351.29</v>
      </c>
      <c r="N812" s="121">
        <f>IFERROR(VLOOKUP($A812,'SQL Results'!$A:$B,2,0),0)</f>
        <v>3727908.87</v>
      </c>
    </row>
    <row r="813" spans="1:14" s="12" customFormat="1" ht="30" x14ac:dyDescent="0.25">
      <c r="A813" s="107" t="s">
        <v>2513</v>
      </c>
      <c r="B813" s="108" t="s">
        <v>2514</v>
      </c>
      <c r="C813" s="99">
        <v>13289506.539999999</v>
      </c>
      <c r="D813" s="121">
        <v>8439445.9000000004</v>
      </c>
      <c r="E813" s="99">
        <v>8689330.9800000004</v>
      </c>
      <c r="F813" s="121">
        <v>8675831.3900000006</v>
      </c>
      <c r="G813" s="99">
        <v>9193306.7799999993</v>
      </c>
      <c r="H813" s="121">
        <v>10005673.220000001</v>
      </c>
      <c r="I813" s="99">
        <v>9593394.1300000008</v>
      </c>
      <c r="J813" s="121">
        <v>8582715.3000000007</v>
      </c>
      <c r="K813" s="99">
        <v>9315641.6199999992</v>
      </c>
      <c r="L813" s="121">
        <v>8665289.0700000003</v>
      </c>
      <c r="M813" s="99">
        <v>9121661.4499999993</v>
      </c>
      <c r="N813" s="121">
        <f>IFERROR(VLOOKUP($A813,'SQL Results'!$A:$B,2,0),0)</f>
        <v>7960695.5300000003</v>
      </c>
    </row>
    <row r="814" spans="1:14" s="12" customFormat="1" ht="30" x14ac:dyDescent="0.25">
      <c r="A814" s="107" t="s">
        <v>2517</v>
      </c>
      <c r="B814" s="108" t="s">
        <v>2516</v>
      </c>
      <c r="C814" s="99">
        <v>1782606.98</v>
      </c>
      <c r="D814" s="121">
        <v>1426559.61</v>
      </c>
      <c r="E814" s="99">
        <v>1447118.29</v>
      </c>
      <c r="F814" s="121">
        <v>1309607.81</v>
      </c>
      <c r="G814" s="99">
        <v>1532628.7</v>
      </c>
      <c r="H814" s="121">
        <v>1684420.68</v>
      </c>
      <c r="I814" s="99">
        <v>1580256.24</v>
      </c>
      <c r="J814" s="121">
        <v>1700429.44</v>
      </c>
      <c r="K814" s="99">
        <v>1720237.01</v>
      </c>
      <c r="L814" s="121">
        <v>1468962.85</v>
      </c>
      <c r="M814" s="99">
        <v>1716384.04</v>
      </c>
      <c r="N814" s="121">
        <f>IFERROR(VLOOKUP($A814,'SQL Results'!$A:$B,2,0),0)</f>
        <v>1559109.23</v>
      </c>
    </row>
    <row r="815" spans="1:14" s="12" customFormat="1" x14ac:dyDescent="0.25">
      <c r="A815" s="107" t="s">
        <v>2520</v>
      </c>
      <c r="B815" s="108" t="s">
        <v>2521</v>
      </c>
      <c r="C815" s="99">
        <v>0</v>
      </c>
      <c r="D815" s="121">
        <v>0</v>
      </c>
      <c r="E815" s="99">
        <v>0</v>
      </c>
      <c r="F815" s="121">
        <v>0</v>
      </c>
      <c r="G815" s="99">
        <v>0</v>
      </c>
      <c r="H815" s="121">
        <v>0</v>
      </c>
      <c r="I815" s="99">
        <v>0</v>
      </c>
      <c r="J815" s="121">
        <v>0</v>
      </c>
      <c r="K815" s="99">
        <v>0</v>
      </c>
      <c r="L815" s="121">
        <v>0</v>
      </c>
      <c r="M815" s="99">
        <v>0</v>
      </c>
      <c r="N815" s="121">
        <f>IFERROR(VLOOKUP($A815,'SQL Results'!$A:$B,2,0),0)</f>
        <v>0</v>
      </c>
    </row>
    <row r="816" spans="1:14" s="12" customFormat="1" x14ac:dyDescent="0.25">
      <c r="A816" s="107" t="s">
        <v>2522</v>
      </c>
      <c r="B816" s="108" t="s">
        <v>2523</v>
      </c>
      <c r="C816" s="99">
        <v>654353.96</v>
      </c>
      <c r="D816" s="121">
        <v>453922.76</v>
      </c>
      <c r="E816" s="99">
        <v>404866.46000000008</v>
      </c>
      <c r="F816" s="121">
        <v>242829.58</v>
      </c>
      <c r="G816" s="99">
        <v>529803.56000000006</v>
      </c>
      <c r="H816" s="121">
        <v>598731.25</v>
      </c>
      <c r="I816" s="99">
        <v>720124.32</v>
      </c>
      <c r="J816" s="121">
        <v>710628.85</v>
      </c>
      <c r="K816" s="99">
        <v>658045.31999999983</v>
      </c>
      <c r="L816" s="121">
        <v>605218.68999999994</v>
      </c>
      <c r="M816" s="99">
        <v>591721.39</v>
      </c>
      <c r="N816" s="121">
        <f>IFERROR(VLOOKUP($A816,'SQL Results'!$A:$B,2,0),0)</f>
        <v>757138.21</v>
      </c>
    </row>
    <row r="817" spans="1:14" s="12" customFormat="1" x14ac:dyDescent="0.25">
      <c r="A817" s="107" t="s">
        <v>2524</v>
      </c>
      <c r="B817" s="108" t="s">
        <v>2525</v>
      </c>
      <c r="C817" s="99">
        <v>0</v>
      </c>
      <c r="D817" s="121">
        <v>0</v>
      </c>
      <c r="E817" s="99">
        <v>0</v>
      </c>
      <c r="F817" s="121">
        <v>0</v>
      </c>
      <c r="G817" s="99">
        <v>0</v>
      </c>
      <c r="H817" s="121">
        <v>0</v>
      </c>
      <c r="I817" s="99">
        <v>0</v>
      </c>
      <c r="J817" s="121">
        <v>0</v>
      </c>
      <c r="K817" s="99">
        <v>0</v>
      </c>
      <c r="L817" s="121">
        <v>0</v>
      </c>
      <c r="M817" s="99">
        <v>0</v>
      </c>
      <c r="N817" s="121">
        <f>IFERROR(VLOOKUP($A817,'SQL Results'!$A:$B,2,0),0)</f>
        <v>0</v>
      </c>
    </row>
    <row r="818" spans="1:14" s="12" customFormat="1" x14ac:dyDescent="0.25">
      <c r="A818" s="107" t="s">
        <v>4362</v>
      </c>
      <c r="B818" s="108" t="s">
        <v>4363</v>
      </c>
      <c r="C818" s="99">
        <v>0</v>
      </c>
      <c r="D818" s="121">
        <v>0</v>
      </c>
      <c r="E818" s="99">
        <v>0</v>
      </c>
      <c r="F818" s="121">
        <v>0</v>
      </c>
      <c r="G818" s="99">
        <v>0</v>
      </c>
      <c r="H818" s="121">
        <v>0</v>
      </c>
      <c r="I818" s="99">
        <v>0</v>
      </c>
      <c r="J818" s="121">
        <v>0</v>
      </c>
      <c r="K818" s="99">
        <v>0</v>
      </c>
      <c r="L818" s="121">
        <v>0</v>
      </c>
      <c r="M818" s="99">
        <v>0</v>
      </c>
      <c r="N818" s="121">
        <f>IFERROR(VLOOKUP($A818,'SQL Results'!$A:$B,2,0),0)</f>
        <v>0</v>
      </c>
    </row>
    <row r="819" spans="1:14" s="12" customFormat="1" x14ac:dyDescent="0.25">
      <c r="A819" s="107" t="s">
        <v>2530</v>
      </c>
      <c r="B819" s="108" t="s">
        <v>2531</v>
      </c>
      <c r="C819" s="99">
        <v>113850.83</v>
      </c>
      <c r="D819" s="121">
        <v>101228.61</v>
      </c>
      <c r="E819" s="99">
        <v>107418.99999999999</v>
      </c>
      <c r="F819" s="121">
        <v>81235.8</v>
      </c>
      <c r="G819" s="99">
        <v>78476.710000000006</v>
      </c>
      <c r="H819" s="121">
        <v>108740.48</v>
      </c>
      <c r="I819" s="99">
        <v>92686.77</v>
      </c>
      <c r="J819" s="121">
        <v>103977.21</v>
      </c>
      <c r="K819" s="99">
        <v>103753.4</v>
      </c>
      <c r="L819" s="121">
        <v>94577.279999999999</v>
      </c>
      <c r="M819" s="99">
        <v>113620.74</v>
      </c>
      <c r="N819" s="121">
        <f>IFERROR(VLOOKUP($A819,'SQL Results'!$A:$B,2,0),0)</f>
        <v>99904.92</v>
      </c>
    </row>
    <row r="820" spans="1:14" s="12" customFormat="1" x14ac:dyDescent="0.25">
      <c r="A820" s="107" t="s">
        <v>2532</v>
      </c>
      <c r="B820" s="108" t="s">
        <v>2533</v>
      </c>
      <c r="C820" s="99">
        <v>46028.89</v>
      </c>
      <c r="D820" s="121">
        <v>30212.67</v>
      </c>
      <c r="E820" s="99">
        <v>30720.53</v>
      </c>
      <c r="F820" s="121">
        <v>13851.43</v>
      </c>
      <c r="G820" s="99">
        <v>24199.63</v>
      </c>
      <c r="H820" s="121">
        <v>21151.270000000004</v>
      </c>
      <c r="I820" s="99">
        <v>20417.57</v>
      </c>
      <c r="J820" s="121">
        <v>30851.66</v>
      </c>
      <c r="K820" s="99">
        <v>30769.93</v>
      </c>
      <c r="L820" s="121">
        <v>23690.85</v>
      </c>
      <c r="M820" s="99">
        <v>19468.439999999999</v>
      </c>
      <c r="N820" s="121">
        <f>IFERROR(VLOOKUP($A820,'SQL Results'!$A:$B,2,0),0)</f>
        <v>29519.57</v>
      </c>
    </row>
    <row r="821" spans="1:14" s="12" customFormat="1" x14ac:dyDescent="0.25">
      <c r="A821" s="107" t="s">
        <v>2534</v>
      </c>
      <c r="B821" s="108" t="s">
        <v>2535</v>
      </c>
      <c r="C821" s="99">
        <v>185797.3</v>
      </c>
      <c r="D821" s="121">
        <v>118167.43</v>
      </c>
      <c r="E821" s="99">
        <v>97332.84</v>
      </c>
      <c r="F821" s="121">
        <v>37714.43</v>
      </c>
      <c r="G821" s="99">
        <v>35206.019999999997</v>
      </c>
      <c r="H821" s="121">
        <v>49113.26</v>
      </c>
      <c r="I821" s="99">
        <v>51010.080000000002</v>
      </c>
      <c r="J821" s="121">
        <v>82252.520000000019</v>
      </c>
      <c r="K821" s="99">
        <v>77970.460000000006</v>
      </c>
      <c r="L821" s="121">
        <v>123294.14</v>
      </c>
      <c r="M821" s="99">
        <v>101038.58</v>
      </c>
      <c r="N821" s="121">
        <f>IFERROR(VLOOKUP($A821,'SQL Results'!$A:$B,2,0),0)</f>
        <v>114603.86</v>
      </c>
    </row>
    <row r="822" spans="1:14" s="12" customFormat="1" x14ac:dyDescent="0.25">
      <c r="A822" s="107" t="s">
        <v>2537</v>
      </c>
      <c r="B822" s="108" t="s">
        <v>2538</v>
      </c>
      <c r="C822" s="99">
        <v>39672.54</v>
      </c>
      <c r="D822" s="121">
        <v>35873.15</v>
      </c>
      <c r="E822" s="99">
        <v>36567.120000000003</v>
      </c>
      <c r="F822" s="121">
        <v>23641.16</v>
      </c>
      <c r="G822" s="99">
        <v>40397.930000000008</v>
      </c>
      <c r="H822" s="121">
        <v>44501.05</v>
      </c>
      <c r="I822" s="99">
        <v>45832.72</v>
      </c>
      <c r="J822" s="121">
        <v>45533.9</v>
      </c>
      <c r="K822" s="99">
        <v>45106.48</v>
      </c>
      <c r="L822" s="121">
        <v>47438.12999999999</v>
      </c>
      <c r="M822" s="99">
        <v>52658.26</v>
      </c>
      <c r="N822" s="121">
        <f>IFERROR(VLOOKUP($A822,'SQL Results'!$A:$B,2,0),0)</f>
        <v>44169.54</v>
      </c>
    </row>
    <row r="823" spans="1:14" s="12" customFormat="1" x14ac:dyDescent="0.25">
      <c r="A823" s="107" t="s">
        <v>2539</v>
      </c>
      <c r="B823" s="108" t="s">
        <v>2540</v>
      </c>
      <c r="C823" s="99">
        <v>30866.25</v>
      </c>
      <c r="D823" s="121">
        <v>33479.129999999997</v>
      </c>
      <c r="E823" s="99">
        <v>22293.86</v>
      </c>
      <c r="F823" s="121">
        <v>25977.9</v>
      </c>
      <c r="G823" s="99">
        <v>14872.89</v>
      </c>
      <c r="H823" s="121">
        <v>23052.67</v>
      </c>
      <c r="I823" s="99">
        <v>19511.310000000005</v>
      </c>
      <c r="J823" s="121">
        <v>23445.96</v>
      </c>
      <c r="K823" s="99">
        <v>18841.39</v>
      </c>
      <c r="L823" s="121">
        <v>25555.65</v>
      </c>
      <c r="M823" s="99">
        <v>20786.259999999998</v>
      </c>
      <c r="N823" s="121">
        <f>IFERROR(VLOOKUP($A823,'SQL Results'!$A:$B,2,0),0)</f>
        <v>3273.85</v>
      </c>
    </row>
    <row r="824" spans="1:14" s="12" customFormat="1" x14ac:dyDescent="0.25">
      <c r="A824" s="107" t="s">
        <v>2543</v>
      </c>
      <c r="B824" s="108" t="s">
        <v>2542</v>
      </c>
      <c r="C824" s="99">
        <v>169336.65</v>
      </c>
      <c r="D824" s="121">
        <v>122133.26</v>
      </c>
      <c r="E824" s="99">
        <v>108356.91</v>
      </c>
      <c r="F824" s="121">
        <v>92212.839999999982</v>
      </c>
      <c r="G824" s="99">
        <v>201420.83</v>
      </c>
      <c r="H824" s="121">
        <v>243032.56000000003</v>
      </c>
      <c r="I824" s="99">
        <v>221673.47</v>
      </c>
      <c r="J824" s="121">
        <v>237242.43</v>
      </c>
      <c r="K824" s="99">
        <v>230054.38000000003</v>
      </c>
      <c r="L824" s="121">
        <v>185104.94</v>
      </c>
      <c r="M824" s="99">
        <v>193719.7</v>
      </c>
      <c r="N824" s="121">
        <f>IFERROR(VLOOKUP($A824,'SQL Results'!$A:$B,2,0),0)</f>
        <v>264600.34999999998</v>
      </c>
    </row>
    <row r="825" spans="1:14" s="12" customFormat="1" x14ac:dyDescent="0.25">
      <c r="A825" s="107" t="s">
        <v>2546</v>
      </c>
      <c r="B825" s="108" t="s">
        <v>2545</v>
      </c>
      <c r="C825" s="99">
        <v>315816.94</v>
      </c>
      <c r="D825" s="121">
        <v>301366.84000000003</v>
      </c>
      <c r="E825" s="99">
        <v>258034.42000000004</v>
      </c>
      <c r="F825" s="121">
        <v>238422.68</v>
      </c>
      <c r="G825" s="99">
        <v>225053.43</v>
      </c>
      <c r="H825" s="121">
        <v>226989.92000000004</v>
      </c>
      <c r="I825" s="99">
        <v>218307.85</v>
      </c>
      <c r="J825" s="121">
        <v>369404.5</v>
      </c>
      <c r="K825" s="99">
        <v>383702.08000000007</v>
      </c>
      <c r="L825" s="121">
        <v>376670.88</v>
      </c>
      <c r="M825" s="99">
        <v>393833.8</v>
      </c>
      <c r="N825" s="121">
        <f>IFERROR(VLOOKUP($A825,'SQL Results'!$A:$B,2,0),0)</f>
        <v>381137.6</v>
      </c>
    </row>
    <row r="826" spans="1:14" s="12" customFormat="1" x14ac:dyDescent="0.25">
      <c r="A826" s="107" t="s">
        <v>2549</v>
      </c>
      <c r="B826" s="108" t="s">
        <v>2550</v>
      </c>
      <c r="C826" s="99">
        <v>188.5</v>
      </c>
      <c r="D826" s="121">
        <v>20.05</v>
      </c>
      <c r="E826" s="99">
        <v>102.3</v>
      </c>
      <c r="F826" s="121">
        <v>86.46</v>
      </c>
      <c r="G826" s="99">
        <v>9.3800000000000008</v>
      </c>
      <c r="H826" s="121">
        <v>166.88999999999996</v>
      </c>
      <c r="I826" s="99">
        <v>388.26</v>
      </c>
      <c r="J826" s="121">
        <v>60</v>
      </c>
      <c r="K826" s="99">
        <v>31.91</v>
      </c>
      <c r="L826" s="121">
        <v>31.21</v>
      </c>
      <c r="M826" s="99">
        <v>125.18</v>
      </c>
      <c r="N826" s="121">
        <f>IFERROR(VLOOKUP($A826,'SQL Results'!$A:$B,2,0),0)</f>
        <v>40.270000000000003</v>
      </c>
    </row>
    <row r="827" spans="1:14" s="12" customFormat="1" x14ac:dyDescent="0.25">
      <c r="A827" s="107" t="s">
        <v>2551</v>
      </c>
      <c r="B827" s="108" t="s">
        <v>2552</v>
      </c>
      <c r="C827" s="99">
        <v>7708.92</v>
      </c>
      <c r="D827" s="121">
        <v>5064.87</v>
      </c>
      <c r="E827" s="99">
        <v>10323.1</v>
      </c>
      <c r="F827" s="121">
        <v>3032.5900000000006</v>
      </c>
      <c r="G827" s="99">
        <v>540.46</v>
      </c>
      <c r="H827" s="121">
        <v>1094.06</v>
      </c>
      <c r="I827" s="99">
        <v>627.04</v>
      </c>
      <c r="J827" s="121">
        <v>524.05999999999995</v>
      </c>
      <c r="K827" s="99">
        <v>1869.23</v>
      </c>
      <c r="L827" s="121">
        <v>1514.74</v>
      </c>
      <c r="M827" s="99">
        <v>2580.33</v>
      </c>
      <c r="N827" s="121">
        <f>IFERROR(VLOOKUP($A827,'SQL Results'!$A:$B,2,0),0)</f>
        <v>4290.03</v>
      </c>
    </row>
    <row r="828" spans="1:14" s="12" customFormat="1" ht="30" x14ac:dyDescent="0.25">
      <c r="A828" s="107" t="s">
        <v>2553</v>
      </c>
      <c r="B828" s="108" t="s">
        <v>2554</v>
      </c>
      <c r="C828" s="99">
        <v>1229196.94</v>
      </c>
      <c r="D828" s="121">
        <v>591313.70999999985</v>
      </c>
      <c r="E828" s="99">
        <v>654833.85</v>
      </c>
      <c r="F828" s="121">
        <v>376739.24</v>
      </c>
      <c r="G828" s="99">
        <v>338146.93</v>
      </c>
      <c r="H828" s="121">
        <v>430731.31</v>
      </c>
      <c r="I828" s="99">
        <v>535292.61</v>
      </c>
      <c r="J828" s="121">
        <v>764307.83</v>
      </c>
      <c r="K828" s="99">
        <v>1474334.3400000003</v>
      </c>
      <c r="L828" s="121">
        <v>1744799.26</v>
      </c>
      <c r="M828" s="99">
        <v>1795005.5</v>
      </c>
      <c r="N828" s="121">
        <f>IFERROR(VLOOKUP($A828,'SQL Results'!$A:$B,2,0),0)</f>
        <v>1721434.69</v>
      </c>
    </row>
    <row r="829" spans="1:14" s="12" customFormat="1" x14ac:dyDescent="0.25">
      <c r="A829" s="107" t="s">
        <v>2558</v>
      </c>
      <c r="B829" s="108" t="s">
        <v>2556</v>
      </c>
      <c r="C829" s="99">
        <v>179308.22</v>
      </c>
      <c r="D829" s="121">
        <v>123028.66</v>
      </c>
      <c r="E829" s="99">
        <v>119620.77</v>
      </c>
      <c r="F829" s="121">
        <v>108027.64</v>
      </c>
      <c r="G829" s="99">
        <v>88401.359999999986</v>
      </c>
      <c r="H829" s="121">
        <v>91788.49000000002</v>
      </c>
      <c r="I829" s="99">
        <v>160686.32</v>
      </c>
      <c r="J829" s="121">
        <v>107352.06</v>
      </c>
      <c r="K829" s="99">
        <v>133125.99</v>
      </c>
      <c r="L829" s="121">
        <v>129325.27</v>
      </c>
      <c r="M829" s="99">
        <v>194300.01</v>
      </c>
      <c r="N829" s="121">
        <f>IFERROR(VLOOKUP($A829,'SQL Results'!$A:$B,2,0),0)</f>
        <v>197216.56</v>
      </c>
    </row>
    <row r="830" spans="1:14" s="12" customFormat="1" x14ac:dyDescent="0.25">
      <c r="A830" s="107" t="s">
        <v>2561</v>
      </c>
      <c r="B830" s="108" t="s">
        <v>2560</v>
      </c>
      <c r="C830" s="99">
        <v>5616.6599999999989</v>
      </c>
      <c r="D830" s="121">
        <v>4075.5999999999995</v>
      </c>
      <c r="E830" s="99">
        <v>3127.31</v>
      </c>
      <c r="F830" s="121">
        <v>2084.44</v>
      </c>
      <c r="G830" s="99">
        <v>1791.55</v>
      </c>
      <c r="H830" s="121">
        <v>3897.29</v>
      </c>
      <c r="I830" s="99">
        <v>10611.92</v>
      </c>
      <c r="J830" s="121">
        <v>10013.39</v>
      </c>
      <c r="K830" s="99">
        <v>9843.7199999999993</v>
      </c>
      <c r="L830" s="121">
        <v>7681.81</v>
      </c>
      <c r="M830" s="99">
        <v>6580.69</v>
      </c>
      <c r="N830" s="121">
        <f>IFERROR(VLOOKUP($A830,'SQL Results'!$A:$B,2,0),0)</f>
        <v>8531.85</v>
      </c>
    </row>
    <row r="831" spans="1:14" s="12" customFormat="1" x14ac:dyDescent="0.25">
      <c r="A831" s="107" t="s">
        <v>2566</v>
      </c>
      <c r="B831" s="108" t="s">
        <v>2565</v>
      </c>
      <c r="C831" s="99">
        <v>179819.46</v>
      </c>
      <c r="D831" s="121">
        <v>174146.16</v>
      </c>
      <c r="E831" s="99">
        <v>177972.39000000004</v>
      </c>
      <c r="F831" s="121">
        <v>191237.32</v>
      </c>
      <c r="G831" s="99">
        <v>106359.76</v>
      </c>
      <c r="H831" s="121">
        <v>122421.85</v>
      </c>
      <c r="I831" s="99">
        <v>167136.66</v>
      </c>
      <c r="J831" s="121">
        <v>211687.27</v>
      </c>
      <c r="K831" s="99">
        <v>213307.91000000003</v>
      </c>
      <c r="L831" s="121">
        <v>214200.53</v>
      </c>
      <c r="M831" s="99">
        <v>222712.6</v>
      </c>
      <c r="N831" s="121">
        <f>IFERROR(VLOOKUP($A831,'SQL Results'!$A:$B,2,0),0)</f>
        <v>232877.15</v>
      </c>
    </row>
    <row r="832" spans="1:14" s="12" customFormat="1" x14ac:dyDescent="0.25">
      <c r="A832" s="107" t="s">
        <v>2569</v>
      </c>
      <c r="B832" s="108" t="s">
        <v>2568</v>
      </c>
      <c r="C832" s="99">
        <v>182331.38</v>
      </c>
      <c r="D832" s="121">
        <v>192752.37</v>
      </c>
      <c r="E832" s="99">
        <v>223447.25</v>
      </c>
      <c r="F832" s="121">
        <v>115055.58</v>
      </c>
      <c r="G832" s="99">
        <v>78934.39</v>
      </c>
      <c r="H832" s="121">
        <v>87951.05</v>
      </c>
      <c r="I832" s="99">
        <v>145361.71</v>
      </c>
      <c r="J832" s="121">
        <v>128772.44</v>
      </c>
      <c r="K832" s="99">
        <v>187743.56</v>
      </c>
      <c r="L832" s="121">
        <v>145169.79</v>
      </c>
      <c r="M832" s="99">
        <v>175026.76</v>
      </c>
      <c r="N832" s="121">
        <f>IFERROR(VLOOKUP($A832,'SQL Results'!$A:$B,2,0),0)</f>
        <v>171339.77</v>
      </c>
    </row>
    <row r="833" spans="1:14" s="12" customFormat="1" x14ac:dyDescent="0.25">
      <c r="A833" s="107" t="s">
        <v>2572</v>
      </c>
      <c r="B833" s="108" t="s">
        <v>2571</v>
      </c>
      <c r="C833" s="99">
        <v>68.89</v>
      </c>
      <c r="D833" s="121">
        <v>242.02</v>
      </c>
      <c r="E833" s="99">
        <v>388.75</v>
      </c>
      <c r="F833" s="121">
        <v>41.62</v>
      </c>
      <c r="G833" s="99">
        <v>0</v>
      </c>
      <c r="H833" s="121">
        <v>61.88</v>
      </c>
      <c r="I833" s="99">
        <v>246.93</v>
      </c>
      <c r="J833" s="121">
        <v>325.75</v>
      </c>
      <c r="K833" s="99">
        <v>423.59</v>
      </c>
      <c r="L833" s="121">
        <v>1873.86</v>
      </c>
      <c r="M833" s="99">
        <v>394.91</v>
      </c>
      <c r="N833" s="121">
        <f>IFERROR(VLOOKUP($A833,'SQL Results'!$A:$B,2,0),0)</f>
        <v>3660.32</v>
      </c>
    </row>
    <row r="834" spans="1:14" s="12" customFormat="1" x14ac:dyDescent="0.25">
      <c r="A834" s="107" t="s">
        <v>2575</v>
      </c>
      <c r="B834" s="108" t="s">
        <v>2576</v>
      </c>
      <c r="C834" s="99">
        <v>637685.12</v>
      </c>
      <c r="D834" s="121">
        <v>662731.96</v>
      </c>
      <c r="E834" s="99">
        <v>561933.99</v>
      </c>
      <c r="F834" s="121">
        <v>416290.53999999992</v>
      </c>
      <c r="G834" s="99">
        <v>337017.15</v>
      </c>
      <c r="H834" s="121">
        <v>368470.73</v>
      </c>
      <c r="I834" s="99">
        <v>567838.18999999994</v>
      </c>
      <c r="J834" s="121">
        <v>635794.34</v>
      </c>
      <c r="K834" s="99">
        <v>713160.15</v>
      </c>
      <c r="L834" s="121">
        <v>698109.69999999984</v>
      </c>
      <c r="M834" s="99">
        <v>770380.35</v>
      </c>
      <c r="N834" s="121">
        <f>IFERROR(VLOOKUP($A834,'SQL Results'!$A:$B,2,0),0)</f>
        <v>874773.69</v>
      </c>
    </row>
    <row r="835" spans="1:14" s="12" customFormat="1" x14ac:dyDescent="0.25">
      <c r="A835" s="107" t="s">
        <v>2577</v>
      </c>
      <c r="B835" s="108" t="s">
        <v>2578</v>
      </c>
      <c r="C835" s="99">
        <v>252991.03</v>
      </c>
      <c r="D835" s="121">
        <v>287364.02</v>
      </c>
      <c r="E835" s="99">
        <v>238136.38</v>
      </c>
      <c r="F835" s="121">
        <v>210634.64</v>
      </c>
      <c r="G835" s="99">
        <v>126129.21</v>
      </c>
      <c r="H835" s="121">
        <v>182357.54999999996</v>
      </c>
      <c r="I835" s="99">
        <v>276282.14</v>
      </c>
      <c r="J835" s="121">
        <v>377604.78</v>
      </c>
      <c r="K835" s="99">
        <v>400879.08</v>
      </c>
      <c r="L835" s="121">
        <v>382900.99</v>
      </c>
      <c r="M835" s="99">
        <v>422739.22</v>
      </c>
      <c r="N835" s="121">
        <f>IFERROR(VLOOKUP($A835,'SQL Results'!$A:$B,2,0),0)</f>
        <v>329627.69</v>
      </c>
    </row>
    <row r="836" spans="1:14" s="12" customFormat="1" x14ac:dyDescent="0.25">
      <c r="A836" s="107" t="s">
        <v>2579</v>
      </c>
      <c r="B836" s="108" t="s">
        <v>2580</v>
      </c>
      <c r="C836" s="99">
        <v>42785.05</v>
      </c>
      <c r="D836" s="121">
        <v>39808.260000000009</v>
      </c>
      <c r="E836" s="99">
        <v>30462.18</v>
      </c>
      <c r="F836" s="121">
        <v>22107.58</v>
      </c>
      <c r="G836" s="99">
        <v>18959.8</v>
      </c>
      <c r="H836" s="121">
        <v>16754.18</v>
      </c>
      <c r="I836" s="99">
        <v>25327.160000000003</v>
      </c>
      <c r="J836" s="121">
        <v>43837.120000000003</v>
      </c>
      <c r="K836" s="99">
        <v>51987.05</v>
      </c>
      <c r="L836" s="121">
        <v>41121.97</v>
      </c>
      <c r="M836" s="99">
        <v>49298.3</v>
      </c>
      <c r="N836" s="121">
        <f>IFERROR(VLOOKUP($A836,'SQL Results'!$A:$B,2,0),0)</f>
        <v>53106.97</v>
      </c>
    </row>
    <row r="837" spans="1:14" s="12" customFormat="1" x14ac:dyDescent="0.25">
      <c r="A837" s="107" t="s">
        <v>2581</v>
      </c>
      <c r="B837" s="108" t="s">
        <v>2582</v>
      </c>
      <c r="C837" s="99">
        <v>492.23999999999995</v>
      </c>
      <c r="D837" s="121">
        <v>689.88</v>
      </c>
      <c r="E837" s="99">
        <v>710.09</v>
      </c>
      <c r="F837" s="121">
        <v>581.64</v>
      </c>
      <c r="G837" s="99">
        <v>397.43</v>
      </c>
      <c r="H837" s="121">
        <v>624.76</v>
      </c>
      <c r="I837" s="99">
        <v>685.99</v>
      </c>
      <c r="J837" s="121">
        <v>435.33</v>
      </c>
      <c r="K837" s="99">
        <v>353.95999999999992</v>
      </c>
      <c r="L837" s="121">
        <v>631.82000000000016</v>
      </c>
      <c r="M837" s="99">
        <v>568.13</v>
      </c>
      <c r="N837" s="121">
        <f>IFERROR(VLOOKUP($A837,'SQL Results'!$A:$B,2,0),0)</f>
        <v>2381.33</v>
      </c>
    </row>
    <row r="838" spans="1:14" s="12" customFormat="1" x14ac:dyDescent="0.25">
      <c r="A838" s="107" t="s">
        <v>2583</v>
      </c>
      <c r="B838" s="108" t="s">
        <v>2584</v>
      </c>
      <c r="C838" s="99">
        <v>319288.53000000009</v>
      </c>
      <c r="D838" s="121">
        <v>255660.97</v>
      </c>
      <c r="E838" s="99">
        <v>262434.68</v>
      </c>
      <c r="F838" s="121">
        <v>207291.29</v>
      </c>
      <c r="G838" s="99">
        <v>151534.85999999996</v>
      </c>
      <c r="H838" s="121">
        <v>187120.7</v>
      </c>
      <c r="I838" s="99">
        <v>330364.51</v>
      </c>
      <c r="J838" s="121">
        <v>351394.87</v>
      </c>
      <c r="K838" s="99">
        <v>348801.21999999991</v>
      </c>
      <c r="L838" s="121">
        <v>373280.61</v>
      </c>
      <c r="M838" s="99">
        <v>401840.21</v>
      </c>
      <c r="N838" s="121">
        <f>IFERROR(VLOOKUP($A838,'SQL Results'!$A:$B,2,0),0)</f>
        <v>333651.93</v>
      </c>
    </row>
    <row r="839" spans="1:14" s="12" customFormat="1" x14ac:dyDescent="0.25">
      <c r="A839" s="107" t="s">
        <v>2585</v>
      </c>
      <c r="B839" s="108" t="s">
        <v>2586</v>
      </c>
      <c r="C839" s="99">
        <v>0</v>
      </c>
      <c r="D839" s="121">
        <v>0</v>
      </c>
      <c r="E839" s="99">
        <v>20.86</v>
      </c>
      <c r="F839" s="121">
        <v>0</v>
      </c>
      <c r="G839" s="99">
        <v>6.61</v>
      </c>
      <c r="H839" s="121">
        <v>0</v>
      </c>
      <c r="I839" s="99">
        <v>10.81</v>
      </c>
      <c r="J839" s="121">
        <v>0</v>
      </c>
      <c r="K839" s="99">
        <v>0</v>
      </c>
      <c r="L839" s="121">
        <v>7</v>
      </c>
      <c r="M839" s="99">
        <v>0</v>
      </c>
      <c r="N839" s="121">
        <f>IFERROR(VLOOKUP($A839,'SQL Results'!$A:$B,2,0),0)</f>
        <v>79.599999999999994</v>
      </c>
    </row>
    <row r="840" spans="1:14" s="12" customFormat="1" x14ac:dyDescent="0.25">
      <c r="A840" s="107" t="s">
        <v>2587</v>
      </c>
      <c r="B840" s="108" t="s">
        <v>2588</v>
      </c>
      <c r="C840" s="99">
        <v>1200441.94</v>
      </c>
      <c r="D840" s="121">
        <v>1402610.82</v>
      </c>
      <c r="E840" s="99">
        <v>1030338.7300000001</v>
      </c>
      <c r="F840" s="121">
        <v>609547.4</v>
      </c>
      <c r="G840" s="99">
        <v>551823.37</v>
      </c>
      <c r="H840" s="121">
        <v>815521.07999999984</v>
      </c>
      <c r="I840" s="99">
        <v>1117634.29</v>
      </c>
      <c r="J840" s="121">
        <v>1460143.3899999997</v>
      </c>
      <c r="K840" s="99">
        <v>1506294.75</v>
      </c>
      <c r="L840" s="121">
        <v>1984365.32</v>
      </c>
      <c r="M840" s="99">
        <v>2158319.35</v>
      </c>
      <c r="N840" s="121">
        <f>IFERROR(VLOOKUP($A840,'SQL Results'!$A:$B,2,0),0)</f>
        <v>2264961.81</v>
      </c>
    </row>
    <row r="841" spans="1:14" s="12" customFormat="1" x14ac:dyDescent="0.25">
      <c r="A841" s="107" t="s">
        <v>4364</v>
      </c>
      <c r="B841" s="108" t="s">
        <v>2592</v>
      </c>
      <c r="C841" s="99">
        <v>0</v>
      </c>
      <c r="D841" s="121">
        <v>0</v>
      </c>
      <c r="E841" s="99">
        <v>0</v>
      </c>
      <c r="F841" s="121">
        <v>0</v>
      </c>
      <c r="G841" s="99">
        <v>0</v>
      </c>
      <c r="H841" s="121">
        <v>0</v>
      </c>
      <c r="I841" s="99">
        <v>0</v>
      </c>
      <c r="J841" s="121">
        <v>0</v>
      </c>
      <c r="K841" s="99">
        <v>0</v>
      </c>
      <c r="L841" s="121">
        <v>0</v>
      </c>
      <c r="M841" s="99">
        <v>0</v>
      </c>
      <c r="N841" s="121">
        <f>IFERROR(VLOOKUP($A841,'SQL Results'!$A:$B,2,0),0)</f>
        <v>0</v>
      </c>
    </row>
    <row r="842" spans="1:14" s="12" customFormat="1" x14ac:dyDescent="0.25">
      <c r="A842" s="107" t="s">
        <v>2593</v>
      </c>
      <c r="B842" s="108" t="s">
        <v>2592</v>
      </c>
      <c r="C842" s="99">
        <v>1390276.91</v>
      </c>
      <c r="D842" s="121">
        <v>1270553.68</v>
      </c>
      <c r="E842" s="99">
        <v>654331.73</v>
      </c>
      <c r="F842" s="121">
        <v>901890.55000000016</v>
      </c>
      <c r="G842" s="99">
        <v>1001371.3599999999</v>
      </c>
      <c r="H842" s="121">
        <v>905031.78</v>
      </c>
      <c r="I842" s="99">
        <v>1014554.62</v>
      </c>
      <c r="J842" s="121">
        <v>1161408.28</v>
      </c>
      <c r="K842" s="99">
        <v>1323261.19</v>
      </c>
      <c r="L842" s="121">
        <v>1422571.33</v>
      </c>
      <c r="M842" s="99">
        <v>1696978.02</v>
      </c>
      <c r="N842" s="121">
        <f>IFERROR(VLOOKUP($A842,'SQL Results'!$A:$B,2,0),0)</f>
        <v>1860007.86</v>
      </c>
    </row>
    <row r="843" spans="1:14" s="12" customFormat="1" x14ac:dyDescent="0.25">
      <c r="A843" s="107" t="s">
        <v>2594</v>
      </c>
      <c r="B843" s="108" t="s">
        <v>2595</v>
      </c>
      <c r="C843" s="99">
        <v>0</v>
      </c>
      <c r="D843" s="121">
        <v>0</v>
      </c>
      <c r="E843" s="99">
        <v>0</v>
      </c>
      <c r="F843" s="121">
        <v>0</v>
      </c>
      <c r="G843" s="99">
        <v>0</v>
      </c>
      <c r="H843" s="121">
        <v>0</v>
      </c>
      <c r="I843" s="99">
        <v>0</v>
      </c>
      <c r="J843" s="121">
        <v>0</v>
      </c>
      <c r="K843" s="99">
        <v>0</v>
      </c>
      <c r="L843" s="121">
        <v>0</v>
      </c>
      <c r="M843" s="99">
        <v>0</v>
      </c>
      <c r="N843" s="121">
        <f>IFERROR(VLOOKUP($A843,'SQL Results'!$A:$B,2,0),0)</f>
        <v>0</v>
      </c>
    </row>
    <row r="844" spans="1:14" s="12" customFormat="1" x14ac:dyDescent="0.25">
      <c r="A844" s="107" t="s">
        <v>2598</v>
      </c>
      <c r="B844" s="108" t="s">
        <v>2597</v>
      </c>
      <c r="C844" s="99">
        <v>182215.14</v>
      </c>
      <c r="D844" s="121">
        <v>129267.18</v>
      </c>
      <c r="E844" s="99">
        <v>130504.2</v>
      </c>
      <c r="F844" s="121">
        <v>51029.860000000008</v>
      </c>
      <c r="G844" s="99">
        <v>171111.5</v>
      </c>
      <c r="H844" s="121">
        <v>212897.32</v>
      </c>
      <c r="I844" s="99">
        <v>239601.75</v>
      </c>
      <c r="J844" s="121">
        <v>216280.62</v>
      </c>
      <c r="K844" s="99">
        <v>206342.8</v>
      </c>
      <c r="L844" s="121">
        <v>236055.57999999996</v>
      </c>
      <c r="M844" s="99">
        <v>248175.91</v>
      </c>
      <c r="N844" s="121">
        <f>IFERROR(VLOOKUP($A844,'SQL Results'!$A:$B,2,0),0)</f>
        <v>246773.99</v>
      </c>
    </row>
    <row r="845" spans="1:14" s="12" customFormat="1" ht="30" x14ac:dyDescent="0.25">
      <c r="A845" s="107" t="s">
        <v>2601</v>
      </c>
      <c r="B845" s="108" t="s">
        <v>2600</v>
      </c>
      <c r="C845" s="99">
        <v>8718915.6600000001</v>
      </c>
      <c r="D845" s="121">
        <v>7425152.04</v>
      </c>
      <c r="E845" s="99">
        <v>6539532.7199999997</v>
      </c>
      <c r="F845" s="121">
        <v>4671006.3600000003</v>
      </c>
      <c r="G845" s="99">
        <v>2632374.9300000002</v>
      </c>
      <c r="H845" s="121">
        <v>4185905.28</v>
      </c>
      <c r="I845" s="99">
        <v>6370512.4900000002</v>
      </c>
      <c r="J845" s="121">
        <v>6190435.9400000004</v>
      </c>
      <c r="K845" s="99">
        <v>4985222.24</v>
      </c>
      <c r="L845" s="121">
        <v>8131838.330000001</v>
      </c>
      <c r="M845" s="99">
        <v>10344283.449999999</v>
      </c>
      <c r="N845" s="121">
        <f>IFERROR(VLOOKUP($A845,'SQL Results'!$A:$B,2,0),0)</f>
        <v>8776203.0800000001</v>
      </c>
    </row>
    <row r="846" spans="1:14" s="12" customFormat="1" x14ac:dyDescent="0.25">
      <c r="A846" s="107" t="s">
        <v>2604</v>
      </c>
      <c r="B846" s="108" t="s">
        <v>2605</v>
      </c>
      <c r="C846" s="99">
        <v>1074665.1399999999</v>
      </c>
      <c r="D846" s="121">
        <v>989853.68</v>
      </c>
      <c r="E846" s="99">
        <v>683605.48</v>
      </c>
      <c r="F846" s="121">
        <v>404994.55</v>
      </c>
      <c r="G846" s="99">
        <v>295312.84999999992</v>
      </c>
      <c r="H846" s="121">
        <v>415248.52</v>
      </c>
      <c r="I846" s="99">
        <v>782808.52</v>
      </c>
      <c r="J846" s="121">
        <v>1581333.1</v>
      </c>
      <c r="K846" s="99">
        <v>1390914.48</v>
      </c>
      <c r="L846" s="121">
        <v>1220452.8999999999</v>
      </c>
      <c r="M846" s="99">
        <v>1283300.55</v>
      </c>
      <c r="N846" s="121">
        <f>IFERROR(VLOOKUP($A846,'SQL Results'!$A:$B,2,0),0)</f>
        <v>1106199.8</v>
      </c>
    </row>
    <row r="847" spans="1:14" s="12" customFormat="1" x14ac:dyDescent="0.25">
      <c r="A847" s="107" t="s">
        <v>2606</v>
      </c>
      <c r="B847" s="108" t="s">
        <v>2607</v>
      </c>
      <c r="C847" s="99">
        <v>95082.53</v>
      </c>
      <c r="D847" s="121">
        <v>96935.79</v>
      </c>
      <c r="E847" s="99">
        <v>82896.440000000017</v>
      </c>
      <c r="F847" s="121">
        <v>94322.65</v>
      </c>
      <c r="G847" s="99">
        <v>32997.37999999999</v>
      </c>
      <c r="H847" s="121">
        <v>66139.520000000004</v>
      </c>
      <c r="I847" s="99">
        <v>99800.18</v>
      </c>
      <c r="J847" s="121">
        <v>148416.44</v>
      </c>
      <c r="K847" s="99">
        <v>145689.51999999999</v>
      </c>
      <c r="L847" s="121">
        <v>134423.60999999999</v>
      </c>
      <c r="M847" s="99">
        <v>127087.17</v>
      </c>
      <c r="N847" s="121">
        <f>IFERROR(VLOOKUP($A847,'SQL Results'!$A:$B,2,0),0)</f>
        <v>176307.9</v>
      </c>
    </row>
    <row r="848" spans="1:14" s="12" customFormat="1" x14ac:dyDescent="0.25">
      <c r="A848" s="107" t="s">
        <v>2608</v>
      </c>
      <c r="B848" s="108" t="s">
        <v>2609</v>
      </c>
      <c r="C848" s="99">
        <v>15280.12</v>
      </c>
      <c r="D848" s="121">
        <v>9230.61</v>
      </c>
      <c r="E848" s="99">
        <v>7817.27</v>
      </c>
      <c r="F848" s="121">
        <v>6104.24</v>
      </c>
      <c r="G848" s="99">
        <v>7345.84</v>
      </c>
      <c r="H848" s="121">
        <v>7003.75</v>
      </c>
      <c r="I848" s="99">
        <v>10867.87</v>
      </c>
      <c r="J848" s="121">
        <v>11900.26</v>
      </c>
      <c r="K848" s="99">
        <v>18096.84</v>
      </c>
      <c r="L848" s="121">
        <v>27234.35</v>
      </c>
      <c r="M848" s="99">
        <v>26763.67</v>
      </c>
      <c r="N848" s="121">
        <f>IFERROR(VLOOKUP($A848,'SQL Results'!$A:$B,2,0),0)</f>
        <v>22928.18</v>
      </c>
    </row>
    <row r="849" spans="1:14" s="12" customFormat="1" x14ac:dyDescent="0.25">
      <c r="A849" s="107" t="s">
        <v>2612</v>
      </c>
      <c r="B849" s="108" t="s">
        <v>2613</v>
      </c>
      <c r="C849" s="99">
        <v>38075.839999999997</v>
      </c>
      <c r="D849" s="121">
        <v>25074.01</v>
      </c>
      <c r="E849" s="99">
        <v>21171.319999999996</v>
      </c>
      <c r="F849" s="121">
        <v>11107.47</v>
      </c>
      <c r="G849" s="99">
        <v>2756.8099999999995</v>
      </c>
      <c r="H849" s="121">
        <v>8686.4699999999993</v>
      </c>
      <c r="I849" s="99">
        <v>10390.73</v>
      </c>
      <c r="J849" s="121">
        <v>21332.77</v>
      </c>
      <c r="K849" s="99">
        <v>20907.57</v>
      </c>
      <c r="L849" s="121">
        <v>32456.32</v>
      </c>
      <c r="M849" s="99">
        <v>50538.86</v>
      </c>
      <c r="N849" s="121">
        <f>IFERROR(VLOOKUP($A849,'SQL Results'!$A:$B,2,0),0)</f>
        <v>43345.19</v>
      </c>
    </row>
    <row r="850" spans="1:14" s="12" customFormat="1" x14ac:dyDescent="0.25">
      <c r="A850" s="107" t="s">
        <v>2614</v>
      </c>
      <c r="B850" s="109" t="s">
        <v>2615</v>
      </c>
      <c r="C850" s="99">
        <v>243479.9</v>
      </c>
      <c r="D850" s="121">
        <v>175439.42</v>
      </c>
      <c r="E850" s="99">
        <v>165071.82999999999</v>
      </c>
      <c r="F850" s="121">
        <v>852.3</v>
      </c>
      <c r="G850" s="99">
        <v>1463.6600000000003</v>
      </c>
      <c r="H850" s="121">
        <v>3098.1</v>
      </c>
      <c r="I850" s="99">
        <v>95308.84</v>
      </c>
      <c r="J850" s="121">
        <v>92026.29</v>
      </c>
      <c r="K850" s="99">
        <v>70827.59</v>
      </c>
      <c r="L850" s="121">
        <v>71876.729999999981</v>
      </c>
      <c r="M850" s="99">
        <v>93647.47</v>
      </c>
      <c r="N850" s="121">
        <f>IFERROR(VLOOKUP($A850,'SQL Results'!$A:$B,2,0),0)</f>
        <v>101161.23</v>
      </c>
    </row>
    <row r="851" spans="1:14" s="12" customFormat="1" x14ac:dyDescent="0.25">
      <c r="A851" s="107" t="s">
        <v>2616</v>
      </c>
      <c r="B851" s="108" t="s">
        <v>2617</v>
      </c>
      <c r="C851" s="99">
        <v>423107.63</v>
      </c>
      <c r="D851" s="121">
        <v>303064.2</v>
      </c>
      <c r="E851" s="99">
        <v>242928.40999999997</v>
      </c>
      <c r="F851" s="121">
        <v>87130.22</v>
      </c>
      <c r="G851" s="99">
        <v>27601.37</v>
      </c>
      <c r="H851" s="121">
        <v>56292.41</v>
      </c>
      <c r="I851" s="99">
        <v>135954.53</v>
      </c>
      <c r="J851" s="121">
        <v>319837.8</v>
      </c>
      <c r="K851" s="99">
        <v>299148.90999999997</v>
      </c>
      <c r="L851" s="121">
        <v>417560.47</v>
      </c>
      <c r="M851" s="99">
        <v>469837.74</v>
      </c>
      <c r="N851" s="121">
        <f>IFERROR(VLOOKUP($A851,'SQL Results'!$A:$B,2,0),0)</f>
        <v>548577.47</v>
      </c>
    </row>
    <row r="852" spans="1:14" s="12" customFormat="1" x14ac:dyDescent="0.25">
      <c r="A852" s="107" t="s">
        <v>2620</v>
      </c>
      <c r="B852" s="108" t="s">
        <v>2619</v>
      </c>
      <c r="C852" s="99">
        <v>28504.200000000004</v>
      </c>
      <c r="D852" s="121">
        <v>27477.439999999999</v>
      </c>
      <c r="E852" s="99">
        <v>33568.39</v>
      </c>
      <c r="F852" s="121">
        <v>12614.450000000003</v>
      </c>
      <c r="G852" s="99">
        <v>3794.61</v>
      </c>
      <c r="H852" s="121">
        <v>9097.7999999999993</v>
      </c>
      <c r="I852" s="99">
        <v>38413.480000000003</v>
      </c>
      <c r="J852" s="121">
        <v>42624.61</v>
      </c>
      <c r="K852" s="99">
        <v>40915.07</v>
      </c>
      <c r="L852" s="121">
        <v>88147.49000000002</v>
      </c>
      <c r="M852" s="99">
        <v>49971.23</v>
      </c>
      <c r="N852" s="121">
        <f>IFERROR(VLOOKUP($A852,'SQL Results'!$A:$B,2,0),0)</f>
        <v>29540.65</v>
      </c>
    </row>
    <row r="853" spans="1:14" s="12" customFormat="1" ht="30" x14ac:dyDescent="0.25">
      <c r="A853" s="107" t="s">
        <v>2623</v>
      </c>
      <c r="B853" s="108" t="s">
        <v>2622</v>
      </c>
      <c r="C853" s="99">
        <v>102376.83</v>
      </c>
      <c r="D853" s="121">
        <v>129525.07</v>
      </c>
      <c r="E853" s="99">
        <v>149770.64000000004</v>
      </c>
      <c r="F853" s="121">
        <v>106786.75</v>
      </c>
      <c r="G853" s="99">
        <v>60315.660000000011</v>
      </c>
      <c r="H853" s="121">
        <v>95987.34</v>
      </c>
      <c r="I853" s="99">
        <v>122578.22</v>
      </c>
      <c r="J853" s="121">
        <v>148983.88</v>
      </c>
      <c r="K853" s="99">
        <v>171892.13</v>
      </c>
      <c r="L853" s="121">
        <v>226490.21</v>
      </c>
      <c r="M853" s="99">
        <v>201176.8</v>
      </c>
      <c r="N853" s="121">
        <f>IFERROR(VLOOKUP($A853,'SQL Results'!$A:$B,2,0),0)</f>
        <v>184216.26</v>
      </c>
    </row>
    <row r="854" spans="1:14" s="12" customFormat="1" x14ac:dyDescent="0.25">
      <c r="A854" s="107" t="s">
        <v>2626</v>
      </c>
      <c r="B854" s="108" t="s">
        <v>2627</v>
      </c>
      <c r="C854" s="99">
        <v>14710.24</v>
      </c>
      <c r="D854" s="121">
        <v>1733.02</v>
      </c>
      <c r="E854" s="99">
        <v>2907.02</v>
      </c>
      <c r="F854" s="121">
        <v>3698.64</v>
      </c>
      <c r="G854" s="99">
        <v>1421.53</v>
      </c>
      <c r="H854" s="121">
        <v>864.92</v>
      </c>
      <c r="I854" s="99">
        <v>1269.55</v>
      </c>
      <c r="J854" s="121">
        <v>1505.23</v>
      </c>
      <c r="K854" s="99">
        <v>5535.24</v>
      </c>
      <c r="L854" s="121">
        <v>5934.24</v>
      </c>
      <c r="M854" s="99">
        <v>4657.58</v>
      </c>
      <c r="N854" s="121">
        <f>IFERROR(VLOOKUP($A854,'SQL Results'!$A:$B,2,0),0)</f>
        <v>2759</v>
      </c>
    </row>
    <row r="855" spans="1:14" s="12" customFormat="1" ht="30" x14ac:dyDescent="0.25">
      <c r="A855" s="107" t="s">
        <v>2628</v>
      </c>
      <c r="B855" s="108" t="s">
        <v>2629</v>
      </c>
      <c r="C855" s="99">
        <v>348047.15</v>
      </c>
      <c r="D855" s="121">
        <v>177165.87</v>
      </c>
      <c r="E855" s="99">
        <v>143009.51</v>
      </c>
      <c r="F855" s="121">
        <v>81774.289999999994</v>
      </c>
      <c r="G855" s="99">
        <v>25920.17</v>
      </c>
      <c r="H855" s="121">
        <v>84538.44</v>
      </c>
      <c r="I855" s="99">
        <v>150427.84</v>
      </c>
      <c r="J855" s="121">
        <v>192812.02</v>
      </c>
      <c r="K855" s="99">
        <v>176912.05</v>
      </c>
      <c r="L855" s="121">
        <v>225443.83</v>
      </c>
      <c r="M855" s="99">
        <v>251451.47</v>
      </c>
      <c r="N855" s="121">
        <f>IFERROR(VLOOKUP($A855,'SQL Results'!$A:$B,2,0),0)</f>
        <v>266132.12</v>
      </c>
    </row>
    <row r="856" spans="1:14" s="12" customFormat="1" x14ac:dyDescent="0.25">
      <c r="A856" s="107" t="s">
        <v>2634</v>
      </c>
      <c r="B856" s="108" t="s">
        <v>2635</v>
      </c>
      <c r="C856" s="99">
        <v>119906.8</v>
      </c>
      <c r="D856" s="121">
        <v>78021.31</v>
      </c>
      <c r="E856" s="99">
        <v>51243.19</v>
      </c>
      <c r="F856" s="121">
        <v>28586.25</v>
      </c>
      <c r="G856" s="99">
        <v>20100.68</v>
      </c>
      <c r="H856" s="121">
        <v>26033.3</v>
      </c>
      <c r="I856" s="99">
        <v>22417.119999999995</v>
      </c>
      <c r="J856" s="121">
        <v>28403.67</v>
      </c>
      <c r="K856" s="99">
        <v>38779.379999999997</v>
      </c>
      <c r="L856" s="121">
        <v>40090.99</v>
      </c>
      <c r="M856" s="99">
        <v>39151.19</v>
      </c>
      <c r="N856" s="121">
        <f>IFERROR(VLOOKUP($A856,'SQL Results'!$A:$B,2,0),0)</f>
        <v>82593.91</v>
      </c>
    </row>
    <row r="857" spans="1:14" s="12" customFormat="1" x14ac:dyDescent="0.25">
      <c r="A857" s="107" t="s">
        <v>2636</v>
      </c>
      <c r="B857" s="108" t="s">
        <v>2637</v>
      </c>
      <c r="C857" s="99">
        <v>1631.93</v>
      </c>
      <c r="D857" s="121">
        <v>4536.5900000000011</v>
      </c>
      <c r="E857" s="99">
        <v>1013.27</v>
      </c>
      <c r="F857" s="121">
        <v>2410.5700000000002</v>
      </c>
      <c r="G857" s="99">
        <v>1040.7</v>
      </c>
      <c r="H857" s="121">
        <v>1456.41</v>
      </c>
      <c r="I857" s="99">
        <v>1335.85</v>
      </c>
      <c r="J857" s="121">
        <v>1071.2899999999997</v>
      </c>
      <c r="K857" s="99">
        <v>1200.9100000000001</v>
      </c>
      <c r="L857" s="121">
        <v>1200.95</v>
      </c>
      <c r="M857" s="99">
        <v>1276.73</v>
      </c>
      <c r="N857" s="121">
        <f>IFERROR(VLOOKUP($A857,'SQL Results'!$A:$B,2,0),0)</f>
        <v>1150.3599999999999</v>
      </c>
    </row>
    <row r="858" spans="1:14" s="12" customFormat="1" x14ac:dyDescent="0.25">
      <c r="A858" s="107" t="s">
        <v>2638</v>
      </c>
      <c r="B858" s="108" t="s">
        <v>2639</v>
      </c>
      <c r="C858" s="99">
        <v>864262.07</v>
      </c>
      <c r="D858" s="121">
        <v>617486.12</v>
      </c>
      <c r="E858" s="99">
        <v>583236.86</v>
      </c>
      <c r="F858" s="121">
        <v>195173.5</v>
      </c>
      <c r="G858" s="99">
        <v>90371.919999999984</v>
      </c>
      <c r="H858" s="121">
        <v>156701.32</v>
      </c>
      <c r="I858" s="99">
        <v>404853.33</v>
      </c>
      <c r="J858" s="121">
        <v>509986.53</v>
      </c>
      <c r="K858" s="99">
        <v>468348.43</v>
      </c>
      <c r="L858" s="121">
        <v>401352.81999999995</v>
      </c>
      <c r="M858" s="99">
        <v>640655.04</v>
      </c>
      <c r="N858" s="121">
        <f>IFERROR(VLOOKUP($A858,'SQL Results'!$A:$B,2,0),0)</f>
        <v>563615.93999999994</v>
      </c>
    </row>
    <row r="859" spans="1:14" s="12" customFormat="1" x14ac:dyDescent="0.25">
      <c r="A859" s="107" t="s">
        <v>2642</v>
      </c>
      <c r="B859" s="108" t="s">
        <v>2641</v>
      </c>
      <c r="C859" s="99">
        <v>154.41999999999996</v>
      </c>
      <c r="D859" s="121">
        <v>23.7</v>
      </c>
      <c r="E859" s="99">
        <v>223.24000000000004</v>
      </c>
      <c r="F859" s="121">
        <v>108.2</v>
      </c>
      <c r="G859" s="99">
        <v>0</v>
      </c>
      <c r="H859" s="121">
        <v>35.79999999999999</v>
      </c>
      <c r="I859" s="99">
        <v>0</v>
      </c>
      <c r="J859" s="121">
        <v>0</v>
      </c>
      <c r="K859" s="99">
        <v>0</v>
      </c>
      <c r="L859" s="121">
        <v>0</v>
      </c>
      <c r="M859" s="99">
        <v>0</v>
      </c>
      <c r="N859" s="121">
        <f>IFERROR(VLOOKUP($A859,'SQL Results'!$A:$B,2,0),0)</f>
        <v>8.1199999999999992</v>
      </c>
    </row>
    <row r="860" spans="1:14" s="12" customFormat="1" x14ac:dyDescent="0.25">
      <c r="A860" s="107" t="s">
        <v>2645</v>
      </c>
      <c r="B860" s="108" t="s">
        <v>2646</v>
      </c>
      <c r="C860" s="99">
        <v>1335568.19</v>
      </c>
      <c r="D860" s="121">
        <v>330736.25</v>
      </c>
      <c r="E860" s="99">
        <v>306295.34000000003</v>
      </c>
      <c r="F860" s="121">
        <v>176445.81</v>
      </c>
      <c r="G860" s="99">
        <v>56154.150000000009</v>
      </c>
      <c r="H860" s="121">
        <v>99076.22</v>
      </c>
      <c r="I860" s="99">
        <v>259228.06</v>
      </c>
      <c r="J860" s="121">
        <v>415090.10999999993</v>
      </c>
      <c r="K860" s="99">
        <v>421456.71999999991</v>
      </c>
      <c r="L860" s="121">
        <v>374610.81</v>
      </c>
      <c r="M860" s="99">
        <v>768334.2</v>
      </c>
      <c r="N860" s="121">
        <f>IFERROR(VLOOKUP($A860,'SQL Results'!$A:$B,2,0),0)</f>
        <v>421322.97</v>
      </c>
    </row>
    <row r="861" spans="1:14" s="12" customFormat="1" x14ac:dyDescent="0.25">
      <c r="A861" s="107" t="s">
        <v>2647</v>
      </c>
      <c r="B861" s="108" t="s">
        <v>2648</v>
      </c>
      <c r="C861" s="99">
        <v>1829479.25</v>
      </c>
      <c r="D861" s="121">
        <v>1152389.81</v>
      </c>
      <c r="E861" s="99">
        <v>709024.36</v>
      </c>
      <c r="F861" s="121">
        <v>447064.96</v>
      </c>
      <c r="G861" s="99">
        <v>427384.68999999994</v>
      </c>
      <c r="H861" s="121">
        <v>560707.15</v>
      </c>
      <c r="I861" s="99">
        <v>610940.79000000015</v>
      </c>
      <c r="J861" s="121">
        <v>840342.86999999988</v>
      </c>
      <c r="K861" s="99">
        <v>595746.51</v>
      </c>
      <c r="L861" s="121">
        <v>292106.25</v>
      </c>
      <c r="M861" s="99">
        <v>351439.1</v>
      </c>
      <c r="N861" s="121">
        <f>IFERROR(VLOOKUP($A861,'SQL Results'!$A:$B,2,0),0)</f>
        <v>334629.86</v>
      </c>
    </row>
    <row r="862" spans="1:14" s="12" customFormat="1" x14ac:dyDescent="0.25">
      <c r="A862" s="107" t="s">
        <v>2649</v>
      </c>
      <c r="B862" s="108" t="s">
        <v>2650</v>
      </c>
      <c r="C862" s="99">
        <v>91299.32</v>
      </c>
      <c r="D862" s="121">
        <v>26955.139999999996</v>
      </c>
      <c r="E862" s="99">
        <v>23346.04</v>
      </c>
      <c r="F862" s="121">
        <v>6814.12</v>
      </c>
      <c r="G862" s="99">
        <v>2327.3000000000002</v>
      </c>
      <c r="H862" s="121">
        <v>14166.43</v>
      </c>
      <c r="I862" s="99">
        <v>40930.029999999992</v>
      </c>
      <c r="J862" s="121">
        <v>42070.58</v>
      </c>
      <c r="K862" s="99">
        <v>47959.580000000009</v>
      </c>
      <c r="L862" s="121">
        <v>45710.989999999991</v>
      </c>
      <c r="M862" s="99">
        <v>105600.37</v>
      </c>
      <c r="N862" s="121">
        <f>IFERROR(VLOOKUP($A862,'SQL Results'!$A:$B,2,0),0)</f>
        <v>85283.01</v>
      </c>
    </row>
    <row r="863" spans="1:14" s="12" customFormat="1" x14ac:dyDescent="0.25">
      <c r="A863" s="107" t="s">
        <v>2651</v>
      </c>
      <c r="B863" s="108" t="s">
        <v>2652</v>
      </c>
      <c r="C863" s="99">
        <v>18125.14</v>
      </c>
      <c r="D863" s="121">
        <v>11227.88</v>
      </c>
      <c r="E863" s="99">
        <v>7028.24</v>
      </c>
      <c r="F863" s="121">
        <v>3405.21</v>
      </c>
      <c r="G863" s="99">
        <v>4896.53</v>
      </c>
      <c r="H863" s="121">
        <v>8713.3799999999992</v>
      </c>
      <c r="I863" s="99">
        <v>8273.9</v>
      </c>
      <c r="J863" s="121">
        <v>9910.9</v>
      </c>
      <c r="K863" s="99">
        <v>8770.5400000000009</v>
      </c>
      <c r="L863" s="121">
        <v>8651.66</v>
      </c>
      <c r="M863" s="99">
        <v>12511.44</v>
      </c>
      <c r="N863" s="121">
        <f>IFERROR(VLOOKUP($A863,'SQL Results'!$A:$B,2,0),0)</f>
        <v>30038.28</v>
      </c>
    </row>
    <row r="864" spans="1:14" s="12" customFormat="1" x14ac:dyDescent="0.25">
      <c r="A864" s="107" t="s">
        <v>2653</v>
      </c>
      <c r="B864" s="108" t="s">
        <v>2654</v>
      </c>
      <c r="C864" s="99">
        <v>18150.73</v>
      </c>
      <c r="D864" s="121">
        <v>21242.35</v>
      </c>
      <c r="E864" s="99">
        <v>22069.95</v>
      </c>
      <c r="F864" s="121">
        <v>9050.89</v>
      </c>
      <c r="G864" s="99">
        <v>6981.05</v>
      </c>
      <c r="H864" s="121">
        <v>11401.09</v>
      </c>
      <c r="I864" s="99">
        <v>14048.12</v>
      </c>
      <c r="J864" s="121">
        <v>18457.87</v>
      </c>
      <c r="K864" s="99">
        <v>13738.01</v>
      </c>
      <c r="L864" s="121">
        <v>15309.14</v>
      </c>
      <c r="M864" s="99">
        <v>37139.47</v>
      </c>
      <c r="N864" s="121">
        <f>IFERROR(VLOOKUP($A864,'SQL Results'!$A:$B,2,0),0)</f>
        <v>41041.54</v>
      </c>
    </row>
    <row r="865" spans="1:14" s="12" customFormat="1" x14ac:dyDescent="0.25">
      <c r="A865" s="107" t="s">
        <v>2659</v>
      </c>
      <c r="B865" s="108" t="s">
        <v>2660</v>
      </c>
      <c r="C865" s="99">
        <v>2712125.13</v>
      </c>
      <c r="D865" s="121">
        <v>1767183.86</v>
      </c>
      <c r="E865" s="99">
        <v>1998708.31</v>
      </c>
      <c r="F865" s="121">
        <v>3057729.57</v>
      </c>
      <c r="G865" s="99">
        <v>1906323.31</v>
      </c>
      <c r="H865" s="121">
        <v>2132439.0699999998</v>
      </c>
      <c r="I865" s="99">
        <v>2042151.35</v>
      </c>
      <c r="J865" s="121">
        <v>2039753.81</v>
      </c>
      <c r="K865" s="99">
        <v>2002922.77</v>
      </c>
      <c r="L865" s="121">
        <v>2377277.59</v>
      </c>
      <c r="M865" s="99">
        <v>2172453.64</v>
      </c>
      <c r="N865" s="121">
        <f>IFERROR(VLOOKUP($A865,'SQL Results'!$A:$B,2,0),0)</f>
        <v>3255257.63</v>
      </c>
    </row>
    <row r="866" spans="1:14" s="12" customFormat="1" x14ac:dyDescent="0.25">
      <c r="A866" s="107" t="s">
        <v>2661</v>
      </c>
      <c r="B866" s="108" t="s">
        <v>2662</v>
      </c>
      <c r="C866" s="99">
        <v>48369.95</v>
      </c>
      <c r="D866" s="121">
        <v>58252.46</v>
      </c>
      <c r="E866" s="99">
        <v>53055.15</v>
      </c>
      <c r="F866" s="121">
        <v>54871.69000000001</v>
      </c>
      <c r="G866" s="99">
        <v>64530.94999999999</v>
      </c>
      <c r="H866" s="121">
        <v>40376.93</v>
      </c>
      <c r="I866" s="99">
        <v>70299.56</v>
      </c>
      <c r="J866" s="121">
        <v>92609</v>
      </c>
      <c r="K866" s="99">
        <v>84749.65</v>
      </c>
      <c r="L866" s="121">
        <v>80268.199999999983</v>
      </c>
      <c r="M866" s="99">
        <v>89314.28</v>
      </c>
      <c r="N866" s="121">
        <f>IFERROR(VLOOKUP($A866,'SQL Results'!$A:$B,2,0),0)</f>
        <v>85834</v>
      </c>
    </row>
    <row r="867" spans="1:14" s="12" customFormat="1" x14ac:dyDescent="0.25">
      <c r="A867" s="107" t="s">
        <v>2663</v>
      </c>
      <c r="B867" s="108" t="s">
        <v>2664</v>
      </c>
      <c r="C867" s="99">
        <v>3125.06</v>
      </c>
      <c r="D867" s="121">
        <v>146.49</v>
      </c>
      <c r="E867" s="99">
        <v>323.72000000000003</v>
      </c>
      <c r="F867" s="121">
        <v>364.01</v>
      </c>
      <c r="G867" s="99">
        <v>197.44</v>
      </c>
      <c r="H867" s="121">
        <v>316.08</v>
      </c>
      <c r="I867" s="99">
        <v>487.31</v>
      </c>
      <c r="J867" s="121">
        <v>4450.67</v>
      </c>
      <c r="K867" s="99">
        <v>2285.13</v>
      </c>
      <c r="L867" s="121">
        <v>1685.38</v>
      </c>
      <c r="M867" s="99">
        <v>2090.2199999999998</v>
      </c>
      <c r="N867" s="121">
        <f>IFERROR(VLOOKUP($A867,'SQL Results'!$A:$B,2,0),0)</f>
        <v>5762.04</v>
      </c>
    </row>
    <row r="868" spans="1:14" s="12" customFormat="1" x14ac:dyDescent="0.25">
      <c r="A868" s="107" t="s">
        <v>2665</v>
      </c>
      <c r="B868" s="108" t="s">
        <v>2666</v>
      </c>
      <c r="C868" s="99">
        <v>49470.19</v>
      </c>
      <c r="D868" s="121">
        <v>39018.769999999997</v>
      </c>
      <c r="E868" s="99">
        <v>30039.61</v>
      </c>
      <c r="F868" s="121">
        <v>36670.300000000003</v>
      </c>
      <c r="G868" s="99">
        <v>12137.5</v>
      </c>
      <c r="H868" s="121">
        <v>54720.52</v>
      </c>
      <c r="I868" s="99">
        <v>47759.68</v>
      </c>
      <c r="J868" s="121">
        <v>47244.37</v>
      </c>
      <c r="K868" s="99">
        <v>50297.57</v>
      </c>
      <c r="L868" s="121">
        <v>47523.97</v>
      </c>
      <c r="M868" s="99">
        <v>52103.14</v>
      </c>
      <c r="N868" s="121">
        <f>IFERROR(VLOOKUP($A868,'SQL Results'!$A:$B,2,0),0)</f>
        <v>14065.27</v>
      </c>
    </row>
    <row r="869" spans="1:14" s="12" customFormat="1" x14ac:dyDescent="0.25">
      <c r="A869" s="107" t="s">
        <v>2669</v>
      </c>
      <c r="B869" s="108" t="s">
        <v>2668</v>
      </c>
      <c r="C869" s="99">
        <v>563668.43000000005</v>
      </c>
      <c r="D869" s="121">
        <v>380624.48</v>
      </c>
      <c r="E869" s="99">
        <v>389647.6</v>
      </c>
      <c r="F869" s="121">
        <v>292060.65999999997</v>
      </c>
      <c r="G869" s="99">
        <v>364604.31</v>
      </c>
      <c r="H869" s="121">
        <v>502333.97999999992</v>
      </c>
      <c r="I869" s="99">
        <v>621723.65</v>
      </c>
      <c r="J869" s="121">
        <v>631986.09</v>
      </c>
      <c r="K869" s="99">
        <v>606548.81999999995</v>
      </c>
      <c r="L869" s="121">
        <v>633133.78</v>
      </c>
      <c r="M869" s="99">
        <v>685521.94</v>
      </c>
      <c r="N869" s="121">
        <f>IFERROR(VLOOKUP($A869,'SQL Results'!$A:$B,2,0),0)</f>
        <v>972981.8</v>
      </c>
    </row>
    <row r="870" spans="1:14" s="12" customFormat="1" x14ac:dyDescent="0.25">
      <c r="A870" s="107" t="s">
        <v>2672</v>
      </c>
      <c r="B870" s="108" t="s">
        <v>2671</v>
      </c>
      <c r="C870" s="99">
        <v>192533.12</v>
      </c>
      <c r="D870" s="121">
        <v>279550.13</v>
      </c>
      <c r="E870" s="99">
        <v>139264.25</v>
      </c>
      <c r="F870" s="121">
        <v>186352.94</v>
      </c>
      <c r="G870" s="99">
        <v>113094.57</v>
      </c>
      <c r="H870" s="121">
        <v>322913.63</v>
      </c>
      <c r="I870" s="99">
        <v>167208.49</v>
      </c>
      <c r="J870" s="121">
        <v>203171.65</v>
      </c>
      <c r="K870" s="99">
        <v>208849.95000000004</v>
      </c>
      <c r="L870" s="121">
        <v>407994.64</v>
      </c>
      <c r="M870" s="99">
        <v>288735.53000000003</v>
      </c>
      <c r="N870" s="121">
        <f>IFERROR(VLOOKUP($A870,'SQL Results'!$A:$B,2,0),0)</f>
        <v>215537.17</v>
      </c>
    </row>
    <row r="871" spans="1:14" s="12" customFormat="1" x14ac:dyDescent="0.25">
      <c r="A871" s="107" t="s">
        <v>2675</v>
      </c>
      <c r="B871" s="108" t="s">
        <v>2674</v>
      </c>
      <c r="C871" s="99">
        <v>317241.59000000003</v>
      </c>
      <c r="D871" s="121">
        <v>274356.94</v>
      </c>
      <c r="E871" s="99">
        <v>202179.01</v>
      </c>
      <c r="F871" s="121">
        <v>51789.62</v>
      </c>
      <c r="G871" s="99">
        <v>14326.9</v>
      </c>
      <c r="H871" s="121">
        <v>17475.740000000002</v>
      </c>
      <c r="I871" s="99">
        <v>173772.38</v>
      </c>
      <c r="J871" s="121">
        <v>206163.71</v>
      </c>
      <c r="K871" s="99">
        <v>218440.25</v>
      </c>
      <c r="L871" s="121">
        <v>228253.35</v>
      </c>
      <c r="M871" s="99">
        <v>218133.13</v>
      </c>
      <c r="N871" s="121">
        <f>IFERROR(VLOOKUP($A871,'SQL Results'!$A:$B,2,0),0)</f>
        <v>235971.49</v>
      </c>
    </row>
    <row r="872" spans="1:14" s="12" customFormat="1" x14ac:dyDescent="0.25">
      <c r="A872" s="107" t="s">
        <v>2680</v>
      </c>
      <c r="B872" s="108" t="s">
        <v>2679</v>
      </c>
      <c r="C872" s="99">
        <v>13928917.15</v>
      </c>
      <c r="D872" s="121">
        <v>5540077.3499999996</v>
      </c>
      <c r="E872" s="99">
        <v>5158466.03</v>
      </c>
      <c r="F872" s="121">
        <v>1940741.38</v>
      </c>
      <c r="G872" s="99">
        <v>638051.92000000004</v>
      </c>
      <c r="H872" s="121">
        <v>1179435.6499999999</v>
      </c>
      <c r="I872" s="99">
        <v>2444374.2200000002</v>
      </c>
      <c r="J872" s="121">
        <v>5393245.4900000002</v>
      </c>
      <c r="K872" s="99">
        <v>6806955.96</v>
      </c>
      <c r="L872" s="121">
        <v>5344897.79</v>
      </c>
      <c r="M872" s="99">
        <v>5802058.5700000003</v>
      </c>
      <c r="N872" s="121">
        <f>IFERROR(VLOOKUP($A872,'SQL Results'!$A:$B,2,0),0)</f>
        <v>6728263.1600000001</v>
      </c>
    </row>
    <row r="873" spans="1:14" s="12" customFormat="1" x14ac:dyDescent="0.25">
      <c r="A873" s="107" t="s">
        <v>2683</v>
      </c>
      <c r="B873" s="108" t="s">
        <v>2684</v>
      </c>
      <c r="C873" s="99">
        <v>1445887.3600000003</v>
      </c>
      <c r="D873" s="121">
        <v>722142.65</v>
      </c>
      <c r="E873" s="99">
        <v>644742.02</v>
      </c>
      <c r="F873" s="121">
        <v>298791.24</v>
      </c>
      <c r="G873" s="99">
        <v>218991.89000000004</v>
      </c>
      <c r="H873" s="121">
        <v>272408.56</v>
      </c>
      <c r="I873" s="99">
        <v>469953.03</v>
      </c>
      <c r="J873" s="121">
        <v>546343.22</v>
      </c>
      <c r="K873" s="99">
        <v>828198.95</v>
      </c>
      <c r="L873" s="121">
        <v>648878.46</v>
      </c>
      <c r="M873" s="99">
        <v>663643.64</v>
      </c>
      <c r="N873" s="121">
        <f>IFERROR(VLOOKUP($A873,'SQL Results'!$A:$B,2,0),0)</f>
        <v>862162.2</v>
      </c>
    </row>
    <row r="874" spans="1:14" s="12" customFormat="1" x14ac:dyDescent="0.25">
      <c r="A874" s="107" t="s">
        <v>2685</v>
      </c>
      <c r="B874" s="108" t="s">
        <v>2686</v>
      </c>
      <c r="C874" s="99">
        <v>341918.53</v>
      </c>
      <c r="D874" s="121">
        <v>187679.72</v>
      </c>
      <c r="E874" s="99">
        <v>158627.92000000001</v>
      </c>
      <c r="F874" s="121">
        <v>46351.8</v>
      </c>
      <c r="G874" s="99">
        <v>27337.090000000004</v>
      </c>
      <c r="H874" s="121">
        <v>56822.05</v>
      </c>
      <c r="I874" s="99">
        <v>94947.250000000015</v>
      </c>
      <c r="J874" s="121">
        <v>86786.52</v>
      </c>
      <c r="K874" s="99">
        <v>161820.34</v>
      </c>
      <c r="L874" s="121">
        <v>124350.14</v>
      </c>
      <c r="M874" s="99">
        <v>184658.92</v>
      </c>
      <c r="N874" s="121">
        <f>IFERROR(VLOOKUP($A874,'SQL Results'!$A:$B,2,0),0)</f>
        <v>179691.58</v>
      </c>
    </row>
    <row r="875" spans="1:14" s="12" customFormat="1" x14ac:dyDescent="0.25">
      <c r="A875" s="107" t="s">
        <v>2689</v>
      </c>
      <c r="B875" s="108" t="s">
        <v>2690</v>
      </c>
      <c r="C875" s="99">
        <v>1185161.2199999997</v>
      </c>
      <c r="D875" s="121">
        <v>392947.48</v>
      </c>
      <c r="E875" s="99">
        <v>352722.97</v>
      </c>
      <c r="F875" s="121">
        <v>81734.2</v>
      </c>
      <c r="G875" s="99">
        <v>69647.56</v>
      </c>
      <c r="H875" s="121">
        <v>156129.26999999999</v>
      </c>
      <c r="I875" s="99">
        <v>259326.92999999996</v>
      </c>
      <c r="J875" s="121">
        <v>364934.44</v>
      </c>
      <c r="K875" s="99">
        <v>372119.49</v>
      </c>
      <c r="L875" s="121">
        <v>422672.82</v>
      </c>
      <c r="M875" s="99">
        <v>492537.74</v>
      </c>
      <c r="N875" s="121">
        <f>IFERROR(VLOOKUP($A875,'SQL Results'!$A:$B,2,0),0)</f>
        <v>697700.79</v>
      </c>
    </row>
    <row r="876" spans="1:14" s="12" customFormat="1" x14ac:dyDescent="0.25">
      <c r="A876" s="107" t="s">
        <v>2691</v>
      </c>
      <c r="B876" s="108" t="s">
        <v>2692</v>
      </c>
      <c r="C876" s="99">
        <v>58850.58</v>
      </c>
      <c r="D876" s="121">
        <v>31587.45</v>
      </c>
      <c r="E876" s="99">
        <v>18142.16</v>
      </c>
      <c r="F876" s="121">
        <v>2882.53</v>
      </c>
      <c r="G876" s="99">
        <v>7674.5</v>
      </c>
      <c r="H876" s="121">
        <v>9381.0300000000007</v>
      </c>
      <c r="I876" s="99">
        <v>18096</v>
      </c>
      <c r="J876" s="121">
        <v>20781.110000000004</v>
      </c>
      <c r="K876" s="99">
        <v>25514.37</v>
      </c>
      <c r="L876" s="121">
        <v>50816.610000000008</v>
      </c>
      <c r="M876" s="99">
        <v>56250.04</v>
      </c>
      <c r="N876" s="121">
        <f>IFERROR(VLOOKUP($A876,'SQL Results'!$A:$B,2,0),0)</f>
        <v>75769.63</v>
      </c>
    </row>
    <row r="877" spans="1:14" s="12" customFormat="1" x14ac:dyDescent="0.25">
      <c r="A877" s="107" t="s">
        <v>2695</v>
      </c>
      <c r="B877" s="108" t="s">
        <v>2694</v>
      </c>
      <c r="C877" s="99">
        <v>2840.14</v>
      </c>
      <c r="D877" s="121">
        <v>1010.84</v>
      </c>
      <c r="E877" s="99">
        <v>440.78</v>
      </c>
      <c r="F877" s="121">
        <v>376.32999999999993</v>
      </c>
      <c r="G877" s="99">
        <v>803.73</v>
      </c>
      <c r="H877" s="121">
        <v>423.11000000000007</v>
      </c>
      <c r="I877" s="99">
        <v>591.79</v>
      </c>
      <c r="J877" s="121">
        <v>702.41</v>
      </c>
      <c r="K877" s="99">
        <v>899.01</v>
      </c>
      <c r="L877" s="121">
        <v>671.8</v>
      </c>
      <c r="M877" s="99">
        <v>433.25</v>
      </c>
      <c r="N877" s="121">
        <f>IFERROR(VLOOKUP($A877,'SQL Results'!$A:$B,2,0),0)</f>
        <v>519.04999999999995</v>
      </c>
    </row>
    <row r="878" spans="1:14" s="12" customFormat="1" x14ac:dyDescent="0.25">
      <c r="A878" s="107" t="s">
        <v>2698</v>
      </c>
      <c r="B878" s="108" t="s">
        <v>2699</v>
      </c>
      <c r="C878" s="99">
        <v>0</v>
      </c>
      <c r="D878" s="121">
        <v>0</v>
      </c>
      <c r="E878" s="99">
        <v>0</v>
      </c>
      <c r="F878" s="121">
        <v>0</v>
      </c>
      <c r="G878" s="99">
        <v>0</v>
      </c>
      <c r="H878" s="121">
        <v>0</v>
      </c>
      <c r="I878" s="99">
        <v>0</v>
      </c>
      <c r="J878" s="121">
        <v>0</v>
      </c>
      <c r="K878" s="99">
        <v>0</v>
      </c>
      <c r="L878" s="121">
        <v>0</v>
      </c>
      <c r="M878" s="99">
        <v>0</v>
      </c>
      <c r="N878" s="121">
        <f>IFERROR(VLOOKUP($A878,'SQL Results'!$A:$B,2,0),0)</f>
        <v>0</v>
      </c>
    </row>
    <row r="879" spans="1:14" s="12" customFormat="1" x14ac:dyDescent="0.25">
      <c r="A879" s="107" t="s">
        <v>2700</v>
      </c>
      <c r="B879" s="108" t="s">
        <v>2701</v>
      </c>
      <c r="C879" s="99">
        <v>1.1599999999999999</v>
      </c>
      <c r="D879" s="121">
        <v>34.979999999999997</v>
      </c>
      <c r="E879" s="99">
        <v>182.38</v>
      </c>
      <c r="F879" s="121">
        <v>50</v>
      </c>
      <c r="G879" s="99">
        <v>16.5</v>
      </c>
      <c r="H879" s="121">
        <v>16.5</v>
      </c>
      <c r="I879" s="99">
        <v>0</v>
      </c>
      <c r="J879" s="121">
        <v>130.07</v>
      </c>
      <c r="K879" s="99">
        <v>79.33</v>
      </c>
      <c r="L879" s="121">
        <v>76.400000000000006</v>
      </c>
      <c r="M879" s="99">
        <v>0</v>
      </c>
      <c r="N879" s="121">
        <f>IFERROR(VLOOKUP($A879,'SQL Results'!$A:$B,2,0),0)</f>
        <v>0</v>
      </c>
    </row>
    <row r="880" spans="1:14" s="12" customFormat="1" x14ac:dyDescent="0.25">
      <c r="A880" s="107" t="s">
        <v>2704</v>
      </c>
      <c r="B880" s="108" t="s">
        <v>2705</v>
      </c>
      <c r="C880" s="99">
        <v>365646.90000000008</v>
      </c>
      <c r="D880" s="121">
        <v>198370.24</v>
      </c>
      <c r="E880" s="99">
        <v>141970.42000000001</v>
      </c>
      <c r="F880" s="121">
        <v>56921.440000000002</v>
      </c>
      <c r="G880" s="99">
        <v>14495.57</v>
      </c>
      <c r="H880" s="121">
        <v>55443.46</v>
      </c>
      <c r="I880" s="99">
        <v>179504.3</v>
      </c>
      <c r="J880" s="121">
        <v>181840.75</v>
      </c>
      <c r="K880" s="99">
        <v>179244.13</v>
      </c>
      <c r="L880" s="121">
        <v>170878.55</v>
      </c>
      <c r="M880" s="99">
        <v>270482.53000000003</v>
      </c>
      <c r="N880" s="121">
        <f>IFERROR(VLOOKUP($A880,'SQL Results'!$A:$B,2,0),0)</f>
        <v>240692.39</v>
      </c>
    </row>
    <row r="881" spans="1:14" s="12" customFormat="1" x14ac:dyDescent="0.25">
      <c r="A881" s="107" t="s">
        <v>2706</v>
      </c>
      <c r="B881" s="108" t="s">
        <v>2707</v>
      </c>
      <c r="C881" s="99">
        <v>9646.1800000000021</v>
      </c>
      <c r="D881" s="121">
        <v>8267.18</v>
      </c>
      <c r="E881" s="99">
        <v>11391.14</v>
      </c>
      <c r="F881" s="121">
        <v>6913.72</v>
      </c>
      <c r="G881" s="99">
        <v>7165.44</v>
      </c>
      <c r="H881" s="121">
        <v>8714.99</v>
      </c>
      <c r="I881" s="99">
        <v>9131.6800000000021</v>
      </c>
      <c r="J881" s="121">
        <v>11187.69</v>
      </c>
      <c r="K881" s="99">
        <v>16637.86</v>
      </c>
      <c r="L881" s="121">
        <v>11756.97</v>
      </c>
      <c r="M881" s="99">
        <v>11804.66</v>
      </c>
      <c r="N881" s="121">
        <f>IFERROR(VLOOKUP($A881,'SQL Results'!$A:$B,2,0),0)</f>
        <v>10302.719999999999</v>
      </c>
    </row>
    <row r="882" spans="1:14" s="12" customFormat="1" x14ac:dyDescent="0.25">
      <c r="A882" s="107" t="s">
        <v>2708</v>
      </c>
      <c r="B882" s="108" t="s">
        <v>2709</v>
      </c>
      <c r="C882" s="99">
        <v>16515.61</v>
      </c>
      <c r="D882" s="121">
        <v>6315.35</v>
      </c>
      <c r="E882" s="99">
        <v>846.72</v>
      </c>
      <c r="F882" s="121">
        <v>170.64</v>
      </c>
      <c r="G882" s="99">
        <v>810</v>
      </c>
      <c r="H882" s="121">
        <v>5335.3400000000011</v>
      </c>
      <c r="I882" s="99">
        <v>941</v>
      </c>
      <c r="J882" s="121">
        <v>8126.23</v>
      </c>
      <c r="K882" s="99">
        <v>2312.0500000000002</v>
      </c>
      <c r="L882" s="121">
        <v>15.85</v>
      </c>
      <c r="M882" s="99">
        <v>286.5</v>
      </c>
      <c r="N882" s="121">
        <f>IFERROR(VLOOKUP($A882,'SQL Results'!$A:$B,2,0),0)</f>
        <v>30300.94</v>
      </c>
    </row>
    <row r="883" spans="1:14" s="12" customFormat="1" ht="30" x14ac:dyDescent="0.25">
      <c r="A883" s="107" t="s">
        <v>2710</v>
      </c>
      <c r="B883" s="108" t="s">
        <v>2711</v>
      </c>
      <c r="C883" s="99">
        <v>305548.96000000002</v>
      </c>
      <c r="D883" s="121">
        <v>288357.21999999997</v>
      </c>
      <c r="E883" s="99">
        <v>277803.03999999998</v>
      </c>
      <c r="F883" s="121">
        <v>296984.43</v>
      </c>
      <c r="G883" s="99">
        <v>296360.84000000008</v>
      </c>
      <c r="H883" s="121">
        <v>377771.24</v>
      </c>
      <c r="I883" s="99">
        <v>349850.5</v>
      </c>
      <c r="J883" s="121">
        <v>375516.7</v>
      </c>
      <c r="K883" s="99">
        <v>380974.8</v>
      </c>
      <c r="L883" s="121">
        <v>370516.9</v>
      </c>
      <c r="M883" s="99">
        <v>448791.56</v>
      </c>
      <c r="N883" s="121">
        <f>IFERROR(VLOOKUP($A883,'SQL Results'!$A:$B,2,0),0)</f>
        <v>491838.87</v>
      </c>
    </row>
    <row r="884" spans="1:14" s="12" customFormat="1" x14ac:dyDescent="0.25">
      <c r="A884" s="107" t="s">
        <v>2712</v>
      </c>
      <c r="B884" s="108" t="s">
        <v>2713</v>
      </c>
      <c r="C884" s="99">
        <v>76021.41</v>
      </c>
      <c r="D884" s="121">
        <v>72918.850000000006</v>
      </c>
      <c r="E884" s="99">
        <v>83224.00999999998</v>
      </c>
      <c r="F884" s="121">
        <v>94486.34</v>
      </c>
      <c r="G884" s="99">
        <v>90185.550000000017</v>
      </c>
      <c r="H884" s="121">
        <v>50012.860000000008</v>
      </c>
      <c r="I884" s="99">
        <v>54184.91</v>
      </c>
      <c r="J884" s="121">
        <v>69110.210000000006</v>
      </c>
      <c r="K884" s="99">
        <v>69860.160000000003</v>
      </c>
      <c r="L884" s="121">
        <v>84010.910000000018</v>
      </c>
      <c r="M884" s="99">
        <v>86521.49</v>
      </c>
      <c r="N884" s="121">
        <f>IFERROR(VLOOKUP($A884,'SQL Results'!$A:$B,2,0),0)</f>
        <v>43403.71</v>
      </c>
    </row>
    <row r="885" spans="1:14" s="12" customFormat="1" x14ac:dyDescent="0.25">
      <c r="A885" s="107" t="s">
        <v>2714</v>
      </c>
      <c r="B885" s="108" t="s">
        <v>2715</v>
      </c>
      <c r="C885" s="99">
        <v>0</v>
      </c>
      <c r="D885" s="121">
        <v>0</v>
      </c>
      <c r="E885" s="99">
        <v>0</v>
      </c>
      <c r="F885" s="121">
        <v>0</v>
      </c>
      <c r="G885" s="99">
        <v>0</v>
      </c>
      <c r="H885" s="121">
        <v>0</v>
      </c>
      <c r="I885" s="99">
        <v>0</v>
      </c>
      <c r="J885" s="121">
        <v>0</v>
      </c>
      <c r="K885" s="99">
        <v>0</v>
      </c>
      <c r="L885" s="121">
        <v>0</v>
      </c>
      <c r="M885" s="99">
        <v>0</v>
      </c>
      <c r="N885" s="121">
        <f>IFERROR(VLOOKUP($A885,'SQL Results'!$A:$B,2,0),0)</f>
        <v>0</v>
      </c>
    </row>
    <row r="886" spans="1:14" s="12" customFormat="1" x14ac:dyDescent="0.25">
      <c r="A886" s="107" t="s">
        <v>2716</v>
      </c>
      <c r="B886" s="108" t="s">
        <v>2717</v>
      </c>
      <c r="C886" s="99">
        <v>1040.98</v>
      </c>
      <c r="D886" s="121">
        <v>10331.530000000001</v>
      </c>
      <c r="E886" s="99">
        <v>10644.73</v>
      </c>
      <c r="F886" s="121">
        <v>14464.42</v>
      </c>
      <c r="G886" s="99">
        <v>16237.2</v>
      </c>
      <c r="H886" s="121">
        <v>621.39</v>
      </c>
      <c r="I886" s="99">
        <v>6121.64</v>
      </c>
      <c r="J886" s="121">
        <v>10953.46</v>
      </c>
      <c r="K886" s="99">
        <v>12912.75</v>
      </c>
      <c r="L886" s="121">
        <v>5396.32</v>
      </c>
      <c r="M886" s="99">
        <v>18982.560000000001</v>
      </c>
      <c r="N886" s="121">
        <f>IFERROR(VLOOKUP($A886,'SQL Results'!$A:$B,2,0),0)</f>
        <v>32148.18</v>
      </c>
    </row>
    <row r="887" spans="1:14" s="12" customFormat="1" x14ac:dyDescent="0.25">
      <c r="A887" s="107" t="s">
        <v>2718</v>
      </c>
      <c r="B887" s="108" t="s">
        <v>2719</v>
      </c>
      <c r="C887" s="99">
        <v>143.21999999999997</v>
      </c>
      <c r="D887" s="121">
        <v>44.07</v>
      </c>
      <c r="E887" s="99">
        <v>113.55</v>
      </c>
      <c r="F887" s="121">
        <v>0</v>
      </c>
      <c r="G887" s="99">
        <v>0</v>
      </c>
      <c r="H887" s="121">
        <v>35.25</v>
      </c>
      <c r="I887" s="99">
        <v>65.11</v>
      </c>
      <c r="J887" s="121">
        <v>117.9</v>
      </c>
      <c r="K887" s="99">
        <v>170.47</v>
      </c>
      <c r="L887" s="121">
        <v>30.6</v>
      </c>
      <c r="M887" s="99">
        <v>87.1</v>
      </c>
      <c r="N887" s="121">
        <f>IFERROR(VLOOKUP($A887,'SQL Results'!$A:$B,2,0),0)</f>
        <v>66.34</v>
      </c>
    </row>
    <row r="888" spans="1:14" s="12" customFormat="1" x14ac:dyDescent="0.25">
      <c r="A888" s="107" t="s">
        <v>2720</v>
      </c>
      <c r="B888" s="108" t="s">
        <v>2721</v>
      </c>
      <c r="C888" s="99">
        <v>4514.75</v>
      </c>
      <c r="D888" s="121">
        <v>9835.5300000000007</v>
      </c>
      <c r="E888" s="99">
        <v>5752.36</v>
      </c>
      <c r="F888" s="121">
        <v>4056.43</v>
      </c>
      <c r="G888" s="99">
        <v>3586.69</v>
      </c>
      <c r="H888" s="121">
        <v>2913.58</v>
      </c>
      <c r="I888" s="99">
        <v>5253.39</v>
      </c>
      <c r="J888" s="121">
        <v>5415.61</v>
      </c>
      <c r="K888" s="99">
        <v>3814.02</v>
      </c>
      <c r="L888" s="121">
        <v>5269.48</v>
      </c>
      <c r="M888" s="99">
        <v>7536.14</v>
      </c>
      <c r="N888" s="121">
        <f>IFERROR(VLOOKUP($A888,'SQL Results'!$A:$B,2,0),0)</f>
        <v>3958.48</v>
      </c>
    </row>
    <row r="889" spans="1:14" s="12" customFormat="1" x14ac:dyDescent="0.25">
      <c r="A889" s="107" t="s">
        <v>2722</v>
      </c>
      <c r="B889" s="108" t="s">
        <v>2723</v>
      </c>
      <c r="C889" s="99">
        <v>1302510.8500000001</v>
      </c>
      <c r="D889" s="121">
        <v>697035.57999999984</v>
      </c>
      <c r="E889" s="99">
        <v>541383.97</v>
      </c>
      <c r="F889" s="121">
        <v>538149.80000000005</v>
      </c>
      <c r="G889" s="99">
        <v>603172.81000000006</v>
      </c>
      <c r="H889" s="121">
        <v>686056.41</v>
      </c>
      <c r="I889" s="99">
        <v>733751.64</v>
      </c>
      <c r="J889" s="121">
        <v>726171.27</v>
      </c>
      <c r="K889" s="99">
        <v>1035304.35</v>
      </c>
      <c r="L889" s="121">
        <v>893896.38</v>
      </c>
      <c r="M889" s="99">
        <v>654817.13</v>
      </c>
      <c r="N889" s="121">
        <f>IFERROR(VLOOKUP($A889,'SQL Results'!$A:$B,2,0),0)</f>
        <v>1366215.83</v>
      </c>
    </row>
    <row r="890" spans="1:14" s="12" customFormat="1" x14ac:dyDescent="0.25">
      <c r="A890" s="107" t="s">
        <v>2734</v>
      </c>
      <c r="B890" s="108" t="s">
        <v>2733</v>
      </c>
      <c r="C890" s="99">
        <v>43050.489999999991</v>
      </c>
      <c r="D890" s="121">
        <v>1104.93</v>
      </c>
      <c r="E890" s="99">
        <v>22519.93</v>
      </c>
      <c r="F890" s="121">
        <v>22109.21</v>
      </c>
      <c r="G890" s="99">
        <v>8263.5499999999993</v>
      </c>
      <c r="H890" s="121">
        <v>102509.27000000002</v>
      </c>
      <c r="I890" s="99">
        <v>142757.93</v>
      </c>
      <c r="J890" s="121">
        <v>8259.23</v>
      </c>
      <c r="K890" s="99">
        <v>16029.38</v>
      </c>
      <c r="L890" s="121">
        <v>131972.49</v>
      </c>
      <c r="M890" s="99">
        <v>14719.06</v>
      </c>
      <c r="N890" s="121">
        <f>IFERROR(VLOOKUP($A890,'SQL Results'!$A:$B,2,0),0)</f>
        <v>16772.009999999998</v>
      </c>
    </row>
    <row r="891" spans="1:14" s="12" customFormat="1" x14ac:dyDescent="0.25">
      <c r="A891" s="107" t="s">
        <v>2737</v>
      </c>
      <c r="B891" s="108" t="s">
        <v>2738</v>
      </c>
      <c r="C891" s="99">
        <v>0</v>
      </c>
      <c r="D891" s="121">
        <v>0</v>
      </c>
      <c r="E891" s="99">
        <v>0</v>
      </c>
      <c r="F891" s="121">
        <v>0</v>
      </c>
      <c r="G891" s="99">
        <v>0</v>
      </c>
      <c r="H891" s="121">
        <v>0</v>
      </c>
      <c r="I891" s="99">
        <v>0</v>
      </c>
      <c r="J891" s="121">
        <v>0</v>
      </c>
      <c r="K891" s="99">
        <v>0</v>
      </c>
      <c r="L891" s="121">
        <v>0</v>
      </c>
      <c r="M891" s="99">
        <v>0</v>
      </c>
      <c r="N891" s="121">
        <f>IFERROR(VLOOKUP($A891,'SQL Results'!$A:$B,2,0),0)</f>
        <v>0</v>
      </c>
    </row>
    <row r="892" spans="1:14" s="12" customFormat="1" x14ac:dyDescent="0.25">
      <c r="A892" s="107" t="s">
        <v>2739</v>
      </c>
      <c r="B892" s="108" t="s">
        <v>2740</v>
      </c>
      <c r="C892" s="99">
        <v>35491.17</v>
      </c>
      <c r="D892" s="121">
        <v>6264.49</v>
      </c>
      <c r="E892" s="99">
        <v>2605.5300000000002</v>
      </c>
      <c r="F892" s="121">
        <v>219.76</v>
      </c>
      <c r="G892" s="99">
        <v>265.04000000000002</v>
      </c>
      <c r="H892" s="121">
        <v>1516.53</v>
      </c>
      <c r="I892" s="99">
        <v>5136.5800000000008</v>
      </c>
      <c r="J892" s="121">
        <v>4352.6000000000004</v>
      </c>
      <c r="K892" s="99">
        <v>12962.24</v>
      </c>
      <c r="L892" s="121">
        <v>8848.83</v>
      </c>
      <c r="M892" s="99">
        <v>1412.9</v>
      </c>
      <c r="N892" s="121">
        <f>IFERROR(VLOOKUP($A892,'SQL Results'!$A:$B,2,0),0)</f>
        <v>124.6</v>
      </c>
    </row>
    <row r="893" spans="1:14" s="12" customFormat="1" x14ac:dyDescent="0.25">
      <c r="A893" s="107" t="s">
        <v>2741</v>
      </c>
      <c r="B893" s="108" t="s">
        <v>2742</v>
      </c>
      <c r="C893" s="99">
        <v>15834.69</v>
      </c>
      <c r="D893" s="121">
        <v>78564.22</v>
      </c>
      <c r="E893" s="99">
        <v>32869.120000000003</v>
      </c>
      <c r="F893" s="121">
        <v>9174.77</v>
      </c>
      <c r="G893" s="99">
        <v>36780.910000000003</v>
      </c>
      <c r="H893" s="121">
        <v>45093.42</v>
      </c>
      <c r="I893" s="99">
        <v>123659.98</v>
      </c>
      <c r="J893" s="121">
        <v>24699.4</v>
      </c>
      <c r="K893" s="99">
        <v>41302.160000000003</v>
      </c>
      <c r="L893" s="121">
        <v>1719.72</v>
      </c>
      <c r="M893" s="99">
        <v>13605.51</v>
      </c>
      <c r="N893" s="121">
        <f>IFERROR(VLOOKUP($A893,'SQL Results'!$A:$B,2,0),0)</f>
        <v>35045.660000000003</v>
      </c>
    </row>
    <row r="894" spans="1:14" s="12" customFormat="1" x14ac:dyDescent="0.25">
      <c r="A894" s="107" t="s">
        <v>2747</v>
      </c>
      <c r="B894" s="108" t="s">
        <v>2748</v>
      </c>
      <c r="C894" s="99">
        <v>25689.759999999998</v>
      </c>
      <c r="D894" s="121">
        <v>30366.6</v>
      </c>
      <c r="E894" s="99">
        <v>25482.12</v>
      </c>
      <c r="F894" s="121">
        <v>6713.54</v>
      </c>
      <c r="G894" s="99">
        <v>8255.89</v>
      </c>
      <c r="H894" s="121">
        <v>8556.34</v>
      </c>
      <c r="I894" s="99">
        <v>16563.279999999995</v>
      </c>
      <c r="J894" s="121">
        <v>13834.85</v>
      </c>
      <c r="K894" s="99">
        <v>20425.759999999998</v>
      </c>
      <c r="L894" s="121">
        <v>73509.02</v>
      </c>
      <c r="M894" s="99">
        <v>281398.69</v>
      </c>
      <c r="N894" s="121">
        <f>IFERROR(VLOOKUP($A894,'SQL Results'!$A:$B,2,0),0)</f>
        <v>55353.27</v>
      </c>
    </row>
    <row r="895" spans="1:14" s="12" customFormat="1" ht="30" x14ac:dyDescent="0.25">
      <c r="A895" s="107" t="s">
        <v>2749</v>
      </c>
      <c r="B895" s="108" t="s">
        <v>2750</v>
      </c>
      <c r="C895" s="99">
        <v>265465.00000000006</v>
      </c>
      <c r="D895" s="121">
        <v>236554.22</v>
      </c>
      <c r="E895" s="99">
        <v>186617.15</v>
      </c>
      <c r="F895" s="121">
        <v>25589.919999999998</v>
      </c>
      <c r="G895" s="99">
        <v>34213.910000000003</v>
      </c>
      <c r="H895" s="121">
        <v>37956.489999999991</v>
      </c>
      <c r="I895" s="99">
        <v>71469.320000000007</v>
      </c>
      <c r="J895" s="121">
        <v>95457.78</v>
      </c>
      <c r="K895" s="99">
        <v>111010.17</v>
      </c>
      <c r="L895" s="121">
        <v>119547.64</v>
      </c>
      <c r="M895" s="99">
        <v>125833.59</v>
      </c>
      <c r="N895" s="121">
        <f>IFERROR(VLOOKUP($A895,'SQL Results'!$A:$B,2,0),0)</f>
        <v>120278.94</v>
      </c>
    </row>
    <row r="896" spans="1:14" s="12" customFormat="1" ht="30" x14ac:dyDescent="0.25">
      <c r="A896" s="107" t="s">
        <v>2753</v>
      </c>
      <c r="B896" s="108" t="s">
        <v>2754</v>
      </c>
      <c r="C896" s="99">
        <v>43976.739999999991</v>
      </c>
      <c r="D896" s="121">
        <v>24033.599999999999</v>
      </c>
      <c r="E896" s="99">
        <v>21890.48</v>
      </c>
      <c r="F896" s="121">
        <v>209.24999999999997</v>
      </c>
      <c r="G896" s="99">
        <v>574.27</v>
      </c>
      <c r="H896" s="121">
        <v>15935.17</v>
      </c>
      <c r="I896" s="99">
        <v>3264.89</v>
      </c>
      <c r="J896" s="121">
        <v>8908.07</v>
      </c>
      <c r="K896" s="99">
        <v>12152.93</v>
      </c>
      <c r="L896" s="121">
        <v>12244.129999999997</v>
      </c>
      <c r="M896" s="99">
        <v>13482.19</v>
      </c>
      <c r="N896" s="121">
        <f>IFERROR(VLOOKUP($A896,'SQL Results'!$A:$B,2,0),0)</f>
        <v>16738.439999999999</v>
      </c>
    </row>
    <row r="897" spans="1:14" s="12" customFormat="1" x14ac:dyDescent="0.25">
      <c r="A897" s="107" t="s">
        <v>2755</v>
      </c>
      <c r="B897" s="108" t="s">
        <v>2756</v>
      </c>
      <c r="C897" s="99">
        <v>715415.20999999985</v>
      </c>
      <c r="D897" s="121">
        <v>648370.68999999994</v>
      </c>
      <c r="E897" s="99">
        <v>469815.7</v>
      </c>
      <c r="F897" s="121">
        <v>144005.96</v>
      </c>
      <c r="G897" s="99">
        <v>43178.52</v>
      </c>
      <c r="H897" s="121">
        <v>46288.74</v>
      </c>
      <c r="I897" s="99">
        <v>83152.28</v>
      </c>
      <c r="J897" s="121">
        <v>119227.24</v>
      </c>
      <c r="K897" s="99">
        <v>161908.82</v>
      </c>
      <c r="L897" s="121">
        <v>212417.91</v>
      </c>
      <c r="M897" s="99">
        <v>291928.78000000003</v>
      </c>
      <c r="N897" s="121">
        <f>IFERROR(VLOOKUP($A897,'SQL Results'!$A:$B,2,0),0)</f>
        <v>280107.86</v>
      </c>
    </row>
    <row r="898" spans="1:14" s="12" customFormat="1" x14ac:dyDescent="0.25">
      <c r="A898" s="107" t="s">
        <v>2757</v>
      </c>
      <c r="B898" s="108" t="s">
        <v>2758</v>
      </c>
      <c r="C898" s="99">
        <v>0</v>
      </c>
      <c r="D898" s="121">
        <v>0</v>
      </c>
      <c r="E898" s="99">
        <v>0</v>
      </c>
      <c r="F898" s="121">
        <v>0</v>
      </c>
      <c r="G898" s="99">
        <v>0</v>
      </c>
      <c r="H898" s="121">
        <v>0</v>
      </c>
      <c r="I898" s="99">
        <v>0</v>
      </c>
      <c r="J898" s="121">
        <v>0</v>
      </c>
      <c r="K898" s="99">
        <v>0</v>
      </c>
      <c r="L898" s="121">
        <v>0</v>
      </c>
      <c r="M898" s="99">
        <v>0</v>
      </c>
      <c r="N898" s="121">
        <f>IFERROR(VLOOKUP($A898,'SQL Results'!$A:$B,2,0),0)</f>
        <v>0</v>
      </c>
    </row>
    <row r="899" spans="1:14" s="12" customFormat="1" x14ac:dyDescent="0.25">
      <c r="A899" s="107" t="s">
        <v>2761</v>
      </c>
      <c r="B899" s="108" t="s">
        <v>2762</v>
      </c>
      <c r="C899" s="99">
        <v>0</v>
      </c>
      <c r="D899" s="121">
        <v>0</v>
      </c>
      <c r="E899" s="99">
        <v>0</v>
      </c>
      <c r="F899" s="121">
        <v>0</v>
      </c>
      <c r="G899" s="99">
        <v>0</v>
      </c>
      <c r="H899" s="121">
        <v>0</v>
      </c>
      <c r="I899" s="99">
        <v>0</v>
      </c>
      <c r="J899" s="121">
        <v>0</v>
      </c>
      <c r="K899" s="99">
        <v>0</v>
      </c>
      <c r="L899" s="121">
        <v>0</v>
      </c>
      <c r="M899" s="99">
        <v>0</v>
      </c>
      <c r="N899" s="121">
        <f>IFERROR(VLOOKUP($A899,'SQL Results'!$A:$B,2,0),0)</f>
        <v>0</v>
      </c>
    </row>
    <row r="900" spans="1:14" s="12" customFormat="1" x14ac:dyDescent="0.25">
      <c r="A900" s="107" t="s">
        <v>2763</v>
      </c>
      <c r="B900" s="108" t="s">
        <v>2764</v>
      </c>
      <c r="C900" s="99">
        <v>4426.1599999999989</v>
      </c>
      <c r="D900" s="121">
        <v>3571.42</v>
      </c>
      <c r="E900" s="99">
        <v>3661.6</v>
      </c>
      <c r="F900" s="121">
        <v>3941.8</v>
      </c>
      <c r="G900" s="99">
        <v>2743.72</v>
      </c>
      <c r="H900" s="121">
        <v>2995.5100000000007</v>
      </c>
      <c r="I900" s="99">
        <v>2576.12</v>
      </c>
      <c r="J900" s="121">
        <v>3772</v>
      </c>
      <c r="K900" s="99">
        <v>3444.4299999999994</v>
      </c>
      <c r="L900" s="121">
        <v>5504.6</v>
      </c>
      <c r="M900" s="99">
        <v>8201.5300000000007</v>
      </c>
      <c r="N900" s="121">
        <f>IFERROR(VLOOKUP($A900,'SQL Results'!$A:$B,2,0),0)</f>
        <v>4496.37</v>
      </c>
    </row>
    <row r="901" spans="1:14" s="12" customFormat="1" x14ac:dyDescent="0.25">
      <c r="A901" s="107" t="s">
        <v>2767</v>
      </c>
      <c r="B901" s="108" t="s">
        <v>2766</v>
      </c>
      <c r="C901" s="99">
        <v>98.760000000000019</v>
      </c>
      <c r="D901" s="121">
        <v>25.92</v>
      </c>
      <c r="E901" s="99">
        <v>16</v>
      </c>
      <c r="F901" s="121">
        <v>0</v>
      </c>
      <c r="G901" s="99">
        <v>0</v>
      </c>
      <c r="H901" s="121">
        <v>7.8</v>
      </c>
      <c r="I901" s="99">
        <v>0</v>
      </c>
      <c r="J901" s="121">
        <v>35.479999999999997</v>
      </c>
      <c r="K901" s="99">
        <v>0</v>
      </c>
      <c r="L901" s="121">
        <v>0</v>
      </c>
      <c r="M901" s="99">
        <v>4</v>
      </c>
      <c r="N901" s="121">
        <f>IFERROR(VLOOKUP($A901,'SQL Results'!$A:$B,2,0),0)</f>
        <v>5</v>
      </c>
    </row>
    <row r="902" spans="1:14" s="12" customFormat="1" x14ac:dyDescent="0.25">
      <c r="A902" s="107" t="s">
        <v>2770</v>
      </c>
      <c r="B902" s="108" t="s">
        <v>2771</v>
      </c>
      <c r="C902" s="99">
        <v>1455.68</v>
      </c>
      <c r="D902" s="121">
        <v>1070.68</v>
      </c>
      <c r="E902" s="99">
        <v>1145.97</v>
      </c>
      <c r="F902" s="121">
        <v>42.060000000000009</v>
      </c>
      <c r="G902" s="99">
        <v>410.74</v>
      </c>
      <c r="H902" s="121">
        <v>245.18</v>
      </c>
      <c r="I902" s="99">
        <v>533.30999999999995</v>
      </c>
      <c r="J902" s="121">
        <v>259.85000000000002</v>
      </c>
      <c r="K902" s="99">
        <v>63.6</v>
      </c>
      <c r="L902" s="121">
        <v>304.14999999999992</v>
      </c>
      <c r="M902" s="99">
        <v>263.58999999999997</v>
      </c>
      <c r="N902" s="121">
        <f>IFERROR(VLOOKUP($A902,'SQL Results'!$A:$B,2,0),0)</f>
        <v>358.18</v>
      </c>
    </row>
    <row r="903" spans="1:14" s="12" customFormat="1" ht="30" x14ac:dyDescent="0.25">
      <c r="A903" s="107" t="s">
        <v>2772</v>
      </c>
      <c r="B903" s="108" t="s">
        <v>2773</v>
      </c>
      <c r="C903" s="99">
        <v>38749.31</v>
      </c>
      <c r="D903" s="121">
        <v>28716.77</v>
      </c>
      <c r="E903" s="99">
        <v>28691.89</v>
      </c>
      <c r="F903" s="121">
        <v>22309.439999999999</v>
      </c>
      <c r="G903" s="99">
        <v>39001.22</v>
      </c>
      <c r="H903" s="121">
        <v>25902.380000000005</v>
      </c>
      <c r="I903" s="99">
        <v>24284.720000000005</v>
      </c>
      <c r="J903" s="121">
        <v>23855.49</v>
      </c>
      <c r="K903" s="99">
        <v>21556.85</v>
      </c>
      <c r="L903" s="121">
        <v>23824.59</v>
      </c>
      <c r="M903" s="99">
        <v>23858.03</v>
      </c>
      <c r="N903" s="121">
        <f>IFERROR(VLOOKUP($A903,'SQL Results'!$A:$B,2,0),0)</f>
        <v>22208.04</v>
      </c>
    </row>
    <row r="904" spans="1:14" s="12" customFormat="1" x14ac:dyDescent="0.25">
      <c r="A904" s="107" t="s">
        <v>2774</v>
      </c>
      <c r="B904" s="108" t="s">
        <v>2775</v>
      </c>
      <c r="C904" s="99">
        <v>0</v>
      </c>
      <c r="D904" s="121">
        <v>0</v>
      </c>
      <c r="E904" s="99">
        <v>0</v>
      </c>
      <c r="F904" s="121">
        <v>0</v>
      </c>
      <c r="G904" s="99">
        <v>0</v>
      </c>
      <c r="H904" s="121">
        <v>0</v>
      </c>
      <c r="I904" s="99">
        <v>0</v>
      </c>
      <c r="J904" s="121">
        <v>35.08</v>
      </c>
      <c r="K904" s="99">
        <v>0</v>
      </c>
      <c r="L904" s="121">
        <v>0</v>
      </c>
      <c r="M904" s="99">
        <v>0</v>
      </c>
      <c r="N904" s="121">
        <f>IFERROR(VLOOKUP($A904,'SQL Results'!$A:$B,2,0),0)</f>
        <v>0</v>
      </c>
    </row>
    <row r="905" spans="1:14" s="12" customFormat="1" ht="30" x14ac:dyDescent="0.25">
      <c r="A905" s="107" t="s">
        <v>2776</v>
      </c>
      <c r="B905" s="108" t="s">
        <v>2777</v>
      </c>
      <c r="C905" s="99">
        <v>660.09</v>
      </c>
      <c r="D905" s="121">
        <v>494.91000000000008</v>
      </c>
      <c r="E905" s="99">
        <v>586.21000000000015</v>
      </c>
      <c r="F905" s="121">
        <v>342.99</v>
      </c>
      <c r="G905" s="99">
        <v>0</v>
      </c>
      <c r="H905" s="121">
        <v>46.86999999999999</v>
      </c>
      <c r="I905" s="99">
        <v>169</v>
      </c>
      <c r="J905" s="121">
        <v>283.8</v>
      </c>
      <c r="K905" s="99">
        <v>499.55</v>
      </c>
      <c r="L905" s="121">
        <v>714.9</v>
      </c>
      <c r="M905" s="99">
        <v>544.58000000000004</v>
      </c>
      <c r="N905" s="121">
        <f>IFERROR(VLOOKUP($A905,'SQL Results'!$A:$B,2,0),0)</f>
        <v>619.82000000000005</v>
      </c>
    </row>
    <row r="906" spans="1:14" s="12" customFormat="1" x14ac:dyDescent="0.25">
      <c r="A906" s="107" t="s">
        <v>2778</v>
      </c>
      <c r="B906" s="108" t="s">
        <v>2779</v>
      </c>
      <c r="C906" s="99">
        <v>0</v>
      </c>
      <c r="D906" s="121">
        <v>0</v>
      </c>
      <c r="E906" s="99">
        <v>99.27</v>
      </c>
      <c r="F906" s="121">
        <v>0</v>
      </c>
      <c r="G906" s="99">
        <v>0</v>
      </c>
      <c r="H906" s="121">
        <v>0</v>
      </c>
      <c r="I906" s="99">
        <v>0</v>
      </c>
      <c r="J906" s="121">
        <v>0</v>
      </c>
      <c r="K906" s="99">
        <v>0</v>
      </c>
      <c r="L906" s="121">
        <v>0</v>
      </c>
      <c r="M906" s="99">
        <v>0</v>
      </c>
      <c r="N906" s="121">
        <f>IFERROR(VLOOKUP($A906,'SQL Results'!$A:$B,2,0),0)</f>
        <v>0</v>
      </c>
    </row>
    <row r="907" spans="1:14" s="12" customFormat="1" x14ac:dyDescent="0.25">
      <c r="A907" s="107" t="s">
        <v>2783</v>
      </c>
      <c r="B907" s="108" t="s">
        <v>2784</v>
      </c>
      <c r="C907" s="99">
        <v>231993.45</v>
      </c>
      <c r="D907" s="121">
        <v>211524.51</v>
      </c>
      <c r="E907" s="99">
        <v>221295.44</v>
      </c>
      <c r="F907" s="121">
        <v>154372.79999999999</v>
      </c>
      <c r="G907" s="99">
        <v>163511.91</v>
      </c>
      <c r="H907" s="121">
        <v>195491.5</v>
      </c>
      <c r="I907" s="99">
        <v>196324.88</v>
      </c>
      <c r="J907" s="121">
        <v>250585.33</v>
      </c>
      <c r="K907" s="99">
        <v>190877.34</v>
      </c>
      <c r="L907" s="121">
        <v>196022.53</v>
      </c>
      <c r="M907" s="99">
        <v>236790.49</v>
      </c>
      <c r="N907" s="121">
        <f>IFERROR(VLOOKUP($A907,'SQL Results'!$A:$B,2,0),0)</f>
        <v>243792.85</v>
      </c>
    </row>
    <row r="908" spans="1:14" s="12" customFormat="1" ht="30" x14ac:dyDescent="0.25">
      <c r="A908" s="107" t="s">
        <v>2785</v>
      </c>
      <c r="B908" s="108" t="s">
        <v>2786</v>
      </c>
      <c r="C908" s="99">
        <v>2274196.64</v>
      </c>
      <c r="D908" s="121">
        <v>1930749.83</v>
      </c>
      <c r="E908" s="99">
        <v>2002742.6200000003</v>
      </c>
      <c r="F908" s="121">
        <v>1566656</v>
      </c>
      <c r="G908" s="99">
        <v>1415740.7900000003</v>
      </c>
      <c r="H908" s="121">
        <v>1707679.43</v>
      </c>
      <c r="I908" s="99">
        <v>1832727.81</v>
      </c>
      <c r="J908" s="121">
        <v>2140790.2999999998</v>
      </c>
      <c r="K908" s="99">
        <v>2985797.3</v>
      </c>
      <c r="L908" s="121">
        <v>2096434.0900000003</v>
      </c>
      <c r="M908" s="99">
        <v>2496577.35</v>
      </c>
      <c r="N908" s="121">
        <f>IFERROR(VLOOKUP($A908,'SQL Results'!$A:$B,2,0),0)</f>
        <v>2437730.33</v>
      </c>
    </row>
    <row r="909" spans="1:14" s="12" customFormat="1" x14ac:dyDescent="0.25">
      <c r="A909" s="107" t="s">
        <v>2787</v>
      </c>
      <c r="B909" s="108" t="s">
        <v>2788</v>
      </c>
      <c r="C909" s="99">
        <v>356239.54</v>
      </c>
      <c r="D909" s="121">
        <v>347549.75</v>
      </c>
      <c r="E909" s="99">
        <v>323623.8</v>
      </c>
      <c r="F909" s="121">
        <v>217716.04999999996</v>
      </c>
      <c r="G909" s="99">
        <v>331071.92</v>
      </c>
      <c r="H909" s="121">
        <v>294092.52</v>
      </c>
      <c r="I909" s="99">
        <v>331145.48</v>
      </c>
      <c r="J909" s="121">
        <v>318410.40000000002</v>
      </c>
      <c r="K909" s="99">
        <v>300135.32</v>
      </c>
      <c r="L909" s="121">
        <v>318265.02</v>
      </c>
      <c r="M909" s="99">
        <v>336845.51</v>
      </c>
      <c r="N909" s="121">
        <f>IFERROR(VLOOKUP($A909,'SQL Results'!$A:$B,2,0),0)</f>
        <v>311397.94</v>
      </c>
    </row>
    <row r="910" spans="1:14" s="12" customFormat="1" x14ac:dyDescent="0.25">
      <c r="A910" s="107" t="s">
        <v>2789</v>
      </c>
      <c r="B910" s="108" t="s">
        <v>2790</v>
      </c>
      <c r="C910" s="99">
        <v>1068.5899999999999</v>
      </c>
      <c r="D910" s="121">
        <v>1874.39</v>
      </c>
      <c r="E910" s="99">
        <v>177.29</v>
      </c>
      <c r="F910" s="121">
        <v>317.79000000000002</v>
      </c>
      <c r="G910" s="99">
        <v>0.48</v>
      </c>
      <c r="H910" s="121">
        <v>220.63</v>
      </c>
      <c r="I910" s="99">
        <v>288.41000000000003</v>
      </c>
      <c r="J910" s="121">
        <v>262.55</v>
      </c>
      <c r="K910" s="99">
        <v>98.75</v>
      </c>
      <c r="L910" s="121">
        <v>30.92</v>
      </c>
      <c r="M910" s="99">
        <v>1048.6500000000001</v>
      </c>
      <c r="N910" s="121">
        <f>IFERROR(VLOOKUP($A910,'SQL Results'!$A:$B,2,0),0)</f>
        <v>379.33</v>
      </c>
    </row>
    <row r="911" spans="1:14" s="12" customFormat="1" x14ac:dyDescent="0.25">
      <c r="A911" s="107" t="s">
        <v>2794</v>
      </c>
      <c r="B911" s="108" t="s">
        <v>2792</v>
      </c>
      <c r="C911" s="99">
        <v>2063595.41</v>
      </c>
      <c r="D911" s="121">
        <v>1925486.39</v>
      </c>
      <c r="E911" s="99">
        <v>1654095.67</v>
      </c>
      <c r="F911" s="121">
        <v>1821721.0700000003</v>
      </c>
      <c r="G911" s="99">
        <v>1460306.1899999997</v>
      </c>
      <c r="H911" s="121">
        <v>1332103.6299999999</v>
      </c>
      <c r="I911" s="99">
        <v>1425534.86</v>
      </c>
      <c r="J911" s="121">
        <v>1691225.5900000003</v>
      </c>
      <c r="K911" s="99">
        <v>1585184.98</v>
      </c>
      <c r="L911" s="121">
        <v>1975947.12</v>
      </c>
      <c r="M911" s="99">
        <v>2560300.65</v>
      </c>
      <c r="N911" s="121">
        <f>IFERROR(VLOOKUP($A911,'SQL Results'!$A:$B,2,0),0)</f>
        <v>1964060.67</v>
      </c>
    </row>
    <row r="912" spans="1:14" s="12" customFormat="1" x14ac:dyDescent="0.25">
      <c r="A912" s="107" t="s">
        <v>2798</v>
      </c>
      <c r="B912" s="108" t="s">
        <v>2796</v>
      </c>
      <c r="C912" s="99">
        <v>0</v>
      </c>
      <c r="D912" s="121">
        <v>0</v>
      </c>
      <c r="E912" s="99">
        <v>0</v>
      </c>
      <c r="F912" s="121">
        <v>0</v>
      </c>
      <c r="G912" s="99">
        <v>0</v>
      </c>
      <c r="H912" s="121">
        <v>0</v>
      </c>
      <c r="I912" s="99">
        <v>0</v>
      </c>
      <c r="J912" s="121">
        <v>0</v>
      </c>
      <c r="K912" s="99">
        <v>0</v>
      </c>
      <c r="L912" s="121">
        <v>0</v>
      </c>
      <c r="M912" s="99">
        <v>0</v>
      </c>
      <c r="N912" s="121">
        <f>IFERROR(VLOOKUP($A912,'SQL Results'!$A:$B,2,0),0)</f>
        <v>0</v>
      </c>
    </row>
    <row r="913" spans="1:14" s="12" customFormat="1" x14ac:dyDescent="0.25">
      <c r="A913" s="107" t="s">
        <v>2805</v>
      </c>
      <c r="B913" s="108" t="s">
        <v>2806</v>
      </c>
      <c r="C913" s="99">
        <v>34292.83</v>
      </c>
      <c r="D913" s="121">
        <v>30603.93</v>
      </c>
      <c r="E913" s="99">
        <v>18843.279999999995</v>
      </c>
      <c r="F913" s="121">
        <v>131673.85</v>
      </c>
      <c r="G913" s="99">
        <v>38374.870000000003</v>
      </c>
      <c r="H913" s="121">
        <v>48646.529999999992</v>
      </c>
      <c r="I913" s="99">
        <v>54213.319999999992</v>
      </c>
      <c r="J913" s="121">
        <v>74516.06</v>
      </c>
      <c r="K913" s="99">
        <v>60327.12</v>
      </c>
      <c r="L913" s="121">
        <v>66156.03</v>
      </c>
      <c r="M913" s="99">
        <v>60785.95</v>
      </c>
      <c r="N913" s="121">
        <f>IFERROR(VLOOKUP($A913,'SQL Results'!$A:$B,2,0),0)</f>
        <v>92730.1</v>
      </c>
    </row>
    <row r="914" spans="1:14" s="12" customFormat="1" x14ac:dyDescent="0.25">
      <c r="A914" s="107" t="s">
        <v>2807</v>
      </c>
      <c r="B914" s="108" t="s">
        <v>2808</v>
      </c>
      <c r="C914" s="99">
        <v>29.18</v>
      </c>
      <c r="D914" s="121">
        <v>0</v>
      </c>
      <c r="E914" s="99">
        <v>0</v>
      </c>
      <c r="F914" s="121">
        <v>0</v>
      </c>
      <c r="G914" s="99">
        <v>0</v>
      </c>
      <c r="H914" s="121">
        <v>0</v>
      </c>
      <c r="I914" s="99">
        <v>0</v>
      </c>
      <c r="J914" s="121">
        <v>0</v>
      </c>
      <c r="K914" s="99">
        <v>0</v>
      </c>
      <c r="L914" s="121">
        <v>0</v>
      </c>
      <c r="M914" s="99">
        <v>0</v>
      </c>
      <c r="N914" s="121">
        <f>IFERROR(VLOOKUP($A914,'SQL Results'!$A:$B,2,0),0)</f>
        <v>0</v>
      </c>
    </row>
    <row r="915" spans="1:14" s="12" customFormat="1" x14ac:dyDescent="0.25">
      <c r="A915" s="107" t="s">
        <v>2811</v>
      </c>
      <c r="B915" s="108" t="s">
        <v>2812</v>
      </c>
      <c r="C915" s="99">
        <v>0</v>
      </c>
      <c r="D915" s="121">
        <v>2392.35</v>
      </c>
      <c r="E915" s="99">
        <v>0</v>
      </c>
      <c r="F915" s="121">
        <v>0</v>
      </c>
      <c r="G915" s="99">
        <v>4292.2299999999996</v>
      </c>
      <c r="H915" s="121">
        <v>313.33</v>
      </c>
      <c r="I915" s="99">
        <v>7141.51</v>
      </c>
      <c r="J915" s="121">
        <v>43799.71</v>
      </c>
      <c r="K915" s="99">
        <v>1484.65</v>
      </c>
      <c r="L915" s="121">
        <v>87.29</v>
      </c>
      <c r="M915" s="99">
        <v>75243.87</v>
      </c>
      <c r="N915" s="121">
        <f>IFERROR(VLOOKUP($A915,'SQL Results'!$A:$B,2,0),0)</f>
        <v>12308.16</v>
      </c>
    </row>
    <row r="916" spans="1:14" s="12" customFormat="1" x14ac:dyDescent="0.25">
      <c r="A916" s="107" t="s">
        <v>2813</v>
      </c>
      <c r="B916" s="108" t="s">
        <v>2814</v>
      </c>
      <c r="C916" s="99">
        <v>0</v>
      </c>
      <c r="D916" s="121">
        <v>0</v>
      </c>
      <c r="E916" s="99">
        <v>0</v>
      </c>
      <c r="F916" s="121">
        <v>0</v>
      </c>
      <c r="G916" s="99">
        <v>0</v>
      </c>
      <c r="H916" s="121">
        <v>0</v>
      </c>
      <c r="I916" s="99">
        <v>0</v>
      </c>
      <c r="J916" s="121">
        <v>0</v>
      </c>
      <c r="K916" s="99">
        <v>0</v>
      </c>
      <c r="L916" s="121">
        <v>0</v>
      </c>
      <c r="M916" s="99">
        <v>0</v>
      </c>
      <c r="N916" s="121">
        <f>IFERROR(VLOOKUP($A916,'SQL Results'!$A:$B,2,0),0)</f>
        <v>0</v>
      </c>
    </row>
    <row r="917" spans="1:14" s="12" customFormat="1" x14ac:dyDescent="0.25">
      <c r="A917" s="107" t="s">
        <v>2819</v>
      </c>
      <c r="B917" s="108" t="s">
        <v>2820</v>
      </c>
      <c r="C917" s="99">
        <v>0</v>
      </c>
      <c r="D917" s="121">
        <v>0</v>
      </c>
      <c r="E917" s="99">
        <v>0</v>
      </c>
      <c r="F917" s="121">
        <v>0</v>
      </c>
      <c r="G917" s="99">
        <v>0</v>
      </c>
      <c r="H917" s="121">
        <v>0</v>
      </c>
      <c r="I917" s="99">
        <v>0</v>
      </c>
      <c r="J917" s="121">
        <v>0</v>
      </c>
      <c r="K917" s="99">
        <v>165.34</v>
      </c>
      <c r="L917" s="121">
        <v>0</v>
      </c>
      <c r="M917" s="99">
        <v>0</v>
      </c>
      <c r="N917" s="121">
        <f>IFERROR(VLOOKUP($A917,'SQL Results'!$A:$B,2,0),0)</f>
        <v>0</v>
      </c>
    </row>
    <row r="918" spans="1:14" s="12" customFormat="1" ht="30" x14ac:dyDescent="0.25">
      <c r="A918" s="107" t="s">
        <v>2821</v>
      </c>
      <c r="B918" s="108" t="s">
        <v>2822</v>
      </c>
      <c r="C918" s="99">
        <v>72506.429999999993</v>
      </c>
      <c r="D918" s="121">
        <v>30248.58</v>
      </c>
      <c r="E918" s="99">
        <v>21874.81</v>
      </c>
      <c r="F918" s="121">
        <v>69622.009999999995</v>
      </c>
      <c r="G918" s="99">
        <v>93246.440000000017</v>
      </c>
      <c r="H918" s="121">
        <v>74182.100000000006</v>
      </c>
      <c r="I918" s="99">
        <v>174530.31</v>
      </c>
      <c r="J918" s="121">
        <v>124182.62</v>
      </c>
      <c r="K918" s="99">
        <v>119972.5</v>
      </c>
      <c r="L918" s="121">
        <v>128347.14</v>
      </c>
      <c r="M918" s="99">
        <v>91357.57</v>
      </c>
      <c r="N918" s="121">
        <f>IFERROR(VLOOKUP($A918,'SQL Results'!$A:$B,2,0),0)</f>
        <v>158865.82999999999</v>
      </c>
    </row>
    <row r="919" spans="1:14" s="12" customFormat="1" ht="30" x14ac:dyDescent="0.25">
      <c r="A919" s="107" t="s">
        <v>2825</v>
      </c>
      <c r="B919" s="108" t="s">
        <v>2826</v>
      </c>
      <c r="C919" s="99">
        <v>0</v>
      </c>
      <c r="D919" s="121">
        <v>0</v>
      </c>
      <c r="E919" s="99">
        <v>0</v>
      </c>
      <c r="F919" s="121">
        <v>0</v>
      </c>
      <c r="G919" s="99">
        <v>0</v>
      </c>
      <c r="H919" s="121">
        <v>0</v>
      </c>
      <c r="I919" s="99">
        <v>0</v>
      </c>
      <c r="J919" s="121">
        <v>0</v>
      </c>
      <c r="K919" s="99">
        <v>0</v>
      </c>
      <c r="L919" s="121">
        <v>0</v>
      </c>
      <c r="M919" s="99">
        <v>0</v>
      </c>
      <c r="N919" s="121">
        <f>IFERROR(VLOOKUP($A919,'SQL Results'!$A:$B,2,0),0)</f>
        <v>0</v>
      </c>
    </row>
    <row r="920" spans="1:14" s="12" customFormat="1" ht="30" x14ac:dyDescent="0.25">
      <c r="A920" s="107" t="s">
        <v>2827</v>
      </c>
      <c r="B920" s="108" t="s">
        <v>2828</v>
      </c>
      <c r="C920" s="99">
        <v>7341.38</v>
      </c>
      <c r="D920" s="121">
        <v>6470.85</v>
      </c>
      <c r="E920" s="99">
        <v>466.27</v>
      </c>
      <c r="F920" s="121">
        <v>0</v>
      </c>
      <c r="G920" s="99">
        <v>17858.889999999996</v>
      </c>
      <c r="H920" s="121">
        <v>112.25</v>
      </c>
      <c r="I920" s="99">
        <v>18369.080000000002</v>
      </c>
      <c r="J920" s="121">
        <v>11058.59</v>
      </c>
      <c r="K920" s="99">
        <v>89711.66</v>
      </c>
      <c r="L920" s="121">
        <v>17713.96</v>
      </c>
      <c r="M920" s="99">
        <v>8508.06</v>
      </c>
      <c r="N920" s="121">
        <f>IFERROR(VLOOKUP($A920,'SQL Results'!$A:$B,2,0),0)</f>
        <v>21844.31</v>
      </c>
    </row>
    <row r="921" spans="1:14" s="12" customFormat="1" x14ac:dyDescent="0.25">
      <c r="A921" s="107" t="s">
        <v>2832</v>
      </c>
      <c r="B921" s="108" t="s">
        <v>2833</v>
      </c>
      <c r="C921" s="99">
        <v>437412.15999999992</v>
      </c>
      <c r="D921" s="121">
        <v>518914</v>
      </c>
      <c r="E921" s="99">
        <v>519807.64</v>
      </c>
      <c r="F921" s="121">
        <v>386716.63</v>
      </c>
      <c r="G921" s="99">
        <v>860414.04</v>
      </c>
      <c r="H921" s="121">
        <v>680086.11</v>
      </c>
      <c r="I921" s="99">
        <v>763162.94</v>
      </c>
      <c r="J921" s="121">
        <v>1028959.38</v>
      </c>
      <c r="K921" s="99">
        <v>1282799.3</v>
      </c>
      <c r="L921" s="121">
        <v>1123466.8999999999</v>
      </c>
      <c r="M921" s="99">
        <v>642502.43999999994</v>
      </c>
      <c r="N921" s="121">
        <f>IFERROR(VLOOKUP($A921,'SQL Results'!$A:$B,2,0),0)</f>
        <v>892005.54</v>
      </c>
    </row>
    <row r="922" spans="1:14" s="12" customFormat="1" x14ac:dyDescent="0.25">
      <c r="A922" s="107" t="s">
        <v>2834</v>
      </c>
      <c r="B922" s="108" t="s">
        <v>2835</v>
      </c>
      <c r="C922" s="99">
        <v>11886.45</v>
      </c>
      <c r="D922" s="121">
        <v>9044.58</v>
      </c>
      <c r="E922" s="99">
        <v>9687.17</v>
      </c>
      <c r="F922" s="121">
        <v>5648.76</v>
      </c>
      <c r="G922" s="99">
        <v>26770.42</v>
      </c>
      <c r="H922" s="121">
        <v>18081.71</v>
      </c>
      <c r="I922" s="99">
        <v>5154.8500000000004</v>
      </c>
      <c r="J922" s="121">
        <v>26704.1</v>
      </c>
      <c r="K922" s="99">
        <v>94128.449999999983</v>
      </c>
      <c r="L922" s="121">
        <v>11747.65</v>
      </c>
      <c r="M922" s="99">
        <v>28666.92</v>
      </c>
      <c r="N922" s="121">
        <f>IFERROR(VLOOKUP($A922,'SQL Results'!$A:$B,2,0),0)</f>
        <v>28623.34</v>
      </c>
    </row>
    <row r="923" spans="1:14" s="12" customFormat="1" x14ac:dyDescent="0.25">
      <c r="A923" s="107" t="s">
        <v>2840</v>
      </c>
      <c r="B923" s="108" t="s">
        <v>2841</v>
      </c>
      <c r="C923" s="99">
        <v>0</v>
      </c>
      <c r="D923" s="121">
        <v>0</v>
      </c>
      <c r="E923" s="99">
        <v>0</v>
      </c>
      <c r="F923" s="121">
        <v>0</v>
      </c>
      <c r="G923" s="99">
        <v>0</v>
      </c>
      <c r="H923" s="121">
        <v>0</v>
      </c>
      <c r="I923" s="99">
        <v>0</v>
      </c>
      <c r="J923" s="121">
        <v>0</v>
      </c>
      <c r="K923" s="99">
        <v>0</v>
      </c>
      <c r="L923" s="121">
        <v>0</v>
      </c>
      <c r="M923" s="99">
        <v>0</v>
      </c>
      <c r="N923" s="121">
        <f>IFERROR(VLOOKUP($A923,'SQL Results'!$A:$B,2,0),0)</f>
        <v>0</v>
      </c>
    </row>
    <row r="924" spans="1:14" s="12" customFormat="1" x14ac:dyDescent="0.25">
      <c r="A924" s="107" t="s">
        <v>2842</v>
      </c>
      <c r="B924" s="108" t="s">
        <v>2843</v>
      </c>
      <c r="C924" s="99">
        <v>153976.78</v>
      </c>
      <c r="D924" s="121">
        <v>566293.37</v>
      </c>
      <c r="E924" s="99">
        <v>1020299.58</v>
      </c>
      <c r="F924" s="121">
        <v>796490.89</v>
      </c>
      <c r="G924" s="99">
        <v>154523.20000000004</v>
      </c>
      <c r="H924" s="121">
        <v>688310.75</v>
      </c>
      <c r="I924" s="99">
        <v>1045602</v>
      </c>
      <c r="J924" s="121">
        <v>891467.18000000017</v>
      </c>
      <c r="K924" s="99">
        <v>1298419.77</v>
      </c>
      <c r="L924" s="121">
        <v>1013579.8599999999</v>
      </c>
      <c r="M924" s="99">
        <v>1514325.12</v>
      </c>
      <c r="N924" s="121">
        <f>IFERROR(VLOOKUP($A924,'SQL Results'!$A:$B,2,0),0)</f>
        <v>1823634.99</v>
      </c>
    </row>
    <row r="925" spans="1:14" s="12" customFormat="1" x14ac:dyDescent="0.25">
      <c r="A925" s="107" t="s">
        <v>2846</v>
      </c>
      <c r="B925" s="108" t="s">
        <v>2847</v>
      </c>
      <c r="C925" s="99">
        <v>0</v>
      </c>
      <c r="D925" s="121">
        <v>0</v>
      </c>
      <c r="E925" s="99">
        <v>0</v>
      </c>
      <c r="F925" s="121">
        <v>0</v>
      </c>
      <c r="G925" s="99">
        <v>0</v>
      </c>
      <c r="H925" s="121">
        <v>0</v>
      </c>
      <c r="I925" s="99">
        <v>0</v>
      </c>
      <c r="J925" s="121">
        <v>0</v>
      </c>
      <c r="K925" s="99">
        <v>0</v>
      </c>
      <c r="L925" s="121">
        <v>0</v>
      </c>
      <c r="M925" s="99">
        <v>0</v>
      </c>
      <c r="N925" s="121">
        <f>IFERROR(VLOOKUP($A925,'SQL Results'!$A:$B,2,0),0)</f>
        <v>0</v>
      </c>
    </row>
    <row r="926" spans="1:14" s="12" customFormat="1" x14ac:dyDescent="0.25">
      <c r="A926" s="107" t="s">
        <v>2848</v>
      </c>
      <c r="B926" s="108" t="s">
        <v>2849</v>
      </c>
      <c r="C926" s="99">
        <v>15844.01</v>
      </c>
      <c r="D926" s="121">
        <v>7964</v>
      </c>
      <c r="E926" s="99">
        <v>0</v>
      </c>
      <c r="F926" s="121">
        <v>0</v>
      </c>
      <c r="G926" s="99">
        <v>0</v>
      </c>
      <c r="H926" s="121">
        <v>180.89</v>
      </c>
      <c r="I926" s="99">
        <v>53</v>
      </c>
      <c r="J926" s="121">
        <v>0</v>
      </c>
      <c r="K926" s="99">
        <v>12</v>
      </c>
      <c r="L926" s="121">
        <v>0</v>
      </c>
      <c r="M926" s="99">
        <v>0</v>
      </c>
      <c r="N926" s="121">
        <f>IFERROR(VLOOKUP($A926,'SQL Results'!$A:$B,2,0),0)</f>
        <v>0</v>
      </c>
    </row>
    <row r="927" spans="1:14" s="12" customFormat="1" x14ac:dyDescent="0.25">
      <c r="A927" s="107" t="s">
        <v>2856</v>
      </c>
      <c r="B927" s="108" t="s">
        <v>2855</v>
      </c>
      <c r="C927" s="99">
        <v>21647.59</v>
      </c>
      <c r="D927" s="121">
        <v>31847.09</v>
      </c>
      <c r="E927" s="99">
        <v>21043.33</v>
      </c>
      <c r="F927" s="121">
        <v>17503.43</v>
      </c>
      <c r="G927" s="99">
        <v>971.84000000000015</v>
      </c>
      <c r="H927" s="121">
        <v>9323.76</v>
      </c>
      <c r="I927" s="99">
        <v>21.52</v>
      </c>
      <c r="J927" s="121">
        <v>4673.71</v>
      </c>
      <c r="K927" s="99">
        <v>7125.84</v>
      </c>
      <c r="L927" s="121">
        <v>8209.7800000000007</v>
      </c>
      <c r="M927" s="99">
        <v>1620.9</v>
      </c>
      <c r="N927" s="121">
        <f>IFERROR(VLOOKUP($A927,'SQL Results'!$A:$B,2,0),0)</f>
        <v>15094.26</v>
      </c>
    </row>
    <row r="928" spans="1:14" s="12" customFormat="1" x14ac:dyDescent="0.25">
      <c r="A928" s="107" t="s">
        <v>2858</v>
      </c>
      <c r="B928" s="108" t="s">
        <v>2859</v>
      </c>
      <c r="C928" s="99">
        <v>10827.85</v>
      </c>
      <c r="D928" s="121">
        <v>7873.36</v>
      </c>
      <c r="E928" s="99">
        <v>4908.51</v>
      </c>
      <c r="F928" s="121">
        <v>6922.37</v>
      </c>
      <c r="G928" s="99">
        <v>8114.62</v>
      </c>
      <c r="H928" s="121">
        <v>6075.7</v>
      </c>
      <c r="I928" s="99">
        <v>7805.74</v>
      </c>
      <c r="J928" s="121">
        <v>6258.67</v>
      </c>
      <c r="K928" s="99">
        <v>10162.5</v>
      </c>
      <c r="L928" s="121">
        <v>7453.31</v>
      </c>
      <c r="M928" s="99">
        <v>6051.47</v>
      </c>
      <c r="N928" s="121">
        <f>IFERROR(VLOOKUP($A928,'SQL Results'!$A:$B,2,0),0)</f>
        <v>5841.7</v>
      </c>
    </row>
    <row r="929" spans="1:14" s="12" customFormat="1" x14ac:dyDescent="0.25">
      <c r="A929" s="107" t="s">
        <v>2860</v>
      </c>
      <c r="B929" s="108" t="s">
        <v>2861</v>
      </c>
      <c r="C929" s="99">
        <v>906.98000000000013</v>
      </c>
      <c r="D929" s="121">
        <v>1456.81</v>
      </c>
      <c r="E929" s="99">
        <v>292.47000000000003</v>
      </c>
      <c r="F929" s="121">
        <v>214.9</v>
      </c>
      <c r="G929" s="99">
        <v>210.50999999999996</v>
      </c>
      <c r="H929" s="121">
        <v>564.36</v>
      </c>
      <c r="I929" s="99">
        <v>181.52</v>
      </c>
      <c r="J929" s="121">
        <v>155.19999999999996</v>
      </c>
      <c r="K929" s="99">
        <v>200.24000000000004</v>
      </c>
      <c r="L929" s="121">
        <v>367.8</v>
      </c>
      <c r="M929" s="99">
        <v>1155.78</v>
      </c>
      <c r="N929" s="121">
        <f>IFERROR(VLOOKUP($A929,'SQL Results'!$A:$B,2,0),0)</f>
        <v>726.87</v>
      </c>
    </row>
    <row r="930" spans="1:14" s="12" customFormat="1" x14ac:dyDescent="0.25">
      <c r="A930" s="107" t="s">
        <v>2865</v>
      </c>
      <c r="B930" s="108" t="s">
        <v>2863</v>
      </c>
      <c r="C930" s="99">
        <v>11096.01</v>
      </c>
      <c r="D930" s="121">
        <v>10056.799999999999</v>
      </c>
      <c r="E930" s="99">
        <v>9006.51</v>
      </c>
      <c r="F930" s="121">
        <v>6050.63</v>
      </c>
      <c r="G930" s="99">
        <v>1443.07</v>
      </c>
      <c r="H930" s="121">
        <v>1421.16</v>
      </c>
      <c r="I930" s="99">
        <v>3425.32</v>
      </c>
      <c r="J930" s="121">
        <v>6420.69</v>
      </c>
      <c r="K930" s="99">
        <v>7177.41</v>
      </c>
      <c r="L930" s="121">
        <v>8615.1200000000008</v>
      </c>
      <c r="M930" s="99">
        <v>9329.98</v>
      </c>
      <c r="N930" s="121">
        <f>IFERROR(VLOOKUP($A930,'SQL Results'!$A:$B,2,0),0)</f>
        <v>8632.1</v>
      </c>
    </row>
    <row r="931" spans="1:14" s="12" customFormat="1" x14ac:dyDescent="0.25">
      <c r="A931" s="107" t="s">
        <v>2869</v>
      </c>
      <c r="B931" s="108" t="s">
        <v>2867</v>
      </c>
      <c r="C931" s="99">
        <v>0</v>
      </c>
      <c r="D931" s="121">
        <v>0</v>
      </c>
      <c r="E931" s="99">
        <v>0</v>
      </c>
      <c r="F931" s="121">
        <v>0</v>
      </c>
      <c r="G931" s="99">
        <v>0</v>
      </c>
      <c r="H931" s="121">
        <v>0</v>
      </c>
      <c r="I931" s="99">
        <v>0</v>
      </c>
      <c r="J931" s="121">
        <v>0</v>
      </c>
      <c r="K931" s="99">
        <v>0</v>
      </c>
      <c r="L931" s="121">
        <v>0</v>
      </c>
      <c r="M931" s="99">
        <v>0</v>
      </c>
      <c r="N931" s="121">
        <f>IFERROR(VLOOKUP($A931,'SQL Results'!$A:$B,2,0),0)</f>
        <v>0</v>
      </c>
    </row>
    <row r="932" spans="1:14" s="12" customFormat="1" x14ac:dyDescent="0.25">
      <c r="A932" s="107" t="s">
        <v>2876</v>
      </c>
      <c r="B932" s="108" t="s">
        <v>2877</v>
      </c>
      <c r="C932" s="99">
        <v>1274602.29</v>
      </c>
      <c r="D932" s="121">
        <v>1178091.2</v>
      </c>
      <c r="E932" s="99">
        <v>634756.58999999985</v>
      </c>
      <c r="F932" s="121">
        <v>890160.89</v>
      </c>
      <c r="G932" s="99">
        <v>312103.96000000002</v>
      </c>
      <c r="H932" s="121">
        <v>546966.43999999994</v>
      </c>
      <c r="I932" s="99">
        <v>472456.59999999992</v>
      </c>
      <c r="J932" s="121">
        <v>1212160.24</v>
      </c>
      <c r="K932" s="99">
        <v>1093769.81</v>
      </c>
      <c r="L932" s="121">
        <v>1486460.46</v>
      </c>
      <c r="M932" s="99">
        <v>1948181.46</v>
      </c>
      <c r="N932" s="121">
        <f>IFERROR(VLOOKUP($A932,'SQL Results'!$A:$B,2,0),0)</f>
        <v>760716.09</v>
      </c>
    </row>
    <row r="933" spans="1:14" s="12" customFormat="1" x14ac:dyDescent="0.25">
      <c r="A933" s="107" t="s">
        <v>2878</v>
      </c>
      <c r="B933" s="108" t="s">
        <v>2879</v>
      </c>
      <c r="C933" s="99">
        <v>14.71</v>
      </c>
      <c r="D933" s="121">
        <v>7.43</v>
      </c>
      <c r="E933" s="99">
        <v>107.92</v>
      </c>
      <c r="F933" s="121">
        <v>732.26</v>
      </c>
      <c r="G933" s="99">
        <v>1403.3</v>
      </c>
      <c r="H933" s="121">
        <v>172.1</v>
      </c>
      <c r="I933" s="99">
        <v>6.61</v>
      </c>
      <c r="J933" s="121">
        <v>43.85</v>
      </c>
      <c r="K933" s="99">
        <v>141.85</v>
      </c>
      <c r="L933" s="121">
        <v>239.6</v>
      </c>
      <c r="M933" s="99">
        <v>4871.37</v>
      </c>
      <c r="N933" s="121">
        <f>IFERROR(VLOOKUP($A933,'SQL Results'!$A:$B,2,0),0)</f>
        <v>16.510000000000002</v>
      </c>
    </row>
    <row r="934" spans="1:14" s="12" customFormat="1" x14ac:dyDescent="0.25">
      <c r="A934" s="107" t="s">
        <v>2880</v>
      </c>
      <c r="B934" s="108" t="s">
        <v>2881</v>
      </c>
      <c r="C934" s="99">
        <v>176563.55</v>
      </c>
      <c r="D934" s="121">
        <v>157160.20000000004</v>
      </c>
      <c r="E934" s="99">
        <v>193251.72</v>
      </c>
      <c r="F934" s="121">
        <v>210830.47</v>
      </c>
      <c r="G934" s="99">
        <v>261734.11</v>
      </c>
      <c r="H934" s="121">
        <v>176734.57</v>
      </c>
      <c r="I934" s="99">
        <v>734521.54000000015</v>
      </c>
      <c r="J934" s="121">
        <v>1732768.89</v>
      </c>
      <c r="K934" s="99">
        <v>682233.74</v>
      </c>
      <c r="L934" s="121">
        <v>1293319.76</v>
      </c>
      <c r="M934" s="99">
        <v>674073.92</v>
      </c>
      <c r="N934" s="121">
        <f>IFERROR(VLOOKUP($A934,'SQL Results'!$A:$B,2,0),0)</f>
        <v>1442532.44</v>
      </c>
    </row>
    <row r="935" spans="1:14" s="12" customFormat="1" x14ac:dyDescent="0.25">
      <c r="A935" s="107" t="s">
        <v>2884</v>
      </c>
      <c r="B935" s="108" t="s">
        <v>2883</v>
      </c>
      <c r="C935" s="99">
        <v>28591.479999999996</v>
      </c>
      <c r="D935" s="121">
        <v>323616.09999999992</v>
      </c>
      <c r="E935" s="99">
        <v>90267.940000000017</v>
      </c>
      <c r="F935" s="121">
        <v>292134.53999999998</v>
      </c>
      <c r="G935" s="99">
        <v>56751.260000000009</v>
      </c>
      <c r="H935" s="121">
        <v>47447.169999999991</v>
      </c>
      <c r="I935" s="99">
        <v>38699.01</v>
      </c>
      <c r="J935" s="121">
        <v>33772.14</v>
      </c>
      <c r="K935" s="99">
        <v>68812.36</v>
      </c>
      <c r="L935" s="121">
        <v>30762.38</v>
      </c>
      <c r="M935" s="99">
        <v>34569.980000000003</v>
      </c>
      <c r="N935" s="121">
        <f>IFERROR(VLOOKUP($A935,'SQL Results'!$A:$B,2,0),0)</f>
        <v>24572.94</v>
      </c>
    </row>
    <row r="936" spans="1:14" s="12" customFormat="1" x14ac:dyDescent="0.25">
      <c r="A936" s="107" t="s">
        <v>2889</v>
      </c>
      <c r="B936" s="108" t="s">
        <v>2888</v>
      </c>
      <c r="C936" s="99">
        <v>0</v>
      </c>
      <c r="D936" s="121">
        <v>0</v>
      </c>
      <c r="E936" s="99">
        <v>0</v>
      </c>
      <c r="F936" s="121">
        <v>0</v>
      </c>
      <c r="G936" s="99">
        <v>0</v>
      </c>
      <c r="H936" s="121">
        <v>0</v>
      </c>
      <c r="I936" s="99">
        <v>0</v>
      </c>
      <c r="J936" s="121">
        <v>0</v>
      </c>
      <c r="K936" s="99">
        <v>0</v>
      </c>
      <c r="L936" s="121">
        <v>0</v>
      </c>
      <c r="M936" s="99">
        <v>0</v>
      </c>
      <c r="N936" s="121">
        <f>IFERROR(VLOOKUP($A936,'SQL Results'!$A:$B,2,0),0)</f>
        <v>0</v>
      </c>
    </row>
    <row r="937" spans="1:14" s="12" customFormat="1" x14ac:dyDescent="0.25">
      <c r="A937" s="107" t="s">
        <v>2892</v>
      </c>
      <c r="B937" s="108" t="s">
        <v>2891</v>
      </c>
      <c r="C937" s="99">
        <v>0</v>
      </c>
      <c r="D937" s="121">
        <v>0</v>
      </c>
      <c r="E937" s="99">
        <v>0</v>
      </c>
      <c r="F937" s="121">
        <v>0</v>
      </c>
      <c r="G937" s="99">
        <v>0</v>
      </c>
      <c r="H937" s="121">
        <v>0</v>
      </c>
      <c r="I937" s="99">
        <v>0</v>
      </c>
      <c r="J937" s="121">
        <v>0</v>
      </c>
      <c r="K937" s="99">
        <v>0</v>
      </c>
      <c r="L937" s="121">
        <v>0</v>
      </c>
      <c r="M937" s="99">
        <v>0</v>
      </c>
      <c r="N937" s="121">
        <f>IFERROR(VLOOKUP($A937,'SQL Results'!$A:$B,2,0),0)</f>
        <v>0</v>
      </c>
    </row>
    <row r="938" spans="1:14" s="12" customFormat="1" x14ac:dyDescent="0.25">
      <c r="A938" s="107" t="s">
        <v>2895</v>
      </c>
      <c r="B938" s="108" t="s">
        <v>2894</v>
      </c>
      <c r="C938" s="99">
        <v>40.490000000000009</v>
      </c>
      <c r="D938" s="121">
        <v>0</v>
      </c>
      <c r="E938" s="99">
        <v>0</v>
      </c>
      <c r="F938" s="121">
        <v>0</v>
      </c>
      <c r="G938" s="99">
        <v>0</v>
      </c>
      <c r="H938" s="121">
        <v>9101.2400000000016</v>
      </c>
      <c r="I938" s="99">
        <v>8536.6700000000019</v>
      </c>
      <c r="J938" s="121">
        <v>7904.66</v>
      </c>
      <c r="K938" s="99">
        <v>774.37</v>
      </c>
      <c r="L938" s="121">
        <v>80.2</v>
      </c>
      <c r="M938" s="99">
        <v>0</v>
      </c>
      <c r="N938" s="121">
        <f>IFERROR(VLOOKUP($A938,'SQL Results'!$A:$B,2,0),0)</f>
        <v>2048.1799999999998</v>
      </c>
    </row>
    <row r="939" spans="1:14" s="12" customFormat="1" x14ac:dyDescent="0.25">
      <c r="A939" s="107" t="s">
        <v>2898</v>
      </c>
      <c r="B939" s="108" t="s">
        <v>2899</v>
      </c>
      <c r="C939" s="99">
        <v>0</v>
      </c>
      <c r="D939" s="121">
        <v>0</v>
      </c>
      <c r="E939" s="99">
        <v>0</v>
      </c>
      <c r="F939" s="121">
        <v>0</v>
      </c>
      <c r="G939" s="99">
        <v>0</v>
      </c>
      <c r="H939" s="121">
        <v>0</v>
      </c>
      <c r="I939" s="99">
        <v>0</v>
      </c>
      <c r="J939" s="121">
        <v>0</v>
      </c>
      <c r="K939" s="99">
        <v>0</v>
      </c>
      <c r="L939" s="121">
        <v>32.18</v>
      </c>
      <c r="M939" s="99">
        <v>17.55</v>
      </c>
      <c r="N939" s="121">
        <f>IFERROR(VLOOKUP($A939,'SQL Results'!$A:$B,2,0),0)</f>
        <v>0</v>
      </c>
    </row>
    <row r="940" spans="1:14" s="12" customFormat="1" x14ac:dyDescent="0.25">
      <c r="A940" s="107" t="s">
        <v>2900</v>
      </c>
      <c r="B940" s="108" t="s">
        <v>2901</v>
      </c>
      <c r="C940" s="99">
        <v>0</v>
      </c>
      <c r="D940" s="121">
        <v>0</v>
      </c>
      <c r="E940" s="99">
        <v>0</v>
      </c>
      <c r="F940" s="121">
        <v>0</v>
      </c>
      <c r="G940" s="99">
        <v>0</v>
      </c>
      <c r="H940" s="121">
        <v>0</v>
      </c>
      <c r="I940" s="99">
        <v>0</v>
      </c>
      <c r="J940" s="121">
        <v>0</v>
      </c>
      <c r="K940" s="99">
        <v>410.95999999999992</v>
      </c>
      <c r="L940" s="121">
        <v>0</v>
      </c>
      <c r="M940" s="99">
        <v>151.76</v>
      </c>
      <c r="N940" s="121">
        <f>IFERROR(VLOOKUP($A940,'SQL Results'!$A:$B,2,0),0)</f>
        <v>114.4</v>
      </c>
    </row>
    <row r="941" spans="1:14" s="12" customFormat="1" ht="30" x14ac:dyDescent="0.25">
      <c r="A941" s="107" t="s">
        <v>2902</v>
      </c>
      <c r="B941" s="108" t="s">
        <v>2903</v>
      </c>
      <c r="C941" s="99">
        <v>0</v>
      </c>
      <c r="D941" s="121">
        <v>0</v>
      </c>
      <c r="E941" s="99">
        <v>158.81999999999996</v>
      </c>
      <c r="F941" s="121">
        <v>0</v>
      </c>
      <c r="G941" s="99">
        <v>0</v>
      </c>
      <c r="H941" s="121">
        <v>0</v>
      </c>
      <c r="I941" s="99">
        <v>0</v>
      </c>
      <c r="J941" s="121">
        <v>0</v>
      </c>
      <c r="K941" s="99">
        <v>0</v>
      </c>
      <c r="L941" s="121">
        <v>0</v>
      </c>
      <c r="M941" s="99">
        <v>0</v>
      </c>
      <c r="N941" s="121">
        <f>IFERROR(VLOOKUP($A941,'SQL Results'!$A:$B,2,0),0)</f>
        <v>0</v>
      </c>
    </row>
    <row r="942" spans="1:14" s="12" customFormat="1" x14ac:dyDescent="0.25">
      <c r="A942" s="107" t="s">
        <v>2908</v>
      </c>
      <c r="B942" s="108" t="s">
        <v>2909</v>
      </c>
      <c r="C942" s="99">
        <v>0</v>
      </c>
      <c r="D942" s="121">
        <v>259.83</v>
      </c>
      <c r="E942" s="99">
        <v>2023.12</v>
      </c>
      <c r="F942" s="121">
        <v>718.73</v>
      </c>
      <c r="G942" s="99">
        <v>2269.4200000000005</v>
      </c>
      <c r="H942" s="121">
        <v>448.23000000000008</v>
      </c>
      <c r="I942" s="99">
        <v>7261.42</v>
      </c>
      <c r="J942" s="121">
        <v>59918.18</v>
      </c>
      <c r="K942" s="99">
        <v>6486.32</v>
      </c>
      <c r="L942" s="121">
        <v>3452.2199999999993</v>
      </c>
      <c r="M942" s="99">
        <v>1849.16</v>
      </c>
      <c r="N942" s="121">
        <f>IFERROR(VLOOKUP($A942,'SQL Results'!$A:$B,2,0),0)</f>
        <v>9182.01</v>
      </c>
    </row>
    <row r="943" spans="1:14" s="12" customFormat="1" x14ac:dyDescent="0.25">
      <c r="A943" s="107" t="s">
        <v>2910</v>
      </c>
      <c r="B943" s="108" t="s">
        <v>2911</v>
      </c>
      <c r="C943" s="99">
        <v>112618.7</v>
      </c>
      <c r="D943" s="121">
        <v>64309.3</v>
      </c>
      <c r="E943" s="99">
        <v>96577.39</v>
      </c>
      <c r="F943" s="121">
        <v>111561.51</v>
      </c>
      <c r="G943" s="99">
        <v>104111.11999999998</v>
      </c>
      <c r="H943" s="121">
        <v>87423.86</v>
      </c>
      <c r="I943" s="99">
        <v>106228.79</v>
      </c>
      <c r="J943" s="121">
        <v>125368.55</v>
      </c>
      <c r="K943" s="99">
        <v>109314.64</v>
      </c>
      <c r="L943" s="121">
        <v>53135.330000000009</v>
      </c>
      <c r="M943" s="99">
        <v>131647.5</v>
      </c>
      <c r="N943" s="121">
        <f>IFERROR(VLOOKUP($A943,'SQL Results'!$A:$B,2,0),0)</f>
        <v>120749.46</v>
      </c>
    </row>
    <row r="944" spans="1:14" s="12" customFormat="1" x14ac:dyDescent="0.25">
      <c r="A944" s="107" t="s">
        <v>2914</v>
      </c>
      <c r="B944" s="108" t="s">
        <v>2913</v>
      </c>
      <c r="C944" s="99">
        <v>34630.720000000001</v>
      </c>
      <c r="D944" s="121">
        <v>38969.08</v>
      </c>
      <c r="E944" s="99">
        <v>47695.739999999991</v>
      </c>
      <c r="F944" s="121">
        <v>27862.39</v>
      </c>
      <c r="G944" s="99">
        <v>10092.040000000001</v>
      </c>
      <c r="H944" s="121">
        <v>11163.11</v>
      </c>
      <c r="I944" s="99">
        <v>15716.7</v>
      </c>
      <c r="J944" s="121">
        <v>10539.27</v>
      </c>
      <c r="K944" s="99">
        <v>4366.41</v>
      </c>
      <c r="L944" s="121">
        <v>27168.560000000001</v>
      </c>
      <c r="M944" s="99">
        <v>15383.6</v>
      </c>
      <c r="N944" s="121">
        <f>IFERROR(VLOOKUP($A944,'SQL Results'!$A:$B,2,0),0)</f>
        <v>27082.12</v>
      </c>
    </row>
    <row r="945" spans="1:14" s="12" customFormat="1" x14ac:dyDescent="0.25">
      <c r="A945" s="107" t="s">
        <v>2917</v>
      </c>
      <c r="B945" s="108" t="s">
        <v>2916</v>
      </c>
      <c r="C945" s="99">
        <v>0</v>
      </c>
      <c r="D945" s="121">
        <v>0</v>
      </c>
      <c r="E945" s="99">
        <v>0</v>
      </c>
      <c r="F945" s="121">
        <v>0</v>
      </c>
      <c r="G945" s="99">
        <v>0</v>
      </c>
      <c r="H945" s="121">
        <v>0</v>
      </c>
      <c r="I945" s="99">
        <v>0</v>
      </c>
      <c r="J945" s="121">
        <v>0</v>
      </c>
      <c r="K945" s="99">
        <v>0</v>
      </c>
      <c r="L945" s="121">
        <v>0</v>
      </c>
      <c r="M945" s="99">
        <v>0</v>
      </c>
      <c r="N945" s="121">
        <f>IFERROR(VLOOKUP($A945,'SQL Results'!$A:$B,2,0),0)</f>
        <v>0</v>
      </c>
    </row>
    <row r="946" spans="1:14" s="12" customFormat="1" x14ac:dyDescent="0.25">
      <c r="A946" s="107" t="s">
        <v>2921</v>
      </c>
      <c r="B946" s="108" t="s">
        <v>2922</v>
      </c>
      <c r="C946" s="99">
        <v>0</v>
      </c>
      <c r="D946" s="121">
        <v>0</v>
      </c>
      <c r="E946" s="99">
        <v>0</v>
      </c>
      <c r="F946" s="121">
        <v>0</v>
      </c>
      <c r="G946" s="99">
        <v>0</v>
      </c>
      <c r="H946" s="121">
        <v>0</v>
      </c>
      <c r="I946" s="99">
        <v>0</v>
      </c>
      <c r="J946" s="121">
        <v>0</v>
      </c>
      <c r="K946" s="99">
        <v>0</v>
      </c>
      <c r="L946" s="121">
        <v>0</v>
      </c>
      <c r="M946" s="99">
        <v>0</v>
      </c>
      <c r="N946" s="121">
        <f>IFERROR(VLOOKUP($A946,'SQL Results'!$A:$B,2,0),0)</f>
        <v>0</v>
      </c>
    </row>
    <row r="947" spans="1:14" s="12" customFormat="1" ht="30" x14ac:dyDescent="0.25">
      <c r="A947" s="107" t="s">
        <v>2923</v>
      </c>
      <c r="B947" s="108" t="s">
        <v>2924</v>
      </c>
      <c r="C947" s="99">
        <v>74.8</v>
      </c>
      <c r="D947" s="121">
        <v>208.5</v>
      </c>
      <c r="E947" s="99">
        <v>76.040000000000006</v>
      </c>
      <c r="F947" s="121">
        <v>226.08</v>
      </c>
      <c r="G947" s="99">
        <v>9.4</v>
      </c>
      <c r="H947" s="121">
        <v>0</v>
      </c>
      <c r="I947" s="99">
        <v>42.24</v>
      </c>
      <c r="J947" s="121">
        <v>0</v>
      </c>
      <c r="K947" s="99">
        <v>28.809999999999995</v>
      </c>
      <c r="L947" s="121">
        <v>23.59</v>
      </c>
      <c r="M947" s="99">
        <v>57.8</v>
      </c>
      <c r="N947" s="121">
        <f>IFERROR(VLOOKUP($A947,'SQL Results'!$A:$B,2,0),0)</f>
        <v>784.05</v>
      </c>
    </row>
    <row r="948" spans="1:14" s="12" customFormat="1" x14ac:dyDescent="0.25">
      <c r="A948" s="107" t="s">
        <v>2928</v>
      </c>
      <c r="B948" s="108" t="s">
        <v>2929</v>
      </c>
      <c r="C948" s="99">
        <v>0</v>
      </c>
      <c r="D948" s="121">
        <v>0</v>
      </c>
      <c r="E948" s="99">
        <v>0</v>
      </c>
      <c r="F948" s="121">
        <v>0</v>
      </c>
      <c r="G948" s="99">
        <v>0</v>
      </c>
      <c r="H948" s="121">
        <v>0</v>
      </c>
      <c r="I948" s="99">
        <v>0</v>
      </c>
      <c r="J948" s="121">
        <v>0</v>
      </c>
      <c r="K948" s="99">
        <v>372.77</v>
      </c>
      <c r="L948" s="121">
        <v>372.77</v>
      </c>
      <c r="M948" s="99">
        <v>1075.6400000000001</v>
      </c>
      <c r="N948" s="121">
        <f>IFERROR(VLOOKUP($A948,'SQL Results'!$A:$B,2,0),0)</f>
        <v>0</v>
      </c>
    </row>
    <row r="949" spans="1:14" s="12" customFormat="1" x14ac:dyDescent="0.25">
      <c r="A949" s="107" t="s">
        <v>2930</v>
      </c>
      <c r="B949" s="108" t="s">
        <v>2931</v>
      </c>
      <c r="C949" s="99">
        <v>10.46</v>
      </c>
      <c r="D949" s="121">
        <v>0</v>
      </c>
      <c r="E949" s="99">
        <v>0</v>
      </c>
      <c r="F949" s="121">
        <v>0</v>
      </c>
      <c r="G949" s="99">
        <v>0</v>
      </c>
      <c r="H949" s="121">
        <v>0</v>
      </c>
      <c r="I949" s="99">
        <v>0</v>
      </c>
      <c r="J949" s="121">
        <v>0</v>
      </c>
      <c r="K949" s="99">
        <v>0</v>
      </c>
      <c r="L949" s="121">
        <v>0</v>
      </c>
      <c r="M949" s="99">
        <v>0</v>
      </c>
      <c r="N949" s="121">
        <f>IFERROR(VLOOKUP($A949,'SQL Results'!$A:$B,2,0),0)</f>
        <v>0</v>
      </c>
    </row>
    <row r="950" spans="1:14" s="12" customFormat="1" x14ac:dyDescent="0.25">
      <c r="A950" s="107" t="s">
        <v>2932</v>
      </c>
      <c r="B950" s="108" t="s">
        <v>2933</v>
      </c>
      <c r="C950" s="99">
        <v>868.91</v>
      </c>
      <c r="D950" s="121">
        <v>1069.49</v>
      </c>
      <c r="E950" s="99">
        <v>2420.81</v>
      </c>
      <c r="F950" s="121">
        <v>653.58000000000004</v>
      </c>
      <c r="G950" s="99">
        <v>476.65</v>
      </c>
      <c r="H950" s="121">
        <v>540.62</v>
      </c>
      <c r="I950" s="99">
        <v>773.49</v>
      </c>
      <c r="J950" s="121">
        <v>1203.4500000000003</v>
      </c>
      <c r="K950" s="99">
        <v>5020.4499999999989</v>
      </c>
      <c r="L950" s="121">
        <v>1015.1900000000002</v>
      </c>
      <c r="M950" s="99">
        <v>6629.35</v>
      </c>
      <c r="N950" s="121">
        <f>IFERROR(VLOOKUP($A950,'SQL Results'!$A:$B,2,0),0)</f>
        <v>4590.55</v>
      </c>
    </row>
    <row r="951" spans="1:14" s="12" customFormat="1" x14ac:dyDescent="0.25">
      <c r="A951" s="107" t="s">
        <v>2934</v>
      </c>
      <c r="B951" s="108" t="s">
        <v>2935</v>
      </c>
      <c r="C951" s="99">
        <v>132819.12</v>
      </c>
      <c r="D951" s="121">
        <v>115716.59</v>
      </c>
      <c r="E951" s="99">
        <v>120001.78</v>
      </c>
      <c r="F951" s="121">
        <v>157224.94</v>
      </c>
      <c r="G951" s="99">
        <v>59533.16</v>
      </c>
      <c r="H951" s="121">
        <v>123657.37</v>
      </c>
      <c r="I951" s="99">
        <v>219786.94</v>
      </c>
      <c r="J951" s="121">
        <v>195649.98</v>
      </c>
      <c r="K951" s="99">
        <v>172154.48000000004</v>
      </c>
      <c r="L951" s="121">
        <v>131428.9</v>
      </c>
      <c r="M951" s="99">
        <v>125811.82</v>
      </c>
      <c r="N951" s="121">
        <f>IFERROR(VLOOKUP($A951,'SQL Results'!$A:$B,2,0),0)</f>
        <v>186241.69</v>
      </c>
    </row>
    <row r="952" spans="1:14" s="12" customFormat="1" x14ac:dyDescent="0.25">
      <c r="A952" s="107" t="s">
        <v>2936</v>
      </c>
      <c r="B952" s="108" t="s">
        <v>2937</v>
      </c>
      <c r="C952" s="99">
        <v>547647.49</v>
      </c>
      <c r="D952" s="121">
        <v>1112543.32</v>
      </c>
      <c r="E952" s="99">
        <v>57069.63</v>
      </c>
      <c r="F952" s="121">
        <v>113940.94000000002</v>
      </c>
      <c r="G952" s="99">
        <v>53014.83</v>
      </c>
      <c r="H952" s="121">
        <v>276195.63</v>
      </c>
      <c r="I952" s="99">
        <v>128963.94</v>
      </c>
      <c r="J952" s="121">
        <v>764693.52</v>
      </c>
      <c r="K952" s="99">
        <v>570341.43000000005</v>
      </c>
      <c r="L952" s="121">
        <v>711728.02</v>
      </c>
      <c r="M952" s="99">
        <v>454982.53</v>
      </c>
      <c r="N952" s="121">
        <f>IFERROR(VLOOKUP($A952,'SQL Results'!$A:$B,2,0),0)</f>
        <v>92499.55</v>
      </c>
    </row>
    <row r="953" spans="1:14" s="12" customFormat="1" x14ac:dyDescent="0.25">
      <c r="A953" s="107" t="s">
        <v>2943</v>
      </c>
      <c r="B953" s="108" t="s">
        <v>2944</v>
      </c>
      <c r="C953" s="99">
        <v>77416.839999999982</v>
      </c>
      <c r="D953" s="121">
        <v>80536.28</v>
      </c>
      <c r="E953" s="99">
        <v>80757.759999999995</v>
      </c>
      <c r="F953" s="121">
        <v>60254.2</v>
      </c>
      <c r="G953" s="99">
        <v>53054.180000000008</v>
      </c>
      <c r="H953" s="121">
        <v>65103.7</v>
      </c>
      <c r="I953" s="99">
        <v>79111.460000000006</v>
      </c>
      <c r="J953" s="121">
        <v>94074.520000000019</v>
      </c>
      <c r="K953" s="99">
        <v>82836.600000000006</v>
      </c>
      <c r="L953" s="121">
        <v>105296.44000000002</v>
      </c>
      <c r="M953" s="99">
        <v>93685.06</v>
      </c>
      <c r="N953" s="121">
        <f>IFERROR(VLOOKUP($A953,'SQL Results'!$A:$B,2,0),0)</f>
        <v>178882.78</v>
      </c>
    </row>
    <row r="954" spans="1:14" s="12" customFormat="1" x14ac:dyDescent="0.25">
      <c r="A954" s="107" t="s">
        <v>2945</v>
      </c>
      <c r="B954" s="108" t="s">
        <v>2946</v>
      </c>
      <c r="C954" s="99">
        <v>0</v>
      </c>
      <c r="D954" s="121">
        <v>0</v>
      </c>
      <c r="E954" s="99">
        <v>0</v>
      </c>
      <c r="F954" s="121">
        <v>0</v>
      </c>
      <c r="G954" s="99">
        <v>0</v>
      </c>
      <c r="H954" s="121">
        <v>0</v>
      </c>
      <c r="I954" s="99">
        <v>0</v>
      </c>
      <c r="J954" s="121">
        <v>0</v>
      </c>
      <c r="K954" s="99">
        <v>0</v>
      </c>
      <c r="L954" s="121">
        <v>0</v>
      </c>
      <c r="M954" s="99">
        <v>0</v>
      </c>
      <c r="N954" s="121">
        <f>IFERROR(VLOOKUP($A954,'SQL Results'!$A:$B,2,0),0)</f>
        <v>0</v>
      </c>
    </row>
    <row r="955" spans="1:14" s="12" customFormat="1" x14ac:dyDescent="0.25">
      <c r="A955" s="107" t="s">
        <v>2950</v>
      </c>
      <c r="B955" s="108" t="s">
        <v>2951</v>
      </c>
      <c r="C955" s="99">
        <v>8575.010000000002</v>
      </c>
      <c r="D955" s="121">
        <v>1796.94</v>
      </c>
      <c r="E955" s="99">
        <v>813.53999999999985</v>
      </c>
      <c r="F955" s="121">
        <v>1064.26</v>
      </c>
      <c r="G955" s="99">
        <v>1138.3599999999999</v>
      </c>
      <c r="H955" s="121">
        <v>566.41</v>
      </c>
      <c r="I955" s="99">
        <v>793.81</v>
      </c>
      <c r="J955" s="121">
        <v>1314.5199999999998</v>
      </c>
      <c r="K955" s="99">
        <v>1419.77</v>
      </c>
      <c r="L955" s="121">
        <v>860.94000000000017</v>
      </c>
      <c r="M955" s="99">
        <v>1074.9000000000001</v>
      </c>
      <c r="N955" s="121">
        <f>IFERROR(VLOOKUP($A955,'SQL Results'!$A:$B,2,0),0)</f>
        <v>1051.99</v>
      </c>
    </row>
    <row r="956" spans="1:14" s="12" customFormat="1" x14ac:dyDescent="0.25">
      <c r="A956" s="107" t="s">
        <v>2952</v>
      </c>
      <c r="B956" s="108" t="s">
        <v>2953</v>
      </c>
      <c r="C956" s="99">
        <v>58.42</v>
      </c>
      <c r="D956" s="121">
        <v>9.19</v>
      </c>
      <c r="E956" s="99">
        <v>121.8</v>
      </c>
      <c r="F956" s="121">
        <v>20.86</v>
      </c>
      <c r="G956" s="99">
        <v>458.73</v>
      </c>
      <c r="H956" s="121">
        <v>668.89</v>
      </c>
      <c r="I956" s="99">
        <v>608.95000000000005</v>
      </c>
      <c r="J956" s="121">
        <v>492.8</v>
      </c>
      <c r="K956" s="99">
        <v>501.15</v>
      </c>
      <c r="L956" s="121">
        <v>1076.8499999999999</v>
      </c>
      <c r="M956" s="99">
        <v>391.76</v>
      </c>
      <c r="N956" s="121">
        <f>IFERROR(VLOOKUP($A956,'SQL Results'!$A:$B,2,0),0)</f>
        <v>532.77</v>
      </c>
    </row>
    <row r="957" spans="1:14" s="12" customFormat="1" x14ac:dyDescent="0.25">
      <c r="A957" s="107" t="s">
        <v>2960</v>
      </c>
      <c r="B957" s="108" t="s">
        <v>2961</v>
      </c>
      <c r="C957" s="99">
        <v>270500.71999999997</v>
      </c>
      <c r="D957" s="121">
        <v>160476.62</v>
      </c>
      <c r="E957" s="99">
        <v>217223.84</v>
      </c>
      <c r="F957" s="121">
        <v>92696.34</v>
      </c>
      <c r="G957" s="99">
        <v>99937.55</v>
      </c>
      <c r="H957" s="121">
        <v>58652.51</v>
      </c>
      <c r="I957" s="99">
        <v>59231.33</v>
      </c>
      <c r="J957" s="121">
        <v>124501.24</v>
      </c>
      <c r="K957" s="99">
        <v>130733.84</v>
      </c>
      <c r="L957" s="121">
        <v>148675.45000000004</v>
      </c>
      <c r="M957" s="99">
        <v>141015.13</v>
      </c>
      <c r="N957" s="121">
        <f>IFERROR(VLOOKUP($A957,'SQL Results'!$A:$B,2,0),0)</f>
        <v>166517.22</v>
      </c>
    </row>
    <row r="958" spans="1:14" s="12" customFormat="1" x14ac:dyDescent="0.25">
      <c r="A958" s="107" t="s">
        <v>2962</v>
      </c>
      <c r="B958" s="108" t="s">
        <v>2963</v>
      </c>
      <c r="C958" s="99">
        <v>11704.35</v>
      </c>
      <c r="D958" s="121">
        <v>11261.46</v>
      </c>
      <c r="E958" s="99">
        <v>6834.61</v>
      </c>
      <c r="F958" s="121">
        <v>6898.11</v>
      </c>
      <c r="G958" s="99">
        <v>126.39</v>
      </c>
      <c r="H958" s="121">
        <v>4571.3599999999997</v>
      </c>
      <c r="I958" s="99">
        <v>4585.1999999999989</v>
      </c>
      <c r="J958" s="121">
        <v>6430.1</v>
      </c>
      <c r="K958" s="99">
        <v>7041.02</v>
      </c>
      <c r="L958" s="121">
        <v>15544.25</v>
      </c>
      <c r="M958" s="99">
        <v>9590.5</v>
      </c>
      <c r="N958" s="121">
        <f>IFERROR(VLOOKUP($A958,'SQL Results'!$A:$B,2,0),0)</f>
        <v>11569.29</v>
      </c>
    </row>
    <row r="959" spans="1:14" s="12" customFormat="1" x14ac:dyDescent="0.25">
      <c r="A959" s="107" t="s">
        <v>2964</v>
      </c>
      <c r="B959" s="108" t="s">
        <v>2965</v>
      </c>
      <c r="C959" s="99">
        <v>972.74999999999989</v>
      </c>
      <c r="D959" s="121">
        <v>504.32</v>
      </c>
      <c r="E959" s="99">
        <v>647.89</v>
      </c>
      <c r="F959" s="121">
        <v>249.18999999999997</v>
      </c>
      <c r="G959" s="99">
        <v>128.04</v>
      </c>
      <c r="H959" s="121">
        <v>187.44999999999996</v>
      </c>
      <c r="I959" s="99">
        <v>182.56</v>
      </c>
      <c r="J959" s="121">
        <v>102.75</v>
      </c>
      <c r="K959" s="99">
        <v>513.54999999999995</v>
      </c>
      <c r="L959" s="121">
        <v>194.72</v>
      </c>
      <c r="M959" s="99">
        <v>202.06</v>
      </c>
      <c r="N959" s="121">
        <f>IFERROR(VLOOKUP($A959,'SQL Results'!$A:$B,2,0),0)</f>
        <v>156.63999999999999</v>
      </c>
    </row>
    <row r="960" spans="1:14" s="12" customFormat="1" x14ac:dyDescent="0.25">
      <c r="A960" s="107" t="s">
        <v>2969</v>
      </c>
      <c r="B960" s="108" t="s">
        <v>2970</v>
      </c>
      <c r="C960" s="99">
        <v>0</v>
      </c>
      <c r="D960" s="121">
        <v>0</v>
      </c>
      <c r="E960" s="99">
        <v>0</v>
      </c>
      <c r="F960" s="121">
        <v>0</v>
      </c>
      <c r="G960" s="99">
        <v>0</v>
      </c>
      <c r="H960" s="121">
        <v>0</v>
      </c>
      <c r="I960" s="99">
        <v>66.05</v>
      </c>
      <c r="J960" s="121">
        <v>0</v>
      </c>
      <c r="K960" s="99">
        <v>0</v>
      </c>
      <c r="L960" s="121">
        <v>0</v>
      </c>
      <c r="M960" s="99">
        <v>0</v>
      </c>
      <c r="N960" s="121">
        <f>IFERROR(VLOOKUP($A960,'SQL Results'!$A:$B,2,0),0)</f>
        <v>0</v>
      </c>
    </row>
    <row r="961" spans="1:14" s="12" customFormat="1" x14ac:dyDescent="0.25">
      <c r="A961" s="107" t="s">
        <v>2971</v>
      </c>
      <c r="B961" s="108" t="s">
        <v>2972</v>
      </c>
      <c r="C961" s="99">
        <v>0</v>
      </c>
      <c r="D961" s="121">
        <v>0</v>
      </c>
      <c r="E961" s="99">
        <v>0</v>
      </c>
      <c r="F961" s="121">
        <v>0</v>
      </c>
      <c r="G961" s="99">
        <v>0</v>
      </c>
      <c r="H961" s="121">
        <v>0</v>
      </c>
      <c r="I961" s="99">
        <v>0</v>
      </c>
      <c r="J961" s="121">
        <v>0</v>
      </c>
      <c r="K961" s="99">
        <v>0</v>
      </c>
      <c r="L961" s="121">
        <v>0</v>
      </c>
      <c r="M961" s="99">
        <v>0</v>
      </c>
      <c r="N961" s="121">
        <f>IFERROR(VLOOKUP($A961,'SQL Results'!$A:$B,2,0),0)</f>
        <v>0</v>
      </c>
    </row>
    <row r="962" spans="1:14" s="12" customFormat="1" x14ac:dyDescent="0.25">
      <c r="A962" s="107" t="s">
        <v>2973</v>
      </c>
      <c r="B962" s="108" t="s">
        <v>2974</v>
      </c>
      <c r="C962" s="99">
        <v>0</v>
      </c>
      <c r="D962" s="121">
        <v>0</v>
      </c>
      <c r="E962" s="99">
        <v>0</v>
      </c>
      <c r="F962" s="121">
        <v>0</v>
      </c>
      <c r="G962" s="99">
        <v>0</v>
      </c>
      <c r="H962" s="121">
        <v>0</v>
      </c>
      <c r="I962" s="99">
        <v>0</v>
      </c>
      <c r="J962" s="121">
        <v>0</v>
      </c>
      <c r="K962" s="99">
        <v>0</v>
      </c>
      <c r="L962" s="121">
        <v>0</v>
      </c>
      <c r="M962" s="99">
        <v>0</v>
      </c>
      <c r="N962" s="121">
        <f>IFERROR(VLOOKUP($A962,'SQL Results'!$A:$B,2,0),0)</f>
        <v>0</v>
      </c>
    </row>
    <row r="963" spans="1:14" s="12" customFormat="1" x14ac:dyDescent="0.25">
      <c r="A963" s="107" t="s">
        <v>2975</v>
      </c>
      <c r="B963" s="108" t="s">
        <v>2976</v>
      </c>
      <c r="C963" s="99">
        <v>234.2</v>
      </c>
      <c r="D963" s="121">
        <v>392.01</v>
      </c>
      <c r="E963" s="99">
        <v>364.96</v>
      </c>
      <c r="F963" s="121">
        <v>122.8</v>
      </c>
      <c r="G963" s="99">
        <v>0.22</v>
      </c>
      <c r="H963" s="121">
        <v>0</v>
      </c>
      <c r="I963" s="99">
        <v>0</v>
      </c>
      <c r="J963" s="121">
        <v>0</v>
      </c>
      <c r="K963" s="99">
        <v>80</v>
      </c>
      <c r="L963" s="121">
        <v>155.15</v>
      </c>
      <c r="M963" s="99">
        <v>0</v>
      </c>
      <c r="N963" s="121">
        <f>IFERROR(VLOOKUP($A963,'SQL Results'!$A:$B,2,0),0)</f>
        <v>6.72</v>
      </c>
    </row>
    <row r="964" spans="1:14" s="12" customFormat="1" x14ac:dyDescent="0.25">
      <c r="A964" s="107" t="s">
        <v>2983</v>
      </c>
      <c r="B964" s="108" t="s">
        <v>2984</v>
      </c>
      <c r="C964" s="99">
        <v>221306.14999999997</v>
      </c>
      <c r="D964" s="121">
        <v>228736.96</v>
      </c>
      <c r="E964" s="99">
        <v>157671.84</v>
      </c>
      <c r="F964" s="121">
        <v>69652.2</v>
      </c>
      <c r="G964" s="99">
        <v>56404.80999999999</v>
      </c>
      <c r="H964" s="121">
        <v>42879.96</v>
      </c>
      <c r="I964" s="99">
        <v>52926.62</v>
      </c>
      <c r="J964" s="121">
        <v>57427.54</v>
      </c>
      <c r="K964" s="99">
        <v>93487.54</v>
      </c>
      <c r="L964" s="121">
        <v>115239.65</v>
      </c>
      <c r="M964" s="99">
        <v>140314.34</v>
      </c>
      <c r="N964" s="121">
        <f>IFERROR(VLOOKUP($A964,'SQL Results'!$A:$B,2,0),0)</f>
        <v>127521.84</v>
      </c>
    </row>
    <row r="965" spans="1:14" s="12" customFormat="1" x14ac:dyDescent="0.25">
      <c r="A965" s="107" t="s">
        <v>2985</v>
      </c>
      <c r="B965" s="108" t="s">
        <v>2986</v>
      </c>
      <c r="C965" s="99">
        <v>0</v>
      </c>
      <c r="D965" s="121">
        <v>0</v>
      </c>
      <c r="E965" s="99">
        <v>0</v>
      </c>
      <c r="F965" s="121">
        <v>0</v>
      </c>
      <c r="G965" s="99">
        <v>0</v>
      </c>
      <c r="H965" s="121">
        <v>0</v>
      </c>
      <c r="I965" s="99">
        <v>0</v>
      </c>
      <c r="J965" s="121">
        <v>0</v>
      </c>
      <c r="K965" s="99">
        <v>0</v>
      </c>
      <c r="L965" s="121">
        <v>0</v>
      </c>
      <c r="M965" s="99">
        <v>0</v>
      </c>
      <c r="N965" s="121">
        <f>IFERROR(VLOOKUP($A965,'SQL Results'!$A:$B,2,0),0)</f>
        <v>0</v>
      </c>
    </row>
    <row r="966" spans="1:14" s="12" customFormat="1" x14ac:dyDescent="0.25">
      <c r="A966" s="107" t="s">
        <v>2987</v>
      </c>
      <c r="B966" s="108" t="s">
        <v>2988</v>
      </c>
      <c r="C966" s="99">
        <v>253986.44</v>
      </c>
      <c r="D966" s="121">
        <v>207514.01</v>
      </c>
      <c r="E966" s="99">
        <v>140168.53</v>
      </c>
      <c r="F966" s="121">
        <v>96965.749999999985</v>
      </c>
      <c r="G966" s="99">
        <v>39266.51</v>
      </c>
      <c r="H966" s="121">
        <v>54678.510000000009</v>
      </c>
      <c r="I966" s="99">
        <v>61008.95</v>
      </c>
      <c r="J966" s="121">
        <v>71391.83</v>
      </c>
      <c r="K966" s="99">
        <v>90845.18</v>
      </c>
      <c r="L966" s="121">
        <v>82512.619999999981</v>
      </c>
      <c r="M966" s="99">
        <v>111884.28</v>
      </c>
      <c r="N966" s="121">
        <f>IFERROR(VLOOKUP($A966,'SQL Results'!$A:$B,2,0),0)</f>
        <v>91632.21</v>
      </c>
    </row>
    <row r="967" spans="1:14" s="12" customFormat="1" x14ac:dyDescent="0.25">
      <c r="A967" s="107" t="s">
        <v>2991</v>
      </c>
      <c r="B967" s="108" t="s">
        <v>2990</v>
      </c>
      <c r="C967" s="99">
        <v>45.35</v>
      </c>
      <c r="D967" s="121">
        <v>86.71</v>
      </c>
      <c r="E967" s="99">
        <v>19.25</v>
      </c>
      <c r="F967" s="121">
        <v>15.02</v>
      </c>
      <c r="G967" s="99">
        <v>107.26000000000002</v>
      </c>
      <c r="H967" s="121">
        <v>124.87</v>
      </c>
      <c r="I967" s="99">
        <v>95.89</v>
      </c>
      <c r="J967" s="121">
        <v>26.62</v>
      </c>
      <c r="K967" s="99">
        <v>42.780000000000008</v>
      </c>
      <c r="L967" s="121">
        <v>38.46</v>
      </c>
      <c r="M967" s="99">
        <v>192.63</v>
      </c>
      <c r="N967" s="121">
        <f>IFERROR(VLOOKUP($A967,'SQL Results'!$A:$B,2,0),0)</f>
        <v>79.52</v>
      </c>
    </row>
    <row r="968" spans="1:14" s="12" customFormat="1" x14ac:dyDescent="0.25">
      <c r="A968" s="107" t="s">
        <v>2995</v>
      </c>
      <c r="B968" s="108" t="s">
        <v>2996</v>
      </c>
      <c r="C968" s="99">
        <v>90861.96</v>
      </c>
      <c r="D968" s="121">
        <v>66260.74000000002</v>
      </c>
      <c r="E968" s="99">
        <v>55783.61</v>
      </c>
      <c r="F968" s="121">
        <v>38176.339999999997</v>
      </c>
      <c r="G968" s="99">
        <v>25422.92</v>
      </c>
      <c r="H968" s="121">
        <v>29480.240000000002</v>
      </c>
      <c r="I968" s="99">
        <v>41286.080000000002</v>
      </c>
      <c r="J968" s="121">
        <v>28543.14</v>
      </c>
      <c r="K968" s="99">
        <v>44256.5</v>
      </c>
      <c r="L968" s="121">
        <v>54230.349999999991</v>
      </c>
      <c r="M968" s="99">
        <v>47306.52</v>
      </c>
      <c r="N968" s="121">
        <f>IFERROR(VLOOKUP($A968,'SQL Results'!$A:$B,2,0),0)</f>
        <v>64118.400000000001</v>
      </c>
    </row>
    <row r="969" spans="1:14" s="12" customFormat="1" x14ac:dyDescent="0.25">
      <c r="A969" s="107" t="s">
        <v>2997</v>
      </c>
      <c r="B969" s="108" t="s">
        <v>2998</v>
      </c>
      <c r="C969" s="99">
        <v>8705.69</v>
      </c>
      <c r="D969" s="121">
        <v>12285.43</v>
      </c>
      <c r="E969" s="99">
        <v>206.63</v>
      </c>
      <c r="F969" s="121">
        <v>181.44</v>
      </c>
      <c r="G969" s="99">
        <v>3.35</v>
      </c>
      <c r="H969" s="121">
        <v>90.26</v>
      </c>
      <c r="I969" s="99">
        <v>286.02</v>
      </c>
      <c r="J969" s="121">
        <v>282.77</v>
      </c>
      <c r="K969" s="99">
        <v>79.900000000000006</v>
      </c>
      <c r="L969" s="121">
        <v>316.88</v>
      </c>
      <c r="M969" s="99">
        <v>510.88</v>
      </c>
      <c r="N969" s="121">
        <f>IFERROR(VLOOKUP($A969,'SQL Results'!$A:$B,2,0),0)</f>
        <v>1806.55</v>
      </c>
    </row>
    <row r="970" spans="1:14" s="12" customFormat="1" x14ac:dyDescent="0.25">
      <c r="A970" s="107" t="s">
        <v>2999</v>
      </c>
      <c r="B970" s="108" t="s">
        <v>3000</v>
      </c>
      <c r="C970" s="99">
        <v>2097.4</v>
      </c>
      <c r="D970" s="121">
        <v>4444.3400000000011</v>
      </c>
      <c r="E970" s="99">
        <v>3363.58</v>
      </c>
      <c r="F970" s="121">
        <v>943.79999999999984</v>
      </c>
      <c r="G970" s="99">
        <v>767.85</v>
      </c>
      <c r="H970" s="121">
        <v>7.99</v>
      </c>
      <c r="I970" s="99">
        <v>2099.4699999999998</v>
      </c>
      <c r="J970" s="121">
        <v>220.07</v>
      </c>
      <c r="K970" s="99">
        <v>42.569999999999993</v>
      </c>
      <c r="L970" s="121">
        <v>997.47</v>
      </c>
      <c r="M970" s="99">
        <v>124.2</v>
      </c>
      <c r="N970" s="121">
        <f>IFERROR(VLOOKUP($A970,'SQL Results'!$A:$B,2,0),0)</f>
        <v>200.25</v>
      </c>
    </row>
    <row r="971" spans="1:14" s="12" customFormat="1" ht="30" x14ac:dyDescent="0.25">
      <c r="A971" s="107" t="s">
        <v>3001</v>
      </c>
      <c r="B971" s="108" t="s">
        <v>3002</v>
      </c>
      <c r="C971" s="99">
        <v>2952.8</v>
      </c>
      <c r="D971" s="121">
        <v>888.88</v>
      </c>
      <c r="E971" s="99">
        <v>2471.41</v>
      </c>
      <c r="F971" s="121">
        <v>2438.5599999999995</v>
      </c>
      <c r="G971" s="99">
        <v>3622.19</v>
      </c>
      <c r="H971" s="121">
        <v>2214.2800000000002</v>
      </c>
      <c r="I971" s="99">
        <v>491.05999999999995</v>
      </c>
      <c r="J971" s="121">
        <v>3940.4299999999994</v>
      </c>
      <c r="K971" s="99">
        <v>2716.6</v>
      </c>
      <c r="L971" s="121">
        <v>2505.9</v>
      </c>
      <c r="M971" s="99">
        <v>3313.06</v>
      </c>
      <c r="N971" s="121">
        <f>IFERROR(VLOOKUP($A971,'SQL Results'!$A:$B,2,0),0)</f>
        <v>3474.76</v>
      </c>
    </row>
    <row r="972" spans="1:14" s="12" customFormat="1" x14ac:dyDescent="0.25">
      <c r="A972" s="107" t="s">
        <v>3010</v>
      </c>
      <c r="B972" s="108" t="s">
        <v>3009</v>
      </c>
      <c r="C972" s="99">
        <v>17939.560000000001</v>
      </c>
      <c r="D972" s="121">
        <v>15562</v>
      </c>
      <c r="E972" s="99">
        <v>3688.55</v>
      </c>
      <c r="F972" s="121">
        <v>5056.87</v>
      </c>
      <c r="G972" s="99">
        <v>969.59</v>
      </c>
      <c r="H972" s="121">
        <v>1127.5</v>
      </c>
      <c r="I972" s="99">
        <v>3690.53</v>
      </c>
      <c r="J972" s="121">
        <v>1114.4100000000001</v>
      </c>
      <c r="K972" s="99">
        <v>2550.77</v>
      </c>
      <c r="L972" s="121">
        <v>2458.46</v>
      </c>
      <c r="M972" s="99">
        <v>2689.21</v>
      </c>
      <c r="N972" s="121">
        <f>IFERROR(VLOOKUP($A972,'SQL Results'!$A:$B,2,0),0)</f>
        <v>11828.8</v>
      </c>
    </row>
    <row r="973" spans="1:14" s="12" customFormat="1" x14ac:dyDescent="0.25">
      <c r="A973" s="107" t="s">
        <v>3013</v>
      </c>
      <c r="B973" s="108" t="s">
        <v>3012</v>
      </c>
      <c r="C973" s="99">
        <v>0</v>
      </c>
      <c r="D973" s="121">
        <v>0</v>
      </c>
      <c r="E973" s="99">
        <v>0</v>
      </c>
      <c r="F973" s="121">
        <v>0</v>
      </c>
      <c r="G973" s="99">
        <v>0</v>
      </c>
      <c r="H973" s="121">
        <v>0</v>
      </c>
      <c r="I973" s="99">
        <v>0</v>
      </c>
      <c r="J973" s="121">
        <v>0</v>
      </c>
      <c r="K973" s="99">
        <v>0</v>
      </c>
      <c r="L973" s="121">
        <v>0</v>
      </c>
      <c r="M973" s="99">
        <v>0</v>
      </c>
      <c r="N973" s="121">
        <f>IFERROR(VLOOKUP($A973,'SQL Results'!$A:$B,2,0),0)</f>
        <v>0</v>
      </c>
    </row>
    <row r="974" spans="1:14" s="12" customFormat="1" x14ac:dyDescent="0.25">
      <c r="A974" s="107" t="s">
        <v>3016</v>
      </c>
      <c r="B974" s="108" t="s">
        <v>3015</v>
      </c>
      <c r="C974" s="99">
        <v>1677.14</v>
      </c>
      <c r="D974" s="121">
        <v>53.08</v>
      </c>
      <c r="E974" s="99">
        <v>7360.16</v>
      </c>
      <c r="F974" s="121">
        <v>3030.8</v>
      </c>
      <c r="G974" s="99">
        <v>490.01</v>
      </c>
      <c r="H974" s="121">
        <v>37.75</v>
      </c>
      <c r="I974" s="99">
        <v>153.41</v>
      </c>
      <c r="J974" s="121">
        <v>32.89</v>
      </c>
      <c r="K974" s="99">
        <v>726.21</v>
      </c>
      <c r="L974" s="121">
        <v>1600.05</v>
      </c>
      <c r="M974" s="99">
        <v>2378.4899999999998</v>
      </c>
      <c r="N974" s="121">
        <f>IFERROR(VLOOKUP($A974,'SQL Results'!$A:$B,2,0),0)</f>
        <v>2468.5</v>
      </c>
    </row>
    <row r="975" spans="1:14" s="12" customFormat="1" x14ac:dyDescent="0.25">
      <c r="A975" s="107" t="s">
        <v>3019</v>
      </c>
      <c r="B975" s="108" t="s">
        <v>3018</v>
      </c>
      <c r="C975" s="99">
        <v>925.45</v>
      </c>
      <c r="D975" s="121">
        <v>213.76</v>
      </c>
      <c r="E975" s="99">
        <v>225.43000000000004</v>
      </c>
      <c r="F975" s="121">
        <v>173.42</v>
      </c>
      <c r="G975" s="99">
        <v>66.77</v>
      </c>
      <c r="H975" s="121">
        <v>215.53</v>
      </c>
      <c r="I975" s="99">
        <v>167.88999999999996</v>
      </c>
      <c r="J975" s="121">
        <v>222.99000000000004</v>
      </c>
      <c r="K975" s="99">
        <v>98.510000000000019</v>
      </c>
      <c r="L975" s="121">
        <v>275.76</v>
      </c>
      <c r="M975" s="99">
        <v>54.44</v>
      </c>
      <c r="N975" s="121">
        <f>IFERROR(VLOOKUP($A975,'SQL Results'!$A:$B,2,0),0)</f>
        <v>576.16</v>
      </c>
    </row>
    <row r="976" spans="1:14" s="12" customFormat="1" x14ac:dyDescent="0.25">
      <c r="A976" s="107" t="s">
        <v>3024</v>
      </c>
      <c r="B976" s="108" t="s">
        <v>3023</v>
      </c>
      <c r="C976" s="99">
        <v>7892.26</v>
      </c>
      <c r="D976" s="121">
        <v>4263.18</v>
      </c>
      <c r="E976" s="99">
        <v>4798.8500000000004</v>
      </c>
      <c r="F976" s="121">
        <v>2202.06</v>
      </c>
      <c r="G976" s="99">
        <v>10042.41</v>
      </c>
      <c r="H976" s="121">
        <v>1904.21</v>
      </c>
      <c r="I976" s="99">
        <v>1405.91</v>
      </c>
      <c r="J976" s="121">
        <v>2703.37</v>
      </c>
      <c r="K976" s="99">
        <v>6749.19</v>
      </c>
      <c r="L976" s="121">
        <v>4014.59</v>
      </c>
      <c r="M976" s="99">
        <v>3328.54</v>
      </c>
      <c r="N976" s="121">
        <f>IFERROR(VLOOKUP($A976,'SQL Results'!$A:$B,2,0),0)</f>
        <v>3829.57</v>
      </c>
    </row>
    <row r="977" spans="1:14" s="12" customFormat="1" x14ac:dyDescent="0.25">
      <c r="A977" s="107" t="s">
        <v>3027</v>
      </c>
      <c r="B977" s="108" t="s">
        <v>3026</v>
      </c>
      <c r="C977" s="99">
        <v>0</v>
      </c>
      <c r="D977" s="121">
        <v>0</v>
      </c>
      <c r="E977" s="99">
        <v>0</v>
      </c>
      <c r="F977" s="121">
        <v>0</v>
      </c>
      <c r="G977" s="99">
        <v>0</v>
      </c>
      <c r="H977" s="121">
        <v>0</v>
      </c>
      <c r="I977" s="99">
        <v>0</v>
      </c>
      <c r="J977" s="121">
        <v>0</v>
      </c>
      <c r="K977" s="99">
        <v>0</v>
      </c>
      <c r="L977" s="121">
        <v>0</v>
      </c>
      <c r="M977" s="99">
        <v>0</v>
      </c>
      <c r="N977" s="121">
        <f>IFERROR(VLOOKUP($A977,'SQL Results'!$A:$B,2,0),0)</f>
        <v>0</v>
      </c>
    </row>
    <row r="978" spans="1:14" s="12" customFormat="1" x14ac:dyDescent="0.25">
      <c r="A978" s="107" t="s">
        <v>3030</v>
      </c>
      <c r="B978" s="108" t="s">
        <v>3029</v>
      </c>
      <c r="C978" s="99">
        <v>1443.64</v>
      </c>
      <c r="D978" s="121">
        <v>1433.4800000000002</v>
      </c>
      <c r="E978" s="99">
        <v>358.37</v>
      </c>
      <c r="F978" s="121">
        <v>180.4</v>
      </c>
      <c r="G978" s="99">
        <v>212.67</v>
      </c>
      <c r="H978" s="121">
        <v>303.99</v>
      </c>
      <c r="I978" s="99">
        <v>218.46</v>
      </c>
      <c r="J978" s="121">
        <v>235.68000000000004</v>
      </c>
      <c r="K978" s="99">
        <v>694.37</v>
      </c>
      <c r="L978" s="121">
        <v>1127.3499999999999</v>
      </c>
      <c r="M978" s="99">
        <v>524.52</v>
      </c>
      <c r="N978" s="121">
        <f>IFERROR(VLOOKUP($A978,'SQL Results'!$A:$B,2,0),0)</f>
        <v>230.03</v>
      </c>
    </row>
    <row r="979" spans="1:14" s="12" customFormat="1" x14ac:dyDescent="0.25">
      <c r="A979" s="107" t="s">
        <v>3033</v>
      </c>
      <c r="B979" s="108" t="s">
        <v>3032</v>
      </c>
      <c r="C979" s="99">
        <v>13540.32</v>
      </c>
      <c r="D979" s="121">
        <v>4759.5600000000004</v>
      </c>
      <c r="E979" s="99">
        <v>3620.57</v>
      </c>
      <c r="F979" s="121">
        <v>2128.1</v>
      </c>
      <c r="G979" s="99">
        <v>843.92999999999984</v>
      </c>
      <c r="H979" s="121">
        <v>1086.8499999999999</v>
      </c>
      <c r="I979" s="99">
        <v>1539.76</v>
      </c>
      <c r="J979" s="121">
        <v>2805.43</v>
      </c>
      <c r="K979" s="99">
        <v>10334.19</v>
      </c>
      <c r="L979" s="121">
        <v>16367.37</v>
      </c>
      <c r="M979" s="99">
        <v>22819.97</v>
      </c>
      <c r="N979" s="121">
        <f>IFERROR(VLOOKUP($A979,'SQL Results'!$A:$B,2,0),0)</f>
        <v>15310.67</v>
      </c>
    </row>
    <row r="980" spans="1:14" s="12" customFormat="1" x14ac:dyDescent="0.25">
      <c r="A980" s="107" t="s">
        <v>3040</v>
      </c>
      <c r="B980" s="108" t="s">
        <v>3041</v>
      </c>
      <c r="C980" s="99">
        <v>0</v>
      </c>
      <c r="D980" s="121">
        <v>0</v>
      </c>
      <c r="E980" s="99">
        <v>0</v>
      </c>
      <c r="F980" s="121">
        <v>0</v>
      </c>
      <c r="G980" s="99">
        <v>0</v>
      </c>
      <c r="H980" s="121">
        <v>0</v>
      </c>
      <c r="I980" s="99">
        <v>0</v>
      </c>
      <c r="J980" s="121">
        <v>0</v>
      </c>
      <c r="K980" s="99">
        <v>0</v>
      </c>
      <c r="L980" s="121">
        <v>0</v>
      </c>
      <c r="M980" s="99">
        <v>0</v>
      </c>
      <c r="N980" s="121">
        <f>IFERROR(VLOOKUP($A980,'SQL Results'!$A:$B,2,0),0)</f>
        <v>0</v>
      </c>
    </row>
    <row r="981" spans="1:14" s="12" customFormat="1" x14ac:dyDescent="0.25">
      <c r="A981" s="107" t="s">
        <v>3042</v>
      </c>
      <c r="B981" s="108" t="s">
        <v>3043</v>
      </c>
      <c r="C981" s="99">
        <v>623.04999999999984</v>
      </c>
      <c r="D981" s="121">
        <v>350.29000000000008</v>
      </c>
      <c r="E981" s="99">
        <v>364.33</v>
      </c>
      <c r="F981" s="121">
        <v>740.91</v>
      </c>
      <c r="G981" s="99">
        <v>193.17</v>
      </c>
      <c r="H981" s="121">
        <v>281.48</v>
      </c>
      <c r="I981" s="99">
        <v>220.44</v>
      </c>
      <c r="J981" s="121">
        <v>320.18</v>
      </c>
      <c r="K981" s="99">
        <v>233.5</v>
      </c>
      <c r="L981" s="121">
        <v>525.61</v>
      </c>
      <c r="M981" s="99">
        <v>283.45</v>
      </c>
      <c r="N981" s="121">
        <f>IFERROR(VLOOKUP($A981,'SQL Results'!$A:$B,2,0),0)</f>
        <v>20988.45</v>
      </c>
    </row>
    <row r="982" spans="1:14" s="12" customFormat="1" ht="30" x14ac:dyDescent="0.25">
      <c r="A982" s="107" t="s">
        <v>3044</v>
      </c>
      <c r="B982" s="108" t="s">
        <v>3045</v>
      </c>
      <c r="C982" s="99">
        <v>67.069999999999993</v>
      </c>
      <c r="D982" s="121">
        <v>153.38999999999996</v>
      </c>
      <c r="E982" s="99">
        <v>40</v>
      </c>
      <c r="F982" s="121">
        <v>456.17</v>
      </c>
      <c r="G982" s="99">
        <v>377.54</v>
      </c>
      <c r="H982" s="121">
        <v>67.15000000000002</v>
      </c>
      <c r="I982" s="99">
        <v>44.000000000000007</v>
      </c>
      <c r="J982" s="121">
        <v>41.500000000000007</v>
      </c>
      <c r="K982" s="99">
        <v>187.72</v>
      </c>
      <c r="L982" s="121">
        <v>128.06</v>
      </c>
      <c r="M982" s="99">
        <v>130.25</v>
      </c>
      <c r="N982" s="121">
        <f>IFERROR(VLOOKUP($A982,'SQL Results'!$A:$B,2,0),0)</f>
        <v>388.94</v>
      </c>
    </row>
    <row r="983" spans="1:14" s="12" customFormat="1" x14ac:dyDescent="0.25">
      <c r="A983" s="107" t="s">
        <v>3047</v>
      </c>
      <c r="B983" s="108" t="s">
        <v>3048</v>
      </c>
      <c r="C983" s="99">
        <v>0</v>
      </c>
      <c r="D983" s="121">
        <v>0</v>
      </c>
      <c r="E983" s="99">
        <v>0</v>
      </c>
      <c r="F983" s="121">
        <v>0</v>
      </c>
      <c r="G983" s="99">
        <v>0</v>
      </c>
      <c r="H983" s="121">
        <v>0</v>
      </c>
      <c r="I983" s="99">
        <v>0</v>
      </c>
      <c r="J983" s="121">
        <v>0</v>
      </c>
      <c r="K983" s="99">
        <v>0</v>
      </c>
      <c r="L983" s="121">
        <v>0</v>
      </c>
      <c r="M983" s="99">
        <v>0</v>
      </c>
      <c r="N983" s="121">
        <f>IFERROR(VLOOKUP($A983,'SQL Results'!$A:$B,2,0),0)</f>
        <v>0</v>
      </c>
    </row>
    <row r="984" spans="1:14" s="12" customFormat="1" x14ac:dyDescent="0.25">
      <c r="A984" s="107" t="s">
        <v>3049</v>
      </c>
      <c r="B984" s="108" t="s">
        <v>3050</v>
      </c>
      <c r="C984" s="99">
        <v>0</v>
      </c>
      <c r="D984" s="121">
        <v>0</v>
      </c>
      <c r="E984" s="99">
        <v>0</v>
      </c>
      <c r="F984" s="121">
        <v>0</v>
      </c>
      <c r="G984" s="99">
        <v>0</v>
      </c>
      <c r="H984" s="121">
        <v>0</v>
      </c>
      <c r="I984" s="99">
        <v>0</v>
      </c>
      <c r="J984" s="121">
        <v>0</v>
      </c>
      <c r="K984" s="99">
        <v>0</v>
      </c>
      <c r="L984" s="121">
        <v>0</v>
      </c>
      <c r="M984" s="99">
        <v>0</v>
      </c>
      <c r="N984" s="121">
        <f>IFERROR(VLOOKUP($A984,'SQL Results'!$A:$B,2,0),0)</f>
        <v>0</v>
      </c>
    </row>
    <row r="985" spans="1:14" s="12" customFormat="1" ht="30" x14ac:dyDescent="0.25">
      <c r="A985" s="107" t="s">
        <v>3051</v>
      </c>
      <c r="B985" s="108" t="s">
        <v>3052</v>
      </c>
      <c r="C985" s="99">
        <v>0</v>
      </c>
      <c r="D985" s="121">
        <v>0</v>
      </c>
      <c r="E985" s="99">
        <v>0</v>
      </c>
      <c r="F985" s="121">
        <v>0</v>
      </c>
      <c r="G985" s="99">
        <v>0</v>
      </c>
      <c r="H985" s="121">
        <v>0</v>
      </c>
      <c r="I985" s="99">
        <v>0</v>
      </c>
      <c r="J985" s="121">
        <v>0</v>
      </c>
      <c r="K985" s="99">
        <v>0</v>
      </c>
      <c r="L985" s="121">
        <v>0</v>
      </c>
      <c r="M985" s="99">
        <v>0</v>
      </c>
      <c r="N985" s="121">
        <f>IFERROR(VLOOKUP($A985,'SQL Results'!$A:$B,2,0),0)</f>
        <v>0</v>
      </c>
    </row>
    <row r="986" spans="1:14" s="12" customFormat="1" x14ac:dyDescent="0.25">
      <c r="A986" s="107" t="s">
        <v>3055</v>
      </c>
      <c r="B986" s="108" t="s">
        <v>3054</v>
      </c>
      <c r="C986" s="99">
        <v>20.52</v>
      </c>
      <c r="D986" s="121">
        <v>0</v>
      </c>
      <c r="E986" s="99">
        <v>34.509999999999991</v>
      </c>
      <c r="F986" s="121">
        <v>0</v>
      </c>
      <c r="G986" s="99">
        <v>0</v>
      </c>
      <c r="H986" s="121">
        <v>0</v>
      </c>
      <c r="I986" s="99">
        <v>0</v>
      </c>
      <c r="J986" s="121">
        <v>0</v>
      </c>
      <c r="K986" s="99">
        <v>0</v>
      </c>
      <c r="L986" s="121">
        <v>0</v>
      </c>
      <c r="M986" s="99">
        <v>0</v>
      </c>
      <c r="N986" s="121">
        <f>IFERROR(VLOOKUP($A986,'SQL Results'!$A:$B,2,0),0)</f>
        <v>0</v>
      </c>
    </row>
    <row r="987" spans="1:14" s="12" customFormat="1" x14ac:dyDescent="0.25">
      <c r="A987" s="107" t="s">
        <v>3058</v>
      </c>
      <c r="B987" s="108" t="s">
        <v>3057</v>
      </c>
      <c r="C987" s="99">
        <v>39728.78</v>
      </c>
      <c r="D987" s="121">
        <v>46787.49</v>
      </c>
      <c r="E987" s="99">
        <v>77092.839999999982</v>
      </c>
      <c r="F987" s="121">
        <v>7739.81</v>
      </c>
      <c r="G987" s="99">
        <v>1945.6</v>
      </c>
      <c r="H987" s="121">
        <v>685.69</v>
      </c>
      <c r="I987" s="99">
        <v>2337.59</v>
      </c>
      <c r="J987" s="121">
        <v>4606.829999999999</v>
      </c>
      <c r="K987" s="99">
        <v>2084.4200000000005</v>
      </c>
      <c r="L987" s="121">
        <v>2908.93</v>
      </c>
      <c r="M987" s="99">
        <v>2132.59</v>
      </c>
      <c r="N987" s="121">
        <f>IFERROR(VLOOKUP($A987,'SQL Results'!$A:$B,2,0),0)</f>
        <v>2554.8200000000002</v>
      </c>
    </row>
    <row r="988" spans="1:14" s="12" customFormat="1" x14ac:dyDescent="0.25">
      <c r="A988" s="107" t="s">
        <v>3062</v>
      </c>
      <c r="B988" s="108" t="s">
        <v>3060</v>
      </c>
      <c r="C988" s="99">
        <v>128.84</v>
      </c>
      <c r="D988" s="121">
        <v>57.5</v>
      </c>
      <c r="E988" s="99">
        <v>0</v>
      </c>
      <c r="F988" s="121">
        <v>0</v>
      </c>
      <c r="G988" s="99">
        <v>0</v>
      </c>
      <c r="H988" s="121">
        <v>13.62</v>
      </c>
      <c r="I988" s="99">
        <v>2.78</v>
      </c>
      <c r="J988" s="121">
        <v>99.46</v>
      </c>
      <c r="K988" s="99">
        <v>187.18</v>
      </c>
      <c r="L988" s="121">
        <v>192.52</v>
      </c>
      <c r="M988" s="99">
        <v>140.1</v>
      </c>
      <c r="N988" s="121">
        <f>IFERROR(VLOOKUP($A988,'SQL Results'!$A:$B,2,0),0)</f>
        <v>35.200000000000003</v>
      </c>
    </row>
    <row r="989" spans="1:14" s="12" customFormat="1" x14ac:dyDescent="0.25">
      <c r="A989" s="107" t="s">
        <v>3068</v>
      </c>
      <c r="B989" s="108" t="s">
        <v>3066</v>
      </c>
      <c r="C989" s="99">
        <v>4999.34</v>
      </c>
      <c r="D989" s="121">
        <v>2935.1</v>
      </c>
      <c r="E989" s="99">
        <v>2311.87</v>
      </c>
      <c r="F989" s="121">
        <v>2210.9499999999998</v>
      </c>
      <c r="G989" s="99">
        <v>216.93000000000004</v>
      </c>
      <c r="H989" s="121">
        <v>1339.92</v>
      </c>
      <c r="I989" s="99">
        <v>141.79</v>
      </c>
      <c r="J989" s="121">
        <v>1711.07</v>
      </c>
      <c r="K989" s="99">
        <v>35.29</v>
      </c>
      <c r="L989" s="121">
        <v>1321.03</v>
      </c>
      <c r="M989" s="99">
        <v>444.68</v>
      </c>
      <c r="N989" s="121">
        <f>IFERROR(VLOOKUP($A989,'SQL Results'!$A:$B,2,0),0)</f>
        <v>2071.9899999999998</v>
      </c>
    </row>
    <row r="990" spans="1:14" s="12" customFormat="1" x14ac:dyDescent="0.25">
      <c r="A990" s="107" t="s">
        <v>3073</v>
      </c>
      <c r="B990" s="108" t="s">
        <v>3072</v>
      </c>
      <c r="C990" s="99">
        <v>336334.18</v>
      </c>
      <c r="D990" s="121">
        <v>122391.62</v>
      </c>
      <c r="E990" s="99">
        <v>148294.57999999999</v>
      </c>
      <c r="F990" s="121">
        <v>227417.82</v>
      </c>
      <c r="G990" s="99">
        <v>215515.27</v>
      </c>
      <c r="H990" s="121">
        <v>171507.84</v>
      </c>
      <c r="I990" s="99">
        <v>145087.4</v>
      </c>
      <c r="J990" s="121">
        <v>135436.04999999999</v>
      </c>
      <c r="K990" s="99">
        <v>194777.07</v>
      </c>
      <c r="L990" s="121">
        <v>112288.64</v>
      </c>
      <c r="M990" s="99">
        <v>117367.18</v>
      </c>
      <c r="N990" s="121">
        <f>IFERROR(VLOOKUP($A990,'SQL Results'!$A:$B,2,0),0)</f>
        <v>125142.04</v>
      </c>
    </row>
    <row r="991" spans="1:14" s="12" customFormat="1" x14ac:dyDescent="0.25">
      <c r="A991" s="107" t="s">
        <v>3076</v>
      </c>
      <c r="B991" s="108" t="s">
        <v>3077</v>
      </c>
      <c r="C991" s="99">
        <v>100027.17</v>
      </c>
      <c r="D991" s="121">
        <v>43703.05</v>
      </c>
      <c r="E991" s="99">
        <v>70512.72</v>
      </c>
      <c r="F991" s="121">
        <v>65739.12</v>
      </c>
      <c r="G991" s="99">
        <v>29384.97</v>
      </c>
      <c r="H991" s="121">
        <v>9524.56</v>
      </c>
      <c r="I991" s="99">
        <v>29737.54</v>
      </c>
      <c r="J991" s="121">
        <v>2533.7299999999996</v>
      </c>
      <c r="K991" s="99">
        <v>4399.04</v>
      </c>
      <c r="L991" s="121">
        <v>12742.73</v>
      </c>
      <c r="M991" s="99">
        <v>1724.94</v>
      </c>
      <c r="N991" s="121">
        <f>IFERROR(VLOOKUP($A991,'SQL Results'!$A:$B,2,0),0)</f>
        <v>5425.84</v>
      </c>
    </row>
    <row r="992" spans="1:14" s="12" customFormat="1" x14ac:dyDescent="0.25">
      <c r="A992" s="107" t="s">
        <v>3078</v>
      </c>
      <c r="B992" s="108" t="s">
        <v>3079</v>
      </c>
      <c r="C992" s="99">
        <v>420.46</v>
      </c>
      <c r="D992" s="121">
        <v>201.80000000000004</v>
      </c>
      <c r="E992" s="99">
        <v>119.11</v>
      </c>
      <c r="F992" s="121">
        <v>418.67</v>
      </c>
      <c r="G992" s="99">
        <v>79.78</v>
      </c>
      <c r="H992" s="121">
        <v>63</v>
      </c>
      <c r="I992" s="99">
        <v>567.27</v>
      </c>
      <c r="J992" s="121">
        <v>497.82</v>
      </c>
      <c r="K992" s="99">
        <v>99.3</v>
      </c>
      <c r="L992" s="121">
        <v>117.3</v>
      </c>
      <c r="M992" s="99">
        <v>180.01</v>
      </c>
      <c r="N992" s="121">
        <f>IFERROR(VLOOKUP($A992,'SQL Results'!$A:$B,2,0),0)</f>
        <v>169.9</v>
      </c>
    </row>
    <row r="993" spans="1:14" s="12" customFormat="1" x14ac:dyDescent="0.25">
      <c r="A993" s="107" t="s">
        <v>3085</v>
      </c>
      <c r="B993" s="108" t="s">
        <v>3086</v>
      </c>
      <c r="C993" s="99">
        <v>7105808.2000000002</v>
      </c>
      <c r="D993" s="121">
        <v>6912909.7400000002</v>
      </c>
      <c r="E993" s="99">
        <v>6945835.29</v>
      </c>
      <c r="F993" s="121">
        <v>11067671.039999999</v>
      </c>
      <c r="G993" s="99">
        <v>8442785.8499999996</v>
      </c>
      <c r="H993" s="121">
        <v>8293539.2000000002</v>
      </c>
      <c r="I993" s="99">
        <v>8455145.3800000008</v>
      </c>
      <c r="J993" s="121">
        <v>8275655.75</v>
      </c>
      <c r="K993" s="99">
        <v>8198895.4400000013</v>
      </c>
      <c r="L993" s="121">
        <v>8836708.1099999994</v>
      </c>
      <c r="M993" s="99">
        <v>8063701.0099999998</v>
      </c>
      <c r="N993" s="121">
        <f>IFERROR(VLOOKUP($A993,'SQL Results'!$A:$B,2,0),0)</f>
        <v>8058563.5</v>
      </c>
    </row>
    <row r="994" spans="1:14" s="12" customFormat="1" x14ac:dyDescent="0.25">
      <c r="A994" s="107" t="s">
        <v>3087</v>
      </c>
      <c r="B994" s="108" t="s">
        <v>3088</v>
      </c>
      <c r="C994" s="99">
        <v>4671.9600000000009</v>
      </c>
      <c r="D994" s="121">
        <v>4666.3599999999997</v>
      </c>
      <c r="E994" s="99">
        <v>5310.41</v>
      </c>
      <c r="F994" s="121">
        <v>5154.54</v>
      </c>
      <c r="G994" s="99">
        <v>5569.76</v>
      </c>
      <c r="H994" s="121">
        <v>5529.880000000001</v>
      </c>
      <c r="I994" s="99">
        <v>0</v>
      </c>
      <c r="J994" s="121">
        <v>14895.83</v>
      </c>
      <c r="K994" s="99">
        <v>13126.16</v>
      </c>
      <c r="L994" s="121">
        <v>11387.26</v>
      </c>
      <c r="M994" s="99">
        <v>21475.599999999999</v>
      </c>
      <c r="N994" s="121">
        <f>IFERROR(VLOOKUP($A994,'SQL Results'!$A:$B,2,0),0)</f>
        <v>22476.54</v>
      </c>
    </row>
    <row r="995" spans="1:14" s="12" customFormat="1" x14ac:dyDescent="0.25">
      <c r="A995" s="107" t="s">
        <v>3089</v>
      </c>
      <c r="B995" s="108" t="s">
        <v>3090</v>
      </c>
      <c r="C995" s="99">
        <v>965690.53</v>
      </c>
      <c r="D995" s="121">
        <v>842336.54</v>
      </c>
      <c r="E995" s="99">
        <v>737398.98</v>
      </c>
      <c r="F995" s="121">
        <v>694965.89</v>
      </c>
      <c r="G995" s="99">
        <v>990712.64000000013</v>
      </c>
      <c r="H995" s="121">
        <v>976504.86</v>
      </c>
      <c r="I995" s="99">
        <v>1025840.18</v>
      </c>
      <c r="J995" s="121">
        <v>1297466.33</v>
      </c>
      <c r="K995" s="99">
        <v>1047681.15</v>
      </c>
      <c r="L995" s="121">
        <v>1122304.43</v>
      </c>
      <c r="M995" s="99">
        <v>1075696.6599999999</v>
      </c>
      <c r="N995" s="121">
        <f>IFERROR(VLOOKUP($A995,'SQL Results'!$A:$B,2,0),0)</f>
        <v>1068759.56</v>
      </c>
    </row>
    <row r="996" spans="1:14" s="12" customFormat="1" x14ac:dyDescent="0.25">
      <c r="A996" s="107" t="s">
        <v>3091</v>
      </c>
      <c r="B996" s="108" t="s">
        <v>3092</v>
      </c>
      <c r="C996" s="99">
        <v>12342.91</v>
      </c>
      <c r="D996" s="121">
        <v>12447.37</v>
      </c>
      <c r="E996" s="99">
        <v>13758.67</v>
      </c>
      <c r="F996" s="121">
        <v>20456.979999999996</v>
      </c>
      <c r="G996" s="99">
        <v>20276.830000000002</v>
      </c>
      <c r="H996" s="121">
        <v>18951.790000000005</v>
      </c>
      <c r="I996" s="99">
        <v>17346.47</v>
      </c>
      <c r="J996" s="121">
        <v>18807.45</v>
      </c>
      <c r="K996" s="99">
        <v>19691.080000000002</v>
      </c>
      <c r="L996" s="121">
        <v>17626.939999999995</v>
      </c>
      <c r="M996" s="99">
        <v>13602.68</v>
      </c>
      <c r="N996" s="121">
        <f>IFERROR(VLOOKUP($A996,'SQL Results'!$A:$B,2,0),0)</f>
        <v>13810.17</v>
      </c>
    </row>
    <row r="997" spans="1:14" s="12" customFormat="1" x14ac:dyDescent="0.25">
      <c r="A997" s="107" t="s">
        <v>3096</v>
      </c>
      <c r="B997" s="108" t="s">
        <v>3097</v>
      </c>
      <c r="C997" s="99">
        <v>7924868.5899999999</v>
      </c>
      <c r="D997" s="121">
        <v>7215314.2000000002</v>
      </c>
      <c r="E997" s="99">
        <v>7798078.4900000002</v>
      </c>
      <c r="F997" s="121">
        <v>20714753.410000004</v>
      </c>
      <c r="G997" s="99">
        <v>14291456.25</v>
      </c>
      <c r="H997" s="121">
        <v>14010626.800000001</v>
      </c>
      <c r="I997" s="99">
        <v>14648333.390000001</v>
      </c>
      <c r="J997" s="121">
        <v>14316824.960000003</v>
      </c>
      <c r="K997" s="99">
        <v>14407758.470000001</v>
      </c>
      <c r="L997" s="121">
        <v>14550955.119999999</v>
      </c>
      <c r="M997" s="99">
        <v>14459508.91</v>
      </c>
      <c r="N997" s="121">
        <f>IFERROR(VLOOKUP($A997,'SQL Results'!$A:$B,2,0),0)</f>
        <v>15528986.710000001</v>
      </c>
    </row>
    <row r="998" spans="1:14" s="12" customFormat="1" x14ac:dyDescent="0.25">
      <c r="A998" s="107" t="s">
        <v>3098</v>
      </c>
      <c r="B998" s="108" t="s">
        <v>3099</v>
      </c>
      <c r="C998" s="99">
        <v>2029962.68</v>
      </c>
      <c r="D998" s="121">
        <v>2105130.7400000002</v>
      </c>
      <c r="E998" s="99">
        <v>1982027.2</v>
      </c>
      <c r="F998" s="121">
        <v>2814243.0800000005</v>
      </c>
      <c r="G998" s="99">
        <v>4880103.03</v>
      </c>
      <c r="H998" s="121">
        <v>3924863.95</v>
      </c>
      <c r="I998" s="99">
        <v>3823215.82</v>
      </c>
      <c r="J998" s="121">
        <v>3750638.84</v>
      </c>
      <c r="K998" s="99">
        <v>3693246.42</v>
      </c>
      <c r="L998" s="121">
        <v>3598506.72</v>
      </c>
      <c r="M998" s="99">
        <v>3574205.01</v>
      </c>
      <c r="N998" s="121">
        <f>IFERROR(VLOOKUP($A998,'SQL Results'!$A:$B,2,0),0)</f>
        <v>3464948.1</v>
      </c>
    </row>
    <row r="999" spans="1:14" s="12" customFormat="1" x14ac:dyDescent="0.25">
      <c r="A999" s="107" t="s">
        <v>3100</v>
      </c>
      <c r="B999" s="108" t="s">
        <v>3101</v>
      </c>
      <c r="C999" s="99">
        <v>9766.31</v>
      </c>
      <c r="D999" s="121">
        <v>38887.83</v>
      </c>
      <c r="E999" s="99">
        <v>8808.4500000000007</v>
      </c>
      <c r="F999" s="121">
        <v>7425.59</v>
      </c>
      <c r="G999" s="99">
        <v>7422.9</v>
      </c>
      <c r="H999" s="121">
        <v>7713.7</v>
      </c>
      <c r="I999" s="99">
        <v>10467.86</v>
      </c>
      <c r="J999" s="121">
        <v>7489.97</v>
      </c>
      <c r="K999" s="99">
        <v>7472.04</v>
      </c>
      <c r="L999" s="121">
        <v>6388.58</v>
      </c>
      <c r="M999" s="99">
        <v>5961.59</v>
      </c>
      <c r="N999" s="121">
        <f>IFERROR(VLOOKUP($A999,'SQL Results'!$A:$B,2,0),0)</f>
        <v>3935.84</v>
      </c>
    </row>
    <row r="1000" spans="1:14" s="12" customFormat="1" x14ac:dyDescent="0.25">
      <c r="A1000" s="107" t="s">
        <v>3105</v>
      </c>
      <c r="B1000" s="108" t="s">
        <v>3103</v>
      </c>
      <c r="C1000" s="99">
        <v>163763.85999999996</v>
      </c>
      <c r="D1000" s="121">
        <v>181339.02</v>
      </c>
      <c r="E1000" s="99">
        <v>149908.26</v>
      </c>
      <c r="F1000" s="121">
        <v>173952.57999999996</v>
      </c>
      <c r="G1000" s="99">
        <v>119261.12</v>
      </c>
      <c r="H1000" s="121">
        <v>222626.62</v>
      </c>
      <c r="I1000" s="99">
        <v>140305.54</v>
      </c>
      <c r="J1000" s="121">
        <v>197413.61</v>
      </c>
      <c r="K1000" s="99">
        <v>144572.88</v>
      </c>
      <c r="L1000" s="121">
        <v>216193.17000000004</v>
      </c>
      <c r="M1000" s="99">
        <v>218387</v>
      </c>
      <c r="N1000" s="121">
        <f>IFERROR(VLOOKUP($A1000,'SQL Results'!$A:$B,2,0),0)</f>
        <v>139086.37</v>
      </c>
    </row>
    <row r="1001" spans="1:14" s="12" customFormat="1" x14ac:dyDescent="0.25">
      <c r="A1001" s="107" t="s">
        <v>3110</v>
      </c>
      <c r="B1001" s="108" t="s">
        <v>3109</v>
      </c>
      <c r="C1001" s="99">
        <v>43446.62000000001</v>
      </c>
      <c r="D1001" s="121">
        <v>32184.58</v>
      </c>
      <c r="E1001" s="99">
        <v>28297.48</v>
      </c>
      <c r="F1001" s="121">
        <v>28803.62</v>
      </c>
      <c r="G1001" s="99">
        <v>22882.6</v>
      </c>
      <c r="H1001" s="121">
        <v>22996.52</v>
      </c>
      <c r="I1001" s="99">
        <v>26902.6</v>
      </c>
      <c r="J1001" s="121">
        <v>21454.529999999995</v>
      </c>
      <c r="K1001" s="99">
        <v>20914.73</v>
      </c>
      <c r="L1001" s="121">
        <v>27745.71</v>
      </c>
      <c r="M1001" s="99">
        <v>30825.84</v>
      </c>
      <c r="N1001" s="121">
        <f>IFERROR(VLOOKUP($A1001,'SQL Results'!$A:$B,2,0),0)</f>
        <v>23942.7</v>
      </c>
    </row>
    <row r="1002" spans="1:14" s="12" customFormat="1" x14ac:dyDescent="0.25">
      <c r="A1002" s="107" t="s">
        <v>3113</v>
      </c>
      <c r="B1002" s="108" t="s">
        <v>3112</v>
      </c>
      <c r="C1002" s="99">
        <v>0</v>
      </c>
      <c r="D1002" s="121">
        <v>0</v>
      </c>
      <c r="E1002" s="99">
        <v>0</v>
      </c>
      <c r="F1002" s="121">
        <v>0</v>
      </c>
      <c r="G1002" s="99">
        <v>0</v>
      </c>
      <c r="H1002" s="121">
        <v>0</v>
      </c>
      <c r="I1002" s="99">
        <v>0</v>
      </c>
      <c r="J1002" s="121">
        <v>0</v>
      </c>
      <c r="K1002" s="99">
        <v>0</v>
      </c>
      <c r="L1002" s="121">
        <v>0</v>
      </c>
      <c r="M1002" s="99">
        <v>0</v>
      </c>
      <c r="N1002" s="121">
        <f>IFERROR(VLOOKUP($A1002,'SQL Results'!$A:$B,2,0),0)</f>
        <v>0</v>
      </c>
    </row>
    <row r="1003" spans="1:14" s="12" customFormat="1" x14ac:dyDescent="0.25">
      <c r="A1003" s="107" t="s">
        <v>3116</v>
      </c>
      <c r="B1003" s="108" t="s">
        <v>3115</v>
      </c>
      <c r="C1003" s="99">
        <v>87494.00999999998</v>
      </c>
      <c r="D1003" s="121">
        <v>81077.169999999984</v>
      </c>
      <c r="E1003" s="99">
        <v>78038.630000000019</v>
      </c>
      <c r="F1003" s="121">
        <v>54705.62999999999</v>
      </c>
      <c r="G1003" s="99">
        <v>103958.8</v>
      </c>
      <c r="H1003" s="121">
        <v>136828.85999999999</v>
      </c>
      <c r="I1003" s="99">
        <v>111189.31</v>
      </c>
      <c r="J1003" s="121">
        <v>128408.29</v>
      </c>
      <c r="K1003" s="99">
        <v>108673.4</v>
      </c>
      <c r="L1003" s="121">
        <v>100477.55</v>
      </c>
      <c r="M1003" s="99">
        <v>101844.4</v>
      </c>
      <c r="N1003" s="121">
        <f>IFERROR(VLOOKUP($A1003,'SQL Results'!$A:$B,2,0),0)</f>
        <v>94223.27</v>
      </c>
    </row>
    <row r="1004" spans="1:14" s="12" customFormat="1" x14ac:dyDescent="0.25">
      <c r="A1004" s="107" t="s">
        <v>3120</v>
      </c>
      <c r="B1004" s="108" t="s">
        <v>3121</v>
      </c>
      <c r="C1004" s="99">
        <v>176217.83</v>
      </c>
      <c r="D1004" s="121">
        <v>566895.93000000005</v>
      </c>
      <c r="E1004" s="99">
        <v>234246.84</v>
      </c>
      <c r="F1004" s="121">
        <v>317328.74</v>
      </c>
      <c r="G1004" s="99">
        <v>330156.31</v>
      </c>
      <c r="H1004" s="121">
        <v>388060.2</v>
      </c>
      <c r="I1004" s="99">
        <v>386698.09999999992</v>
      </c>
      <c r="J1004" s="121">
        <v>504717.49</v>
      </c>
      <c r="K1004" s="99">
        <v>592923.96</v>
      </c>
      <c r="L1004" s="121">
        <v>585075.83999999985</v>
      </c>
      <c r="M1004" s="99">
        <v>654993.26</v>
      </c>
      <c r="N1004" s="121">
        <f>IFERROR(VLOOKUP($A1004,'SQL Results'!$A:$B,2,0),0)</f>
        <v>612083.14</v>
      </c>
    </row>
    <row r="1005" spans="1:14" s="12" customFormat="1" x14ac:dyDescent="0.25">
      <c r="A1005" s="107" t="s">
        <v>3122</v>
      </c>
      <c r="B1005" s="108" t="s">
        <v>3123</v>
      </c>
      <c r="C1005" s="99">
        <v>0</v>
      </c>
      <c r="D1005" s="121">
        <v>0</v>
      </c>
      <c r="E1005" s="99">
        <v>0</v>
      </c>
      <c r="F1005" s="121">
        <v>0</v>
      </c>
      <c r="G1005" s="99">
        <v>0</v>
      </c>
      <c r="H1005" s="121">
        <v>0</v>
      </c>
      <c r="I1005" s="99">
        <v>0</v>
      </c>
      <c r="J1005" s="121">
        <v>0</v>
      </c>
      <c r="K1005" s="99">
        <v>152.29</v>
      </c>
      <c r="L1005" s="121">
        <v>92.73</v>
      </c>
      <c r="M1005" s="99">
        <v>389.8</v>
      </c>
      <c r="N1005" s="121">
        <f>IFERROR(VLOOKUP($A1005,'SQL Results'!$A:$B,2,0),0)</f>
        <v>500.37</v>
      </c>
    </row>
    <row r="1006" spans="1:14" s="12" customFormat="1" x14ac:dyDescent="0.25">
      <c r="A1006" s="107" t="s">
        <v>3124</v>
      </c>
      <c r="B1006" s="108" t="s">
        <v>3125</v>
      </c>
      <c r="C1006" s="99">
        <v>6621772.0099999998</v>
      </c>
      <c r="D1006" s="121">
        <v>5827571.0300000003</v>
      </c>
      <c r="E1006" s="99">
        <v>5751513.370000001</v>
      </c>
      <c r="F1006" s="121">
        <v>10483345.439999999</v>
      </c>
      <c r="G1006" s="99">
        <v>9835755.2899999991</v>
      </c>
      <c r="H1006" s="121">
        <v>9795513.9700000007</v>
      </c>
      <c r="I1006" s="99">
        <v>10145426.470000001</v>
      </c>
      <c r="J1006" s="121">
        <v>10889925.249999998</v>
      </c>
      <c r="K1006" s="99">
        <v>10481393.990000002</v>
      </c>
      <c r="L1006" s="121">
        <v>10901155.99</v>
      </c>
      <c r="M1006" s="99">
        <v>11229779.310000001</v>
      </c>
      <c r="N1006" s="121">
        <f>IFERROR(VLOOKUP($A1006,'SQL Results'!$A:$B,2,0),0)</f>
        <v>11907919.640000001</v>
      </c>
    </row>
    <row r="1007" spans="1:14" s="12" customFormat="1" x14ac:dyDescent="0.25">
      <c r="A1007" s="107" t="s">
        <v>3132</v>
      </c>
      <c r="B1007" s="108" t="s">
        <v>3131</v>
      </c>
      <c r="C1007" s="99">
        <v>0</v>
      </c>
      <c r="D1007" s="121">
        <v>0</v>
      </c>
      <c r="E1007" s="99">
        <v>0</v>
      </c>
      <c r="F1007" s="121">
        <v>0</v>
      </c>
      <c r="G1007" s="99">
        <v>0</v>
      </c>
      <c r="H1007" s="121">
        <v>0</v>
      </c>
      <c r="I1007" s="99">
        <v>0</v>
      </c>
      <c r="J1007" s="121">
        <v>0</v>
      </c>
      <c r="K1007" s="99">
        <v>0</v>
      </c>
      <c r="L1007" s="121">
        <v>0</v>
      </c>
      <c r="M1007" s="99">
        <v>0</v>
      </c>
      <c r="N1007" s="121">
        <f>IFERROR(VLOOKUP($A1007,'SQL Results'!$A:$B,2,0),0)</f>
        <v>0</v>
      </c>
    </row>
    <row r="1008" spans="1:14" s="12" customFormat="1" x14ac:dyDescent="0.25">
      <c r="A1008" s="107" t="s">
        <v>3135</v>
      </c>
      <c r="B1008" s="108" t="s">
        <v>3134</v>
      </c>
      <c r="C1008" s="99">
        <v>3119.7199999999993</v>
      </c>
      <c r="D1008" s="121">
        <v>26076.76</v>
      </c>
      <c r="E1008" s="99">
        <v>45880.45</v>
      </c>
      <c r="F1008" s="121">
        <v>4770.46</v>
      </c>
      <c r="G1008" s="99">
        <v>1686.91</v>
      </c>
      <c r="H1008" s="121">
        <v>3927.61</v>
      </c>
      <c r="I1008" s="99">
        <v>2834.93</v>
      </c>
      <c r="J1008" s="121">
        <v>2213.31</v>
      </c>
      <c r="K1008" s="99">
        <v>2640.7</v>
      </c>
      <c r="L1008" s="121">
        <v>1194.51</v>
      </c>
      <c r="M1008" s="99">
        <v>1290.24</v>
      </c>
      <c r="N1008" s="121">
        <f>IFERROR(VLOOKUP($A1008,'SQL Results'!$A:$B,2,0),0)</f>
        <v>27604.76</v>
      </c>
    </row>
    <row r="1009" spans="1:14" s="12" customFormat="1" x14ac:dyDescent="0.25">
      <c r="A1009" s="107" t="s">
        <v>3138</v>
      </c>
      <c r="B1009" s="108" t="s">
        <v>3137</v>
      </c>
      <c r="C1009" s="99">
        <v>951.39</v>
      </c>
      <c r="D1009" s="121">
        <v>1215.26</v>
      </c>
      <c r="E1009" s="99">
        <v>776.19000000000017</v>
      </c>
      <c r="F1009" s="121">
        <v>453.77</v>
      </c>
      <c r="G1009" s="99">
        <v>530.58000000000004</v>
      </c>
      <c r="H1009" s="121">
        <v>342.22</v>
      </c>
      <c r="I1009" s="99">
        <v>7134.59</v>
      </c>
      <c r="J1009" s="121">
        <v>968.65</v>
      </c>
      <c r="K1009" s="99">
        <v>617.9</v>
      </c>
      <c r="L1009" s="121">
        <v>732.18</v>
      </c>
      <c r="M1009" s="99">
        <v>23662.86</v>
      </c>
      <c r="N1009" s="121">
        <f>IFERROR(VLOOKUP($A1009,'SQL Results'!$A:$B,2,0),0)</f>
        <v>1429.4</v>
      </c>
    </row>
    <row r="1010" spans="1:14" s="12" customFormat="1" x14ac:dyDescent="0.25">
      <c r="A1010" s="107" t="s">
        <v>3141</v>
      </c>
      <c r="B1010" s="108" t="s">
        <v>3140</v>
      </c>
      <c r="C1010" s="99">
        <v>2763.5</v>
      </c>
      <c r="D1010" s="121">
        <v>1760.4000000000003</v>
      </c>
      <c r="E1010" s="99">
        <v>18452.400000000001</v>
      </c>
      <c r="F1010" s="121">
        <v>7978.5600000000013</v>
      </c>
      <c r="G1010" s="99">
        <v>3894.02</v>
      </c>
      <c r="H1010" s="121">
        <v>12632.47</v>
      </c>
      <c r="I1010" s="99">
        <v>17768.52</v>
      </c>
      <c r="J1010" s="121">
        <v>2797.11</v>
      </c>
      <c r="K1010" s="99">
        <v>34656.89</v>
      </c>
      <c r="L1010" s="121">
        <v>20293.830000000002</v>
      </c>
      <c r="M1010" s="99">
        <v>37118.36</v>
      </c>
      <c r="N1010" s="121">
        <f>IFERROR(VLOOKUP($A1010,'SQL Results'!$A:$B,2,0),0)</f>
        <v>19427.37</v>
      </c>
    </row>
    <row r="1011" spans="1:14" s="12" customFormat="1" x14ac:dyDescent="0.25">
      <c r="A1011" s="107" t="s">
        <v>3144</v>
      </c>
      <c r="B1011" s="108" t="s">
        <v>3143</v>
      </c>
      <c r="C1011" s="99">
        <v>46208.09</v>
      </c>
      <c r="D1011" s="121">
        <v>56631.64</v>
      </c>
      <c r="E1011" s="99">
        <v>35369.30999999999</v>
      </c>
      <c r="F1011" s="121">
        <v>40102.800000000003</v>
      </c>
      <c r="G1011" s="99">
        <v>63764.800000000003</v>
      </c>
      <c r="H1011" s="121">
        <v>56821.84</v>
      </c>
      <c r="I1011" s="99">
        <v>30415.599999999999</v>
      </c>
      <c r="J1011" s="121">
        <v>30396.65</v>
      </c>
      <c r="K1011" s="99">
        <v>30801.59</v>
      </c>
      <c r="L1011" s="121">
        <v>43638.76</v>
      </c>
      <c r="M1011" s="99">
        <v>49356.55</v>
      </c>
      <c r="N1011" s="121">
        <f>IFERROR(VLOOKUP($A1011,'SQL Results'!$A:$B,2,0),0)</f>
        <v>75378.42</v>
      </c>
    </row>
    <row r="1012" spans="1:14" s="12" customFormat="1" ht="30" x14ac:dyDescent="0.25">
      <c r="A1012" s="107" t="s">
        <v>3150</v>
      </c>
      <c r="B1012" s="108" t="s">
        <v>3149</v>
      </c>
      <c r="C1012" s="99">
        <v>1897.98</v>
      </c>
      <c r="D1012" s="121">
        <v>318.88</v>
      </c>
      <c r="E1012" s="99">
        <v>2424.44</v>
      </c>
      <c r="F1012" s="121">
        <v>2024.26</v>
      </c>
      <c r="G1012" s="99">
        <v>1553.72</v>
      </c>
      <c r="H1012" s="121">
        <v>1284.8499999999999</v>
      </c>
      <c r="I1012" s="99">
        <v>2678.27</v>
      </c>
      <c r="J1012" s="121">
        <v>2218.96</v>
      </c>
      <c r="K1012" s="99">
        <v>694.6</v>
      </c>
      <c r="L1012" s="121">
        <v>517.78</v>
      </c>
      <c r="M1012" s="99">
        <v>591.49</v>
      </c>
      <c r="N1012" s="121">
        <f>IFERROR(VLOOKUP($A1012,'SQL Results'!$A:$B,2,0),0)</f>
        <v>2058.1</v>
      </c>
    </row>
    <row r="1013" spans="1:14" s="12" customFormat="1" x14ac:dyDescent="0.25">
      <c r="A1013" s="107" t="s">
        <v>3153</v>
      </c>
      <c r="B1013" s="108" t="s">
        <v>3152</v>
      </c>
      <c r="C1013" s="99">
        <v>1801.9</v>
      </c>
      <c r="D1013" s="121">
        <v>7180.78</v>
      </c>
      <c r="E1013" s="99">
        <v>2483.3000000000002</v>
      </c>
      <c r="F1013" s="121">
        <v>4800.07</v>
      </c>
      <c r="G1013" s="99">
        <v>771.32</v>
      </c>
      <c r="H1013" s="121">
        <v>8200.7999999999993</v>
      </c>
      <c r="I1013" s="99">
        <v>1594.89</v>
      </c>
      <c r="J1013" s="121">
        <v>4547.8100000000004</v>
      </c>
      <c r="K1013" s="99">
        <v>2420.12</v>
      </c>
      <c r="L1013" s="121">
        <v>2674.57</v>
      </c>
      <c r="M1013" s="99">
        <v>13754.88</v>
      </c>
      <c r="N1013" s="121">
        <f>IFERROR(VLOOKUP($A1013,'SQL Results'!$A:$B,2,0),0)</f>
        <v>2508.63</v>
      </c>
    </row>
    <row r="1014" spans="1:14" s="12" customFormat="1" x14ac:dyDescent="0.25">
      <c r="A1014" s="107" t="s">
        <v>3158</v>
      </c>
      <c r="B1014" s="108" t="s">
        <v>3157</v>
      </c>
      <c r="C1014" s="99">
        <v>38.729999999999997</v>
      </c>
      <c r="D1014" s="121">
        <v>0</v>
      </c>
      <c r="E1014" s="99">
        <v>0</v>
      </c>
      <c r="F1014" s="121">
        <v>252.44999999999996</v>
      </c>
      <c r="G1014" s="99">
        <v>158.47999999999999</v>
      </c>
      <c r="H1014" s="121">
        <v>0</v>
      </c>
      <c r="I1014" s="99">
        <v>0</v>
      </c>
      <c r="J1014" s="121">
        <v>0</v>
      </c>
      <c r="K1014" s="99">
        <v>0</v>
      </c>
      <c r="L1014" s="121">
        <v>0</v>
      </c>
      <c r="M1014" s="99">
        <v>0</v>
      </c>
      <c r="N1014" s="121">
        <f>IFERROR(VLOOKUP($A1014,'SQL Results'!$A:$B,2,0),0)</f>
        <v>0</v>
      </c>
    </row>
    <row r="1015" spans="1:14" s="12" customFormat="1" ht="30" x14ac:dyDescent="0.25">
      <c r="A1015" s="107" t="s">
        <v>3161</v>
      </c>
      <c r="B1015" s="108" t="s">
        <v>3160</v>
      </c>
      <c r="C1015" s="99">
        <v>0</v>
      </c>
      <c r="D1015" s="121">
        <v>0</v>
      </c>
      <c r="E1015" s="99">
        <v>0</v>
      </c>
      <c r="F1015" s="121">
        <v>0</v>
      </c>
      <c r="G1015" s="99">
        <v>0</v>
      </c>
      <c r="H1015" s="121">
        <v>0</v>
      </c>
      <c r="I1015" s="99">
        <v>0</v>
      </c>
      <c r="J1015" s="121">
        <v>0</v>
      </c>
      <c r="K1015" s="99">
        <v>0</v>
      </c>
      <c r="L1015" s="121">
        <v>0</v>
      </c>
      <c r="M1015" s="99">
        <v>0</v>
      </c>
      <c r="N1015" s="121">
        <f>IFERROR(VLOOKUP($A1015,'SQL Results'!$A:$B,2,0),0)</f>
        <v>0</v>
      </c>
    </row>
    <row r="1016" spans="1:14" s="12" customFormat="1" x14ac:dyDescent="0.25">
      <c r="A1016" s="107" t="s">
        <v>3168</v>
      </c>
      <c r="B1016" s="108" t="s">
        <v>3166</v>
      </c>
      <c r="C1016" s="99">
        <v>0</v>
      </c>
      <c r="D1016" s="121">
        <v>0</v>
      </c>
      <c r="E1016" s="99">
        <v>0</v>
      </c>
      <c r="F1016" s="121">
        <v>0</v>
      </c>
      <c r="G1016" s="99">
        <v>0</v>
      </c>
      <c r="H1016" s="121">
        <v>0</v>
      </c>
      <c r="I1016" s="99">
        <v>0</v>
      </c>
      <c r="J1016" s="121">
        <v>0</v>
      </c>
      <c r="K1016" s="99">
        <v>0</v>
      </c>
      <c r="L1016" s="121">
        <v>0</v>
      </c>
      <c r="M1016" s="99">
        <v>0</v>
      </c>
      <c r="N1016" s="121">
        <f>IFERROR(VLOOKUP($A1016,'SQL Results'!$A:$B,2,0),0)</f>
        <v>0</v>
      </c>
    </row>
    <row r="1017" spans="1:14" s="12" customFormat="1" x14ac:dyDescent="0.25">
      <c r="A1017" s="107" t="s">
        <v>3172</v>
      </c>
      <c r="B1017" s="108" t="s">
        <v>3171</v>
      </c>
      <c r="C1017" s="99">
        <v>12.26</v>
      </c>
      <c r="D1017" s="121">
        <v>0</v>
      </c>
      <c r="E1017" s="99">
        <v>120.29</v>
      </c>
      <c r="F1017" s="121">
        <v>0</v>
      </c>
      <c r="G1017" s="99">
        <v>85.719999999999985</v>
      </c>
      <c r="H1017" s="121">
        <v>0</v>
      </c>
      <c r="I1017" s="99">
        <v>0</v>
      </c>
      <c r="J1017" s="121">
        <v>0</v>
      </c>
      <c r="K1017" s="99">
        <v>134.49</v>
      </c>
      <c r="L1017" s="121">
        <v>40.869999999999997</v>
      </c>
      <c r="M1017" s="99">
        <v>8</v>
      </c>
      <c r="N1017" s="121">
        <f>IFERROR(VLOOKUP($A1017,'SQL Results'!$A:$B,2,0),0)</f>
        <v>17.350000000000001</v>
      </c>
    </row>
    <row r="1018" spans="1:14" s="12" customFormat="1" x14ac:dyDescent="0.25">
      <c r="A1018" s="107" t="s">
        <v>3175</v>
      </c>
      <c r="B1018" s="108" t="s">
        <v>3174</v>
      </c>
      <c r="C1018" s="99">
        <v>0</v>
      </c>
      <c r="D1018" s="121">
        <v>0</v>
      </c>
      <c r="E1018" s="99">
        <v>0</v>
      </c>
      <c r="F1018" s="121">
        <v>594.82000000000016</v>
      </c>
      <c r="G1018" s="99">
        <v>0</v>
      </c>
      <c r="H1018" s="121">
        <v>0</v>
      </c>
      <c r="I1018" s="99">
        <v>0</v>
      </c>
      <c r="J1018" s="121">
        <v>433.92</v>
      </c>
      <c r="K1018" s="99">
        <v>0</v>
      </c>
      <c r="L1018" s="121">
        <v>0</v>
      </c>
      <c r="M1018" s="99">
        <v>0</v>
      </c>
      <c r="N1018" s="121">
        <f>IFERROR(VLOOKUP($A1018,'SQL Results'!$A:$B,2,0),0)</f>
        <v>0</v>
      </c>
    </row>
    <row r="1019" spans="1:14" s="12" customFormat="1" x14ac:dyDescent="0.25">
      <c r="A1019" s="107" t="s">
        <v>3178</v>
      </c>
      <c r="B1019" s="108" t="s">
        <v>3177</v>
      </c>
      <c r="C1019" s="99">
        <v>0</v>
      </c>
      <c r="D1019" s="121">
        <v>0</v>
      </c>
      <c r="E1019" s="99">
        <v>0</v>
      </c>
      <c r="F1019" s="121">
        <v>0</v>
      </c>
      <c r="G1019" s="99">
        <v>0</v>
      </c>
      <c r="H1019" s="121">
        <v>0</v>
      </c>
      <c r="I1019" s="99">
        <v>0</v>
      </c>
      <c r="J1019" s="121">
        <v>0</v>
      </c>
      <c r="K1019" s="99">
        <v>0</v>
      </c>
      <c r="L1019" s="121">
        <v>0</v>
      </c>
      <c r="M1019" s="99">
        <v>0</v>
      </c>
      <c r="N1019" s="121">
        <f>IFERROR(VLOOKUP($A1019,'SQL Results'!$A:$B,2,0),0)</f>
        <v>0</v>
      </c>
    </row>
    <row r="1020" spans="1:14" s="12" customFormat="1" x14ac:dyDescent="0.25">
      <c r="A1020" s="107" t="s">
        <v>3181</v>
      </c>
      <c r="B1020" s="108" t="s">
        <v>3182</v>
      </c>
      <c r="C1020" s="99">
        <v>0</v>
      </c>
      <c r="D1020" s="121">
        <v>0</v>
      </c>
      <c r="E1020" s="99">
        <v>0</v>
      </c>
      <c r="F1020" s="121">
        <v>0</v>
      </c>
      <c r="G1020" s="99">
        <v>0</v>
      </c>
      <c r="H1020" s="121">
        <v>0</v>
      </c>
      <c r="I1020" s="99">
        <v>0</v>
      </c>
      <c r="J1020" s="121">
        <v>0</v>
      </c>
      <c r="K1020" s="99">
        <v>0</v>
      </c>
      <c r="L1020" s="121">
        <v>0</v>
      </c>
      <c r="M1020" s="99">
        <v>0</v>
      </c>
      <c r="N1020" s="121">
        <f>IFERROR(VLOOKUP($A1020,'SQL Results'!$A:$B,2,0),0)</f>
        <v>0</v>
      </c>
    </row>
    <row r="1021" spans="1:14" s="12" customFormat="1" x14ac:dyDescent="0.25">
      <c r="A1021" s="107" t="s">
        <v>3183</v>
      </c>
      <c r="B1021" s="108" t="s">
        <v>3184</v>
      </c>
      <c r="C1021" s="99">
        <v>0</v>
      </c>
      <c r="D1021" s="121">
        <v>0</v>
      </c>
      <c r="E1021" s="99">
        <v>0</v>
      </c>
      <c r="F1021" s="121">
        <v>0</v>
      </c>
      <c r="G1021" s="99">
        <v>0</v>
      </c>
      <c r="H1021" s="121">
        <v>0</v>
      </c>
      <c r="I1021" s="99">
        <v>0</v>
      </c>
      <c r="J1021" s="121">
        <v>0</v>
      </c>
      <c r="K1021" s="99">
        <v>0</v>
      </c>
      <c r="L1021" s="121">
        <v>0</v>
      </c>
      <c r="M1021" s="99">
        <v>0</v>
      </c>
      <c r="N1021" s="121">
        <f>IFERROR(VLOOKUP($A1021,'SQL Results'!$A:$B,2,0),0)</f>
        <v>0</v>
      </c>
    </row>
    <row r="1022" spans="1:14" s="12" customFormat="1" x14ac:dyDescent="0.25">
      <c r="A1022" s="107" t="s">
        <v>3185</v>
      </c>
      <c r="B1022" s="108" t="s">
        <v>3186</v>
      </c>
      <c r="C1022" s="99">
        <v>0</v>
      </c>
      <c r="D1022" s="121">
        <v>0</v>
      </c>
      <c r="E1022" s="99">
        <v>0</v>
      </c>
      <c r="F1022" s="121">
        <v>0</v>
      </c>
      <c r="G1022" s="99">
        <v>0</v>
      </c>
      <c r="H1022" s="121">
        <v>0</v>
      </c>
      <c r="I1022" s="99">
        <v>0</v>
      </c>
      <c r="J1022" s="121">
        <v>0</v>
      </c>
      <c r="K1022" s="99">
        <v>0</v>
      </c>
      <c r="L1022" s="121">
        <v>0</v>
      </c>
      <c r="M1022" s="99">
        <v>0</v>
      </c>
      <c r="N1022" s="121">
        <f>IFERROR(VLOOKUP($A1022,'SQL Results'!$A:$B,2,0),0)</f>
        <v>0</v>
      </c>
    </row>
    <row r="1023" spans="1:14" s="12" customFormat="1" x14ac:dyDescent="0.25">
      <c r="A1023" s="107" t="s">
        <v>3187</v>
      </c>
      <c r="B1023" s="108" t="s">
        <v>3188</v>
      </c>
      <c r="C1023" s="99">
        <v>0</v>
      </c>
      <c r="D1023" s="121">
        <v>0</v>
      </c>
      <c r="E1023" s="99">
        <v>0</v>
      </c>
      <c r="F1023" s="121">
        <v>0</v>
      </c>
      <c r="G1023" s="99">
        <v>0</v>
      </c>
      <c r="H1023" s="121">
        <v>0</v>
      </c>
      <c r="I1023" s="99">
        <v>0</v>
      </c>
      <c r="J1023" s="121">
        <v>0</v>
      </c>
      <c r="K1023" s="99">
        <v>0</v>
      </c>
      <c r="L1023" s="121">
        <v>0</v>
      </c>
      <c r="M1023" s="99">
        <v>0</v>
      </c>
      <c r="N1023" s="121">
        <f>IFERROR(VLOOKUP($A1023,'SQL Results'!$A:$B,2,0),0)</f>
        <v>0</v>
      </c>
    </row>
    <row r="1024" spans="1:14" s="12" customFormat="1" x14ac:dyDescent="0.25">
      <c r="A1024" s="107" t="s">
        <v>3192</v>
      </c>
      <c r="B1024" s="108" t="s">
        <v>3191</v>
      </c>
      <c r="C1024" s="99">
        <v>0</v>
      </c>
      <c r="D1024" s="121">
        <v>0</v>
      </c>
      <c r="E1024" s="99">
        <v>0</v>
      </c>
      <c r="F1024" s="121">
        <v>0</v>
      </c>
      <c r="G1024" s="99">
        <v>0</v>
      </c>
      <c r="H1024" s="121">
        <v>0</v>
      </c>
      <c r="I1024" s="99">
        <v>0</v>
      </c>
      <c r="J1024" s="121">
        <v>0</v>
      </c>
      <c r="K1024" s="99">
        <v>0</v>
      </c>
      <c r="L1024" s="121">
        <v>0</v>
      </c>
      <c r="M1024" s="99">
        <v>0</v>
      </c>
      <c r="N1024" s="121">
        <f>IFERROR(VLOOKUP($A1024,'SQL Results'!$A:$B,2,0),0)</f>
        <v>0</v>
      </c>
    </row>
    <row r="1025" spans="1:14" s="12" customFormat="1" x14ac:dyDescent="0.25">
      <c r="A1025" s="107" t="s">
        <v>3195</v>
      </c>
      <c r="B1025" s="109" t="s">
        <v>3194</v>
      </c>
      <c r="C1025" s="99">
        <v>0</v>
      </c>
      <c r="D1025" s="121">
        <v>0</v>
      </c>
      <c r="E1025" s="99">
        <v>0</v>
      </c>
      <c r="F1025" s="121">
        <v>0</v>
      </c>
      <c r="G1025" s="99">
        <v>0</v>
      </c>
      <c r="H1025" s="121">
        <v>0</v>
      </c>
      <c r="I1025" s="99">
        <v>0</v>
      </c>
      <c r="J1025" s="121">
        <v>0</v>
      </c>
      <c r="K1025" s="99">
        <v>0</v>
      </c>
      <c r="L1025" s="121">
        <v>0</v>
      </c>
      <c r="M1025" s="99">
        <v>0</v>
      </c>
      <c r="N1025" s="121">
        <f>IFERROR(VLOOKUP($A1025,'SQL Results'!$A:$B,2,0),0)</f>
        <v>0</v>
      </c>
    </row>
    <row r="1026" spans="1:14" s="12" customFormat="1" x14ac:dyDescent="0.25">
      <c r="A1026" s="107" t="s">
        <v>3198</v>
      </c>
      <c r="B1026" s="108" t="s">
        <v>3197</v>
      </c>
      <c r="C1026" s="99">
        <v>0</v>
      </c>
      <c r="D1026" s="121">
        <v>0</v>
      </c>
      <c r="E1026" s="99">
        <v>0</v>
      </c>
      <c r="F1026" s="121">
        <v>0</v>
      </c>
      <c r="G1026" s="99">
        <v>0</v>
      </c>
      <c r="H1026" s="121">
        <v>0</v>
      </c>
      <c r="I1026" s="99">
        <v>0</v>
      </c>
      <c r="J1026" s="121">
        <v>0</v>
      </c>
      <c r="K1026" s="99">
        <v>0</v>
      </c>
      <c r="L1026" s="121">
        <v>0</v>
      </c>
      <c r="M1026" s="99">
        <v>0</v>
      </c>
      <c r="N1026" s="121">
        <f>IFERROR(VLOOKUP($A1026,'SQL Results'!$A:$B,2,0),0)</f>
        <v>0</v>
      </c>
    </row>
    <row r="1027" spans="1:14" s="12" customFormat="1" x14ac:dyDescent="0.25">
      <c r="A1027" s="107" t="s">
        <v>3201</v>
      </c>
      <c r="B1027" s="108" t="s">
        <v>3200</v>
      </c>
      <c r="C1027" s="99">
        <v>0</v>
      </c>
      <c r="D1027" s="121">
        <v>0</v>
      </c>
      <c r="E1027" s="99">
        <v>0</v>
      </c>
      <c r="F1027" s="121">
        <v>0</v>
      </c>
      <c r="G1027" s="99">
        <v>0</v>
      </c>
      <c r="H1027" s="121">
        <v>0</v>
      </c>
      <c r="I1027" s="99">
        <v>0</v>
      </c>
      <c r="J1027" s="121">
        <v>0</v>
      </c>
      <c r="K1027" s="99">
        <v>0</v>
      </c>
      <c r="L1027" s="121">
        <v>0</v>
      </c>
      <c r="M1027" s="99">
        <v>0</v>
      </c>
      <c r="N1027" s="121">
        <f>IFERROR(VLOOKUP($A1027,'SQL Results'!$A:$B,2,0),0)</f>
        <v>0</v>
      </c>
    </row>
    <row r="1028" spans="1:14" s="12" customFormat="1" x14ac:dyDescent="0.25">
      <c r="A1028" s="107" t="s">
        <v>3204</v>
      </c>
      <c r="B1028" s="108" t="s">
        <v>3205</v>
      </c>
      <c r="C1028" s="99">
        <v>0</v>
      </c>
      <c r="D1028" s="121">
        <v>0</v>
      </c>
      <c r="E1028" s="99">
        <v>0</v>
      </c>
      <c r="F1028" s="121">
        <v>0</v>
      </c>
      <c r="G1028" s="99">
        <v>0</v>
      </c>
      <c r="H1028" s="121">
        <v>0</v>
      </c>
      <c r="I1028" s="99">
        <v>0</v>
      </c>
      <c r="J1028" s="121">
        <v>0</v>
      </c>
      <c r="K1028" s="99">
        <v>0</v>
      </c>
      <c r="L1028" s="121">
        <v>0</v>
      </c>
      <c r="M1028" s="99">
        <v>0</v>
      </c>
      <c r="N1028" s="121">
        <f>IFERROR(VLOOKUP($A1028,'SQL Results'!$A:$B,2,0),0)</f>
        <v>0</v>
      </c>
    </row>
    <row r="1029" spans="1:14" s="12" customFormat="1" x14ac:dyDescent="0.25">
      <c r="A1029" s="107" t="s">
        <v>3206</v>
      </c>
      <c r="B1029" s="108" t="s">
        <v>3207</v>
      </c>
      <c r="C1029" s="99">
        <v>0</v>
      </c>
      <c r="D1029" s="121">
        <v>0</v>
      </c>
      <c r="E1029" s="99">
        <v>0</v>
      </c>
      <c r="F1029" s="121">
        <v>0</v>
      </c>
      <c r="G1029" s="99">
        <v>0</v>
      </c>
      <c r="H1029" s="121">
        <v>0</v>
      </c>
      <c r="I1029" s="99">
        <v>0</v>
      </c>
      <c r="J1029" s="121">
        <v>0</v>
      </c>
      <c r="K1029" s="99">
        <v>0</v>
      </c>
      <c r="L1029" s="121">
        <v>0</v>
      </c>
      <c r="M1029" s="99">
        <v>0</v>
      </c>
      <c r="N1029" s="121">
        <f>IFERROR(VLOOKUP($A1029,'SQL Results'!$A:$B,2,0),0)</f>
        <v>0</v>
      </c>
    </row>
    <row r="1030" spans="1:14" s="12" customFormat="1" x14ac:dyDescent="0.25">
      <c r="A1030" s="107" t="s">
        <v>3208</v>
      </c>
      <c r="B1030" s="108" t="s">
        <v>3209</v>
      </c>
      <c r="C1030" s="99">
        <v>0</v>
      </c>
      <c r="D1030" s="121">
        <v>0</v>
      </c>
      <c r="E1030" s="99">
        <v>0</v>
      </c>
      <c r="F1030" s="121">
        <v>0</v>
      </c>
      <c r="G1030" s="99">
        <v>0</v>
      </c>
      <c r="H1030" s="121">
        <v>0</v>
      </c>
      <c r="I1030" s="99">
        <v>0</v>
      </c>
      <c r="J1030" s="121">
        <v>0</v>
      </c>
      <c r="K1030" s="99">
        <v>0</v>
      </c>
      <c r="L1030" s="121">
        <v>0</v>
      </c>
      <c r="M1030" s="99">
        <v>0</v>
      </c>
      <c r="N1030" s="121">
        <f>IFERROR(VLOOKUP($A1030,'SQL Results'!$A:$B,2,0),0)</f>
        <v>0</v>
      </c>
    </row>
    <row r="1031" spans="1:14" s="12" customFormat="1" x14ac:dyDescent="0.25">
      <c r="A1031" s="107" t="s">
        <v>3212</v>
      </c>
      <c r="B1031" s="108" t="s">
        <v>3211</v>
      </c>
      <c r="C1031" s="99">
        <v>0</v>
      </c>
      <c r="D1031" s="121">
        <v>0</v>
      </c>
      <c r="E1031" s="99">
        <v>0</v>
      </c>
      <c r="F1031" s="121">
        <v>0</v>
      </c>
      <c r="G1031" s="99">
        <v>0</v>
      </c>
      <c r="H1031" s="121">
        <v>0</v>
      </c>
      <c r="I1031" s="99">
        <v>0</v>
      </c>
      <c r="J1031" s="121">
        <v>0</v>
      </c>
      <c r="K1031" s="99">
        <v>0</v>
      </c>
      <c r="L1031" s="121">
        <v>0</v>
      </c>
      <c r="M1031" s="99">
        <v>0</v>
      </c>
      <c r="N1031" s="121">
        <f>IFERROR(VLOOKUP($A1031,'SQL Results'!$A:$B,2,0),0)</f>
        <v>0</v>
      </c>
    </row>
    <row r="1032" spans="1:14" s="12" customFormat="1" x14ac:dyDescent="0.25">
      <c r="A1032" s="107" t="s">
        <v>3215</v>
      </c>
      <c r="B1032" s="108" t="s">
        <v>3214</v>
      </c>
      <c r="C1032" s="99">
        <v>0</v>
      </c>
      <c r="D1032" s="121">
        <v>0</v>
      </c>
      <c r="E1032" s="99">
        <v>0</v>
      </c>
      <c r="F1032" s="121">
        <v>0</v>
      </c>
      <c r="G1032" s="99">
        <v>0</v>
      </c>
      <c r="H1032" s="121">
        <v>0</v>
      </c>
      <c r="I1032" s="99">
        <v>0</v>
      </c>
      <c r="J1032" s="121">
        <v>0</v>
      </c>
      <c r="K1032" s="99">
        <v>0</v>
      </c>
      <c r="L1032" s="121">
        <v>0</v>
      </c>
      <c r="M1032" s="99">
        <v>0</v>
      </c>
      <c r="N1032" s="121">
        <f>IFERROR(VLOOKUP($A1032,'SQL Results'!$A:$B,2,0),0)</f>
        <v>0</v>
      </c>
    </row>
    <row r="1033" spans="1:14" s="12" customFormat="1" x14ac:dyDescent="0.25">
      <c r="A1033" s="107" t="s">
        <v>3217</v>
      </c>
      <c r="B1033" s="108" t="s">
        <v>3218</v>
      </c>
      <c r="C1033" s="99">
        <v>0</v>
      </c>
      <c r="D1033" s="121">
        <v>0</v>
      </c>
      <c r="E1033" s="99">
        <v>0</v>
      </c>
      <c r="F1033" s="121">
        <v>0</v>
      </c>
      <c r="G1033" s="99">
        <v>0</v>
      </c>
      <c r="H1033" s="121">
        <v>0</v>
      </c>
      <c r="I1033" s="99">
        <v>0</v>
      </c>
      <c r="J1033" s="121">
        <v>0</v>
      </c>
      <c r="K1033" s="99">
        <v>0</v>
      </c>
      <c r="L1033" s="121">
        <v>0</v>
      </c>
      <c r="M1033" s="99">
        <v>0</v>
      </c>
      <c r="N1033" s="121">
        <f>IFERROR(VLOOKUP($A1033,'SQL Results'!$A:$B,2,0),0)</f>
        <v>0</v>
      </c>
    </row>
    <row r="1034" spans="1:14" s="12" customFormat="1" ht="30" x14ac:dyDescent="0.25">
      <c r="A1034" s="107" t="s">
        <v>3219</v>
      </c>
      <c r="B1034" s="108" t="s">
        <v>3220</v>
      </c>
      <c r="C1034" s="99">
        <v>0</v>
      </c>
      <c r="D1034" s="121">
        <v>0</v>
      </c>
      <c r="E1034" s="99">
        <v>0</v>
      </c>
      <c r="F1034" s="121">
        <v>0</v>
      </c>
      <c r="G1034" s="99">
        <v>0</v>
      </c>
      <c r="H1034" s="121">
        <v>0</v>
      </c>
      <c r="I1034" s="99">
        <v>0</v>
      </c>
      <c r="J1034" s="121">
        <v>0</v>
      </c>
      <c r="K1034" s="99">
        <v>0</v>
      </c>
      <c r="L1034" s="121">
        <v>0</v>
      </c>
      <c r="M1034" s="99">
        <v>0</v>
      </c>
      <c r="N1034" s="121">
        <f>IFERROR(VLOOKUP($A1034,'SQL Results'!$A:$B,2,0),0)</f>
        <v>0</v>
      </c>
    </row>
    <row r="1035" spans="1:14" s="12" customFormat="1" x14ac:dyDescent="0.25">
      <c r="A1035" s="107" t="s">
        <v>3224</v>
      </c>
      <c r="B1035" s="108" t="s">
        <v>3222</v>
      </c>
      <c r="C1035" s="99">
        <v>6.36</v>
      </c>
      <c r="D1035" s="121">
        <v>0</v>
      </c>
      <c r="E1035" s="99">
        <v>0</v>
      </c>
      <c r="F1035" s="121">
        <v>0</v>
      </c>
      <c r="G1035" s="99">
        <v>73.78</v>
      </c>
      <c r="H1035" s="121">
        <v>0</v>
      </c>
      <c r="I1035" s="99">
        <v>0</v>
      </c>
      <c r="J1035" s="121">
        <v>0</v>
      </c>
      <c r="K1035" s="99">
        <v>3.45</v>
      </c>
      <c r="L1035" s="121">
        <v>0</v>
      </c>
      <c r="M1035" s="99">
        <v>0</v>
      </c>
      <c r="N1035" s="121">
        <f>IFERROR(VLOOKUP($A1035,'SQL Results'!$A:$B,2,0),0)</f>
        <v>0</v>
      </c>
    </row>
    <row r="1036" spans="1:14" s="12" customFormat="1" x14ac:dyDescent="0.25">
      <c r="A1036" s="107" t="s">
        <v>3228</v>
      </c>
      <c r="B1036" s="108" t="s">
        <v>3226</v>
      </c>
      <c r="C1036" s="99">
        <v>0</v>
      </c>
      <c r="D1036" s="121">
        <v>0</v>
      </c>
      <c r="E1036" s="99">
        <v>0</v>
      </c>
      <c r="F1036" s="121">
        <v>0</v>
      </c>
      <c r="G1036" s="99">
        <v>0</v>
      </c>
      <c r="H1036" s="121">
        <v>0</v>
      </c>
      <c r="I1036" s="99">
        <v>0</v>
      </c>
      <c r="J1036" s="121">
        <v>0</v>
      </c>
      <c r="K1036" s="99">
        <v>0</v>
      </c>
      <c r="L1036" s="121">
        <v>0</v>
      </c>
      <c r="M1036" s="99">
        <v>0</v>
      </c>
      <c r="N1036" s="121">
        <f>IFERROR(VLOOKUP($A1036,'SQL Results'!$A:$B,2,0),0)</f>
        <v>0</v>
      </c>
    </row>
    <row r="1037" spans="1:14" s="12" customFormat="1" x14ac:dyDescent="0.25">
      <c r="A1037" s="107" t="s">
        <v>3232</v>
      </c>
      <c r="B1037" s="112" t="s">
        <v>4365</v>
      </c>
      <c r="C1037" s="99">
        <v>0</v>
      </c>
      <c r="D1037" s="121">
        <v>0</v>
      </c>
      <c r="E1037" s="99">
        <v>0</v>
      </c>
      <c r="F1037" s="121">
        <v>0</v>
      </c>
      <c r="G1037" s="99">
        <v>0</v>
      </c>
      <c r="H1037" s="121">
        <v>0</v>
      </c>
      <c r="I1037" s="99">
        <v>0</v>
      </c>
      <c r="J1037" s="121">
        <v>0</v>
      </c>
      <c r="K1037" s="99">
        <v>0</v>
      </c>
      <c r="L1037" s="121">
        <v>0</v>
      </c>
      <c r="M1037" s="99">
        <v>0</v>
      </c>
      <c r="N1037" s="121">
        <f>IFERROR(VLOOKUP($A1037,'SQL Results'!$A:$B,2,0),0)</f>
        <v>0</v>
      </c>
    </row>
    <row r="1038" spans="1:14" s="12" customFormat="1" x14ac:dyDescent="0.25">
      <c r="A1038" s="107" t="s">
        <v>3234</v>
      </c>
      <c r="B1038" s="112" t="s">
        <v>4366</v>
      </c>
      <c r="C1038" s="99">
        <v>17291.900000000001</v>
      </c>
      <c r="D1038" s="121">
        <v>9816.8799999999992</v>
      </c>
      <c r="E1038" s="99">
        <v>6588.61</v>
      </c>
      <c r="F1038" s="121">
        <v>7109.4399999999987</v>
      </c>
      <c r="G1038" s="99">
        <v>12530.02</v>
      </c>
      <c r="H1038" s="121">
        <v>8569.4</v>
      </c>
      <c r="I1038" s="99">
        <v>21706.400000000001</v>
      </c>
      <c r="J1038" s="121">
        <v>10679.72</v>
      </c>
      <c r="K1038" s="99">
        <v>19708.599999999999</v>
      </c>
      <c r="L1038" s="121">
        <v>24203.13</v>
      </c>
      <c r="M1038" s="99">
        <v>15029.05</v>
      </c>
      <c r="N1038" s="121">
        <f>IFERROR(VLOOKUP($A1038,'SQL Results'!$A:$B,2,0),0)</f>
        <v>48563.02</v>
      </c>
    </row>
    <row r="1039" spans="1:14" s="12" customFormat="1" x14ac:dyDescent="0.25">
      <c r="A1039" s="107" t="s">
        <v>3236</v>
      </c>
      <c r="B1039" s="108" t="s">
        <v>4367</v>
      </c>
      <c r="C1039" s="99">
        <v>998.07</v>
      </c>
      <c r="D1039" s="121">
        <v>1558.89</v>
      </c>
      <c r="E1039" s="99">
        <v>4655.1899999999996</v>
      </c>
      <c r="F1039" s="121">
        <v>1138.8699999999999</v>
      </c>
      <c r="G1039" s="99">
        <v>8502.2199999999993</v>
      </c>
      <c r="H1039" s="121">
        <v>707.22</v>
      </c>
      <c r="I1039" s="99">
        <v>670.14999999999986</v>
      </c>
      <c r="J1039" s="121">
        <v>1095.44</v>
      </c>
      <c r="K1039" s="99">
        <v>506.75999999999993</v>
      </c>
      <c r="L1039" s="121">
        <v>918.33000000000015</v>
      </c>
      <c r="M1039" s="99">
        <v>1195.3399999999999</v>
      </c>
      <c r="N1039" s="121">
        <f>IFERROR(VLOOKUP($A1039,'SQL Results'!$A:$B,2,0),0)</f>
        <v>974.7</v>
      </c>
    </row>
    <row r="1040" spans="1:14" s="12" customFormat="1" x14ac:dyDescent="0.25">
      <c r="A1040" s="107" t="s">
        <v>3240</v>
      </c>
      <c r="B1040" s="112" t="s">
        <v>3241</v>
      </c>
      <c r="C1040" s="99">
        <v>0</v>
      </c>
      <c r="D1040" s="121">
        <v>0</v>
      </c>
      <c r="E1040" s="99">
        <v>0</v>
      </c>
      <c r="F1040" s="121">
        <v>0</v>
      </c>
      <c r="G1040" s="99">
        <v>0</v>
      </c>
      <c r="H1040" s="121">
        <v>0</v>
      </c>
      <c r="I1040" s="99">
        <v>0</v>
      </c>
      <c r="J1040" s="121">
        <v>0</v>
      </c>
      <c r="K1040" s="99">
        <v>0</v>
      </c>
      <c r="L1040" s="121">
        <v>0</v>
      </c>
      <c r="M1040" s="99">
        <v>0</v>
      </c>
      <c r="N1040" s="121">
        <f>IFERROR(VLOOKUP($A1040,'SQL Results'!$A:$B,2,0),0)</f>
        <v>0</v>
      </c>
    </row>
    <row r="1041" spans="1:14" s="12" customFormat="1" x14ac:dyDescent="0.25">
      <c r="A1041" s="107" t="s">
        <v>3242</v>
      </c>
      <c r="B1041" s="112" t="s">
        <v>3243</v>
      </c>
      <c r="C1041" s="99">
        <v>0</v>
      </c>
      <c r="D1041" s="121">
        <v>0</v>
      </c>
      <c r="E1041" s="99">
        <v>0</v>
      </c>
      <c r="F1041" s="121">
        <v>0</v>
      </c>
      <c r="G1041" s="99">
        <v>0</v>
      </c>
      <c r="H1041" s="121">
        <v>0</v>
      </c>
      <c r="I1041" s="99">
        <v>0</v>
      </c>
      <c r="J1041" s="121">
        <v>0</v>
      </c>
      <c r="K1041" s="99">
        <v>0</v>
      </c>
      <c r="L1041" s="121">
        <v>0</v>
      </c>
      <c r="M1041" s="99">
        <v>0</v>
      </c>
      <c r="N1041" s="121">
        <f>IFERROR(VLOOKUP($A1041,'SQL Results'!$A:$B,2,0),0)</f>
        <v>0</v>
      </c>
    </row>
    <row r="1042" spans="1:14" s="12" customFormat="1" x14ac:dyDescent="0.25">
      <c r="A1042" s="107" t="s">
        <v>3244</v>
      </c>
      <c r="B1042" s="108" t="s">
        <v>3245</v>
      </c>
      <c r="C1042" s="99">
        <v>0</v>
      </c>
      <c r="D1042" s="121">
        <v>0</v>
      </c>
      <c r="E1042" s="99">
        <v>0</v>
      </c>
      <c r="F1042" s="121">
        <v>0</v>
      </c>
      <c r="G1042" s="99">
        <v>0</v>
      </c>
      <c r="H1042" s="121">
        <v>0</v>
      </c>
      <c r="I1042" s="99">
        <v>0</v>
      </c>
      <c r="J1042" s="121">
        <v>0</v>
      </c>
      <c r="K1042" s="99">
        <v>0</v>
      </c>
      <c r="L1042" s="121">
        <v>0</v>
      </c>
      <c r="M1042" s="99">
        <v>0</v>
      </c>
      <c r="N1042" s="121">
        <f>IFERROR(VLOOKUP($A1042,'SQL Results'!$A:$B,2,0),0)</f>
        <v>0</v>
      </c>
    </row>
    <row r="1043" spans="1:14" s="12" customFormat="1" x14ac:dyDescent="0.25">
      <c r="A1043" s="107" t="s">
        <v>3249</v>
      </c>
      <c r="B1043" s="108" t="s">
        <v>4368</v>
      </c>
      <c r="C1043" s="99">
        <v>0</v>
      </c>
      <c r="D1043" s="121">
        <v>0</v>
      </c>
      <c r="E1043" s="99">
        <v>0</v>
      </c>
      <c r="F1043" s="121">
        <v>0</v>
      </c>
      <c r="G1043" s="99">
        <v>0</v>
      </c>
      <c r="H1043" s="121">
        <v>0</v>
      </c>
      <c r="I1043" s="99">
        <v>0</v>
      </c>
      <c r="J1043" s="121">
        <v>0</v>
      </c>
      <c r="K1043" s="99">
        <v>0</v>
      </c>
      <c r="L1043" s="121">
        <v>0</v>
      </c>
      <c r="M1043" s="99">
        <v>0</v>
      </c>
      <c r="N1043" s="121">
        <f>IFERROR(VLOOKUP($A1043,'SQL Results'!$A:$B,2,0),0)</f>
        <v>0</v>
      </c>
    </row>
    <row r="1044" spans="1:14" s="12" customFormat="1" x14ac:dyDescent="0.25">
      <c r="A1044" s="107" t="s">
        <v>3252</v>
      </c>
      <c r="B1044" s="108" t="s">
        <v>3251</v>
      </c>
      <c r="C1044" s="99">
        <v>0</v>
      </c>
      <c r="D1044" s="121">
        <v>0</v>
      </c>
      <c r="E1044" s="99">
        <v>0</v>
      </c>
      <c r="F1044" s="121">
        <v>0</v>
      </c>
      <c r="G1044" s="99">
        <v>0</v>
      </c>
      <c r="H1044" s="121">
        <v>0</v>
      </c>
      <c r="I1044" s="99">
        <v>0</v>
      </c>
      <c r="J1044" s="121">
        <v>0</v>
      </c>
      <c r="K1044" s="99">
        <v>0</v>
      </c>
      <c r="L1044" s="121">
        <v>0</v>
      </c>
      <c r="M1044" s="99">
        <v>0</v>
      </c>
      <c r="N1044" s="121">
        <f>IFERROR(VLOOKUP($A1044,'SQL Results'!$A:$B,2,0),0)</f>
        <v>0</v>
      </c>
    </row>
    <row r="1045" spans="1:14" s="12" customFormat="1" x14ac:dyDescent="0.25">
      <c r="A1045" s="107" t="s">
        <v>3255</v>
      </c>
      <c r="B1045" s="108" t="s">
        <v>3254</v>
      </c>
      <c r="C1045" s="99">
        <v>0</v>
      </c>
      <c r="D1045" s="121">
        <v>123.05</v>
      </c>
      <c r="E1045" s="99">
        <v>0</v>
      </c>
      <c r="F1045" s="121">
        <v>571.39</v>
      </c>
      <c r="G1045" s="99">
        <v>87.260000000000019</v>
      </c>
      <c r="H1045" s="121">
        <v>0</v>
      </c>
      <c r="I1045" s="99">
        <v>0</v>
      </c>
      <c r="J1045" s="121">
        <v>0</v>
      </c>
      <c r="K1045" s="99">
        <v>0</v>
      </c>
      <c r="L1045" s="121">
        <v>0</v>
      </c>
      <c r="M1045" s="99">
        <v>0</v>
      </c>
      <c r="N1045" s="121">
        <f>IFERROR(VLOOKUP($A1045,'SQL Results'!$A:$B,2,0),0)</f>
        <v>0</v>
      </c>
    </row>
    <row r="1046" spans="1:14" s="12" customFormat="1" x14ac:dyDescent="0.25">
      <c r="A1046" s="107" t="s">
        <v>3258</v>
      </c>
      <c r="B1046" s="108" t="s">
        <v>3259</v>
      </c>
      <c r="C1046" s="99">
        <v>0</v>
      </c>
      <c r="D1046" s="121">
        <v>0</v>
      </c>
      <c r="E1046" s="99">
        <v>0</v>
      </c>
      <c r="F1046" s="121">
        <v>0</v>
      </c>
      <c r="G1046" s="99">
        <v>0</v>
      </c>
      <c r="H1046" s="121">
        <v>0</v>
      </c>
      <c r="I1046" s="99">
        <v>0</v>
      </c>
      <c r="J1046" s="121">
        <v>0</v>
      </c>
      <c r="K1046" s="99">
        <v>0</v>
      </c>
      <c r="L1046" s="121">
        <v>0</v>
      </c>
      <c r="M1046" s="99">
        <v>0</v>
      </c>
      <c r="N1046" s="121">
        <f>IFERROR(VLOOKUP($A1046,'SQL Results'!$A:$B,2,0),0)</f>
        <v>0</v>
      </c>
    </row>
    <row r="1047" spans="1:14" s="12" customFormat="1" x14ac:dyDescent="0.25">
      <c r="A1047" s="107" t="s">
        <v>3260</v>
      </c>
      <c r="B1047" s="108" t="s">
        <v>3261</v>
      </c>
      <c r="C1047" s="99">
        <v>0</v>
      </c>
      <c r="D1047" s="121">
        <v>0</v>
      </c>
      <c r="E1047" s="99">
        <v>0</v>
      </c>
      <c r="F1047" s="121">
        <v>0</v>
      </c>
      <c r="G1047" s="99">
        <v>0</v>
      </c>
      <c r="H1047" s="121">
        <v>0</v>
      </c>
      <c r="I1047" s="99">
        <v>0</v>
      </c>
      <c r="J1047" s="121">
        <v>0</v>
      </c>
      <c r="K1047" s="99">
        <v>0</v>
      </c>
      <c r="L1047" s="121">
        <v>0</v>
      </c>
      <c r="M1047" s="99">
        <v>0</v>
      </c>
      <c r="N1047" s="121">
        <f>IFERROR(VLOOKUP($A1047,'SQL Results'!$A:$B,2,0),0)</f>
        <v>0</v>
      </c>
    </row>
    <row r="1048" spans="1:14" s="12" customFormat="1" x14ac:dyDescent="0.25">
      <c r="A1048" s="107" t="s">
        <v>3262</v>
      </c>
      <c r="B1048" s="108" t="s">
        <v>3263</v>
      </c>
      <c r="C1048" s="99">
        <v>0</v>
      </c>
      <c r="D1048" s="121">
        <v>0</v>
      </c>
      <c r="E1048" s="99">
        <v>0</v>
      </c>
      <c r="F1048" s="121">
        <v>0</v>
      </c>
      <c r="G1048" s="99">
        <v>0</v>
      </c>
      <c r="H1048" s="121">
        <v>0</v>
      </c>
      <c r="I1048" s="99">
        <v>0</v>
      </c>
      <c r="J1048" s="121">
        <v>0</v>
      </c>
      <c r="K1048" s="99">
        <v>0</v>
      </c>
      <c r="L1048" s="121">
        <v>0</v>
      </c>
      <c r="M1048" s="99">
        <v>0</v>
      </c>
      <c r="N1048" s="121">
        <f>IFERROR(VLOOKUP($A1048,'SQL Results'!$A:$B,2,0),0)</f>
        <v>0</v>
      </c>
    </row>
    <row r="1049" spans="1:14" s="12" customFormat="1" x14ac:dyDescent="0.25">
      <c r="A1049" s="107" t="s">
        <v>3264</v>
      </c>
      <c r="B1049" s="108" t="s">
        <v>3265</v>
      </c>
      <c r="C1049" s="99">
        <v>0</v>
      </c>
      <c r="D1049" s="121">
        <v>0</v>
      </c>
      <c r="E1049" s="99">
        <v>0</v>
      </c>
      <c r="F1049" s="121">
        <v>0</v>
      </c>
      <c r="G1049" s="99">
        <v>0</v>
      </c>
      <c r="H1049" s="121">
        <v>0</v>
      </c>
      <c r="I1049" s="99">
        <v>0</v>
      </c>
      <c r="J1049" s="121">
        <v>0</v>
      </c>
      <c r="K1049" s="99">
        <v>0</v>
      </c>
      <c r="L1049" s="121">
        <v>0</v>
      </c>
      <c r="M1049" s="99">
        <v>0</v>
      </c>
      <c r="N1049" s="121">
        <f>IFERROR(VLOOKUP($A1049,'SQL Results'!$A:$B,2,0),0)</f>
        <v>0</v>
      </c>
    </row>
    <row r="1050" spans="1:14" s="12" customFormat="1" x14ac:dyDescent="0.25">
      <c r="A1050" s="107" t="s">
        <v>3266</v>
      </c>
      <c r="B1050" s="108" t="s">
        <v>3267</v>
      </c>
      <c r="C1050" s="99">
        <v>0</v>
      </c>
      <c r="D1050" s="121">
        <v>0</v>
      </c>
      <c r="E1050" s="99">
        <v>0</v>
      </c>
      <c r="F1050" s="121">
        <v>0</v>
      </c>
      <c r="G1050" s="99">
        <v>0</v>
      </c>
      <c r="H1050" s="121">
        <v>0</v>
      </c>
      <c r="I1050" s="99">
        <v>0</v>
      </c>
      <c r="J1050" s="121">
        <v>0</v>
      </c>
      <c r="K1050" s="99">
        <v>0</v>
      </c>
      <c r="L1050" s="121">
        <v>0</v>
      </c>
      <c r="M1050" s="99">
        <v>0</v>
      </c>
      <c r="N1050" s="121">
        <f>IFERROR(VLOOKUP($A1050,'SQL Results'!$A:$B,2,0),0)</f>
        <v>0</v>
      </c>
    </row>
    <row r="1051" spans="1:14" s="12" customFormat="1" x14ac:dyDescent="0.25">
      <c r="A1051" s="107" t="s">
        <v>3268</v>
      </c>
      <c r="B1051" s="108" t="s">
        <v>3257</v>
      </c>
      <c r="C1051" s="99">
        <v>87.96</v>
      </c>
      <c r="D1051" s="121">
        <v>0</v>
      </c>
      <c r="E1051" s="99">
        <v>0</v>
      </c>
      <c r="F1051" s="121">
        <v>0</v>
      </c>
      <c r="G1051" s="99">
        <v>0</v>
      </c>
      <c r="H1051" s="121">
        <v>58.74</v>
      </c>
      <c r="I1051" s="99">
        <v>119.14</v>
      </c>
      <c r="J1051" s="121">
        <v>0</v>
      </c>
      <c r="K1051" s="99">
        <v>0</v>
      </c>
      <c r="L1051" s="121">
        <v>0</v>
      </c>
      <c r="M1051" s="99">
        <v>0</v>
      </c>
      <c r="N1051" s="121">
        <f>IFERROR(VLOOKUP($A1051,'SQL Results'!$A:$B,2,0),0)</f>
        <v>0</v>
      </c>
    </row>
    <row r="1052" spans="1:14" s="12" customFormat="1" x14ac:dyDescent="0.25">
      <c r="A1052" s="107" t="s">
        <v>3274</v>
      </c>
      <c r="B1052" s="108" t="s">
        <v>3273</v>
      </c>
      <c r="C1052" s="99">
        <v>4124.88</v>
      </c>
      <c r="D1052" s="121">
        <v>90.33</v>
      </c>
      <c r="E1052" s="99">
        <v>3831.1</v>
      </c>
      <c r="F1052" s="121">
        <v>1023.17</v>
      </c>
      <c r="G1052" s="99">
        <v>1112.58</v>
      </c>
      <c r="H1052" s="121">
        <v>16.829999999999998</v>
      </c>
      <c r="I1052" s="99">
        <v>1220.54</v>
      </c>
      <c r="J1052" s="121">
        <v>2151.7199999999998</v>
      </c>
      <c r="K1052" s="99">
        <v>3125.97</v>
      </c>
      <c r="L1052" s="121">
        <v>164.84</v>
      </c>
      <c r="M1052" s="99">
        <v>819.4</v>
      </c>
      <c r="N1052" s="121">
        <f>IFERROR(VLOOKUP($A1052,'SQL Results'!$A:$B,2,0),0)</f>
        <v>76.989999999999995</v>
      </c>
    </row>
    <row r="1053" spans="1:14" s="12" customFormat="1" x14ac:dyDescent="0.25">
      <c r="A1053" s="107" t="s">
        <v>3275</v>
      </c>
      <c r="B1053" s="108" t="s">
        <v>3276</v>
      </c>
      <c r="C1053" s="99">
        <v>0</v>
      </c>
      <c r="D1053" s="121">
        <v>0</v>
      </c>
      <c r="E1053" s="99">
        <v>0</v>
      </c>
      <c r="F1053" s="121">
        <v>0</v>
      </c>
      <c r="G1053" s="99">
        <v>0</v>
      </c>
      <c r="H1053" s="121">
        <v>56.84</v>
      </c>
      <c r="I1053" s="99">
        <v>0</v>
      </c>
      <c r="J1053" s="121">
        <v>0</v>
      </c>
      <c r="K1053" s="99">
        <v>0</v>
      </c>
      <c r="L1053" s="121">
        <v>0</v>
      </c>
      <c r="M1053" s="99">
        <v>0</v>
      </c>
      <c r="N1053" s="121">
        <f>IFERROR(VLOOKUP($A1053,'SQL Results'!$A:$B,2,0),0)</f>
        <v>0</v>
      </c>
    </row>
    <row r="1054" spans="1:14" s="12" customFormat="1" x14ac:dyDescent="0.25">
      <c r="A1054" s="107" t="s">
        <v>3279</v>
      </c>
      <c r="B1054" s="112" t="s">
        <v>3278</v>
      </c>
      <c r="C1054" s="99">
        <v>4916.37</v>
      </c>
      <c r="D1054" s="121">
        <v>6335.28</v>
      </c>
      <c r="E1054" s="99">
        <v>10085.290000000001</v>
      </c>
      <c r="F1054" s="121">
        <v>13421.05</v>
      </c>
      <c r="G1054" s="99">
        <v>4656.57</v>
      </c>
      <c r="H1054" s="121">
        <v>4326.7299999999996</v>
      </c>
      <c r="I1054" s="99">
        <v>2071.4800000000005</v>
      </c>
      <c r="J1054" s="121">
        <v>3083.96</v>
      </c>
      <c r="K1054" s="99">
        <v>34013.44000000001</v>
      </c>
      <c r="L1054" s="121">
        <v>1220.1199999999999</v>
      </c>
      <c r="M1054" s="99">
        <v>5213.37</v>
      </c>
      <c r="N1054" s="121">
        <f>IFERROR(VLOOKUP($A1054,'SQL Results'!$A:$B,2,0),0)</f>
        <v>431.06</v>
      </c>
    </row>
    <row r="1055" spans="1:14" s="12" customFormat="1" x14ac:dyDescent="0.25">
      <c r="A1055" s="107" t="s">
        <v>3283</v>
      </c>
      <c r="B1055" s="108" t="s">
        <v>3281</v>
      </c>
      <c r="C1055" s="99">
        <v>1716.68</v>
      </c>
      <c r="D1055" s="121">
        <v>7691.4</v>
      </c>
      <c r="E1055" s="99">
        <v>6102.91</v>
      </c>
      <c r="F1055" s="121">
        <v>3016.77</v>
      </c>
      <c r="G1055" s="99">
        <v>2797.91</v>
      </c>
      <c r="H1055" s="121">
        <v>3875.24</v>
      </c>
      <c r="I1055" s="99">
        <v>6794.41</v>
      </c>
      <c r="J1055" s="121">
        <v>4276.5900000000011</v>
      </c>
      <c r="K1055" s="99">
        <v>5391.4</v>
      </c>
      <c r="L1055" s="121">
        <v>5619.85</v>
      </c>
      <c r="M1055" s="99">
        <v>7042.73</v>
      </c>
      <c r="N1055" s="121">
        <f>IFERROR(VLOOKUP($A1055,'SQL Results'!$A:$B,2,0),0)</f>
        <v>112.49</v>
      </c>
    </row>
    <row r="1056" spans="1:14" s="12" customFormat="1" x14ac:dyDescent="0.25">
      <c r="A1056" s="107" t="s">
        <v>3287</v>
      </c>
      <c r="B1056" s="108" t="s">
        <v>3285</v>
      </c>
      <c r="C1056" s="99">
        <v>327.35000000000002</v>
      </c>
      <c r="D1056" s="121">
        <v>6022.78</v>
      </c>
      <c r="E1056" s="99">
        <v>22.86</v>
      </c>
      <c r="F1056" s="121">
        <v>0</v>
      </c>
      <c r="G1056" s="99">
        <v>0</v>
      </c>
      <c r="H1056" s="121">
        <v>36.299999999999997</v>
      </c>
      <c r="I1056" s="99">
        <v>0</v>
      </c>
      <c r="J1056" s="121">
        <v>35.07</v>
      </c>
      <c r="K1056" s="99">
        <v>0</v>
      </c>
      <c r="L1056" s="121">
        <v>1103.1600000000001</v>
      </c>
      <c r="M1056" s="99">
        <v>74.97</v>
      </c>
      <c r="N1056" s="121">
        <f>IFERROR(VLOOKUP($A1056,'SQL Results'!$A:$B,2,0),0)</f>
        <v>41.85</v>
      </c>
    </row>
    <row r="1057" spans="1:14" s="12" customFormat="1" x14ac:dyDescent="0.25">
      <c r="A1057" s="107" t="s">
        <v>3292</v>
      </c>
      <c r="B1057" s="108" t="s">
        <v>3291</v>
      </c>
      <c r="C1057" s="99">
        <v>0</v>
      </c>
      <c r="D1057" s="121">
        <v>0</v>
      </c>
      <c r="E1057" s="99">
        <v>0</v>
      </c>
      <c r="F1057" s="121">
        <v>0</v>
      </c>
      <c r="G1057" s="99">
        <v>0</v>
      </c>
      <c r="H1057" s="121">
        <v>0</v>
      </c>
      <c r="I1057" s="99">
        <v>0</v>
      </c>
      <c r="J1057" s="121">
        <v>0</v>
      </c>
      <c r="K1057" s="99">
        <v>0</v>
      </c>
      <c r="L1057" s="121">
        <v>0</v>
      </c>
      <c r="M1057" s="99">
        <v>0</v>
      </c>
      <c r="N1057" s="121">
        <f>IFERROR(VLOOKUP($A1057,'SQL Results'!$A:$B,2,0),0)</f>
        <v>0</v>
      </c>
    </row>
    <row r="1058" spans="1:14" s="12" customFormat="1" x14ac:dyDescent="0.25">
      <c r="A1058" s="107" t="s">
        <v>3295</v>
      </c>
      <c r="B1058" s="108" t="s">
        <v>3294</v>
      </c>
      <c r="C1058" s="99">
        <v>0.24</v>
      </c>
      <c r="D1058" s="121">
        <v>20.339999999999996</v>
      </c>
      <c r="E1058" s="99">
        <v>0</v>
      </c>
      <c r="F1058" s="121">
        <v>0</v>
      </c>
      <c r="G1058" s="99">
        <v>0</v>
      </c>
      <c r="H1058" s="121">
        <v>0</v>
      </c>
      <c r="I1058" s="99">
        <v>0</v>
      </c>
      <c r="J1058" s="121">
        <v>0.24</v>
      </c>
      <c r="K1058" s="99">
        <v>0</v>
      </c>
      <c r="L1058" s="121">
        <v>0</v>
      </c>
      <c r="M1058" s="99">
        <v>0</v>
      </c>
      <c r="N1058" s="121">
        <f>IFERROR(VLOOKUP($A1058,'SQL Results'!$A:$B,2,0),0)</f>
        <v>0</v>
      </c>
    </row>
    <row r="1059" spans="1:14" s="12" customFormat="1" x14ac:dyDescent="0.25">
      <c r="A1059" s="107" t="s">
        <v>3299</v>
      </c>
      <c r="B1059" s="108" t="s">
        <v>3297</v>
      </c>
      <c r="C1059" s="99">
        <v>0</v>
      </c>
      <c r="D1059" s="121">
        <v>81.299999999999983</v>
      </c>
      <c r="E1059" s="99">
        <v>0</v>
      </c>
      <c r="F1059" s="121">
        <v>132</v>
      </c>
      <c r="G1059" s="99">
        <v>0</v>
      </c>
      <c r="H1059" s="121">
        <v>0</v>
      </c>
      <c r="I1059" s="99">
        <v>0</v>
      </c>
      <c r="J1059" s="121">
        <v>0</v>
      </c>
      <c r="K1059" s="99">
        <v>13.2</v>
      </c>
      <c r="L1059" s="121">
        <v>2723.84</v>
      </c>
      <c r="M1059" s="99">
        <v>8.8000000000000007</v>
      </c>
      <c r="N1059" s="121">
        <f>IFERROR(VLOOKUP($A1059,'SQL Results'!$A:$B,2,0),0)</f>
        <v>62.07</v>
      </c>
    </row>
    <row r="1060" spans="1:14" s="12" customFormat="1" x14ac:dyDescent="0.25">
      <c r="A1060" s="107" t="s">
        <v>3306</v>
      </c>
      <c r="B1060" s="112" t="s">
        <v>3307</v>
      </c>
      <c r="C1060" s="99">
        <v>0</v>
      </c>
      <c r="D1060" s="121">
        <v>0</v>
      </c>
      <c r="E1060" s="99">
        <v>0</v>
      </c>
      <c r="F1060" s="121">
        <v>0</v>
      </c>
      <c r="G1060" s="99">
        <v>0</v>
      </c>
      <c r="H1060" s="121">
        <v>0</v>
      </c>
      <c r="I1060" s="99">
        <v>0</v>
      </c>
      <c r="J1060" s="121">
        <v>0</v>
      </c>
      <c r="K1060" s="99">
        <v>0</v>
      </c>
      <c r="L1060" s="121">
        <v>0</v>
      </c>
      <c r="M1060" s="99">
        <v>0</v>
      </c>
      <c r="N1060" s="121">
        <f>IFERROR(VLOOKUP($A1060,'SQL Results'!$A:$B,2,0),0)</f>
        <v>0</v>
      </c>
    </row>
    <row r="1061" spans="1:14" s="12" customFormat="1" x14ac:dyDescent="0.25">
      <c r="A1061" s="107" t="s">
        <v>3308</v>
      </c>
      <c r="B1061" s="108" t="s">
        <v>3309</v>
      </c>
      <c r="C1061" s="99">
        <v>0</v>
      </c>
      <c r="D1061" s="121">
        <v>0</v>
      </c>
      <c r="E1061" s="99">
        <v>0</v>
      </c>
      <c r="F1061" s="121">
        <v>0</v>
      </c>
      <c r="G1061" s="99">
        <v>0</v>
      </c>
      <c r="H1061" s="121">
        <v>0</v>
      </c>
      <c r="I1061" s="99">
        <v>0</v>
      </c>
      <c r="J1061" s="121">
        <v>0</v>
      </c>
      <c r="K1061" s="99">
        <v>0</v>
      </c>
      <c r="L1061" s="121">
        <v>0</v>
      </c>
      <c r="M1061" s="99">
        <v>0</v>
      </c>
      <c r="N1061" s="121">
        <f>IFERROR(VLOOKUP($A1061,'SQL Results'!$A:$B,2,0),0)</f>
        <v>0</v>
      </c>
    </row>
    <row r="1062" spans="1:14" s="12" customFormat="1" x14ac:dyDescent="0.25">
      <c r="A1062" s="107" t="s">
        <v>3310</v>
      </c>
      <c r="B1062" s="108" t="s">
        <v>3311</v>
      </c>
      <c r="C1062" s="99">
        <v>0</v>
      </c>
      <c r="D1062" s="121">
        <v>0</v>
      </c>
      <c r="E1062" s="99">
        <v>0</v>
      </c>
      <c r="F1062" s="121">
        <v>0</v>
      </c>
      <c r="G1062" s="99">
        <v>0</v>
      </c>
      <c r="H1062" s="121">
        <v>0</v>
      </c>
      <c r="I1062" s="99">
        <v>0</v>
      </c>
      <c r="J1062" s="121">
        <v>0</v>
      </c>
      <c r="K1062" s="99">
        <v>0</v>
      </c>
      <c r="L1062" s="121">
        <v>0</v>
      </c>
      <c r="M1062" s="99">
        <v>0</v>
      </c>
      <c r="N1062" s="121">
        <f>IFERROR(VLOOKUP($A1062,'SQL Results'!$A:$B,2,0),0)</f>
        <v>0</v>
      </c>
    </row>
    <row r="1063" spans="1:14" s="12" customFormat="1" x14ac:dyDescent="0.25">
      <c r="A1063" s="107" t="s">
        <v>3312</v>
      </c>
      <c r="B1063" s="108" t="s">
        <v>3313</v>
      </c>
      <c r="C1063" s="99">
        <v>0</v>
      </c>
      <c r="D1063" s="121">
        <v>0</v>
      </c>
      <c r="E1063" s="99">
        <v>0</v>
      </c>
      <c r="F1063" s="121">
        <v>0</v>
      </c>
      <c r="G1063" s="99">
        <v>0</v>
      </c>
      <c r="H1063" s="121">
        <v>0</v>
      </c>
      <c r="I1063" s="99">
        <v>0</v>
      </c>
      <c r="J1063" s="121">
        <v>0</v>
      </c>
      <c r="K1063" s="99">
        <v>0</v>
      </c>
      <c r="L1063" s="121">
        <v>0</v>
      </c>
      <c r="M1063" s="99">
        <v>0</v>
      </c>
      <c r="N1063" s="121">
        <f>IFERROR(VLOOKUP($A1063,'SQL Results'!$A:$B,2,0),0)</f>
        <v>0</v>
      </c>
    </row>
    <row r="1064" spans="1:14" s="12" customFormat="1" x14ac:dyDescent="0.25">
      <c r="A1064" s="107" t="s">
        <v>3316</v>
      </c>
      <c r="B1064" s="108" t="s">
        <v>3317</v>
      </c>
      <c r="C1064" s="99">
        <v>0</v>
      </c>
      <c r="D1064" s="121">
        <v>0</v>
      </c>
      <c r="E1064" s="99">
        <v>0</v>
      </c>
      <c r="F1064" s="121">
        <v>0</v>
      </c>
      <c r="G1064" s="99">
        <v>0</v>
      </c>
      <c r="H1064" s="121">
        <v>0</v>
      </c>
      <c r="I1064" s="99">
        <v>0</v>
      </c>
      <c r="J1064" s="121">
        <v>0</v>
      </c>
      <c r="K1064" s="99">
        <v>0</v>
      </c>
      <c r="L1064" s="121">
        <v>0</v>
      </c>
      <c r="M1064" s="99">
        <v>0</v>
      </c>
      <c r="N1064" s="121">
        <f>IFERROR(VLOOKUP($A1064,'SQL Results'!$A:$B,2,0),0)</f>
        <v>0</v>
      </c>
    </row>
    <row r="1065" spans="1:14" s="12" customFormat="1" x14ac:dyDescent="0.25">
      <c r="A1065" s="107" t="s">
        <v>3318</v>
      </c>
      <c r="B1065" s="108" t="s">
        <v>3319</v>
      </c>
      <c r="C1065" s="99">
        <v>0</v>
      </c>
      <c r="D1065" s="121">
        <v>3.12</v>
      </c>
      <c r="E1065" s="99">
        <v>0</v>
      </c>
      <c r="F1065" s="121">
        <v>0</v>
      </c>
      <c r="G1065" s="99">
        <v>0</v>
      </c>
      <c r="H1065" s="121">
        <v>0</v>
      </c>
      <c r="I1065" s="99">
        <v>0</v>
      </c>
      <c r="J1065" s="121">
        <v>0</v>
      </c>
      <c r="K1065" s="99">
        <v>0</v>
      </c>
      <c r="L1065" s="121">
        <v>0</v>
      </c>
      <c r="M1065" s="99">
        <v>0</v>
      </c>
      <c r="N1065" s="121">
        <f>IFERROR(VLOOKUP($A1065,'SQL Results'!$A:$B,2,0),0)</f>
        <v>0</v>
      </c>
    </row>
    <row r="1066" spans="1:14" s="12" customFormat="1" x14ac:dyDescent="0.25">
      <c r="A1066" s="107" t="s">
        <v>3320</v>
      </c>
      <c r="B1066" s="108" t="s">
        <v>3321</v>
      </c>
      <c r="C1066" s="99">
        <v>0</v>
      </c>
      <c r="D1066" s="121">
        <v>0</v>
      </c>
      <c r="E1066" s="99">
        <v>0</v>
      </c>
      <c r="F1066" s="121">
        <v>0</v>
      </c>
      <c r="G1066" s="99">
        <v>0</v>
      </c>
      <c r="H1066" s="121">
        <v>0</v>
      </c>
      <c r="I1066" s="99">
        <v>0</v>
      </c>
      <c r="J1066" s="121">
        <v>0</v>
      </c>
      <c r="K1066" s="99">
        <v>0</v>
      </c>
      <c r="L1066" s="121">
        <v>0</v>
      </c>
      <c r="M1066" s="99">
        <v>0</v>
      </c>
      <c r="N1066" s="121">
        <f>IFERROR(VLOOKUP($A1066,'SQL Results'!$A:$B,2,0),0)</f>
        <v>0</v>
      </c>
    </row>
    <row r="1067" spans="1:14" s="12" customFormat="1" x14ac:dyDescent="0.25">
      <c r="A1067" s="107" t="s">
        <v>3322</v>
      </c>
      <c r="B1067" s="112" t="s">
        <v>3323</v>
      </c>
      <c r="C1067" s="99">
        <v>0</v>
      </c>
      <c r="D1067" s="121">
        <v>0</v>
      </c>
      <c r="E1067" s="99">
        <v>0</v>
      </c>
      <c r="F1067" s="121">
        <v>0</v>
      </c>
      <c r="G1067" s="99">
        <v>0</v>
      </c>
      <c r="H1067" s="121">
        <v>0</v>
      </c>
      <c r="I1067" s="99">
        <v>0</v>
      </c>
      <c r="J1067" s="121">
        <v>120</v>
      </c>
      <c r="K1067" s="99">
        <v>0</v>
      </c>
      <c r="L1067" s="121">
        <v>0</v>
      </c>
      <c r="M1067" s="99">
        <v>0</v>
      </c>
      <c r="N1067" s="121">
        <f>IFERROR(VLOOKUP($A1067,'SQL Results'!$A:$B,2,0),0)</f>
        <v>0</v>
      </c>
    </row>
    <row r="1068" spans="1:14" s="12" customFormat="1" x14ac:dyDescent="0.25">
      <c r="A1068" s="107" t="s">
        <v>3324</v>
      </c>
      <c r="B1068" s="108" t="s">
        <v>3325</v>
      </c>
      <c r="C1068" s="99">
        <v>0</v>
      </c>
      <c r="D1068" s="121">
        <v>0</v>
      </c>
      <c r="E1068" s="99">
        <v>0</v>
      </c>
      <c r="F1068" s="121">
        <v>0</v>
      </c>
      <c r="G1068" s="99">
        <v>0</v>
      </c>
      <c r="H1068" s="121">
        <v>0</v>
      </c>
      <c r="I1068" s="99">
        <v>0</v>
      </c>
      <c r="J1068" s="121">
        <v>0</v>
      </c>
      <c r="K1068" s="99">
        <v>0</v>
      </c>
      <c r="L1068" s="121">
        <v>0</v>
      </c>
      <c r="M1068" s="99">
        <v>0</v>
      </c>
      <c r="N1068" s="121">
        <f>IFERROR(VLOOKUP($A1068,'SQL Results'!$A:$B,2,0),0)</f>
        <v>0</v>
      </c>
    </row>
    <row r="1069" spans="1:14" s="12" customFormat="1" x14ac:dyDescent="0.25">
      <c r="A1069" s="107" t="s">
        <v>3328</v>
      </c>
      <c r="B1069" s="108" t="s">
        <v>3327</v>
      </c>
      <c r="C1069" s="99">
        <v>6661.92</v>
      </c>
      <c r="D1069" s="121">
        <v>0</v>
      </c>
      <c r="E1069" s="99">
        <v>2859.6500000000005</v>
      </c>
      <c r="F1069" s="121">
        <v>0</v>
      </c>
      <c r="G1069" s="99">
        <v>5221.4399999999996</v>
      </c>
      <c r="H1069" s="121">
        <v>2371.0100000000002</v>
      </c>
      <c r="I1069" s="99">
        <v>6845.62</v>
      </c>
      <c r="J1069" s="121">
        <v>303.35000000000002</v>
      </c>
      <c r="K1069" s="99">
        <v>26.53</v>
      </c>
      <c r="L1069" s="121">
        <v>51.41</v>
      </c>
      <c r="M1069" s="99">
        <v>1484.84</v>
      </c>
      <c r="N1069" s="121">
        <f>IFERROR(VLOOKUP($A1069,'SQL Results'!$A:$B,2,0),0)</f>
        <v>37.79</v>
      </c>
    </row>
    <row r="1070" spans="1:14" s="12" customFormat="1" x14ac:dyDescent="0.25">
      <c r="A1070" s="107" t="s">
        <v>3331</v>
      </c>
      <c r="B1070" s="108" t="s">
        <v>3332</v>
      </c>
      <c r="C1070" s="99">
        <v>0</v>
      </c>
      <c r="D1070" s="121">
        <v>0</v>
      </c>
      <c r="E1070" s="99">
        <v>0</v>
      </c>
      <c r="F1070" s="121">
        <v>0</v>
      </c>
      <c r="G1070" s="99">
        <v>0</v>
      </c>
      <c r="H1070" s="121">
        <v>0</v>
      </c>
      <c r="I1070" s="99">
        <v>0</v>
      </c>
      <c r="J1070" s="121">
        <v>0</v>
      </c>
      <c r="K1070" s="99">
        <v>0</v>
      </c>
      <c r="L1070" s="121">
        <v>0</v>
      </c>
      <c r="M1070" s="99">
        <v>0</v>
      </c>
      <c r="N1070" s="121">
        <f>IFERROR(VLOOKUP($A1070,'SQL Results'!$A:$B,2,0),0)</f>
        <v>0</v>
      </c>
    </row>
    <row r="1071" spans="1:14" s="12" customFormat="1" x14ac:dyDescent="0.25">
      <c r="A1071" s="107" t="s">
        <v>3333</v>
      </c>
      <c r="B1071" s="113" t="s">
        <v>3334</v>
      </c>
      <c r="C1071" s="99">
        <v>0</v>
      </c>
      <c r="D1071" s="121">
        <v>0</v>
      </c>
      <c r="E1071" s="99">
        <v>0</v>
      </c>
      <c r="F1071" s="121">
        <v>0</v>
      </c>
      <c r="G1071" s="99">
        <v>0</v>
      </c>
      <c r="H1071" s="121">
        <v>0</v>
      </c>
      <c r="I1071" s="99">
        <v>0</v>
      </c>
      <c r="J1071" s="121">
        <v>0</v>
      </c>
      <c r="K1071" s="99">
        <v>0</v>
      </c>
      <c r="L1071" s="121">
        <v>0</v>
      </c>
      <c r="M1071" s="99">
        <v>4.6399999999999997</v>
      </c>
      <c r="N1071" s="121">
        <f>IFERROR(VLOOKUP($A1071,'SQL Results'!$A:$B,2,0),0)</f>
        <v>0</v>
      </c>
    </row>
    <row r="1072" spans="1:14" s="12" customFormat="1" x14ac:dyDescent="0.25">
      <c r="A1072" s="107" t="s">
        <v>3335</v>
      </c>
      <c r="B1072" s="113" t="s">
        <v>3336</v>
      </c>
      <c r="C1072" s="99">
        <v>0</v>
      </c>
      <c r="D1072" s="121">
        <v>0</v>
      </c>
      <c r="E1072" s="99">
        <v>0</v>
      </c>
      <c r="F1072" s="121">
        <v>0</v>
      </c>
      <c r="G1072" s="99">
        <v>0</v>
      </c>
      <c r="H1072" s="121">
        <v>0</v>
      </c>
      <c r="I1072" s="99">
        <v>0</v>
      </c>
      <c r="J1072" s="121">
        <v>0</v>
      </c>
      <c r="K1072" s="99">
        <v>0</v>
      </c>
      <c r="L1072" s="121">
        <v>0</v>
      </c>
      <c r="M1072" s="99">
        <v>0</v>
      </c>
      <c r="N1072" s="121">
        <f>IFERROR(VLOOKUP($A1072,'SQL Results'!$A:$B,2,0),0)</f>
        <v>0</v>
      </c>
    </row>
    <row r="1073" spans="1:14" s="12" customFormat="1" x14ac:dyDescent="0.25">
      <c r="A1073" s="107" t="s">
        <v>3337</v>
      </c>
      <c r="B1073" s="112" t="s">
        <v>3338</v>
      </c>
      <c r="C1073" s="99">
        <v>0</v>
      </c>
      <c r="D1073" s="121">
        <v>0</v>
      </c>
      <c r="E1073" s="99">
        <v>0</v>
      </c>
      <c r="F1073" s="121">
        <v>0</v>
      </c>
      <c r="G1073" s="99">
        <v>0</v>
      </c>
      <c r="H1073" s="121">
        <v>0</v>
      </c>
      <c r="I1073" s="99">
        <v>0</v>
      </c>
      <c r="J1073" s="121">
        <v>0</v>
      </c>
      <c r="K1073" s="99">
        <v>0</v>
      </c>
      <c r="L1073" s="121">
        <v>0</v>
      </c>
      <c r="M1073" s="99">
        <v>0</v>
      </c>
      <c r="N1073" s="121">
        <f>IFERROR(VLOOKUP($A1073,'SQL Results'!$A:$B,2,0),0)</f>
        <v>0</v>
      </c>
    </row>
    <row r="1074" spans="1:14" s="12" customFormat="1" x14ac:dyDescent="0.25">
      <c r="A1074" s="107" t="s">
        <v>3339</v>
      </c>
      <c r="B1074" s="112" t="s">
        <v>3340</v>
      </c>
      <c r="C1074" s="99">
        <v>0</v>
      </c>
      <c r="D1074" s="121">
        <v>0</v>
      </c>
      <c r="E1074" s="99">
        <v>0</v>
      </c>
      <c r="F1074" s="121">
        <v>0</v>
      </c>
      <c r="G1074" s="99">
        <v>0</v>
      </c>
      <c r="H1074" s="121">
        <v>0</v>
      </c>
      <c r="I1074" s="99">
        <v>0</v>
      </c>
      <c r="J1074" s="121">
        <v>0</v>
      </c>
      <c r="K1074" s="99">
        <v>0</v>
      </c>
      <c r="L1074" s="121">
        <v>0</v>
      </c>
      <c r="M1074" s="99">
        <v>0</v>
      </c>
      <c r="N1074" s="121">
        <f>IFERROR(VLOOKUP($A1074,'SQL Results'!$A:$B,2,0),0)</f>
        <v>0</v>
      </c>
    </row>
    <row r="1075" spans="1:14" s="12" customFormat="1" x14ac:dyDescent="0.25">
      <c r="A1075" s="107" t="s">
        <v>3341</v>
      </c>
      <c r="B1075" s="108" t="s">
        <v>3342</v>
      </c>
      <c r="C1075" s="99">
        <v>0</v>
      </c>
      <c r="D1075" s="121">
        <v>0</v>
      </c>
      <c r="E1075" s="99">
        <v>0</v>
      </c>
      <c r="F1075" s="121">
        <v>0</v>
      </c>
      <c r="G1075" s="99">
        <v>0</v>
      </c>
      <c r="H1075" s="121">
        <v>0</v>
      </c>
      <c r="I1075" s="99">
        <v>340.98</v>
      </c>
      <c r="J1075" s="121">
        <v>1004.43</v>
      </c>
      <c r="K1075" s="99">
        <v>678.5</v>
      </c>
      <c r="L1075" s="121">
        <v>0</v>
      </c>
      <c r="M1075" s="99">
        <v>0</v>
      </c>
      <c r="N1075" s="121">
        <f>IFERROR(VLOOKUP($A1075,'SQL Results'!$A:$B,2,0),0)</f>
        <v>0</v>
      </c>
    </row>
    <row r="1076" spans="1:14" s="12" customFormat="1" x14ac:dyDescent="0.25">
      <c r="A1076" s="107" t="s">
        <v>3347</v>
      </c>
      <c r="B1076" s="112" t="s">
        <v>3348</v>
      </c>
      <c r="C1076" s="99">
        <v>0</v>
      </c>
      <c r="D1076" s="121">
        <v>0</v>
      </c>
      <c r="E1076" s="99">
        <v>0</v>
      </c>
      <c r="F1076" s="121">
        <v>0</v>
      </c>
      <c r="G1076" s="99">
        <v>0</v>
      </c>
      <c r="H1076" s="121">
        <v>0</v>
      </c>
      <c r="I1076" s="99">
        <v>0</v>
      </c>
      <c r="J1076" s="121">
        <v>0</v>
      </c>
      <c r="K1076" s="99">
        <v>0</v>
      </c>
      <c r="L1076" s="121">
        <v>0</v>
      </c>
      <c r="M1076" s="99">
        <v>0</v>
      </c>
      <c r="N1076" s="121">
        <f>IFERROR(VLOOKUP($A1076,'SQL Results'!$A:$B,2,0),0)</f>
        <v>0</v>
      </c>
    </row>
    <row r="1077" spans="1:14" s="12" customFormat="1" x14ac:dyDescent="0.25">
      <c r="A1077" s="107" t="s">
        <v>3349</v>
      </c>
      <c r="B1077" s="112" t="s">
        <v>3350</v>
      </c>
      <c r="C1077" s="99">
        <v>0</v>
      </c>
      <c r="D1077" s="121">
        <v>0</v>
      </c>
      <c r="E1077" s="99">
        <v>0</v>
      </c>
      <c r="F1077" s="121">
        <v>0</v>
      </c>
      <c r="G1077" s="99">
        <v>0</v>
      </c>
      <c r="H1077" s="121">
        <v>0</v>
      </c>
      <c r="I1077" s="99">
        <v>0</v>
      </c>
      <c r="J1077" s="121">
        <v>0</v>
      </c>
      <c r="K1077" s="99">
        <v>0</v>
      </c>
      <c r="L1077" s="121">
        <v>0</v>
      </c>
      <c r="M1077" s="99">
        <v>0</v>
      </c>
      <c r="N1077" s="121">
        <f>IFERROR(VLOOKUP($A1077,'SQL Results'!$A:$B,2,0),0)</f>
        <v>0</v>
      </c>
    </row>
    <row r="1078" spans="1:14" s="12" customFormat="1" x14ac:dyDescent="0.25">
      <c r="A1078" s="107" t="s">
        <v>3353</v>
      </c>
      <c r="B1078" s="108" t="s">
        <v>3352</v>
      </c>
      <c r="C1078" s="99">
        <v>0</v>
      </c>
      <c r="D1078" s="121">
        <v>0</v>
      </c>
      <c r="E1078" s="99">
        <v>0</v>
      </c>
      <c r="F1078" s="121">
        <v>0</v>
      </c>
      <c r="G1078" s="99">
        <v>0</v>
      </c>
      <c r="H1078" s="121">
        <v>0</v>
      </c>
      <c r="I1078" s="99">
        <v>0</v>
      </c>
      <c r="J1078" s="121">
        <v>0</v>
      </c>
      <c r="K1078" s="99">
        <v>0</v>
      </c>
      <c r="L1078" s="121">
        <v>0</v>
      </c>
      <c r="M1078" s="99">
        <v>0</v>
      </c>
      <c r="N1078" s="121">
        <f>IFERROR(VLOOKUP($A1078,'SQL Results'!$A:$B,2,0),0)</f>
        <v>0</v>
      </c>
    </row>
    <row r="1079" spans="1:14" s="12" customFormat="1" ht="30" x14ac:dyDescent="0.25">
      <c r="A1079" s="107" t="s">
        <v>3356</v>
      </c>
      <c r="B1079" s="108" t="s">
        <v>3355</v>
      </c>
      <c r="C1079" s="99">
        <v>591.9</v>
      </c>
      <c r="D1079" s="121">
        <v>351.6</v>
      </c>
      <c r="E1079" s="99">
        <v>324.89</v>
      </c>
      <c r="F1079" s="121">
        <v>0</v>
      </c>
      <c r="G1079" s="99">
        <v>0</v>
      </c>
      <c r="H1079" s="121">
        <v>183.4</v>
      </c>
      <c r="I1079" s="99">
        <v>227.9</v>
      </c>
      <c r="J1079" s="121">
        <v>315.3</v>
      </c>
      <c r="K1079" s="99">
        <v>0</v>
      </c>
      <c r="L1079" s="121">
        <v>0</v>
      </c>
      <c r="M1079" s="99">
        <v>0</v>
      </c>
      <c r="N1079" s="121">
        <f>IFERROR(VLOOKUP($A1079,'SQL Results'!$A:$B,2,0),0)</f>
        <v>0</v>
      </c>
    </row>
    <row r="1080" spans="1:14" s="12" customFormat="1" x14ac:dyDescent="0.25">
      <c r="A1080" s="107" t="s">
        <v>3360</v>
      </c>
      <c r="B1080" s="108" t="s">
        <v>3358</v>
      </c>
      <c r="C1080" s="99">
        <v>0</v>
      </c>
      <c r="D1080" s="121">
        <v>0</v>
      </c>
      <c r="E1080" s="99">
        <v>0</v>
      </c>
      <c r="F1080" s="121">
        <v>0</v>
      </c>
      <c r="G1080" s="99">
        <v>0</v>
      </c>
      <c r="H1080" s="121">
        <v>0</v>
      </c>
      <c r="I1080" s="99">
        <v>0</v>
      </c>
      <c r="J1080" s="121">
        <v>0</v>
      </c>
      <c r="K1080" s="99">
        <v>12.33</v>
      </c>
      <c r="L1080" s="121">
        <v>0</v>
      </c>
      <c r="M1080" s="99">
        <v>0</v>
      </c>
      <c r="N1080" s="121">
        <f>IFERROR(VLOOKUP($A1080,'SQL Results'!$A:$B,2,0),0)</f>
        <v>0</v>
      </c>
    </row>
    <row r="1081" spans="1:14" s="12" customFormat="1" x14ac:dyDescent="0.25">
      <c r="A1081" s="107" t="s">
        <v>3366</v>
      </c>
      <c r="B1081" s="108" t="s">
        <v>3367</v>
      </c>
      <c r="C1081" s="99">
        <v>0</v>
      </c>
      <c r="D1081" s="121">
        <v>20.750000000000004</v>
      </c>
      <c r="E1081" s="99">
        <v>0</v>
      </c>
      <c r="F1081" s="121">
        <v>0</v>
      </c>
      <c r="G1081" s="99">
        <v>76.66</v>
      </c>
      <c r="H1081" s="121">
        <v>0</v>
      </c>
      <c r="I1081" s="99">
        <v>39.14</v>
      </c>
      <c r="J1081" s="121">
        <v>574.67999999999995</v>
      </c>
      <c r="K1081" s="99">
        <v>266.3</v>
      </c>
      <c r="L1081" s="121">
        <v>82.129999999999981</v>
      </c>
      <c r="M1081" s="99">
        <v>143.13</v>
      </c>
      <c r="N1081" s="121">
        <f>IFERROR(VLOOKUP($A1081,'SQL Results'!$A:$B,2,0),0)</f>
        <v>296.33999999999997</v>
      </c>
    </row>
    <row r="1082" spans="1:14" s="12" customFormat="1" x14ac:dyDescent="0.25">
      <c r="A1082" s="107" t="s">
        <v>3368</v>
      </c>
      <c r="B1082" s="108" t="s">
        <v>3369</v>
      </c>
      <c r="C1082" s="99">
        <v>4763.42</v>
      </c>
      <c r="D1082" s="121">
        <v>13082.780000000002</v>
      </c>
      <c r="E1082" s="99">
        <v>11674.56</v>
      </c>
      <c r="F1082" s="121">
        <v>2089.88</v>
      </c>
      <c r="G1082" s="99">
        <v>731.97</v>
      </c>
      <c r="H1082" s="121">
        <v>1963.53</v>
      </c>
      <c r="I1082" s="99">
        <v>1902.3</v>
      </c>
      <c r="J1082" s="121">
        <v>7636.83</v>
      </c>
      <c r="K1082" s="99">
        <v>838.57</v>
      </c>
      <c r="L1082" s="121">
        <v>1109.2899999999997</v>
      </c>
      <c r="M1082" s="99">
        <v>2795.08</v>
      </c>
      <c r="N1082" s="121">
        <f>IFERROR(VLOOKUP($A1082,'SQL Results'!$A:$B,2,0),0)</f>
        <v>13862.97</v>
      </c>
    </row>
    <row r="1083" spans="1:14" s="12" customFormat="1" x14ac:dyDescent="0.25">
      <c r="A1083" s="107" t="s">
        <v>3370</v>
      </c>
      <c r="B1083" s="108" t="s">
        <v>3371</v>
      </c>
      <c r="C1083" s="99">
        <v>0</v>
      </c>
      <c r="D1083" s="121">
        <v>0</v>
      </c>
      <c r="E1083" s="99">
        <v>123.2</v>
      </c>
      <c r="F1083" s="121">
        <v>0</v>
      </c>
      <c r="G1083" s="99">
        <v>112.5</v>
      </c>
      <c r="H1083" s="121">
        <v>0</v>
      </c>
      <c r="I1083" s="99">
        <v>198.75</v>
      </c>
      <c r="J1083" s="121">
        <v>0</v>
      </c>
      <c r="K1083" s="99">
        <v>234</v>
      </c>
      <c r="L1083" s="121">
        <v>0</v>
      </c>
      <c r="M1083" s="99">
        <v>259.41000000000003</v>
      </c>
      <c r="N1083" s="121">
        <f>IFERROR(VLOOKUP($A1083,'SQL Results'!$A:$B,2,0),0)</f>
        <v>0</v>
      </c>
    </row>
    <row r="1084" spans="1:14" s="12" customFormat="1" x14ac:dyDescent="0.25">
      <c r="A1084" s="107" t="s">
        <v>3376</v>
      </c>
      <c r="B1084" s="108" t="s">
        <v>3377</v>
      </c>
      <c r="C1084" s="99">
        <v>102.96</v>
      </c>
      <c r="D1084" s="121">
        <v>0</v>
      </c>
      <c r="E1084" s="99">
        <v>0</v>
      </c>
      <c r="F1084" s="121">
        <v>0</v>
      </c>
      <c r="G1084" s="99">
        <v>0</v>
      </c>
      <c r="H1084" s="121">
        <v>0</v>
      </c>
      <c r="I1084" s="99">
        <v>0</v>
      </c>
      <c r="J1084" s="121">
        <v>0</v>
      </c>
      <c r="K1084" s="99">
        <v>0</v>
      </c>
      <c r="L1084" s="121">
        <v>96.54</v>
      </c>
      <c r="M1084" s="99">
        <v>0</v>
      </c>
      <c r="N1084" s="121">
        <f>IFERROR(VLOOKUP($A1084,'SQL Results'!$A:$B,2,0),0)</f>
        <v>0</v>
      </c>
    </row>
    <row r="1085" spans="1:14" s="12" customFormat="1" x14ac:dyDescent="0.25">
      <c r="A1085" s="107" t="s">
        <v>3378</v>
      </c>
      <c r="B1085" s="112" t="s">
        <v>3379</v>
      </c>
      <c r="C1085" s="99">
        <v>0</v>
      </c>
      <c r="D1085" s="121">
        <v>0</v>
      </c>
      <c r="E1085" s="99">
        <v>0</v>
      </c>
      <c r="F1085" s="121">
        <v>0</v>
      </c>
      <c r="G1085" s="99">
        <v>0</v>
      </c>
      <c r="H1085" s="121">
        <v>0</v>
      </c>
      <c r="I1085" s="99">
        <v>0</v>
      </c>
      <c r="J1085" s="121">
        <v>0</v>
      </c>
      <c r="K1085" s="99">
        <v>0</v>
      </c>
      <c r="L1085" s="121">
        <v>0</v>
      </c>
      <c r="M1085" s="99">
        <v>0</v>
      </c>
      <c r="N1085" s="121">
        <f>IFERROR(VLOOKUP($A1085,'SQL Results'!$A:$B,2,0),0)</f>
        <v>0</v>
      </c>
    </row>
    <row r="1086" spans="1:14" s="12" customFormat="1" x14ac:dyDescent="0.25">
      <c r="A1086" s="107" t="s">
        <v>3382</v>
      </c>
      <c r="B1086" s="112" t="s">
        <v>3381</v>
      </c>
      <c r="C1086" s="99">
        <v>115.83</v>
      </c>
      <c r="D1086" s="121">
        <v>0</v>
      </c>
      <c r="E1086" s="99">
        <v>21</v>
      </c>
      <c r="F1086" s="121">
        <v>73.8</v>
      </c>
      <c r="G1086" s="99">
        <v>0</v>
      </c>
      <c r="H1086" s="121">
        <v>71.5</v>
      </c>
      <c r="I1086" s="99">
        <v>86.230000000000018</v>
      </c>
      <c r="J1086" s="121">
        <v>0</v>
      </c>
      <c r="K1086" s="99">
        <v>57.5</v>
      </c>
      <c r="L1086" s="121">
        <v>0</v>
      </c>
      <c r="M1086" s="99">
        <v>1522.8</v>
      </c>
      <c r="N1086" s="121">
        <f>IFERROR(VLOOKUP($A1086,'SQL Results'!$A:$B,2,0),0)</f>
        <v>0</v>
      </c>
    </row>
    <row r="1087" spans="1:14" s="12" customFormat="1" x14ac:dyDescent="0.25">
      <c r="A1087" s="107" t="s">
        <v>3390</v>
      </c>
      <c r="B1087" s="108" t="s">
        <v>3391</v>
      </c>
      <c r="C1087" s="99">
        <v>0</v>
      </c>
      <c r="D1087" s="121">
        <v>0</v>
      </c>
      <c r="E1087" s="99">
        <v>0</v>
      </c>
      <c r="F1087" s="121">
        <v>65.680000000000007</v>
      </c>
      <c r="G1087" s="99">
        <v>0</v>
      </c>
      <c r="H1087" s="121">
        <v>0</v>
      </c>
      <c r="I1087" s="99">
        <v>0</v>
      </c>
      <c r="J1087" s="121">
        <v>0</v>
      </c>
      <c r="K1087" s="99">
        <v>0</v>
      </c>
      <c r="L1087" s="121">
        <v>0</v>
      </c>
      <c r="M1087" s="99">
        <v>0</v>
      </c>
      <c r="N1087" s="121">
        <f>IFERROR(VLOOKUP($A1087,'SQL Results'!$A:$B,2,0),0)</f>
        <v>0</v>
      </c>
    </row>
    <row r="1088" spans="1:14" s="12" customFormat="1" x14ac:dyDescent="0.25">
      <c r="A1088" s="107" t="s">
        <v>3392</v>
      </c>
      <c r="B1088" s="108" t="s">
        <v>3393</v>
      </c>
      <c r="C1088" s="99">
        <v>0</v>
      </c>
      <c r="D1088" s="121">
        <v>0</v>
      </c>
      <c r="E1088" s="99">
        <v>0</v>
      </c>
      <c r="F1088" s="121">
        <v>0</v>
      </c>
      <c r="G1088" s="99">
        <v>0</v>
      </c>
      <c r="H1088" s="121">
        <v>0</v>
      </c>
      <c r="I1088" s="99">
        <v>0</v>
      </c>
      <c r="J1088" s="121">
        <v>0</v>
      </c>
      <c r="K1088" s="99">
        <v>0</v>
      </c>
      <c r="L1088" s="121">
        <v>0</v>
      </c>
      <c r="M1088" s="99">
        <v>0</v>
      </c>
      <c r="N1088" s="121">
        <f>IFERROR(VLOOKUP($A1088,'SQL Results'!$A:$B,2,0),0)</f>
        <v>0</v>
      </c>
    </row>
    <row r="1089" spans="1:14" s="12" customFormat="1" x14ac:dyDescent="0.25">
      <c r="A1089" s="107" t="s">
        <v>3394</v>
      </c>
      <c r="B1089" s="112" t="s">
        <v>3395</v>
      </c>
      <c r="C1089" s="99">
        <v>0</v>
      </c>
      <c r="D1089" s="121">
        <v>0</v>
      </c>
      <c r="E1089" s="99">
        <v>0</v>
      </c>
      <c r="F1089" s="121">
        <v>0</v>
      </c>
      <c r="G1089" s="99">
        <v>0</v>
      </c>
      <c r="H1089" s="121">
        <v>0</v>
      </c>
      <c r="I1089" s="99">
        <v>0</v>
      </c>
      <c r="J1089" s="121">
        <v>0</v>
      </c>
      <c r="K1089" s="99">
        <v>0</v>
      </c>
      <c r="L1089" s="121">
        <v>0</v>
      </c>
      <c r="M1089" s="99">
        <v>0</v>
      </c>
      <c r="N1089" s="121">
        <f>IFERROR(VLOOKUP($A1089,'SQL Results'!$A:$B,2,0),0)</f>
        <v>0</v>
      </c>
    </row>
    <row r="1090" spans="1:14" s="12" customFormat="1" x14ac:dyDescent="0.25">
      <c r="A1090" s="107" t="s">
        <v>3398</v>
      </c>
      <c r="B1090" s="108" t="s">
        <v>3397</v>
      </c>
      <c r="C1090" s="99">
        <v>0</v>
      </c>
      <c r="D1090" s="121">
        <v>0</v>
      </c>
      <c r="E1090" s="99">
        <v>0</v>
      </c>
      <c r="F1090" s="121">
        <v>0</v>
      </c>
      <c r="G1090" s="99">
        <v>0</v>
      </c>
      <c r="H1090" s="121">
        <v>0</v>
      </c>
      <c r="I1090" s="99">
        <v>0</v>
      </c>
      <c r="J1090" s="121">
        <v>0</v>
      </c>
      <c r="K1090" s="99">
        <v>0</v>
      </c>
      <c r="L1090" s="121">
        <v>0</v>
      </c>
      <c r="M1090" s="99">
        <v>0</v>
      </c>
      <c r="N1090" s="121">
        <f>IFERROR(VLOOKUP($A1090,'SQL Results'!$A:$B,2,0),0)</f>
        <v>0</v>
      </c>
    </row>
    <row r="1091" spans="1:14" s="12" customFormat="1" x14ac:dyDescent="0.25">
      <c r="A1091" s="107" t="s">
        <v>3402</v>
      </c>
      <c r="B1091" s="108" t="s">
        <v>3403</v>
      </c>
      <c r="C1091" s="99">
        <v>0</v>
      </c>
      <c r="D1091" s="121">
        <v>0</v>
      </c>
      <c r="E1091" s="99">
        <v>0</v>
      </c>
      <c r="F1091" s="121">
        <v>0</v>
      </c>
      <c r="G1091" s="99">
        <v>0</v>
      </c>
      <c r="H1091" s="121">
        <v>0</v>
      </c>
      <c r="I1091" s="99">
        <v>0</v>
      </c>
      <c r="J1091" s="121">
        <v>0</v>
      </c>
      <c r="K1091" s="99">
        <v>0</v>
      </c>
      <c r="L1091" s="121">
        <v>0</v>
      </c>
      <c r="M1091" s="99">
        <v>0</v>
      </c>
      <c r="N1091" s="121">
        <f>IFERROR(VLOOKUP($A1091,'SQL Results'!$A:$B,2,0),0)</f>
        <v>0</v>
      </c>
    </row>
    <row r="1092" spans="1:14" s="12" customFormat="1" x14ac:dyDescent="0.25">
      <c r="A1092" s="107" t="s">
        <v>3404</v>
      </c>
      <c r="B1092" s="108" t="s">
        <v>3405</v>
      </c>
      <c r="C1092" s="99">
        <v>0</v>
      </c>
      <c r="D1092" s="121">
        <v>0</v>
      </c>
      <c r="E1092" s="99">
        <v>0</v>
      </c>
      <c r="F1092" s="121">
        <v>0</v>
      </c>
      <c r="G1092" s="99">
        <v>0</v>
      </c>
      <c r="H1092" s="121">
        <v>0</v>
      </c>
      <c r="I1092" s="99">
        <v>0</v>
      </c>
      <c r="J1092" s="121">
        <v>0</v>
      </c>
      <c r="K1092" s="99">
        <v>0</v>
      </c>
      <c r="L1092" s="121">
        <v>0</v>
      </c>
      <c r="M1092" s="99">
        <v>0</v>
      </c>
      <c r="N1092" s="121">
        <f>IFERROR(VLOOKUP($A1092,'SQL Results'!$A:$B,2,0),0)</f>
        <v>0</v>
      </c>
    </row>
    <row r="1093" spans="1:14" s="12" customFormat="1" ht="30" x14ac:dyDescent="0.25">
      <c r="A1093" s="107" t="s">
        <v>3414</v>
      </c>
      <c r="B1093" s="108" t="s">
        <v>3415</v>
      </c>
      <c r="C1093" s="99">
        <v>44065.3</v>
      </c>
      <c r="D1093" s="121">
        <v>21535.040000000005</v>
      </c>
      <c r="E1093" s="99">
        <v>6480.93</v>
      </c>
      <c r="F1093" s="121">
        <v>14566.55</v>
      </c>
      <c r="G1093" s="99">
        <v>13302.01</v>
      </c>
      <c r="H1093" s="121">
        <v>14604.84</v>
      </c>
      <c r="I1093" s="99">
        <v>27002.1</v>
      </c>
      <c r="J1093" s="121">
        <v>21302.84</v>
      </c>
      <c r="K1093" s="99">
        <v>21282.400000000001</v>
      </c>
      <c r="L1093" s="121">
        <v>124508.92</v>
      </c>
      <c r="M1093" s="99">
        <v>35292.980000000003</v>
      </c>
      <c r="N1093" s="121">
        <f>IFERROR(VLOOKUP($A1093,'SQL Results'!$A:$B,2,0),0)</f>
        <v>53741.89</v>
      </c>
    </row>
    <row r="1094" spans="1:14" s="12" customFormat="1" x14ac:dyDescent="0.25">
      <c r="A1094" s="107" t="s">
        <v>3422</v>
      </c>
      <c r="B1094" s="108" t="s">
        <v>3421</v>
      </c>
      <c r="C1094" s="99">
        <v>30.49</v>
      </c>
      <c r="D1094" s="121">
        <v>0</v>
      </c>
      <c r="E1094" s="99">
        <v>0</v>
      </c>
      <c r="F1094" s="121">
        <v>0</v>
      </c>
      <c r="G1094" s="99">
        <v>0</v>
      </c>
      <c r="H1094" s="121">
        <v>0</v>
      </c>
      <c r="I1094" s="99">
        <v>0</v>
      </c>
      <c r="J1094" s="121">
        <v>157.38999999999999</v>
      </c>
      <c r="K1094" s="99">
        <v>9.99</v>
      </c>
      <c r="L1094" s="121">
        <v>478.02</v>
      </c>
      <c r="M1094" s="99">
        <v>146.32</v>
      </c>
      <c r="N1094" s="121">
        <f>IFERROR(VLOOKUP($A1094,'SQL Results'!$A:$B,2,0),0)</f>
        <v>79.2</v>
      </c>
    </row>
    <row r="1095" spans="1:14" s="12" customFormat="1" x14ac:dyDescent="0.25">
      <c r="A1095" s="107" t="s">
        <v>3425</v>
      </c>
      <c r="B1095" s="108" t="s">
        <v>3424</v>
      </c>
      <c r="C1095" s="99">
        <v>311046.90000000002</v>
      </c>
      <c r="D1095" s="121">
        <v>280247.78000000003</v>
      </c>
      <c r="E1095" s="99">
        <v>432623.01</v>
      </c>
      <c r="F1095" s="121">
        <v>348516.53</v>
      </c>
      <c r="G1095" s="99">
        <v>264714.15000000002</v>
      </c>
      <c r="H1095" s="121">
        <v>319757.78000000009</v>
      </c>
      <c r="I1095" s="99">
        <v>992684.36</v>
      </c>
      <c r="J1095" s="121">
        <v>403742.96999999991</v>
      </c>
      <c r="K1095" s="99">
        <v>478318.34000000008</v>
      </c>
      <c r="L1095" s="121">
        <v>528933.52</v>
      </c>
      <c r="M1095" s="99">
        <v>553985.81000000006</v>
      </c>
      <c r="N1095" s="121">
        <f>IFERROR(VLOOKUP($A1095,'SQL Results'!$A:$B,2,0),0)</f>
        <v>379582.23</v>
      </c>
    </row>
    <row r="1096" spans="1:14" s="12" customFormat="1" x14ac:dyDescent="0.25">
      <c r="A1096" s="107" t="s">
        <v>3428</v>
      </c>
      <c r="B1096" s="108" t="s">
        <v>3429</v>
      </c>
      <c r="C1096" s="99">
        <v>0.75</v>
      </c>
      <c r="D1096" s="121">
        <v>0</v>
      </c>
      <c r="E1096" s="99">
        <v>0</v>
      </c>
      <c r="F1096" s="121">
        <v>1.9</v>
      </c>
      <c r="G1096" s="99">
        <v>1.8</v>
      </c>
      <c r="H1096" s="121">
        <v>22.199999999999996</v>
      </c>
      <c r="I1096" s="99">
        <v>1.8</v>
      </c>
      <c r="J1096" s="121">
        <v>0</v>
      </c>
      <c r="K1096" s="99">
        <v>0</v>
      </c>
      <c r="L1096" s="121">
        <v>0</v>
      </c>
      <c r="M1096" s="99">
        <v>0</v>
      </c>
      <c r="N1096" s="121">
        <f>IFERROR(VLOOKUP($A1096,'SQL Results'!$A:$B,2,0),0)</f>
        <v>0</v>
      </c>
    </row>
    <row r="1097" spans="1:14" s="12" customFormat="1" x14ac:dyDescent="0.25">
      <c r="A1097" s="107" t="s">
        <v>3430</v>
      </c>
      <c r="B1097" s="108" t="s">
        <v>3431</v>
      </c>
      <c r="C1097" s="99">
        <v>17408.03</v>
      </c>
      <c r="D1097" s="121">
        <v>37491.07</v>
      </c>
      <c r="E1097" s="99">
        <v>105469.98</v>
      </c>
      <c r="F1097" s="121">
        <v>88897.68</v>
      </c>
      <c r="G1097" s="99">
        <v>69664.850000000006</v>
      </c>
      <c r="H1097" s="121">
        <v>30021.51</v>
      </c>
      <c r="I1097" s="99">
        <v>25299.270000000004</v>
      </c>
      <c r="J1097" s="121">
        <v>122548.1</v>
      </c>
      <c r="K1097" s="99">
        <v>66545.070000000007</v>
      </c>
      <c r="L1097" s="121">
        <v>161370.19</v>
      </c>
      <c r="M1097" s="99">
        <v>133186.65</v>
      </c>
      <c r="N1097" s="121">
        <f>IFERROR(VLOOKUP($A1097,'SQL Results'!$A:$B,2,0),0)</f>
        <v>137738.51</v>
      </c>
    </row>
    <row r="1098" spans="1:14" s="12" customFormat="1" x14ac:dyDescent="0.25">
      <c r="A1098" s="107" t="s">
        <v>3432</v>
      </c>
      <c r="B1098" s="108" t="s">
        <v>3433</v>
      </c>
      <c r="C1098" s="99">
        <v>0</v>
      </c>
      <c r="D1098" s="121">
        <v>0</v>
      </c>
      <c r="E1098" s="99">
        <v>0</v>
      </c>
      <c r="F1098" s="121">
        <v>3.77</v>
      </c>
      <c r="G1098" s="99">
        <v>0</v>
      </c>
      <c r="H1098" s="121">
        <v>0</v>
      </c>
      <c r="I1098" s="99">
        <v>0</v>
      </c>
      <c r="J1098" s="121">
        <v>0</v>
      </c>
      <c r="K1098" s="99">
        <v>0</v>
      </c>
      <c r="L1098" s="121">
        <v>0</v>
      </c>
      <c r="M1098" s="99">
        <v>0</v>
      </c>
      <c r="N1098" s="121">
        <f>IFERROR(VLOOKUP($A1098,'SQL Results'!$A:$B,2,0),0)</f>
        <v>0</v>
      </c>
    </row>
    <row r="1099" spans="1:14" s="12" customFormat="1" x14ac:dyDescent="0.25">
      <c r="A1099" s="107" t="s">
        <v>3434</v>
      </c>
      <c r="B1099" s="108" t="s">
        <v>3435</v>
      </c>
      <c r="C1099" s="99">
        <v>0</v>
      </c>
      <c r="D1099" s="121">
        <v>0</v>
      </c>
      <c r="E1099" s="99">
        <v>0</v>
      </c>
      <c r="F1099" s="121">
        <v>0</v>
      </c>
      <c r="G1099" s="99">
        <v>0</v>
      </c>
      <c r="H1099" s="121">
        <v>0</v>
      </c>
      <c r="I1099" s="99">
        <v>0</v>
      </c>
      <c r="J1099" s="121">
        <v>0</v>
      </c>
      <c r="K1099" s="99">
        <v>0</v>
      </c>
      <c r="L1099" s="121">
        <v>0</v>
      </c>
      <c r="M1099" s="99">
        <v>0</v>
      </c>
      <c r="N1099" s="121">
        <f>IFERROR(VLOOKUP($A1099,'SQL Results'!$A:$B,2,0),0)</f>
        <v>0</v>
      </c>
    </row>
    <row r="1100" spans="1:14" s="12" customFormat="1" ht="30" x14ac:dyDescent="0.25">
      <c r="A1100" s="107" t="s">
        <v>3436</v>
      </c>
      <c r="B1100" s="108" t="s">
        <v>3437</v>
      </c>
      <c r="C1100" s="99">
        <v>23247.41</v>
      </c>
      <c r="D1100" s="121">
        <v>46398.790000000008</v>
      </c>
      <c r="E1100" s="99">
        <v>20959.470000000005</v>
      </c>
      <c r="F1100" s="121">
        <v>12280.11</v>
      </c>
      <c r="G1100" s="99">
        <v>11504.61</v>
      </c>
      <c r="H1100" s="121">
        <v>14824.08</v>
      </c>
      <c r="I1100" s="99">
        <v>14151.75</v>
      </c>
      <c r="J1100" s="121">
        <v>10355.33</v>
      </c>
      <c r="K1100" s="99">
        <v>26953.54</v>
      </c>
      <c r="L1100" s="121">
        <v>30358.95</v>
      </c>
      <c r="M1100" s="99">
        <v>22516.31</v>
      </c>
      <c r="N1100" s="121">
        <f>IFERROR(VLOOKUP($A1100,'SQL Results'!$A:$B,2,0),0)</f>
        <v>47681.4</v>
      </c>
    </row>
    <row r="1101" spans="1:14" s="12" customFormat="1" x14ac:dyDescent="0.25">
      <c r="A1101" s="107" t="s">
        <v>3441</v>
      </c>
      <c r="B1101" s="108" t="s">
        <v>3439</v>
      </c>
      <c r="C1101" s="99">
        <v>43869.919999999998</v>
      </c>
      <c r="D1101" s="121">
        <v>15936.24</v>
      </c>
      <c r="E1101" s="99">
        <v>43438.18</v>
      </c>
      <c r="F1101" s="121">
        <v>13411.77</v>
      </c>
      <c r="G1101" s="99">
        <v>53382.29</v>
      </c>
      <c r="H1101" s="121">
        <v>20725.950000000004</v>
      </c>
      <c r="I1101" s="99">
        <v>12780.95</v>
      </c>
      <c r="J1101" s="121">
        <v>17248.09</v>
      </c>
      <c r="K1101" s="99">
        <v>28072.529999999995</v>
      </c>
      <c r="L1101" s="121">
        <v>105885.55</v>
      </c>
      <c r="M1101" s="99">
        <v>57905.67</v>
      </c>
      <c r="N1101" s="121">
        <f>IFERROR(VLOOKUP($A1101,'SQL Results'!$A:$B,2,0),0)</f>
        <v>71091.03</v>
      </c>
    </row>
    <row r="1102" spans="1:14" s="12" customFormat="1" x14ac:dyDescent="0.25">
      <c r="A1102" s="107" t="s">
        <v>3447</v>
      </c>
      <c r="B1102" s="112" t="s">
        <v>3445</v>
      </c>
      <c r="C1102" s="99">
        <v>1060999.3500000001</v>
      </c>
      <c r="D1102" s="121">
        <v>287291.92</v>
      </c>
      <c r="E1102" s="99">
        <v>182437.13</v>
      </c>
      <c r="F1102" s="121">
        <v>375929.53999999992</v>
      </c>
      <c r="G1102" s="99">
        <v>165852.68</v>
      </c>
      <c r="H1102" s="121">
        <v>225525.03</v>
      </c>
      <c r="I1102" s="99">
        <v>686194.35</v>
      </c>
      <c r="J1102" s="121">
        <v>94958.1</v>
      </c>
      <c r="K1102" s="99">
        <v>351958.37</v>
      </c>
      <c r="L1102" s="121">
        <v>240062.24</v>
      </c>
      <c r="M1102" s="99">
        <v>117713.96</v>
      </c>
      <c r="N1102" s="121">
        <f>IFERROR(VLOOKUP($A1102,'SQL Results'!$A:$B,2,0),0)</f>
        <v>246169.29</v>
      </c>
    </row>
    <row r="1103" spans="1:14" s="12" customFormat="1" x14ac:dyDescent="0.25">
      <c r="A1103" s="107" t="s">
        <v>3451</v>
      </c>
      <c r="B1103" s="108" t="s">
        <v>3449</v>
      </c>
      <c r="C1103" s="99">
        <v>369.1</v>
      </c>
      <c r="D1103" s="121">
        <v>397.61</v>
      </c>
      <c r="E1103" s="99">
        <v>32.46</v>
      </c>
      <c r="F1103" s="121">
        <v>20.29</v>
      </c>
      <c r="G1103" s="99">
        <v>12.39</v>
      </c>
      <c r="H1103" s="121">
        <v>12.15</v>
      </c>
      <c r="I1103" s="99">
        <v>26.3</v>
      </c>
      <c r="J1103" s="121">
        <v>40.409999999999997</v>
      </c>
      <c r="K1103" s="99">
        <v>32.4</v>
      </c>
      <c r="L1103" s="121">
        <v>0</v>
      </c>
      <c r="M1103" s="99">
        <v>7.19</v>
      </c>
      <c r="N1103" s="121">
        <f>IFERROR(VLOOKUP($A1103,'SQL Results'!$A:$B,2,0),0)</f>
        <v>0</v>
      </c>
    </row>
    <row r="1104" spans="1:14" s="12" customFormat="1" x14ac:dyDescent="0.25">
      <c r="A1104" s="107" t="s">
        <v>3458</v>
      </c>
      <c r="B1104" s="108" t="s">
        <v>3457</v>
      </c>
      <c r="C1104" s="99">
        <v>0</v>
      </c>
      <c r="D1104" s="121">
        <v>246.4</v>
      </c>
      <c r="E1104" s="99">
        <v>0</v>
      </c>
      <c r="F1104" s="121">
        <v>0</v>
      </c>
      <c r="G1104" s="99">
        <v>0</v>
      </c>
      <c r="H1104" s="121">
        <v>0</v>
      </c>
      <c r="I1104" s="99">
        <v>12275.66</v>
      </c>
      <c r="J1104" s="121">
        <v>2.85</v>
      </c>
      <c r="K1104" s="99">
        <v>20.93</v>
      </c>
      <c r="L1104" s="121">
        <v>0</v>
      </c>
      <c r="M1104" s="99">
        <v>0</v>
      </c>
      <c r="N1104" s="121">
        <f>IFERROR(VLOOKUP($A1104,'SQL Results'!$A:$B,2,0),0)</f>
        <v>0</v>
      </c>
    </row>
    <row r="1105" spans="1:14" s="12" customFormat="1" x14ac:dyDescent="0.25">
      <c r="A1105" s="107" t="s">
        <v>3461</v>
      </c>
      <c r="B1105" s="108" t="s">
        <v>3460</v>
      </c>
      <c r="C1105" s="99">
        <v>1535.42</v>
      </c>
      <c r="D1105" s="121">
        <v>870.49</v>
      </c>
      <c r="E1105" s="99">
        <v>74640.33</v>
      </c>
      <c r="F1105" s="121">
        <v>0.64</v>
      </c>
      <c r="G1105" s="99">
        <v>6356.89</v>
      </c>
      <c r="H1105" s="121">
        <v>6766.9799999999987</v>
      </c>
      <c r="I1105" s="99">
        <v>15.46</v>
      </c>
      <c r="J1105" s="121">
        <v>205.24</v>
      </c>
      <c r="K1105" s="99">
        <v>95.269999999999982</v>
      </c>
      <c r="L1105" s="121">
        <v>950.53</v>
      </c>
      <c r="M1105" s="99">
        <v>250.58</v>
      </c>
      <c r="N1105" s="121">
        <f>IFERROR(VLOOKUP($A1105,'SQL Results'!$A:$B,2,0),0)</f>
        <v>720.47</v>
      </c>
    </row>
    <row r="1106" spans="1:14" s="12" customFormat="1" x14ac:dyDescent="0.25">
      <c r="A1106" s="107" t="s">
        <v>3464</v>
      </c>
      <c r="B1106" s="112" t="s">
        <v>3465</v>
      </c>
      <c r="C1106" s="99">
        <v>0</v>
      </c>
      <c r="D1106" s="121">
        <v>0</v>
      </c>
      <c r="E1106" s="99">
        <v>0</v>
      </c>
      <c r="F1106" s="121">
        <v>0</v>
      </c>
      <c r="G1106" s="99">
        <v>0</v>
      </c>
      <c r="H1106" s="121">
        <v>0</v>
      </c>
      <c r="I1106" s="99">
        <v>0</v>
      </c>
      <c r="J1106" s="121">
        <v>0</v>
      </c>
      <c r="K1106" s="99">
        <v>0</v>
      </c>
      <c r="L1106" s="121">
        <v>0</v>
      </c>
      <c r="M1106" s="99">
        <v>0</v>
      </c>
      <c r="N1106" s="121">
        <f>IFERROR(VLOOKUP($A1106,'SQL Results'!$A:$B,2,0),0)</f>
        <v>0</v>
      </c>
    </row>
    <row r="1107" spans="1:14" s="12" customFormat="1" x14ac:dyDescent="0.25">
      <c r="A1107" s="107" t="s">
        <v>3466</v>
      </c>
      <c r="B1107" s="108" t="s">
        <v>3467</v>
      </c>
      <c r="C1107" s="99">
        <v>0</v>
      </c>
      <c r="D1107" s="121">
        <v>112.05</v>
      </c>
      <c r="E1107" s="99">
        <v>136.62</v>
      </c>
      <c r="F1107" s="121">
        <v>8.7799999999999994</v>
      </c>
      <c r="G1107" s="99">
        <v>2462.2100000000005</v>
      </c>
      <c r="H1107" s="121">
        <v>3.12</v>
      </c>
      <c r="I1107" s="99">
        <v>112.88</v>
      </c>
      <c r="J1107" s="121">
        <v>1886.13</v>
      </c>
      <c r="K1107" s="99">
        <v>137.36000000000001</v>
      </c>
      <c r="L1107" s="121">
        <v>262.99</v>
      </c>
      <c r="M1107" s="99">
        <v>1285.8</v>
      </c>
      <c r="N1107" s="121">
        <f>IFERROR(VLOOKUP($A1107,'SQL Results'!$A:$B,2,0),0)</f>
        <v>3.62</v>
      </c>
    </row>
    <row r="1108" spans="1:14" s="12" customFormat="1" x14ac:dyDescent="0.25">
      <c r="A1108" s="107" t="s">
        <v>3468</v>
      </c>
      <c r="B1108" s="112" t="s">
        <v>3469</v>
      </c>
      <c r="C1108" s="99">
        <v>8.68</v>
      </c>
      <c r="D1108" s="121">
        <v>96.32</v>
      </c>
      <c r="E1108" s="99">
        <v>218.03</v>
      </c>
      <c r="F1108" s="121">
        <v>14.18</v>
      </c>
      <c r="G1108" s="99">
        <v>98.799999999999983</v>
      </c>
      <c r="H1108" s="121">
        <v>507.66</v>
      </c>
      <c r="I1108" s="99">
        <v>1186.8499999999999</v>
      </c>
      <c r="J1108" s="121">
        <v>33.07</v>
      </c>
      <c r="K1108" s="99">
        <v>52.68</v>
      </c>
      <c r="L1108" s="121">
        <v>12.33</v>
      </c>
      <c r="M1108" s="99">
        <v>1026.0899999999999</v>
      </c>
      <c r="N1108" s="121">
        <f>IFERROR(VLOOKUP($A1108,'SQL Results'!$A:$B,2,0),0)</f>
        <v>1159.6300000000001</v>
      </c>
    </row>
    <row r="1109" spans="1:14" s="12" customFormat="1" x14ac:dyDescent="0.25">
      <c r="A1109" s="107" t="s">
        <v>3470</v>
      </c>
      <c r="B1109" s="112" t="s">
        <v>3471</v>
      </c>
      <c r="C1109" s="99">
        <v>0</v>
      </c>
      <c r="D1109" s="121">
        <v>0</v>
      </c>
      <c r="E1109" s="99">
        <v>0</v>
      </c>
      <c r="F1109" s="121">
        <v>0</v>
      </c>
      <c r="G1109" s="99">
        <v>0</v>
      </c>
      <c r="H1109" s="121">
        <v>0</v>
      </c>
      <c r="I1109" s="99">
        <v>0</v>
      </c>
      <c r="J1109" s="121">
        <v>0</v>
      </c>
      <c r="K1109" s="99">
        <v>0</v>
      </c>
      <c r="L1109" s="121">
        <v>0</v>
      </c>
      <c r="M1109" s="99">
        <v>0</v>
      </c>
      <c r="N1109" s="121">
        <f>IFERROR(VLOOKUP($A1109,'SQL Results'!$A:$B,2,0),0)</f>
        <v>0</v>
      </c>
    </row>
    <row r="1110" spans="1:14" s="12" customFormat="1" x14ac:dyDescent="0.25">
      <c r="A1110" s="107" t="s">
        <v>3472</v>
      </c>
      <c r="B1110" s="108" t="s">
        <v>3473</v>
      </c>
      <c r="C1110" s="99">
        <v>0</v>
      </c>
      <c r="D1110" s="121">
        <v>0</v>
      </c>
      <c r="E1110" s="99">
        <v>0</v>
      </c>
      <c r="F1110" s="121">
        <v>0</v>
      </c>
      <c r="G1110" s="99">
        <v>0</v>
      </c>
      <c r="H1110" s="121">
        <v>0</v>
      </c>
      <c r="I1110" s="99">
        <v>0</v>
      </c>
      <c r="J1110" s="121">
        <v>0</v>
      </c>
      <c r="K1110" s="99">
        <v>0</v>
      </c>
      <c r="L1110" s="121">
        <v>0</v>
      </c>
      <c r="M1110" s="99">
        <v>0</v>
      </c>
      <c r="N1110" s="121">
        <f>IFERROR(VLOOKUP($A1110,'SQL Results'!$A:$B,2,0),0)</f>
        <v>0</v>
      </c>
    </row>
    <row r="1111" spans="1:14" s="12" customFormat="1" x14ac:dyDescent="0.25">
      <c r="A1111" s="107" t="s">
        <v>3477</v>
      </c>
      <c r="B1111" s="108" t="s">
        <v>3475</v>
      </c>
      <c r="C1111" s="99">
        <v>0</v>
      </c>
      <c r="D1111" s="121">
        <v>0</v>
      </c>
      <c r="E1111" s="99">
        <v>65.680000000000007</v>
      </c>
      <c r="F1111" s="121">
        <v>54.749999999999993</v>
      </c>
      <c r="G1111" s="99">
        <v>0</v>
      </c>
      <c r="H1111" s="121">
        <v>0</v>
      </c>
      <c r="I1111" s="99">
        <v>0</v>
      </c>
      <c r="J1111" s="121">
        <v>0</v>
      </c>
      <c r="K1111" s="99">
        <v>0</v>
      </c>
      <c r="L1111" s="121">
        <v>0</v>
      </c>
      <c r="M1111" s="99">
        <v>0</v>
      </c>
      <c r="N1111" s="121">
        <f>IFERROR(VLOOKUP($A1111,'SQL Results'!$A:$B,2,0),0)</f>
        <v>93.08</v>
      </c>
    </row>
    <row r="1112" spans="1:14" s="12" customFormat="1" x14ac:dyDescent="0.25">
      <c r="A1112" s="107" t="s">
        <v>3483</v>
      </c>
      <c r="B1112" s="112" t="s">
        <v>3484</v>
      </c>
      <c r="C1112" s="99">
        <v>0</v>
      </c>
      <c r="D1112" s="121">
        <v>0</v>
      </c>
      <c r="E1112" s="99">
        <v>0</v>
      </c>
      <c r="F1112" s="121">
        <v>0</v>
      </c>
      <c r="G1112" s="99">
        <v>0</v>
      </c>
      <c r="H1112" s="121">
        <v>0</v>
      </c>
      <c r="I1112" s="99">
        <v>0</v>
      </c>
      <c r="J1112" s="121">
        <v>0</v>
      </c>
      <c r="K1112" s="99">
        <v>0</v>
      </c>
      <c r="L1112" s="121">
        <v>0</v>
      </c>
      <c r="M1112" s="99">
        <v>0</v>
      </c>
      <c r="N1112" s="121">
        <f>IFERROR(VLOOKUP($A1112,'SQL Results'!$A:$B,2,0),0)</f>
        <v>0</v>
      </c>
    </row>
    <row r="1113" spans="1:14" s="12" customFormat="1" x14ac:dyDescent="0.25">
      <c r="A1113" s="107" t="s">
        <v>3485</v>
      </c>
      <c r="B1113" s="112" t="s">
        <v>3486</v>
      </c>
      <c r="C1113" s="99">
        <v>28.62</v>
      </c>
      <c r="D1113" s="121">
        <v>181.93</v>
      </c>
      <c r="E1113" s="99">
        <v>383.74</v>
      </c>
      <c r="F1113" s="121">
        <v>38.97</v>
      </c>
      <c r="G1113" s="99">
        <v>53.149999999999991</v>
      </c>
      <c r="H1113" s="121">
        <v>120.77</v>
      </c>
      <c r="I1113" s="99">
        <v>635.51</v>
      </c>
      <c r="J1113" s="121">
        <v>1958.02</v>
      </c>
      <c r="K1113" s="99">
        <v>745.5</v>
      </c>
      <c r="L1113" s="121">
        <v>15.36</v>
      </c>
      <c r="M1113" s="99">
        <v>1063.94</v>
      </c>
      <c r="N1113" s="121">
        <f>IFERROR(VLOOKUP($A1113,'SQL Results'!$A:$B,2,0),0)</f>
        <v>1227.46</v>
      </c>
    </row>
    <row r="1114" spans="1:14" s="12" customFormat="1" x14ac:dyDescent="0.25">
      <c r="A1114" s="107" t="s">
        <v>3490</v>
      </c>
      <c r="B1114" s="112" t="s">
        <v>3491</v>
      </c>
      <c r="C1114" s="99">
        <v>0</v>
      </c>
      <c r="D1114" s="121">
        <v>0</v>
      </c>
      <c r="E1114" s="99">
        <v>0</v>
      </c>
      <c r="F1114" s="121">
        <v>0</v>
      </c>
      <c r="G1114" s="99">
        <v>4.8099999999999996</v>
      </c>
      <c r="H1114" s="121">
        <v>0</v>
      </c>
      <c r="I1114" s="99">
        <v>0</v>
      </c>
      <c r="J1114" s="121">
        <v>0</v>
      </c>
      <c r="K1114" s="99">
        <v>0</v>
      </c>
      <c r="L1114" s="121">
        <v>0</v>
      </c>
      <c r="M1114" s="99">
        <v>0</v>
      </c>
      <c r="N1114" s="121">
        <f>IFERROR(VLOOKUP($A1114,'SQL Results'!$A:$B,2,0),0)</f>
        <v>0</v>
      </c>
    </row>
    <row r="1115" spans="1:14" s="12" customFormat="1" x14ac:dyDescent="0.25">
      <c r="A1115" s="107" t="s">
        <v>3492</v>
      </c>
      <c r="B1115" s="108" t="s">
        <v>3493</v>
      </c>
      <c r="C1115" s="99">
        <v>1748.21</v>
      </c>
      <c r="D1115" s="121">
        <v>2.82</v>
      </c>
      <c r="E1115" s="99">
        <v>18.8</v>
      </c>
      <c r="F1115" s="121">
        <v>248.86</v>
      </c>
      <c r="G1115" s="99">
        <v>202.52</v>
      </c>
      <c r="H1115" s="121">
        <v>1031.4700000000003</v>
      </c>
      <c r="I1115" s="99">
        <v>129.52000000000001</v>
      </c>
      <c r="J1115" s="121">
        <v>129.47999999999999</v>
      </c>
      <c r="K1115" s="99">
        <v>80.180000000000007</v>
      </c>
      <c r="L1115" s="121">
        <v>0</v>
      </c>
      <c r="M1115" s="99">
        <v>191.76</v>
      </c>
      <c r="N1115" s="121">
        <f>IFERROR(VLOOKUP($A1115,'SQL Results'!$A:$B,2,0),0)</f>
        <v>23.98</v>
      </c>
    </row>
    <row r="1116" spans="1:14" s="12" customFormat="1" x14ac:dyDescent="0.25">
      <c r="A1116" s="107" t="s">
        <v>3494</v>
      </c>
      <c r="B1116" s="108" t="s">
        <v>3495</v>
      </c>
      <c r="C1116" s="99">
        <v>2402.0199999999995</v>
      </c>
      <c r="D1116" s="121">
        <v>2161.89</v>
      </c>
      <c r="E1116" s="99">
        <v>2385.04</v>
      </c>
      <c r="F1116" s="121">
        <v>1949.45</v>
      </c>
      <c r="G1116" s="99">
        <v>2475.21</v>
      </c>
      <c r="H1116" s="121">
        <v>2521.5500000000002</v>
      </c>
      <c r="I1116" s="99">
        <v>5422.11</v>
      </c>
      <c r="J1116" s="121">
        <v>911.44</v>
      </c>
      <c r="K1116" s="99">
        <v>1475.3</v>
      </c>
      <c r="L1116" s="121">
        <v>996.85</v>
      </c>
      <c r="M1116" s="99">
        <v>5658.43</v>
      </c>
      <c r="N1116" s="121">
        <f>IFERROR(VLOOKUP($A1116,'SQL Results'!$A:$B,2,0),0)</f>
        <v>617.96</v>
      </c>
    </row>
    <row r="1117" spans="1:14" s="12" customFormat="1" x14ac:dyDescent="0.25">
      <c r="A1117" s="107" t="s">
        <v>3496</v>
      </c>
      <c r="B1117" s="108" t="s">
        <v>3497</v>
      </c>
      <c r="C1117" s="99">
        <v>0</v>
      </c>
      <c r="D1117" s="121">
        <v>119.9</v>
      </c>
      <c r="E1117" s="99">
        <v>0</v>
      </c>
      <c r="F1117" s="121">
        <v>0</v>
      </c>
      <c r="G1117" s="99">
        <v>0</v>
      </c>
      <c r="H1117" s="121">
        <v>0</v>
      </c>
      <c r="I1117" s="99">
        <v>0</v>
      </c>
      <c r="J1117" s="121">
        <v>0</v>
      </c>
      <c r="K1117" s="99">
        <v>0</v>
      </c>
      <c r="L1117" s="121">
        <v>0</v>
      </c>
      <c r="M1117" s="99">
        <v>0</v>
      </c>
      <c r="N1117" s="121">
        <f>IFERROR(VLOOKUP($A1117,'SQL Results'!$A:$B,2,0),0)</f>
        <v>0</v>
      </c>
    </row>
    <row r="1118" spans="1:14" s="12" customFormat="1" x14ac:dyDescent="0.25">
      <c r="A1118" s="107" t="s">
        <v>3498</v>
      </c>
      <c r="B1118" s="108" t="s">
        <v>3499</v>
      </c>
      <c r="C1118" s="99">
        <v>0</v>
      </c>
      <c r="D1118" s="121">
        <v>0</v>
      </c>
      <c r="E1118" s="99">
        <v>7.92</v>
      </c>
      <c r="F1118" s="121">
        <v>283.98</v>
      </c>
      <c r="G1118" s="99">
        <v>0</v>
      </c>
      <c r="H1118" s="121">
        <v>0</v>
      </c>
      <c r="I1118" s="99">
        <v>0</v>
      </c>
      <c r="J1118" s="121">
        <v>0</v>
      </c>
      <c r="K1118" s="99">
        <v>0</v>
      </c>
      <c r="L1118" s="121">
        <v>0</v>
      </c>
      <c r="M1118" s="99">
        <v>0</v>
      </c>
      <c r="N1118" s="121">
        <f>IFERROR(VLOOKUP($A1118,'SQL Results'!$A:$B,2,0),0)</f>
        <v>0</v>
      </c>
    </row>
    <row r="1119" spans="1:14" s="12" customFormat="1" x14ac:dyDescent="0.25">
      <c r="A1119" s="107" t="s">
        <v>3503</v>
      </c>
      <c r="B1119" s="108" t="s">
        <v>3504</v>
      </c>
      <c r="C1119" s="99">
        <v>0</v>
      </c>
      <c r="D1119" s="121">
        <v>2.0499999999999998</v>
      </c>
      <c r="E1119" s="99">
        <v>0</v>
      </c>
      <c r="F1119" s="121">
        <v>0</v>
      </c>
      <c r="G1119" s="99">
        <v>0</v>
      </c>
      <c r="H1119" s="121">
        <v>0</v>
      </c>
      <c r="I1119" s="99">
        <v>0</v>
      </c>
      <c r="J1119" s="121">
        <v>0</v>
      </c>
      <c r="K1119" s="99">
        <v>0</v>
      </c>
      <c r="L1119" s="121">
        <v>0</v>
      </c>
      <c r="M1119" s="99">
        <v>0</v>
      </c>
      <c r="N1119" s="121">
        <f>IFERROR(VLOOKUP($A1119,'SQL Results'!$A:$B,2,0),0)</f>
        <v>0</v>
      </c>
    </row>
    <row r="1120" spans="1:14" s="12" customFormat="1" x14ac:dyDescent="0.25">
      <c r="A1120" s="107" t="s">
        <v>3505</v>
      </c>
      <c r="B1120" s="108" t="s">
        <v>3506</v>
      </c>
      <c r="C1120" s="99">
        <v>15764.29</v>
      </c>
      <c r="D1120" s="121">
        <v>49580.080000000009</v>
      </c>
      <c r="E1120" s="99">
        <v>24892.48</v>
      </c>
      <c r="F1120" s="121">
        <v>41308.230000000003</v>
      </c>
      <c r="G1120" s="99">
        <v>9991.4599999999991</v>
      </c>
      <c r="H1120" s="121">
        <v>7395.8999999999987</v>
      </c>
      <c r="I1120" s="99">
        <v>45387.69</v>
      </c>
      <c r="J1120" s="121">
        <v>9875.77</v>
      </c>
      <c r="K1120" s="99">
        <v>6474.41</v>
      </c>
      <c r="L1120" s="121">
        <v>14417.219999999998</v>
      </c>
      <c r="M1120" s="99">
        <v>12896.12</v>
      </c>
      <c r="N1120" s="121">
        <f>IFERROR(VLOOKUP($A1120,'SQL Results'!$A:$B,2,0),0)</f>
        <v>30652</v>
      </c>
    </row>
    <row r="1121" spans="1:14" s="12" customFormat="1" x14ac:dyDescent="0.25">
      <c r="A1121" s="107" t="s">
        <v>3507</v>
      </c>
      <c r="B1121" s="108" t="s">
        <v>3508</v>
      </c>
      <c r="C1121" s="99">
        <v>0</v>
      </c>
      <c r="D1121" s="121">
        <v>0</v>
      </c>
      <c r="E1121" s="99">
        <v>0</v>
      </c>
      <c r="F1121" s="121">
        <v>0</v>
      </c>
      <c r="G1121" s="99">
        <v>0</v>
      </c>
      <c r="H1121" s="121">
        <v>0</v>
      </c>
      <c r="I1121" s="99">
        <v>0</v>
      </c>
      <c r="J1121" s="121">
        <v>0</v>
      </c>
      <c r="K1121" s="99">
        <v>0</v>
      </c>
      <c r="L1121" s="121">
        <v>0</v>
      </c>
      <c r="M1121" s="99">
        <v>0</v>
      </c>
      <c r="N1121" s="121">
        <f>IFERROR(VLOOKUP($A1121,'SQL Results'!$A:$B,2,0),0)</f>
        <v>0</v>
      </c>
    </row>
    <row r="1122" spans="1:14" s="12" customFormat="1" ht="30" x14ac:dyDescent="0.25">
      <c r="A1122" s="107" t="s">
        <v>3509</v>
      </c>
      <c r="B1122" s="108" t="s">
        <v>3510</v>
      </c>
      <c r="C1122" s="99">
        <v>9179.2900000000009</v>
      </c>
      <c r="D1122" s="121">
        <v>1965.47</v>
      </c>
      <c r="E1122" s="99">
        <v>1213.46</v>
      </c>
      <c r="F1122" s="121">
        <v>1922.23</v>
      </c>
      <c r="G1122" s="99">
        <v>9008.1200000000008</v>
      </c>
      <c r="H1122" s="121">
        <v>2136.04</v>
      </c>
      <c r="I1122" s="99">
        <v>3881.2</v>
      </c>
      <c r="J1122" s="121">
        <v>2134.0500000000002</v>
      </c>
      <c r="K1122" s="99">
        <v>212.97</v>
      </c>
      <c r="L1122" s="121">
        <v>937.23000000000013</v>
      </c>
      <c r="M1122" s="99">
        <v>1447.29</v>
      </c>
      <c r="N1122" s="121">
        <f>IFERROR(VLOOKUP($A1122,'SQL Results'!$A:$B,2,0),0)</f>
        <v>4540.66</v>
      </c>
    </row>
    <row r="1123" spans="1:14" s="12" customFormat="1" x14ac:dyDescent="0.25">
      <c r="A1123" s="107" t="s">
        <v>3511</v>
      </c>
      <c r="B1123" s="108" t="s">
        <v>3512</v>
      </c>
      <c r="C1123" s="99">
        <v>1004.25</v>
      </c>
      <c r="D1123" s="121">
        <v>181.83</v>
      </c>
      <c r="E1123" s="99">
        <v>257.64999999999998</v>
      </c>
      <c r="F1123" s="121">
        <v>0</v>
      </c>
      <c r="G1123" s="99">
        <v>0</v>
      </c>
      <c r="H1123" s="121">
        <v>0</v>
      </c>
      <c r="I1123" s="99">
        <v>0</v>
      </c>
      <c r="J1123" s="121">
        <v>1946.08</v>
      </c>
      <c r="K1123" s="99">
        <v>243.63</v>
      </c>
      <c r="L1123" s="121">
        <v>115.59</v>
      </c>
      <c r="M1123" s="99">
        <v>0</v>
      </c>
      <c r="N1123" s="121">
        <f>IFERROR(VLOOKUP($A1123,'SQL Results'!$A:$B,2,0),0)</f>
        <v>258.58</v>
      </c>
    </row>
    <row r="1124" spans="1:14" s="12" customFormat="1" ht="30" x14ac:dyDescent="0.25">
      <c r="A1124" s="107" t="s">
        <v>3513</v>
      </c>
      <c r="B1124" s="108" t="s">
        <v>3514</v>
      </c>
      <c r="C1124" s="99">
        <v>37545.61</v>
      </c>
      <c r="D1124" s="121">
        <v>49102.55</v>
      </c>
      <c r="E1124" s="99">
        <v>52787.62000000001</v>
      </c>
      <c r="F1124" s="121">
        <v>51963.97</v>
      </c>
      <c r="G1124" s="99">
        <v>28013.9</v>
      </c>
      <c r="H1124" s="121">
        <v>40872.57</v>
      </c>
      <c r="I1124" s="99">
        <v>59098.46</v>
      </c>
      <c r="J1124" s="121">
        <v>104192.85</v>
      </c>
      <c r="K1124" s="99">
        <v>78224.050000000017</v>
      </c>
      <c r="L1124" s="121">
        <v>79973.649999999994</v>
      </c>
      <c r="M1124" s="99">
        <v>54018.62</v>
      </c>
      <c r="N1124" s="121">
        <f>IFERROR(VLOOKUP($A1124,'SQL Results'!$A:$B,2,0),0)</f>
        <v>57893.59</v>
      </c>
    </row>
    <row r="1125" spans="1:14" s="12" customFormat="1" x14ac:dyDescent="0.25">
      <c r="A1125" s="107" t="s">
        <v>3520</v>
      </c>
      <c r="B1125" s="108" t="s">
        <v>3518</v>
      </c>
      <c r="C1125" s="99">
        <v>322.74</v>
      </c>
      <c r="D1125" s="121">
        <v>0</v>
      </c>
      <c r="E1125" s="99">
        <v>0</v>
      </c>
      <c r="F1125" s="121">
        <v>0</v>
      </c>
      <c r="G1125" s="99">
        <v>0</v>
      </c>
      <c r="H1125" s="121">
        <v>257.24999999999994</v>
      </c>
      <c r="I1125" s="99">
        <v>44.76</v>
      </c>
      <c r="J1125" s="121">
        <v>228.79</v>
      </c>
      <c r="K1125" s="99">
        <v>251.37999999999997</v>
      </c>
      <c r="L1125" s="121">
        <v>244.44999999999996</v>
      </c>
      <c r="M1125" s="99">
        <v>1944.18</v>
      </c>
      <c r="N1125" s="121">
        <f>IFERROR(VLOOKUP($A1125,'SQL Results'!$A:$B,2,0),0)</f>
        <v>125.93</v>
      </c>
    </row>
    <row r="1126" spans="1:14" s="12" customFormat="1" x14ac:dyDescent="0.25">
      <c r="A1126" s="107" t="s">
        <v>3527</v>
      </c>
      <c r="B1126" s="108" t="s">
        <v>3526</v>
      </c>
      <c r="C1126" s="99">
        <v>2121.6999999999998</v>
      </c>
      <c r="D1126" s="121">
        <v>3463.53</v>
      </c>
      <c r="E1126" s="99">
        <v>3107.75</v>
      </c>
      <c r="F1126" s="121">
        <v>1874.1</v>
      </c>
      <c r="G1126" s="99">
        <v>2804.87</v>
      </c>
      <c r="H1126" s="121">
        <v>2071.46</v>
      </c>
      <c r="I1126" s="99">
        <v>2036.68</v>
      </c>
      <c r="J1126" s="121">
        <v>2848.54</v>
      </c>
      <c r="K1126" s="99">
        <v>354.81</v>
      </c>
      <c r="L1126" s="121">
        <v>4413.24</v>
      </c>
      <c r="M1126" s="99">
        <v>5887.48</v>
      </c>
      <c r="N1126" s="121">
        <f>IFERROR(VLOOKUP($A1126,'SQL Results'!$A:$B,2,0),0)</f>
        <v>8295.7199999999993</v>
      </c>
    </row>
    <row r="1127" spans="1:14" s="12" customFormat="1" x14ac:dyDescent="0.25">
      <c r="A1127" s="107" t="s">
        <v>3530</v>
      </c>
      <c r="B1127" s="108" t="s">
        <v>3531</v>
      </c>
      <c r="C1127" s="99">
        <v>0</v>
      </c>
      <c r="D1127" s="121">
        <v>0</v>
      </c>
      <c r="E1127" s="99">
        <v>0</v>
      </c>
      <c r="F1127" s="121">
        <v>12</v>
      </c>
      <c r="G1127" s="99">
        <v>0</v>
      </c>
      <c r="H1127" s="121">
        <v>0</v>
      </c>
      <c r="I1127" s="99">
        <v>0</v>
      </c>
      <c r="J1127" s="121">
        <v>0</v>
      </c>
      <c r="K1127" s="99">
        <v>0</v>
      </c>
      <c r="L1127" s="121">
        <v>14.78</v>
      </c>
      <c r="M1127" s="99">
        <v>28</v>
      </c>
      <c r="N1127" s="121">
        <f>IFERROR(VLOOKUP($A1127,'SQL Results'!$A:$B,2,0),0)</f>
        <v>0</v>
      </c>
    </row>
    <row r="1128" spans="1:14" s="12" customFormat="1" x14ac:dyDescent="0.25">
      <c r="A1128" s="107" t="s">
        <v>3532</v>
      </c>
      <c r="B1128" s="108" t="s">
        <v>3533</v>
      </c>
      <c r="C1128" s="99">
        <v>0</v>
      </c>
      <c r="D1128" s="121">
        <v>0</v>
      </c>
      <c r="E1128" s="99">
        <v>0</v>
      </c>
      <c r="F1128" s="121">
        <v>0</v>
      </c>
      <c r="G1128" s="99">
        <v>0</v>
      </c>
      <c r="H1128" s="121">
        <v>0</v>
      </c>
      <c r="I1128" s="99">
        <v>0</v>
      </c>
      <c r="J1128" s="121">
        <v>0</v>
      </c>
      <c r="K1128" s="99">
        <v>0</v>
      </c>
      <c r="L1128" s="121">
        <v>0</v>
      </c>
      <c r="M1128" s="99">
        <v>0</v>
      </c>
      <c r="N1128" s="121">
        <f>IFERROR(VLOOKUP($A1128,'SQL Results'!$A:$B,2,0),0)</f>
        <v>0</v>
      </c>
    </row>
    <row r="1129" spans="1:14" s="12" customFormat="1" ht="30" x14ac:dyDescent="0.25">
      <c r="A1129" s="107" t="s">
        <v>3534</v>
      </c>
      <c r="B1129" s="108" t="s">
        <v>3535</v>
      </c>
      <c r="C1129" s="99">
        <v>16829.740000000002</v>
      </c>
      <c r="D1129" s="121">
        <v>25354.54</v>
      </c>
      <c r="E1129" s="99">
        <v>23266.67</v>
      </c>
      <c r="F1129" s="121">
        <v>35694.839999999997</v>
      </c>
      <c r="G1129" s="99">
        <v>23267.52</v>
      </c>
      <c r="H1129" s="121">
        <v>15091.99</v>
      </c>
      <c r="I1129" s="99">
        <v>11555.29</v>
      </c>
      <c r="J1129" s="121">
        <v>19883.25</v>
      </c>
      <c r="K1129" s="99">
        <v>45128.830000000009</v>
      </c>
      <c r="L1129" s="121">
        <v>55632.970000000008</v>
      </c>
      <c r="M1129" s="99">
        <v>150527.81</v>
      </c>
      <c r="N1129" s="121">
        <f>IFERROR(VLOOKUP($A1129,'SQL Results'!$A:$B,2,0),0)</f>
        <v>11261.46</v>
      </c>
    </row>
    <row r="1130" spans="1:14" s="12" customFormat="1" x14ac:dyDescent="0.25">
      <c r="A1130" s="107" t="s">
        <v>3540</v>
      </c>
      <c r="B1130" s="108" t="s">
        <v>3539</v>
      </c>
      <c r="C1130" s="99">
        <v>2586.36</v>
      </c>
      <c r="D1130" s="121">
        <v>3941.52</v>
      </c>
      <c r="E1130" s="99">
        <v>3224.3000000000006</v>
      </c>
      <c r="F1130" s="121">
        <v>684.45</v>
      </c>
      <c r="G1130" s="99">
        <v>398.41</v>
      </c>
      <c r="H1130" s="121">
        <v>1032.7599999999998</v>
      </c>
      <c r="I1130" s="99">
        <v>2031.26</v>
      </c>
      <c r="J1130" s="121">
        <v>2834.85</v>
      </c>
      <c r="K1130" s="99">
        <v>1260.3599999999999</v>
      </c>
      <c r="L1130" s="121">
        <v>591.45000000000005</v>
      </c>
      <c r="M1130" s="99">
        <v>247.5</v>
      </c>
      <c r="N1130" s="121">
        <f>IFERROR(VLOOKUP($A1130,'SQL Results'!$A:$B,2,0),0)</f>
        <v>46.14</v>
      </c>
    </row>
    <row r="1131" spans="1:14" s="12" customFormat="1" x14ac:dyDescent="0.25">
      <c r="A1131" s="107" t="s">
        <v>3543</v>
      </c>
      <c r="B1131" s="108" t="s">
        <v>3542</v>
      </c>
      <c r="C1131" s="99">
        <v>156938.85999999999</v>
      </c>
      <c r="D1131" s="121">
        <v>59346.29</v>
      </c>
      <c r="E1131" s="99">
        <v>61114.61</v>
      </c>
      <c r="F1131" s="121">
        <v>69219.08</v>
      </c>
      <c r="G1131" s="99">
        <v>17896.53</v>
      </c>
      <c r="H1131" s="121">
        <v>70395.820000000007</v>
      </c>
      <c r="I1131" s="99">
        <v>61362.14</v>
      </c>
      <c r="J1131" s="121">
        <v>51035.15</v>
      </c>
      <c r="K1131" s="99">
        <v>21300.85</v>
      </c>
      <c r="L1131" s="121">
        <v>3199.83</v>
      </c>
      <c r="M1131" s="99">
        <v>27080.16</v>
      </c>
      <c r="N1131" s="121">
        <f>IFERROR(VLOOKUP($A1131,'SQL Results'!$A:$B,2,0),0)</f>
        <v>25488.57</v>
      </c>
    </row>
    <row r="1132" spans="1:14" s="12" customFormat="1" x14ac:dyDescent="0.25">
      <c r="A1132" s="107" t="s">
        <v>3546</v>
      </c>
      <c r="B1132" s="108" t="s">
        <v>3545</v>
      </c>
      <c r="C1132" s="99">
        <v>0</v>
      </c>
      <c r="D1132" s="121">
        <v>270.89999999999998</v>
      </c>
      <c r="E1132" s="99">
        <v>309.74</v>
      </c>
      <c r="F1132" s="121">
        <v>12.46</v>
      </c>
      <c r="G1132" s="99">
        <v>371.05</v>
      </c>
      <c r="H1132" s="121">
        <v>0</v>
      </c>
      <c r="I1132" s="99">
        <v>69.739999999999981</v>
      </c>
      <c r="J1132" s="121">
        <v>51.63</v>
      </c>
      <c r="K1132" s="99">
        <v>377.56</v>
      </c>
      <c r="L1132" s="121">
        <v>97.68</v>
      </c>
      <c r="M1132" s="99">
        <v>85.03</v>
      </c>
      <c r="N1132" s="121">
        <f>IFERROR(VLOOKUP($A1132,'SQL Results'!$A:$B,2,0),0)</f>
        <v>424.54</v>
      </c>
    </row>
    <row r="1133" spans="1:14" s="12" customFormat="1" x14ac:dyDescent="0.25">
      <c r="A1133" s="107" t="s">
        <v>3549</v>
      </c>
      <c r="B1133" s="109" t="s">
        <v>3550</v>
      </c>
      <c r="C1133" s="99">
        <v>0</v>
      </c>
      <c r="D1133" s="121">
        <v>0</v>
      </c>
      <c r="E1133" s="99">
        <v>0</v>
      </c>
      <c r="F1133" s="121">
        <v>0</v>
      </c>
      <c r="G1133" s="99">
        <v>0</v>
      </c>
      <c r="H1133" s="121">
        <v>0</v>
      </c>
      <c r="I1133" s="99">
        <v>0</v>
      </c>
      <c r="J1133" s="121">
        <v>0</v>
      </c>
      <c r="K1133" s="99">
        <v>0</v>
      </c>
      <c r="L1133" s="121">
        <v>0</v>
      </c>
      <c r="M1133" s="99">
        <v>0</v>
      </c>
      <c r="N1133" s="121">
        <f>IFERROR(VLOOKUP($A1133,'SQL Results'!$A:$B,2,0),0)</f>
        <v>0</v>
      </c>
    </row>
    <row r="1134" spans="1:14" s="12" customFormat="1" ht="30" x14ac:dyDescent="0.25">
      <c r="A1134" s="107" t="s">
        <v>3551</v>
      </c>
      <c r="B1134" s="108" t="s">
        <v>3552</v>
      </c>
      <c r="C1134" s="99">
        <v>8458.1299999999992</v>
      </c>
      <c r="D1134" s="121">
        <v>1549.8</v>
      </c>
      <c r="E1134" s="99">
        <v>2025</v>
      </c>
      <c r="F1134" s="121">
        <v>25.460000000000004</v>
      </c>
      <c r="G1134" s="99">
        <v>15616.15</v>
      </c>
      <c r="H1134" s="121">
        <v>6.06</v>
      </c>
      <c r="I1134" s="99">
        <v>13318.29</v>
      </c>
      <c r="J1134" s="121">
        <v>4810.88</v>
      </c>
      <c r="K1134" s="99">
        <v>4679.12</v>
      </c>
      <c r="L1134" s="121">
        <v>28450.66</v>
      </c>
      <c r="M1134" s="99">
        <v>1082.56</v>
      </c>
      <c r="N1134" s="121">
        <f>IFERROR(VLOOKUP($A1134,'SQL Results'!$A:$B,2,0),0)</f>
        <v>2100.06</v>
      </c>
    </row>
    <row r="1135" spans="1:14" s="12" customFormat="1" x14ac:dyDescent="0.25">
      <c r="A1135" s="107" t="s">
        <v>3553</v>
      </c>
      <c r="B1135" s="108" t="s">
        <v>3554</v>
      </c>
      <c r="C1135" s="99">
        <v>5164.4499999999989</v>
      </c>
      <c r="D1135" s="121">
        <v>2801.01</v>
      </c>
      <c r="E1135" s="99">
        <v>4958.03</v>
      </c>
      <c r="F1135" s="121">
        <v>2710.35</v>
      </c>
      <c r="G1135" s="99">
        <v>3532.76</v>
      </c>
      <c r="H1135" s="121">
        <v>4725.6599999999989</v>
      </c>
      <c r="I1135" s="99">
        <v>8449.2999999999993</v>
      </c>
      <c r="J1135" s="121">
        <v>11970.84</v>
      </c>
      <c r="K1135" s="99">
        <v>11014.13</v>
      </c>
      <c r="L1135" s="121">
        <v>14290.809999999998</v>
      </c>
      <c r="M1135" s="99">
        <v>13534.25</v>
      </c>
      <c r="N1135" s="121">
        <f>IFERROR(VLOOKUP($A1135,'SQL Results'!$A:$B,2,0),0)</f>
        <v>13556.31</v>
      </c>
    </row>
    <row r="1136" spans="1:14" s="12" customFormat="1" x14ac:dyDescent="0.25">
      <c r="A1136" s="107" t="s">
        <v>3555</v>
      </c>
      <c r="B1136" s="108" t="s">
        <v>3556</v>
      </c>
      <c r="C1136" s="99">
        <v>394.66</v>
      </c>
      <c r="D1136" s="121">
        <v>0</v>
      </c>
      <c r="E1136" s="99">
        <v>4.04</v>
      </c>
      <c r="F1136" s="121">
        <v>0</v>
      </c>
      <c r="G1136" s="99">
        <v>0</v>
      </c>
      <c r="H1136" s="121">
        <v>0</v>
      </c>
      <c r="I1136" s="99">
        <v>0</v>
      </c>
      <c r="J1136" s="121">
        <v>0</v>
      </c>
      <c r="K1136" s="99">
        <v>0</v>
      </c>
      <c r="L1136" s="121">
        <v>0</v>
      </c>
      <c r="M1136" s="99">
        <v>0</v>
      </c>
      <c r="N1136" s="121">
        <f>IFERROR(VLOOKUP($A1136,'SQL Results'!$A:$B,2,0),0)</f>
        <v>0</v>
      </c>
    </row>
    <row r="1137" spans="1:14" s="12" customFormat="1" x14ac:dyDescent="0.25">
      <c r="A1137" s="107" t="s">
        <v>3561</v>
      </c>
      <c r="B1137" s="108" t="s">
        <v>3560</v>
      </c>
      <c r="C1137" s="99">
        <v>22.31</v>
      </c>
      <c r="D1137" s="121">
        <v>11.8</v>
      </c>
      <c r="E1137" s="99">
        <v>10</v>
      </c>
      <c r="F1137" s="121">
        <v>0</v>
      </c>
      <c r="G1137" s="99">
        <v>28.33</v>
      </c>
      <c r="H1137" s="121">
        <v>30.65</v>
      </c>
      <c r="I1137" s="99">
        <v>0</v>
      </c>
      <c r="J1137" s="121">
        <v>51.8</v>
      </c>
      <c r="K1137" s="99">
        <v>4.5999999999999996</v>
      </c>
      <c r="L1137" s="121">
        <v>0</v>
      </c>
      <c r="M1137" s="99">
        <v>315.89999999999998</v>
      </c>
      <c r="N1137" s="121">
        <f>IFERROR(VLOOKUP($A1137,'SQL Results'!$A:$B,2,0),0)</f>
        <v>76.900000000000006</v>
      </c>
    </row>
    <row r="1138" spans="1:14" s="12" customFormat="1" ht="30" x14ac:dyDescent="0.25">
      <c r="A1138" s="107" t="s">
        <v>3564</v>
      </c>
      <c r="B1138" s="108" t="s">
        <v>3565</v>
      </c>
      <c r="C1138" s="99">
        <v>9488.98</v>
      </c>
      <c r="D1138" s="121">
        <v>28126.42</v>
      </c>
      <c r="E1138" s="99">
        <v>5555.74</v>
      </c>
      <c r="F1138" s="121">
        <v>4882.91</v>
      </c>
      <c r="G1138" s="99">
        <v>66922.12</v>
      </c>
      <c r="H1138" s="121">
        <v>53351.41</v>
      </c>
      <c r="I1138" s="99">
        <v>7517.12</v>
      </c>
      <c r="J1138" s="121">
        <v>3402.77</v>
      </c>
      <c r="K1138" s="99">
        <v>4850.7499999999991</v>
      </c>
      <c r="L1138" s="121">
        <v>37327.919999999998</v>
      </c>
      <c r="M1138" s="99">
        <v>11430.59</v>
      </c>
      <c r="N1138" s="121">
        <f>IFERROR(VLOOKUP($A1138,'SQL Results'!$A:$B,2,0),0)</f>
        <v>13644.89</v>
      </c>
    </row>
    <row r="1139" spans="1:14" s="12" customFormat="1" x14ac:dyDescent="0.25">
      <c r="A1139" s="107" t="s">
        <v>3566</v>
      </c>
      <c r="B1139" s="108" t="s">
        <v>3567</v>
      </c>
      <c r="C1139" s="99">
        <v>12023.72</v>
      </c>
      <c r="D1139" s="121">
        <v>10597.88</v>
      </c>
      <c r="E1139" s="99">
        <v>12883.76</v>
      </c>
      <c r="F1139" s="121">
        <v>9978.06</v>
      </c>
      <c r="G1139" s="99">
        <v>10147.94</v>
      </c>
      <c r="H1139" s="121">
        <v>7378.78</v>
      </c>
      <c r="I1139" s="99">
        <v>7442.88</v>
      </c>
      <c r="J1139" s="121">
        <v>7028.66</v>
      </c>
      <c r="K1139" s="99">
        <v>3294.66</v>
      </c>
      <c r="L1139" s="121">
        <v>13308.76</v>
      </c>
      <c r="M1139" s="99">
        <v>11019.3</v>
      </c>
      <c r="N1139" s="121">
        <f>IFERROR(VLOOKUP($A1139,'SQL Results'!$A:$B,2,0),0)</f>
        <v>58546.46</v>
      </c>
    </row>
    <row r="1140" spans="1:14" s="12" customFormat="1" x14ac:dyDescent="0.25">
      <c r="A1140" s="107" t="s">
        <v>3570</v>
      </c>
      <c r="B1140" s="108" t="s">
        <v>3569</v>
      </c>
      <c r="C1140" s="99">
        <v>38274</v>
      </c>
      <c r="D1140" s="121">
        <v>6848.76</v>
      </c>
      <c r="E1140" s="99">
        <v>18397.64</v>
      </c>
      <c r="F1140" s="121">
        <v>9587.2999999999993</v>
      </c>
      <c r="G1140" s="99">
        <v>21150.000000000004</v>
      </c>
      <c r="H1140" s="121">
        <v>8275.1699999999983</v>
      </c>
      <c r="I1140" s="99">
        <v>9587.84</v>
      </c>
      <c r="J1140" s="121">
        <v>6930.06</v>
      </c>
      <c r="K1140" s="99">
        <v>17740.599999999999</v>
      </c>
      <c r="L1140" s="121">
        <v>5509.47</v>
      </c>
      <c r="M1140" s="99">
        <v>7968.78</v>
      </c>
      <c r="N1140" s="121">
        <f>IFERROR(VLOOKUP($A1140,'SQL Results'!$A:$B,2,0),0)</f>
        <v>22978.66</v>
      </c>
    </row>
    <row r="1141" spans="1:14" s="12" customFormat="1" ht="30" x14ac:dyDescent="0.25">
      <c r="A1141" s="107" t="s">
        <v>3573</v>
      </c>
      <c r="B1141" s="108" t="s">
        <v>3574</v>
      </c>
      <c r="C1141" s="99">
        <v>18240.2</v>
      </c>
      <c r="D1141" s="121">
        <v>4247.25</v>
      </c>
      <c r="E1141" s="99">
        <v>3364.9</v>
      </c>
      <c r="F1141" s="121">
        <v>34619.9</v>
      </c>
      <c r="G1141" s="99">
        <v>1193.7200000000003</v>
      </c>
      <c r="H1141" s="121">
        <v>280.23</v>
      </c>
      <c r="I1141" s="99">
        <v>8059.0500000000011</v>
      </c>
      <c r="J1141" s="121">
        <v>856.36000000000013</v>
      </c>
      <c r="K1141" s="99">
        <v>1714.69</v>
      </c>
      <c r="L1141" s="121">
        <v>966</v>
      </c>
      <c r="M1141" s="99">
        <v>2328.87</v>
      </c>
      <c r="N1141" s="121">
        <f>IFERROR(VLOOKUP($A1141,'SQL Results'!$A:$B,2,0),0)</f>
        <v>1150.97</v>
      </c>
    </row>
    <row r="1142" spans="1:14" s="12" customFormat="1" x14ac:dyDescent="0.25">
      <c r="A1142" s="107" t="s">
        <v>3575</v>
      </c>
      <c r="B1142" s="108" t="s">
        <v>3576</v>
      </c>
      <c r="C1142" s="99">
        <v>11580.15</v>
      </c>
      <c r="D1142" s="121">
        <v>8973.73</v>
      </c>
      <c r="E1142" s="99">
        <v>10731.57</v>
      </c>
      <c r="F1142" s="121">
        <v>23317.11</v>
      </c>
      <c r="G1142" s="99">
        <v>11933.27</v>
      </c>
      <c r="H1142" s="121">
        <v>13818.35</v>
      </c>
      <c r="I1142" s="99">
        <v>29537.24</v>
      </c>
      <c r="J1142" s="121">
        <v>22008.25</v>
      </c>
      <c r="K1142" s="99">
        <v>20867.55</v>
      </c>
      <c r="L1142" s="121">
        <v>22641.19</v>
      </c>
      <c r="M1142" s="99">
        <v>23607.83</v>
      </c>
      <c r="N1142" s="121">
        <f>IFERROR(VLOOKUP($A1142,'SQL Results'!$A:$B,2,0),0)</f>
        <v>22569.05</v>
      </c>
    </row>
    <row r="1143" spans="1:14" s="12" customFormat="1" ht="30" x14ac:dyDescent="0.25">
      <c r="A1143" s="107" t="s">
        <v>3577</v>
      </c>
      <c r="B1143" s="108" t="s">
        <v>3578</v>
      </c>
      <c r="C1143" s="99">
        <v>0</v>
      </c>
      <c r="D1143" s="121">
        <v>50.52</v>
      </c>
      <c r="E1143" s="99">
        <v>0</v>
      </c>
      <c r="F1143" s="121">
        <v>0</v>
      </c>
      <c r="G1143" s="99">
        <v>0</v>
      </c>
      <c r="H1143" s="121">
        <v>0</v>
      </c>
      <c r="I1143" s="99">
        <v>0</v>
      </c>
      <c r="J1143" s="121">
        <v>29.45</v>
      </c>
      <c r="K1143" s="99">
        <v>149.49</v>
      </c>
      <c r="L1143" s="121">
        <v>0</v>
      </c>
      <c r="M1143" s="99">
        <v>0</v>
      </c>
      <c r="N1143" s="121">
        <f>IFERROR(VLOOKUP($A1143,'SQL Results'!$A:$B,2,0),0)</f>
        <v>0</v>
      </c>
    </row>
    <row r="1144" spans="1:14" s="12" customFormat="1" ht="30" x14ac:dyDescent="0.25">
      <c r="A1144" s="107" t="s">
        <v>3579</v>
      </c>
      <c r="B1144" s="108" t="s">
        <v>3580</v>
      </c>
      <c r="C1144" s="99">
        <v>31964.35</v>
      </c>
      <c r="D1144" s="121">
        <v>75974.16</v>
      </c>
      <c r="E1144" s="99">
        <v>51793.250000000007</v>
      </c>
      <c r="F1144" s="121">
        <v>79933.17</v>
      </c>
      <c r="G1144" s="99">
        <v>84466.249999999985</v>
      </c>
      <c r="H1144" s="121">
        <v>56695.12</v>
      </c>
      <c r="I1144" s="99">
        <v>40162.03</v>
      </c>
      <c r="J1144" s="121">
        <v>41551.849999999991</v>
      </c>
      <c r="K1144" s="99">
        <v>135191.71</v>
      </c>
      <c r="L1144" s="121">
        <v>78602.929999999993</v>
      </c>
      <c r="M1144" s="99">
        <v>70831.289999999994</v>
      </c>
      <c r="N1144" s="121">
        <f>IFERROR(VLOOKUP($A1144,'SQL Results'!$A:$B,2,0),0)</f>
        <v>81914</v>
      </c>
    </row>
    <row r="1145" spans="1:14" s="12" customFormat="1" x14ac:dyDescent="0.25">
      <c r="A1145" s="107" t="s">
        <v>3584</v>
      </c>
      <c r="B1145" s="109" t="s">
        <v>3582</v>
      </c>
      <c r="C1145" s="99">
        <v>26295.14</v>
      </c>
      <c r="D1145" s="121">
        <v>1439.58</v>
      </c>
      <c r="E1145" s="99">
        <v>24622.610000000004</v>
      </c>
      <c r="F1145" s="121">
        <v>33757.599999999991</v>
      </c>
      <c r="G1145" s="99">
        <v>7141.67</v>
      </c>
      <c r="H1145" s="121">
        <v>1625.78</v>
      </c>
      <c r="I1145" s="99">
        <v>23.039999999999996</v>
      </c>
      <c r="J1145" s="121">
        <v>278.06000000000006</v>
      </c>
      <c r="K1145" s="99">
        <v>129.93</v>
      </c>
      <c r="L1145" s="121">
        <v>152.72</v>
      </c>
      <c r="M1145" s="99">
        <v>234.99</v>
      </c>
      <c r="N1145" s="121">
        <f>IFERROR(VLOOKUP($A1145,'SQL Results'!$A:$B,2,0),0)</f>
        <v>179.9</v>
      </c>
    </row>
    <row r="1146" spans="1:14" s="12" customFormat="1" x14ac:dyDescent="0.25">
      <c r="A1146" s="107" t="s">
        <v>3589</v>
      </c>
      <c r="B1146" s="108" t="s">
        <v>3587</v>
      </c>
      <c r="C1146" s="99">
        <v>482.54</v>
      </c>
      <c r="D1146" s="121">
        <v>312.64</v>
      </c>
      <c r="E1146" s="99">
        <v>491.68</v>
      </c>
      <c r="F1146" s="121">
        <v>454.92</v>
      </c>
      <c r="G1146" s="99">
        <v>257.98</v>
      </c>
      <c r="H1146" s="121">
        <v>657.2</v>
      </c>
      <c r="I1146" s="99">
        <v>4005.02</v>
      </c>
      <c r="J1146" s="121">
        <v>689.64</v>
      </c>
      <c r="K1146" s="99">
        <v>561.15</v>
      </c>
      <c r="L1146" s="121">
        <v>889.71</v>
      </c>
      <c r="M1146" s="99">
        <v>478.7</v>
      </c>
      <c r="N1146" s="121">
        <f>IFERROR(VLOOKUP($A1146,'SQL Results'!$A:$B,2,0),0)</f>
        <v>2395.06</v>
      </c>
    </row>
    <row r="1147" spans="1:14" s="12" customFormat="1" x14ac:dyDescent="0.25">
      <c r="A1147" s="107" t="s">
        <v>3593</v>
      </c>
      <c r="B1147" s="108" t="s">
        <v>3591</v>
      </c>
      <c r="C1147" s="99">
        <v>135.00000000000003</v>
      </c>
      <c r="D1147" s="121">
        <v>158.72</v>
      </c>
      <c r="E1147" s="99">
        <v>63.24</v>
      </c>
      <c r="F1147" s="121">
        <v>366.76</v>
      </c>
      <c r="G1147" s="99">
        <v>206.84</v>
      </c>
      <c r="H1147" s="121">
        <v>72.930000000000007</v>
      </c>
      <c r="I1147" s="99">
        <v>50.16</v>
      </c>
      <c r="J1147" s="121">
        <v>41.38</v>
      </c>
      <c r="K1147" s="99">
        <v>88.480000000000018</v>
      </c>
      <c r="L1147" s="121">
        <v>216.39</v>
      </c>
      <c r="M1147" s="99">
        <v>468.78</v>
      </c>
      <c r="N1147" s="121">
        <f>IFERROR(VLOOKUP($A1147,'SQL Results'!$A:$B,2,0),0)</f>
        <v>18.95</v>
      </c>
    </row>
    <row r="1148" spans="1:14" s="12" customFormat="1" x14ac:dyDescent="0.25">
      <c r="A1148" s="107" t="s">
        <v>3597</v>
      </c>
      <c r="B1148" s="108" t="s">
        <v>3595</v>
      </c>
      <c r="C1148" s="99">
        <v>201.79</v>
      </c>
      <c r="D1148" s="121">
        <v>373.84</v>
      </c>
      <c r="E1148" s="99">
        <v>259.76</v>
      </c>
      <c r="F1148" s="121">
        <v>0</v>
      </c>
      <c r="G1148" s="99">
        <v>0</v>
      </c>
      <c r="H1148" s="121">
        <v>17.149999999999999</v>
      </c>
      <c r="I1148" s="99">
        <v>1370.84</v>
      </c>
      <c r="J1148" s="121">
        <v>53.2</v>
      </c>
      <c r="K1148" s="99">
        <v>324</v>
      </c>
      <c r="L1148" s="121">
        <v>482.24</v>
      </c>
      <c r="M1148" s="99">
        <v>36.39</v>
      </c>
      <c r="N1148" s="121">
        <f>IFERROR(VLOOKUP($A1148,'SQL Results'!$A:$B,2,0),0)</f>
        <v>0.24</v>
      </c>
    </row>
    <row r="1149" spans="1:14" s="12" customFormat="1" x14ac:dyDescent="0.25">
      <c r="A1149" s="107" t="s">
        <v>3604</v>
      </c>
      <c r="B1149" s="109" t="s">
        <v>3603</v>
      </c>
      <c r="C1149" s="99">
        <v>218.58</v>
      </c>
      <c r="D1149" s="121">
        <v>401.45</v>
      </c>
      <c r="E1149" s="99">
        <v>686.72</v>
      </c>
      <c r="F1149" s="121">
        <v>244.59999999999997</v>
      </c>
      <c r="G1149" s="99">
        <v>0</v>
      </c>
      <c r="H1149" s="121">
        <v>0</v>
      </c>
      <c r="I1149" s="99">
        <v>79.72</v>
      </c>
      <c r="J1149" s="121">
        <v>11.55</v>
      </c>
      <c r="K1149" s="99">
        <v>99.409999999999982</v>
      </c>
      <c r="L1149" s="121">
        <v>40.600000000000009</v>
      </c>
      <c r="M1149" s="99">
        <v>262.05</v>
      </c>
      <c r="N1149" s="121">
        <f>IFERROR(VLOOKUP($A1149,'SQL Results'!$A:$B,2,0),0)</f>
        <v>144.66</v>
      </c>
    </row>
    <row r="1150" spans="1:14" s="12" customFormat="1" x14ac:dyDescent="0.25">
      <c r="A1150" s="107" t="s">
        <v>3607</v>
      </c>
      <c r="B1150" s="108" t="s">
        <v>3606</v>
      </c>
      <c r="C1150" s="99">
        <v>0</v>
      </c>
      <c r="D1150" s="121">
        <v>0</v>
      </c>
      <c r="E1150" s="99">
        <v>0</v>
      </c>
      <c r="F1150" s="121">
        <v>0</v>
      </c>
      <c r="G1150" s="99">
        <v>0</v>
      </c>
      <c r="H1150" s="121">
        <v>0</v>
      </c>
      <c r="I1150" s="99">
        <v>0</v>
      </c>
      <c r="J1150" s="121">
        <v>0</v>
      </c>
      <c r="K1150" s="99">
        <v>0</v>
      </c>
      <c r="L1150" s="121">
        <v>0</v>
      </c>
      <c r="M1150" s="99">
        <v>0</v>
      </c>
      <c r="N1150" s="121">
        <f>IFERROR(VLOOKUP($A1150,'SQL Results'!$A:$B,2,0),0)</f>
        <v>0</v>
      </c>
    </row>
    <row r="1151" spans="1:14" s="12" customFormat="1" x14ac:dyDescent="0.25">
      <c r="A1151" s="107" t="s">
        <v>3611</v>
      </c>
      <c r="B1151" s="108" t="s">
        <v>3609</v>
      </c>
      <c r="C1151" s="99">
        <v>0</v>
      </c>
      <c r="D1151" s="121">
        <v>0</v>
      </c>
      <c r="E1151" s="99">
        <v>0</v>
      </c>
      <c r="F1151" s="121">
        <v>0</v>
      </c>
      <c r="G1151" s="99">
        <v>0</v>
      </c>
      <c r="H1151" s="121">
        <v>0</v>
      </c>
      <c r="I1151" s="99">
        <v>0</v>
      </c>
      <c r="J1151" s="121">
        <v>0</v>
      </c>
      <c r="K1151" s="99">
        <v>50.439999999999991</v>
      </c>
      <c r="L1151" s="121">
        <v>294.79000000000002</v>
      </c>
      <c r="M1151" s="99">
        <v>757.69</v>
      </c>
      <c r="N1151" s="121">
        <f>IFERROR(VLOOKUP($A1151,'SQL Results'!$A:$B,2,0),0)</f>
        <v>0</v>
      </c>
    </row>
    <row r="1152" spans="1:14" s="12" customFormat="1" x14ac:dyDescent="0.25">
      <c r="A1152" s="107" t="s">
        <v>3618</v>
      </c>
      <c r="B1152" s="108" t="s">
        <v>3617</v>
      </c>
      <c r="C1152" s="99">
        <v>0</v>
      </c>
      <c r="D1152" s="121">
        <v>8.77</v>
      </c>
      <c r="E1152" s="99">
        <v>19.66</v>
      </c>
      <c r="F1152" s="121">
        <v>0</v>
      </c>
      <c r="G1152" s="99">
        <v>0</v>
      </c>
      <c r="H1152" s="121">
        <v>0</v>
      </c>
      <c r="I1152" s="99">
        <v>0</v>
      </c>
      <c r="J1152" s="121">
        <v>0.94</v>
      </c>
      <c r="K1152" s="99">
        <v>0</v>
      </c>
      <c r="L1152" s="121">
        <v>0</v>
      </c>
      <c r="M1152" s="99">
        <v>0</v>
      </c>
      <c r="N1152" s="121">
        <f>IFERROR(VLOOKUP($A1152,'SQL Results'!$A:$B,2,0),0)</f>
        <v>0</v>
      </c>
    </row>
    <row r="1153" spans="1:14" s="12" customFormat="1" x14ac:dyDescent="0.25">
      <c r="A1153" s="107" t="s">
        <v>3619</v>
      </c>
      <c r="B1153" s="108" t="s">
        <v>3620</v>
      </c>
      <c r="C1153" s="99">
        <v>0</v>
      </c>
      <c r="D1153" s="121">
        <v>0</v>
      </c>
      <c r="E1153" s="99">
        <v>0</v>
      </c>
      <c r="F1153" s="121">
        <v>0</v>
      </c>
      <c r="G1153" s="99">
        <v>0</v>
      </c>
      <c r="H1153" s="121">
        <v>0</v>
      </c>
      <c r="I1153" s="99">
        <v>0</v>
      </c>
      <c r="J1153" s="121">
        <v>0</v>
      </c>
      <c r="K1153" s="99">
        <v>0</v>
      </c>
      <c r="L1153" s="121">
        <v>0</v>
      </c>
      <c r="M1153" s="99">
        <v>0</v>
      </c>
      <c r="N1153" s="121">
        <f>IFERROR(VLOOKUP($A1153,'SQL Results'!$A:$B,2,0),0)</f>
        <v>0</v>
      </c>
    </row>
    <row r="1154" spans="1:14" s="12" customFormat="1" x14ac:dyDescent="0.25">
      <c r="A1154" s="107" t="s">
        <v>3623</v>
      </c>
      <c r="B1154" s="108" t="s">
        <v>3622</v>
      </c>
      <c r="C1154" s="99">
        <v>321759.11</v>
      </c>
      <c r="D1154" s="121">
        <v>300992.46000000002</v>
      </c>
      <c r="E1154" s="99">
        <v>263913.65000000002</v>
      </c>
      <c r="F1154" s="121">
        <v>262719.53999999998</v>
      </c>
      <c r="G1154" s="99">
        <v>209149.62</v>
      </c>
      <c r="H1154" s="121">
        <v>262535.12</v>
      </c>
      <c r="I1154" s="99">
        <v>304931.48</v>
      </c>
      <c r="J1154" s="121">
        <v>287512.03000000003</v>
      </c>
      <c r="K1154" s="99">
        <v>260604.03</v>
      </c>
      <c r="L1154" s="121">
        <v>280247.38</v>
      </c>
      <c r="M1154" s="99">
        <v>330768.39</v>
      </c>
      <c r="N1154" s="121">
        <f>IFERROR(VLOOKUP($A1154,'SQL Results'!$A:$B,2,0),0)</f>
        <v>259645.99</v>
      </c>
    </row>
    <row r="1155" spans="1:14" s="12" customFormat="1" x14ac:dyDescent="0.25">
      <c r="A1155" s="107" t="s">
        <v>3627</v>
      </c>
      <c r="B1155" s="109" t="s">
        <v>3625</v>
      </c>
      <c r="C1155" s="99">
        <v>0</v>
      </c>
      <c r="D1155" s="121">
        <v>0</v>
      </c>
      <c r="E1155" s="99">
        <v>0</v>
      </c>
      <c r="F1155" s="121">
        <v>0</v>
      </c>
      <c r="G1155" s="99">
        <v>0</v>
      </c>
      <c r="H1155" s="121">
        <v>0</v>
      </c>
      <c r="I1155" s="99">
        <v>0</v>
      </c>
      <c r="J1155" s="121">
        <v>0</v>
      </c>
      <c r="K1155" s="99">
        <v>0</v>
      </c>
      <c r="L1155" s="121">
        <v>0</v>
      </c>
      <c r="M1155" s="99">
        <v>0</v>
      </c>
      <c r="N1155" s="121">
        <f>IFERROR(VLOOKUP($A1155,'SQL Results'!$A:$B,2,0),0)</f>
        <v>0</v>
      </c>
    </row>
    <row r="1156" spans="1:14" s="12" customFormat="1" x14ac:dyDescent="0.25">
      <c r="A1156" s="107" t="s">
        <v>3631</v>
      </c>
      <c r="B1156" s="109" t="s">
        <v>3629</v>
      </c>
      <c r="C1156" s="99">
        <v>0</v>
      </c>
      <c r="D1156" s="121">
        <v>0</v>
      </c>
      <c r="E1156" s="99">
        <v>0</v>
      </c>
      <c r="F1156" s="121">
        <v>0</v>
      </c>
      <c r="G1156" s="99">
        <v>0</v>
      </c>
      <c r="H1156" s="121">
        <v>0</v>
      </c>
      <c r="I1156" s="99">
        <v>0</v>
      </c>
      <c r="J1156" s="121">
        <v>0</v>
      </c>
      <c r="K1156" s="99">
        <v>0</v>
      </c>
      <c r="L1156" s="121">
        <v>0</v>
      </c>
      <c r="M1156" s="99">
        <v>0</v>
      </c>
      <c r="N1156" s="121">
        <f>IFERROR(VLOOKUP($A1156,'SQL Results'!$A:$B,2,0),0)</f>
        <v>0</v>
      </c>
    </row>
    <row r="1157" spans="1:14" s="12" customFormat="1" x14ac:dyDescent="0.25">
      <c r="A1157" s="107" t="s">
        <v>3638</v>
      </c>
      <c r="B1157" s="108" t="s">
        <v>3637</v>
      </c>
      <c r="C1157" s="99">
        <v>318.76</v>
      </c>
      <c r="D1157" s="121">
        <v>497.14</v>
      </c>
      <c r="E1157" s="99">
        <v>604.63</v>
      </c>
      <c r="F1157" s="121">
        <v>704.12</v>
      </c>
      <c r="G1157" s="99">
        <v>66.58</v>
      </c>
      <c r="H1157" s="121">
        <v>1077.3499999999999</v>
      </c>
      <c r="I1157" s="99">
        <v>19.620000000000005</v>
      </c>
      <c r="J1157" s="121">
        <v>40.1</v>
      </c>
      <c r="K1157" s="99">
        <v>6.52</v>
      </c>
      <c r="L1157" s="121">
        <v>400.75</v>
      </c>
      <c r="M1157" s="99">
        <v>105.81</v>
      </c>
      <c r="N1157" s="121">
        <f>IFERROR(VLOOKUP($A1157,'SQL Results'!$A:$B,2,0),0)</f>
        <v>349.21</v>
      </c>
    </row>
    <row r="1158" spans="1:14" s="12" customFormat="1" x14ac:dyDescent="0.25">
      <c r="A1158" s="107" t="s">
        <v>3641</v>
      </c>
      <c r="B1158" s="108" t="s">
        <v>3640</v>
      </c>
      <c r="C1158" s="99">
        <v>53.59</v>
      </c>
      <c r="D1158" s="121">
        <v>0</v>
      </c>
      <c r="E1158" s="99">
        <v>0</v>
      </c>
      <c r="F1158" s="121">
        <v>0</v>
      </c>
      <c r="G1158" s="99">
        <v>0</v>
      </c>
      <c r="H1158" s="121">
        <v>286.2</v>
      </c>
      <c r="I1158" s="99">
        <v>0</v>
      </c>
      <c r="J1158" s="121">
        <v>26.77</v>
      </c>
      <c r="K1158" s="99">
        <v>0</v>
      </c>
      <c r="L1158" s="121">
        <v>13.69</v>
      </c>
      <c r="M1158" s="99">
        <v>324.45</v>
      </c>
      <c r="N1158" s="121">
        <f>IFERROR(VLOOKUP($A1158,'SQL Results'!$A:$B,2,0),0)</f>
        <v>0</v>
      </c>
    </row>
    <row r="1159" spans="1:14" s="12" customFormat="1" x14ac:dyDescent="0.25">
      <c r="A1159" s="107" t="s">
        <v>3646</v>
      </c>
      <c r="B1159" s="108" t="s">
        <v>3645</v>
      </c>
      <c r="C1159" s="99">
        <v>1931.83</v>
      </c>
      <c r="D1159" s="121">
        <v>1172.55</v>
      </c>
      <c r="E1159" s="99">
        <v>1031.9100000000001</v>
      </c>
      <c r="F1159" s="121">
        <v>1402.2300000000002</v>
      </c>
      <c r="G1159" s="99">
        <v>903.67</v>
      </c>
      <c r="H1159" s="121">
        <v>997.8</v>
      </c>
      <c r="I1159" s="99">
        <v>1416.0299999999997</v>
      </c>
      <c r="J1159" s="121">
        <v>848.92</v>
      </c>
      <c r="K1159" s="99">
        <v>2177.7399999999998</v>
      </c>
      <c r="L1159" s="121">
        <v>2184.64</v>
      </c>
      <c r="M1159" s="99">
        <v>2925.37</v>
      </c>
      <c r="N1159" s="121">
        <f>IFERROR(VLOOKUP($A1159,'SQL Results'!$A:$B,2,0),0)</f>
        <v>1320.41</v>
      </c>
    </row>
    <row r="1160" spans="1:14" s="12" customFormat="1" x14ac:dyDescent="0.25">
      <c r="A1160" s="107" t="s">
        <v>3649</v>
      </c>
      <c r="B1160" s="108" t="s">
        <v>3648</v>
      </c>
      <c r="C1160" s="99">
        <v>0.3</v>
      </c>
      <c r="D1160" s="121">
        <v>0</v>
      </c>
      <c r="E1160" s="99">
        <v>0</v>
      </c>
      <c r="F1160" s="121">
        <v>0.5</v>
      </c>
      <c r="G1160" s="99">
        <v>0</v>
      </c>
      <c r="H1160" s="121">
        <v>67.159999999999982</v>
      </c>
      <c r="I1160" s="99">
        <v>68.44</v>
      </c>
      <c r="J1160" s="121">
        <v>0</v>
      </c>
      <c r="K1160" s="99">
        <v>0</v>
      </c>
      <c r="L1160" s="121">
        <v>0</v>
      </c>
      <c r="M1160" s="99">
        <v>0</v>
      </c>
      <c r="N1160" s="121">
        <f>IFERROR(VLOOKUP($A1160,'SQL Results'!$A:$B,2,0),0)</f>
        <v>0</v>
      </c>
    </row>
    <row r="1161" spans="1:14" s="12" customFormat="1" x14ac:dyDescent="0.25">
      <c r="A1161" s="107" t="s">
        <v>3652</v>
      </c>
      <c r="B1161" s="108" t="s">
        <v>3651</v>
      </c>
      <c r="C1161" s="99">
        <v>1</v>
      </c>
      <c r="D1161" s="121">
        <v>358.46</v>
      </c>
      <c r="E1161" s="99">
        <v>446.81999999999994</v>
      </c>
      <c r="F1161" s="121">
        <v>69.989999999999995</v>
      </c>
      <c r="G1161" s="99">
        <v>155.88999999999999</v>
      </c>
      <c r="H1161" s="121">
        <v>457.81</v>
      </c>
      <c r="I1161" s="99">
        <v>955.48</v>
      </c>
      <c r="J1161" s="121">
        <v>359.08999999999992</v>
      </c>
      <c r="K1161" s="99">
        <v>1991.13</v>
      </c>
      <c r="L1161" s="121">
        <v>4650.28</v>
      </c>
      <c r="M1161" s="99">
        <v>1823.48</v>
      </c>
      <c r="N1161" s="121">
        <f>IFERROR(VLOOKUP($A1161,'SQL Results'!$A:$B,2,0),0)</f>
        <v>1179.6300000000001</v>
      </c>
    </row>
    <row r="1162" spans="1:14" s="12" customFormat="1" x14ac:dyDescent="0.25">
      <c r="A1162" s="107" t="s">
        <v>3656</v>
      </c>
      <c r="B1162" s="108" t="s">
        <v>3654</v>
      </c>
      <c r="C1162" s="99">
        <v>0</v>
      </c>
      <c r="D1162" s="121">
        <v>10.76</v>
      </c>
      <c r="E1162" s="99">
        <v>0</v>
      </c>
      <c r="F1162" s="121">
        <v>0</v>
      </c>
      <c r="G1162" s="99">
        <v>0</v>
      </c>
      <c r="H1162" s="121">
        <v>0</v>
      </c>
      <c r="I1162" s="99">
        <v>0</v>
      </c>
      <c r="J1162" s="121">
        <v>0</v>
      </c>
      <c r="K1162" s="99">
        <v>0</v>
      </c>
      <c r="L1162" s="121">
        <v>23.15</v>
      </c>
      <c r="M1162" s="99">
        <v>0</v>
      </c>
      <c r="N1162" s="121">
        <f>IFERROR(VLOOKUP($A1162,'SQL Results'!$A:$B,2,0),0)</f>
        <v>1.44</v>
      </c>
    </row>
    <row r="1163" spans="1:14" s="12" customFormat="1" x14ac:dyDescent="0.25">
      <c r="A1163" s="107" t="s">
        <v>3663</v>
      </c>
      <c r="B1163" s="108" t="s">
        <v>3662</v>
      </c>
      <c r="C1163" s="99">
        <v>19222.549999999996</v>
      </c>
      <c r="D1163" s="121">
        <v>29861.14</v>
      </c>
      <c r="E1163" s="99">
        <v>12630.49</v>
      </c>
      <c r="F1163" s="121">
        <v>20270.57</v>
      </c>
      <c r="G1163" s="99">
        <v>11083.75</v>
      </c>
      <c r="H1163" s="121">
        <v>9416.9199999999983</v>
      </c>
      <c r="I1163" s="99">
        <v>15193.72</v>
      </c>
      <c r="J1163" s="121">
        <v>41279.49</v>
      </c>
      <c r="K1163" s="99">
        <v>32579.71</v>
      </c>
      <c r="L1163" s="121">
        <v>45322.79</v>
      </c>
      <c r="M1163" s="99">
        <v>57490.74</v>
      </c>
      <c r="N1163" s="121">
        <f>IFERROR(VLOOKUP($A1163,'SQL Results'!$A:$B,2,0),0)</f>
        <v>74226.009999999995</v>
      </c>
    </row>
    <row r="1164" spans="1:14" s="12" customFormat="1" x14ac:dyDescent="0.25">
      <c r="A1164" s="107" t="s">
        <v>3666</v>
      </c>
      <c r="B1164" s="108" t="s">
        <v>3667</v>
      </c>
      <c r="C1164" s="99">
        <v>49.87</v>
      </c>
      <c r="D1164" s="121">
        <v>0</v>
      </c>
      <c r="E1164" s="99">
        <v>4.51</v>
      </c>
      <c r="F1164" s="121">
        <v>0</v>
      </c>
      <c r="G1164" s="99">
        <v>0</v>
      </c>
      <c r="H1164" s="121">
        <v>0</v>
      </c>
      <c r="I1164" s="99">
        <v>0</v>
      </c>
      <c r="J1164" s="121">
        <v>0</v>
      </c>
      <c r="K1164" s="99">
        <v>133.22</v>
      </c>
      <c r="L1164" s="121">
        <v>0</v>
      </c>
      <c r="M1164" s="99">
        <v>0</v>
      </c>
      <c r="N1164" s="121">
        <f>IFERROR(VLOOKUP($A1164,'SQL Results'!$A:$B,2,0),0)</f>
        <v>0</v>
      </c>
    </row>
    <row r="1165" spans="1:14" s="12" customFormat="1" ht="30" x14ac:dyDescent="0.25">
      <c r="A1165" s="107" t="s">
        <v>3668</v>
      </c>
      <c r="B1165" s="108" t="s">
        <v>3669</v>
      </c>
      <c r="C1165" s="99">
        <v>318.48</v>
      </c>
      <c r="D1165" s="121">
        <v>676.55999999999983</v>
      </c>
      <c r="E1165" s="99">
        <v>705.7</v>
      </c>
      <c r="F1165" s="121">
        <v>150.72999999999999</v>
      </c>
      <c r="G1165" s="99">
        <v>48.86999999999999</v>
      </c>
      <c r="H1165" s="121">
        <v>92.95</v>
      </c>
      <c r="I1165" s="99">
        <v>381.58</v>
      </c>
      <c r="J1165" s="121">
        <v>636.29</v>
      </c>
      <c r="K1165" s="99">
        <v>363.41</v>
      </c>
      <c r="L1165" s="121">
        <v>818.37</v>
      </c>
      <c r="M1165" s="99">
        <v>634.4</v>
      </c>
      <c r="N1165" s="121">
        <f>IFERROR(VLOOKUP($A1165,'SQL Results'!$A:$B,2,0),0)</f>
        <v>691.98</v>
      </c>
    </row>
    <row r="1166" spans="1:14" s="12" customFormat="1" x14ac:dyDescent="0.25">
      <c r="A1166" s="107" t="s">
        <v>3673</v>
      </c>
      <c r="B1166" s="108" t="s">
        <v>3671</v>
      </c>
      <c r="C1166" s="99">
        <v>629</v>
      </c>
      <c r="D1166" s="121">
        <v>36.51</v>
      </c>
      <c r="E1166" s="99">
        <v>880.45000000000016</v>
      </c>
      <c r="F1166" s="121">
        <v>78.409999999999982</v>
      </c>
      <c r="G1166" s="99">
        <v>139.6</v>
      </c>
      <c r="H1166" s="121">
        <v>77.15000000000002</v>
      </c>
      <c r="I1166" s="99">
        <v>285.5</v>
      </c>
      <c r="J1166" s="121">
        <v>8897.7999999999993</v>
      </c>
      <c r="K1166" s="99">
        <v>386.31</v>
      </c>
      <c r="L1166" s="121">
        <v>2856.71</v>
      </c>
      <c r="M1166" s="99">
        <v>1199.4100000000001</v>
      </c>
      <c r="N1166" s="121">
        <f>IFERROR(VLOOKUP($A1166,'SQL Results'!$A:$B,2,0),0)</f>
        <v>793.05</v>
      </c>
    </row>
    <row r="1167" spans="1:14" s="12" customFormat="1" x14ac:dyDescent="0.25">
      <c r="A1167" s="107" t="s">
        <v>3677</v>
      </c>
      <c r="B1167" s="108" t="s">
        <v>3678</v>
      </c>
      <c r="C1167" s="99">
        <v>8136.39</v>
      </c>
      <c r="D1167" s="121">
        <v>9020.1000000000022</v>
      </c>
      <c r="E1167" s="99">
        <v>7477</v>
      </c>
      <c r="F1167" s="121">
        <v>2158.5</v>
      </c>
      <c r="G1167" s="99">
        <v>8809.3799999999992</v>
      </c>
      <c r="H1167" s="121">
        <v>7455.62</v>
      </c>
      <c r="I1167" s="99">
        <v>12095.120000000003</v>
      </c>
      <c r="J1167" s="121">
        <v>15531.93</v>
      </c>
      <c r="K1167" s="99">
        <v>14662.61</v>
      </c>
      <c r="L1167" s="121">
        <v>6959.7700000000013</v>
      </c>
      <c r="M1167" s="99">
        <v>9854.2099999999991</v>
      </c>
      <c r="N1167" s="121">
        <f>IFERROR(VLOOKUP($A1167,'SQL Results'!$A:$B,2,0),0)</f>
        <v>10003.41</v>
      </c>
    </row>
    <row r="1168" spans="1:14" s="12" customFormat="1" x14ac:dyDescent="0.25">
      <c r="A1168" s="107" t="s">
        <v>3679</v>
      </c>
      <c r="B1168" s="108" t="s">
        <v>3680</v>
      </c>
      <c r="C1168" s="99">
        <v>45.45</v>
      </c>
      <c r="D1168" s="121">
        <v>11.81</v>
      </c>
      <c r="E1168" s="99">
        <v>21.33</v>
      </c>
      <c r="F1168" s="121">
        <v>0</v>
      </c>
      <c r="G1168" s="99">
        <v>0</v>
      </c>
      <c r="H1168" s="121">
        <v>0</v>
      </c>
      <c r="I1168" s="99">
        <v>0</v>
      </c>
      <c r="J1168" s="121">
        <v>0</v>
      </c>
      <c r="K1168" s="99">
        <v>28.52</v>
      </c>
      <c r="L1168" s="121">
        <v>0</v>
      </c>
      <c r="M1168" s="99">
        <v>0</v>
      </c>
      <c r="N1168" s="121">
        <f>IFERROR(VLOOKUP($A1168,'SQL Results'!$A:$B,2,0),0)</f>
        <v>0</v>
      </c>
    </row>
    <row r="1169" spans="1:14" s="12" customFormat="1" x14ac:dyDescent="0.25">
      <c r="A1169" s="107" t="s">
        <v>3685</v>
      </c>
      <c r="B1169" s="108" t="s">
        <v>3684</v>
      </c>
      <c r="C1169" s="99">
        <v>1320.08</v>
      </c>
      <c r="D1169" s="121">
        <v>9560.3700000000008</v>
      </c>
      <c r="E1169" s="99">
        <v>788.74</v>
      </c>
      <c r="F1169" s="121">
        <v>8960.2099999999991</v>
      </c>
      <c r="G1169" s="99">
        <v>4389.1599999999989</v>
      </c>
      <c r="H1169" s="121">
        <v>1558.05</v>
      </c>
      <c r="I1169" s="99">
        <v>0</v>
      </c>
      <c r="J1169" s="121">
        <v>0</v>
      </c>
      <c r="K1169" s="99">
        <v>61.04</v>
      </c>
      <c r="L1169" s="121">
        <v>76.92</v>
      </c>
      <c r="M1169" s="99">
        <v>0</v>
      </c>
      <c r="N1169" s="121">
        <f>IFERROR(VLOOKUP($A1169,'SQL Results'!$A:$B,2,0),0)</f>
        <v>0</v>
      </c>
    </row>
    <row r="1170" spans="1:14" s="12" customFormat="1" x14ac:dyDescent="0.25">
      <c r="A1170" s="107" t="s">
        <v>3688</v>
      </c>
      <c r="B1170" s="108" t="s">
        <v>3687</v>
      </c>
      <c r="C1170" s="99">
        <v>469.74</v>
      </c>
      <c r="D1170" s="121">
        <v>278.93</v>
      </c>
      <c r="E1170" s="99">
        <v>451.35000000000008</v>
      </c>
      <c r="F1170" s="121">
        <v>284.98</v>
      </c>
      <c r="G1170" s="99">
        <v>469.26999999999992</v>
      </c>
      <c r="H1170" s="121">
        <v>1843.79</v>
      </c>
      <c r="I1170" s="99">
        <v>2300.88</v>
      </c>
      <c r="J1170" s="121">
        <v>1481.63</v>
      </c>
      <c r="K1170" s="99">
        <v>260.36</v>
      </c>
      <c r="L1170" s="121">
        <v>998.45</v>
      </c>
      <c r="M1170" s="99">
        <v>678.63</v>
      </c>
      <c r="N1170" s="121">
        <f>IFERROR(VLOOKUP($A1170,'SQL Results'!$A:$B,2,0),0)</f>
        <v>723.11</v>
      </c>
    </row>
    <row r="1171" spans="1:14" s="12" customFormat="1" x14ac:dyDescent="0.25">
      <c r="A1171" s="107" t="s">
        <v>3691</v>
      </c>
      <c r="B1171" s="108" t="s">
        <v>3692</v>
      </c>
      <c r="C1171" s="99">
        <v>499.77</v>
      </c>
      <c r="D1171" s="121">
        <v>673.86</v>
      </c>
      <c r="E1171" s="99">
        <v>304.33</v>
      </c>
      <c r="F1171" s="121">
        <v>0</v>
      </c>
      <c r="G1171" s="99">
        <v>0</v>
      </c>
      <c r="H1171" s="121">
        <v>18.79</v>
      </c>
      <c r="I1171" s="99">
        <v>251.96</v>
      </c>
      <c r="J1171" s="121">
        <v>0</v>
      </c>
      <c r="K1171" s="99">
        <v>0</v>
      </c>
      <c r="L1171" s="121">
        <v>279.8</v>
      </c>
      <c r="M1171" s="99">
        <v>164.13</v>
      </c>
      <c r="N1171" s="121">
        <f>IFERROR(VLOOKUP($A1171,'SQL Results'!$A:$B,2,0),0)</f>
        <v>0</v>
      </c>
    </row>
    <row r="1172" spans="1:14" s="12" customFormat="1" x14ac:dyDescent="0.25">
      <c r="A1172" s="107" t="s">
        <v>3693</v>
      </c>
      <c r="B1172" s="108" t="s">
        <v>3694</v>
      </c>
      <c r="C1172" s="99">
        <v>0</v>
      </c>
      <c r="D1172" s="121">
        <v>0</v>
      </c>
      <c r="E1172" s="99">
        <v>0</v>
      </c>
      <c r="F1172" s="121">
        <v>0</v>
      </c>
      <c r="G1172" s="99">
        <v>0</v>
      </c>
      <c r="H1172" s="121">
        <v>0</v>
      </c>
      <c r="I1172" s="99">
        <v>0</v>
      </c>
      <c r="J1172" s="121">
        <v>0</v>
      </c>
      <c r="K1172" s="99">
        <v>0</v>
      </c>
      <c r="L1172" s="121">
        <v>0</v>
      </c>
      <c r="M1172" s="99">
        <v>0</v>
      </c>
      <c r="N1172" s="121">
        <f>IFERROR(VLOOKUP($A1172,'SQL Results'!$A:$B,2,0),0)</f>
        <v>0</v>
      </c>
    </row>
    <row r="1173" spans="1:14" s="12" customFormat="1" x14ac:dyDescent="0.25">
      <c r="A1173" s="107" t="s">
        <v>3695</v>
      </c>
      <c r="B1173" s="108" t="s">
        <v>3696</v>
      </c>
      <c r="C1173" s="99">
        <v>0</v>
      </c>
      <c r="D1173" s="121">
        <v>0</v>
      </c>
      <c r="E1173" s="99">
        <v>0</v>
      </c>
      <c r="F1173" s="121">
        <v>0</v>
      </c>
      <c r="G1173" s="99">
        <v>0</v>
      </c>
      <c r="H1173" s="121">
        <v>0</v>
      </c>
      <c r="I1173" s="99">
        <v>0</v>
      </c>
      <c r="J1173" s="121">
        <v>0</v>
      </c>
      <c r="K1173" s="99">
        <v>0</v>
      </c>
      <c r="L1173" s="121">
        <v>0</v>
      </c>
      <c r="M1173" s="99">
        <v>0</v>
      </c>
      <c r="N1173" s="121">
        <f>IFERROR(VLOOKUP($A1173,'SQL Results'!$A:$B,2,0),0)</f>
        <v>0</v>
      </c>
    </row>
    <row r="1174" spans="1:14" s="12" customFormat="1" x14ac:dyDescent="0.25">
      <c r="A1174" s="107" t="s">
        <v>3697</v>
      </c>
      <c r="B1174" s="108" t="s">
        <v>3698</v>
      </c>
      <c r="C1174" s="99">
        <v>20707.849999999999</v>
      </c>
      <c r="D1174" s="121">
        <v>16161.31</v>
      </c>
      <c r="E1174" s="99">
        <v>20726.8</v>
      </c>
      <c r="F1174" s="121">
        <v>13267.75</v>
      </c>
      <c r="G1174" s="99">
        <v>8682.86</v>
      </c>
      <c r="H1174" s="121">
        <v>19024.97</v>
      </c>
      <c r="I1174" s="99">
        <v>18444.11</v>
      </c>
      <c r="J1174" s="121">
        <v>18832.689999999999</v>
      </c>
      <c r="K1174" s="99">
        <v>25981.21</v>
      </c>
      <c r="L1174" s="121">
        <v>22050.45</v>
      </c>
      <c r="M1174" s="99">
        <v>28925.49</v>
      </c>
      <c r="N1174" s="121">
        <f>IFERROR(VLOOKUP($A1174,'SQL Results'!$A:$B,2,0),0)</f>
        <v>15978.56</v>
      </c>
    </row>
    <row r="1175" spans="1:14" s="12" customFormat="1" x14ac:dyDescent="0.25">
      <c r="A1175" s="107" t="s">
        <v>3699</v>
      </c>
      <c r="B1175" s="108" t="s">
        <v>3700</v>
      </c>
      <c r="C1175" s="99">
        <v>0</v>
      </c>
      <c r="D1175" s="121">
        <v>0</v>
      </c>
      <c r="E1175" s="99">
        <v>0</v>
      </c>
      <c r="F1175" s="121">
        <v>0</v>
      </c>
      <c r="G1175" s="99">
        <v>0</v>
      </c>
      <c r="H1175" s="121">
        <v>0</v>
      </c>
      <c r="I1175" s="99">
        <v>0</v>
      </c>
      <c r="J1175" s="121">
        <v>0</v>
      </c>
      <c r="K1175" s="99">
        <v>0</v>
      </c>
      <c r="L1175" s="121">
        <v>0</v>
      </c>
      <c r="M1175" s="99">
        <v>0</v>
      </c>
      <c r="N1175" s="121">
        <f>IFERROR(VLOOKUP($A1175,'SQL Results'!$A:$B,2,0),0)</f>
        <v>0</v>
      </c>
    </row>
    <row r="1176" spans="1:14" s="12" customFormat="1" x14ac:dyDescent="0.25">
      <c r="A1176" s="107" t="s">
        <v>3701</v>
      </c>
      <c r="B1176" s="108" t="s">
        <v>3702</v>
      </c>
      <c r="C1176" s="99">
        <v>0</v>
      </c>
      <c r="D1176" s="121">
        <v>0</v>
      </c>
      <c r="E1176" s="99">
        <v>0</v>
      </c>
      <c r="F1176" s="121">
        <v>0</v>
      </c>
      <c r="G1176" s="99">
        <v>0</v>
      </c>
      <c r="H1176" s="121">
        <v>0</v>
      </c>
      <c r="I1176" s="99">
        <v>0</v>
      </c>
      <c r="J1176" s="121">
        <v>0</v>
      </c>
      <c r="K1176" s="99">
        <v>0</v>
      </c>
      <c r="L1176" s="121">
        <v>0</v>
      </c>
      <c r="M1176" s="99">
        <v>0</v>
      </c>
      <c r="N1176" s="121">
        <f>IFERROR(VLOOKUP($A1176,'SQL Results'!$A:$B,2,0),0)</f>
        <v>0</v>
      </c>
    </row>
    <row r="1177" spans="1:14" s="12" customFormat="1" x14ac:dyDescent="0.25">
      <c r="A1177" s="107" t="s">
        <v>3703</v>
      </c>
      <c r="B1177" s="108" t="s">
        <v>3704</v>
      </c>
      <c r="C1177" s="99">
        <v>0</v>
      </c>
      <c r="D1177" s="121">
        <v>0</v>
      </c>
      <c r="E1177" s="99">
        <v>0</v>
      </c>
      <c r="F1177" s="121">
        <v>0</v>
      </c>
      <c r="G1177" s="99">
        <v>0</v>
      </c>
      <c r="H1177" s="121">
        <v>0</v>
      </c>
      <c r="I1177" s="99">
        <v>0</v>
      </c>
      <c r="J1177" s="121">
        <v>0</v>
      </c>
      <c r="K1177" s="99">
        <v>0</v>
      </c>
      <c r="L1177" s="121">
        <v>0</v>
      </c>
      <c r="M1177" s="99">
        <v>0</v>
      </c>
      <c r="N1177" s="121">
        <f>IFERROR(VLOOKUP($A1177,'SQL Results'!$A:$B,2,0),0)</f>
        <v>0</v>
      </c>
    </row>
    <row r="1178" spans="1:14" s="12" customFormat="1" ht="30" x14ac:dyDescent="0.25">
      <c r="A1178" s="107" t="s">
        <v>3705</v>
      </c>
      <c r="B1178" s="108" t="s">
        <v>3706</v>
      </c>
      <c r="C1178" s="99">
        <v>46753.36</v>
      </c>
      <c r="D1178" s="121">
        <v>61819.59</v>
      </c>
      <c r="E1178" s="99">
        <v>56599.830000000009</v>
      </c>
      <c r="F1178" s="121">
        <v>72507.56</v>
      </c>
      <c r="G1178" s="99">
        <v>38374.32</v>
      </c>
      <c r="H1178" s="121">
        <v>42293.56</v>
      </c>
      <c r="I1178" s="99">
        <v>63573.96</v>
      </c>
      <c r="J1178" s="121">
        <v>47469.84</v>
      </c>
      <c r="K1178" s="99">
        <v>62387.58</v>
      </c>
      <c r="L1178" s="121">
        <v>44352.95</v>
      </c>
      <c r="M1178" s="99">
        <v>39578.89</v>
      </c>
      <c r="N1178" s="121">
        <f>IFERROR(VLOOKUP($A1178,'SQL Results'!$A:$B,2,0),0)</f>
        <v>65998.850000000006</v>
      </c>
    </row>
    <row r="1179" spans="1:14" s="12" customFormat="1" x14ac:dyDescent="0.25">
      <c r="A1179" s="107" t="s">
        <v>3713</v>
      </c>
      <c r="B1179" s="108" t="s">
        <v>3712</v>
      </c>
      <c r="C1179" s="99">
        <v>3559.74</v>
      </c>
      <c r="D1179" s="121">
        <v>964.73</v>
      </c>
      <c r="E1179" s="99">
        <v>2936.87</v>
      </c>
      <c r="F1179" s="121">
        <v>2692.0000000000005</v>
      </c>
      <c r="G1179" s="99">
        <v>847.20000000000016</v>
      </c>
      <c r="H1179" s="121">
        <v>1316.14</v>
      </c>
      <c r="I1179" s="99">
        <v>35523.53</v>
      </c>
      <c r="J1179" s="121">
        <v>2980.39</v>
      </c>
      <c r="K1179" s="99">
        <v>1718.14</v>
      </c>
      <c r="L1179" s="121">
        <v>1367.81</v>
      </c>
      <c r="M1179" s="99">
        <v>73632.289999999994</v>
      </c>
      <c r="N1179" s="121">
        <f>IFERROR(VLOOKUP($A1179,'SQL Results'!$A:$B,2,0),0)</f>
        <v>23748.62</v>
      </c>
    </row>
    <row r="1180" spans="1:14" s="12" customFormat="1" ht="30" x14ac:dyDescent="0.25">
      <c r="A1180" s="107" t="s">
        <v>3716</v>
      </c>
      <c r="B1180" s="108" t="s">
        <v>3715</v>
      </c>
      <c r="C1180" s="99">
        <v>0</v>
      </c>
      <c r="D1180" s="121">
        <v>0</v>
      </c>
      <c r="E1180" s="99">
        <v>0</v>
      </c>
      <c r="F1180" s="121">
        <v>0</v>
      </c>
      <c r="G1180" s="99">
        <v>0</v>
      </c>
      <c r="H1180" s="121">
        <v>0</v>
      </c>
      <c r="I1180" s="99">
        <v>0</v>
      </c>
      <c r="J1180" s="121">
        <v>0</v>
      </c>
      <c r="K1180" s="99">
        <v>0</v>
      </c>
      <c r="L1180" s="121">
        <v>0</v>
      </c>
      <c r="M1180" s="99">
        <v>0</v>
      </c>
      <c r="N1180" s="121">
        <f>IFERROR(VLOOKUP($A1180,'SQL Results'!$A:$B,2,0),0)</f>
        <v>0</v>
      </c>
    </row>
    <row r="1181" spans="1:14" s="12" customFormat="1" x14ac:dyDescent="0.25">
      <c r="A1181" s="107" t="s">
        <v>3719</v>
      </c>
      <c r="B1181" s="108" t="s">
        <v>3718</v>
      </c>
      <c r="C1181" s="99">
        <v>680</v>
      </c>
      <c r="D1181" s="121">
        <v>0</v>
      </c>
      <c r="E1181" s="99">
        <v>0</v>
      </c>
      <c r="F1181" s="121">
        <v>0</v>
      </c>
      <c r="G1181" s="99">
        <v>0</v>
      </c>
      <c r="H1181" s="121">
        <v>0</v>
      </c>
      <c r="I1181" s="99">
        <v>20.96</v>
      </c>
      <c r="J1181" s="121">
        <v>0</v>
      </c>
      <c r="K1181" s="99">
        <v>80.84</v>
      </c>
      <c r="L1181" s="121">
        <v>28.2</v>
      </c>
      <c r="M1181" s="99">
        <v>35.58</v>
      </c>
      <c r="N1181" s="121">
        <f>IFERROR(VLOOKUP($A1181,'SQL Results'!$A:$B,2,0),0)</f>
        <v>0</v>
      </c>
    </row>
    <row r="1182" spans="1:14" s="12" customFormat="1" x14ac:dyDescent="0.25">
      <c r="A1182" s="107" t="s">
        <v>3724</v>
      </c>
      <c r="B1182" s="108" t="s">
        <v>3723</v>
      </c>
      <c r="C1182" s="99">
        <v>0</v>
      </c>
      <c r="D1182" s="121">
        <v>0</v>
      </c>
      <c r="E1182" s="99">
        <v>0</v>
      </c>
      <c r="F1182" s="121">
        <v>0</v>
      </c>
      <c r="G1182" s="99">
        <v>0</v>
      </c>
      <c r="H1182" s="121">
        <v>0</v>
      </c>
      <c r="I1182" s="99">
        <v>0</v>
      </c>
      <c r="J1182" s="121">
        <v>0</v>
      </c>
      <c r="K1182" s="99">
        <v>0</v>
      </c>
      <c r="L1182" s="121">
        <v>0</v>
      </c>
      <c r="M1182" s="99">
        <v>0</v>
      </c>
      <c r="N1182" s="121">
        <f>IFERROR(VLOOKUP($A1182,'SQL Results'!$A:$B,2,0),0)</f>
        <v>0</v>
      </c>
    </row>
    <row r="1183" spans="1:14" s="12" customFormat="1" x14ac:dyDescent="0.25">
      <c r="A1183" s="107" t="s">
        <v>3727</v>
      </c>
      <c r="B1183" s="108" t="s">
        <v>3726</v>
      </c>
      <c r="C1183" s="99">
        <v>12156.6</v>
      </c>
      <c r="D1183" s="121">
        <v>294.11</v>
      </c>
      <c r="E1183" s="99">
        <v>1260.81</v>
      </c>
      <c r="F1183" s="121">
        <v>1072.49</v>
      </c>
      <c r="G1183" s="99">
        <v>3037.55</v>
      </c>
      <c r="H1183" s="121">
        <v>860</v>
      </c>
      <c r="I1183" s="99">
        <v>5303.73</v>
      </c>
      <c r="J1183" s="121">
        <v>2693.7</v>
      </c>
      <c r="K1183" s="99">
        <v>2434.5100000000002</v>
      </c>
      <c r="L1183" s="121">
        <v>1130.04</v>
      </c>
      <c r="M1183" s="99">
        <v>629.11</v>
      </c>
      <c r="N1183" s="121">
        <f>IFERROR(VLOOKUP($A1183,'SQL Results'!$A:$B,2,0),0)</f>
        <v>152.78</v>
      </c>
    </row>
    <row r="1184" spans="1:14" s="12" customFormat="1" x14ac:dyDescent="0.25">
      <c r="A1184" s="107" t="s">
        <v>3730</v>
      </c>
      <c r="B1184" s="108" t="s">
        <v>3729</v>
      </c>
      <c r="C1184" s="99">
        <v>0</v>
      </c>
      <c r="D1184" s="121">
        <v>0</v>
      </c>
      <c r="E1184" s="99">
        <v>0</v>
      </c>
      <c r="F1184" s="121">
        <v>0</v>
      </c>
      <c r="G1184" s="99">
        <v>0</v>
      </c>
      <c r="H1184" s="121">
        <v>0</v>
      </c>
      <c r="I1184" s="99">
        <v>0</v>
      </c>
      <c r="J1184" s="121">
        <v>0</v>
      </c>
      <c r="K1184" s="99">
        <v>0</v>
      </c>
      <c r="L1184" s="121">
        <v>0</v>
      </c>
      <c r="M1184" s="99">
        <v>0</v>
      </c>
      <c r="N1184" s="121">
        <f>IFERROR(VLOOKUP($A1184,'SQL Results'!$A:$B,2,0),0)</f>
        <v>0</v>
      </c>
    </row>
    <row r="1185" spans="1:14" s="12" customFormat="1" x14ac:dyDescent="0.25">
      <c r="A1185" s="107" t="s">
        <v>3733</v>
      </c>
      <c r="B1185" s="108" t="s">
        <v>3732</v>
      </c>
      <c r="C1185" s="99">
        <v>0</v>
      </c>
      <c r="D1185" s="121">
        <v>0</v>
      </c>
      <c r="E1185" s="99">
        <v>0</v>
      </c>
      <c r="F1185" s="121">
        <v>0</v>
      </c>
      <c r="G1185" s="99">
        <v>0</v>
      </c>
      <c r="H1185" s="121">
        <v>0</v>
      </c>
      <c r="I1185" s="99">
        <v>0</v>
      </c>
      <c r="J1185" s="121">
        <v>0</v>
      </c>
      <c r="K1185" s="99">
        <v>0</v>
      </c>
      <c r="L1185" s="121">
        <v>0</v>
      </c>
      <c r="M1185" s="99">
        <v>0</v>
      </c>
      <c r="N1185" s="121">
        <f>IFERROR(VLOOKUP($A1185,'SQL Results'!$A:$B,2,0),0)</f>
        <v>0</v>
      </c>
    </row>
    <row r="1186" spans="1:14" s="12" customFormat="1" x14ac:dyDescent="0.25">
      <c r="A1186" s="107" t="s">
        <v>3736</v>
      </c>
      <c r="B1186" s="108" t="s">
        <v>3735</v>
      </c>
      <c r="C1186" s="99">
        <v>0</v>
      </c>
      <c r="D1186" s="121">
        <v>0</v>
      </c>
      <c r="E1186" s="99">
        <v>0</v>
      </c>
      <c r="F1186" s="121">
        <v>0</v>
      </c>
      <c r="G1186" s="99">
        <v>0</v>
      </c>
      <c r="H1186" s="121">
        <v>0</v>
      </c>
      <c r="I1186" s="99">
        <v>0</v>
      </c>
      <c r="J1186" s="121">
        <v>0</v>
      </c>
      <c r="K1186" s="99">
        <v>0</v>
      </c>
      <c r="L1186" s="121">
        <v>0</v>
      </c>
      <c r="M1186" s="99">
        <v>0</v>
      </c>
      <c r="N1186" s="121">
        <f>IFERROR(VLOOKUP($A1186,'SQL Results'!$A:$B,2,0),0)</f>
        <v>0</v>
      </c>
    </row>
    <row r="1187" spans="1:14" s="12" customFormat="1" x14ac:dyDescent="0.25">
      <c r="A1187" s="107" t="s">
        <v>3740</v>
      </c>
      <c r="B1187" s="108" t="s">
        <v>3738</v>
      </c>
      <c r="C1187" s="99">
        <v>0</v>
      </c>
      <c r="D1187" s="121">
        <v>0</v>
      </c>
      <c r="E1187" s="99">
        <v>0</v>
      </c>
      <c r="F1187" s="121">
        <v>0</v>
      </c>
      <c r="G1187" s="99">
        <v>0</v>
      </c>
      <c r="H1187" s="121">
        <v>0</v>
      </c>
      <c r="I1187" s="99">
        <v>0</v>
      </c>
      <c r="J1187" s="121">
        <v>0</v>
      </c>
      <c r="K1187" s="99">
        <v>0</v>
      </c>
      <c r="L1187" s="121">
        <v>0</v>
      </c>
      <c r="M1187" s="99">
        <v>0</v>
      </c>
      <c r="N1187" s="121">
        <f>IFERROR(VLOOKUP($A1187,'SQL Results'!$A:$B,2,0),0)</f>
        <v>0</v>
      </c>
    </row>
    <row r="1188" spans="1:14" s="12" customFormat="1" x14ac:dyDescent="0.25">
      <c r="A1188" s="107" t="s">
        <v>3747</v>
      </c>
      <c r="B1188" s="108" t="s">
        <v>3746</v>
      </c>
      <c r="C1188" s="99">
        <v>121.01</v>
      </c>
      <c r="D1188" s="121">
        <v>2894.1</v>
      </c>
      <c r="E1188" s="99">
        <v>295.02999999999997</v>
      </c>
      <c r="F1188" s="121">
        <v>755.26</v>
      </c>
      <c r="G1188" s="99">
        <v>95.500000000000014</v>
      </c>
      <c r="H1188" s="121">
        <v>114.9</v>
      </c>
      <c r="I1188" s="99">
        <v>115.07</v>
      </c>
      <c r="J1188" s="121">
        <v>957.82000000000016</v>
      </c>
      <c r="K1188" s="99">
        <v>356.76</v>
      </c>
      <c r="L1188" s="121">
        <v>39.049999999999997</v>
      </c>
      <c r="M1188" s="99">
        <v>74.290000000000006</v>
      </c>
      <c r="N1188" s="121">
        <f>IFERROR(VLOOKUP($A1188,'SQL Results'!$A:$B,2,0),0)</f>
        <v>1523.21</v>
      </c>
    </row>
    <row r="1189" spans="1:14" s="12" customFormat="1" x14ac:dyDescent="0.25">
      <c r="A1189" s="107" t="s">
        <v>3750</v>
      </c>
      <c r="B1189" s="108" t="s">
        <v>3749</v>
      </c>
      <c r="C1189" s="99">
        <v>0</v>
      </c>
      <c r="D1189" s="121">
        <v>19.489999999999998</v>
      </c>
      <c r="E1189" s="99">
        <v>0</v>
      </c>
      <c r="F1189" s="121">
        <v>73.42</v>
      </c>
      <c r="G1189" s="99">
        <v>24.61</v>
      </c>
      <c r="H1189" s="121">
        <v>0</v>
      </c>
      <c r="I1189" s="99">
        <v>17.62</v>
      </c>
      <c r="J1189" s="121">
        <v>0</v>
      </c>
      <c r="K1189" s="99">
        <v>120.58</v>
      </c>
      <c r="L1189" s="121">
        <v>32.909999999999997</v>
      </c>
      <c r="M1189" s="99">
        <v>65.56</v>
      </c>
      <c r="N1189" s="121">
        <f>IFERROR(VLOOKUP($A1189,'SQL Results'!$A:$B,2,0),0)</f>
        <v>14.16</v>
      </c>
    </row>
    <row r="1190" spans="1:14" s="12" customFormat="1" x14ac:dyDescent="0.25">
      <c r="A1190" s="107" t="s">
        <v>3753</v>
      </c>
      <c r="B1190" s="108" t="s">
        <v>3752</v>
      </c>
      <c r="C1190" s="99">
        <v>4001.7699999999995</v>
      </c>
      <c r="D1190" s="121">
        <v>5840.71</v>
      </c>
      <c r="E1190" s="99">
        <v>5509.76</v>
      </c>
      <c r="F1190" s="121">
        <v>9784.68</v>
      </c>
      <c r="G1190" s="99">
        <v>1468.04</v>
      </c>
      <c r="H1190" s="121">
        <v>3458.83</v>
      </c>
      <c r="I1190" s="99">
        <v>3401.7199999999993</v>
      </c>
      <c r="J1190" s="121">
        <v>8346.3700000000008</v>
      </c>
      <c r="K1190" s="99">
        <v>823.94</v>
      </c>
      <c r="L1190" s="121">
        <v>2176.23</v>
      </c>
      <c r="M1190" s="99">
        <v>3490.5</v>
      </c>
      <c r="N1190" s="121">
        <f>IFERROR(VLOOKUP($A1190,'SQL Results'!$A:$B,2,0),0)</f>
        <v>6472.01</v>
      </c>
    </row>
    <row r="1191" spans="1:14" s="12" customFormat="1" x14ac:dyDescent="0.25">
      <c r="A1191" s="107" t="s">
        <v>3757</v>
      </c>
      <c r="B1191" s="108" t="s">
        <v>3755</v>
      </c>
      <c r="C1191" s="99">
        <v>1159.27</v>
      </c>
      <c r="D1191" s="121">
        <v>1013.66</v>
      </c>
      <c r="E1191" s="99">
        <v>641.12</v>
      </c>
      <c r="F1191" s="121">
        <v>482.8</v>
      </c>
      <c r="G1191" s="99">
        <v>1336.13</v>
      </c>
      <c r="H1191" s="121">
        <v>272.56</v>
      </c>
      <c r="I1191" s="99">
        <v>293.63</v>
      </c>
      <c r="J1191" s="121">
        <v>1562.85</v>
      </c>
      <c r="K1191" s="99">
        <v>89.15000000000002</v>
      </c>
      <c r="L1191" s="121">
        <v>359.83</v>
      </c>
      <c r="M1191" s="99">
        <v>1475.56</v>
      </c>
      <c r="N1191" s="121">
        <f>IFERROR(VLOOKUP($A1191,'SQL Results'!$A:$B,2,0),0)</f>
        <v>777</v>
      </c>
    </row>
    <row r="1192" spans="1:14" s="12" customFormat="1" x14ac:dyDescent="0.25">
      <c r="A1192" s="107" t="s">
        <v>3762</v>
      </c>
      <c r="B1192" s="109" t="s">
        <v>3761</v>
      </c>
      <c r="C1192" s="99">
        <v>8271.74</v>
      </c>
      <c r="D1192" s="121">
        <v>16049.85</v>
      </c>
      <c r="E1192" s="99">
        <v>9597.14</v>
      </c>
      <c r="F1192" s="121">
        <v>2975.85</v>
      </c>
      <c r="G1192" s="99">
        <v>4663.43</v>
      </c>
      <c r="H1192" s="121">
        <v>3187.31</v>
      </c>
      <c r="I1192" s="99">
        <v>923</v>
      </c>
      <c r="J1192" s="121">
        <v>2587.7199999999998</v>
      </c>
      <c r="K1192" s="99">
        <v>3278.43</v>
      </c>
      <c r="L1192" s="121">
        <v>2855.35</v>
      </c>
      <c r="M1192" s="99">
        <v>619.94000000000005</v>
      </c>
      <c r="N1192" s="121">
        <f>IFERROR(VLOOKUP($A1192,'SQL Results'!$A:$B,2,0),0)</f>
        <v>1542.42</v>
      </c>
    </row>
    <row r="1193" spans="1:14" s="12" customFormat="1" x14ac:dyDescent="0.25">
      <c r="A1193" s="107" t="s">
        <v>3765</v>
      </c>
      <c r="B1193" s="108" t="s">
        <v>3764</v>
      </c>
      <c r="C1193" s="99">
        <v>343.04</v>
      </c>
      <c r="D1193" s="121">
        <v>452.52999999999992</v>
      </c>
      <c r="E1193" s="99">
        <v>809.2</v>
      </c>
      <c r="F1193" s="121">
        <v>825.4</v>
      </c>
      <c r="G1193" s="99">
        <v>221.09</v>
      </c>
      <c r="H1193" s="121">
        <v>941.27999999999986</v>
      </c>
      <c r="I1193" s="99">
        <v>250.14</v>
      </c>
      <c r="J1193" s="121">
        <v>659.83</v>
      </c>
      <c r="K1193" s="99">
        <v>690.61</v>
      </c>
      <c r="L1193" s="121">
        <v>142.27000000000001</v>
      </c>
      <c r="M1193" s="99">
        <v>77.03</v>
      </c>
      <c r="N1193" s="121">
        <f>IFERROR(VLOOKUP($A1193,'SQL Results'!$A:$B,2,0),0)</f>
        <v>0</v>
      </c>
    </row>
    <row r="1194" spans="1:14" s="12" customFormat="1" x14ac:dyDescent="0.25">
      <c r="A1194" s="107" t="s">
        <v>3768</v>
      </c>
      <c r="B1194" s="109" t="s">
        <v>3767</v>
      </c>
      <c r="C1194" s="99">
        <v>0</v>
      </c>
      <c r="D1194" s="121">
        <v>0</v>
      </c>
      <c r="E1194" s="99">
        <v>0</v>
      </c>
      <c r="F1194" s="121">
        <v>0</v>
      </c>
      <c r="G1194" s="99">
        <v>0</v>
      </c>
      <c r="H1194" s="121">
        <v>0</v>
      </c>
      <c r="I1194" s="99">
        <v>0</v>
      </c>
      <c r="J1194" s="121">
        <v>0</v>
      </c>
      <c r="K1194" s="99">
        <v>0</v>
      </c>
      <c r="L1194" s="121">
        <v>0</v>
      </c>
      <c r="M1194" s="99">
        <v>0</v>
      </c>
      <c r="N1194" s="121">
        <f>IFERROR(VLOOKUP($A1194,'SQL Results'!$A:$B,2,0),0)</f>
        <v>0</v>
      </c>
    </row>
    <row r="1195" spans="1:14" s="12" customFormat="1" x14ac:dyDescent="0.25">
      <c r="A1195" s="107" t="s">
        <v>3773</v>
      </c>
      <c r="B1195" s="108" t="s">
        <v>3772</v>
      </c>
      <c r="C1195" s="99">
        <v>0</v>
      </c>
      <c r="D1195" s="121">
        <v>0</v>
      </c>
      <c r="E1195" s="99">
        <v>0</v>
      </c>
      <c r="F1195" s="121">
        <v>0</v>
      </c>
      <c r="G1195" s="99">
        <v>0</v>
      </c>
      <c r="H1195" s="121">
        <v>0</v>
      </c>
      <c r="I1195" s="99">
        <v>0</v>
      </c>
      <c r="J1195" s="121">
        <v>0</v>
      </c>
      <c r="K1195" s="99">
        <v>0</v>
      </c>
      <c r="L1195" s="121">
        <v>0</v>
      </c>
      <c r="M1195" s="99">
        <v>0</v>
      </c>
      <c r="N1195" s="121">
        <f>IFERROR(VLOOKUP($A1195,'SQL Results'!$A:$B,2,0),0)</f>
        <v>0</v>
      </c>
    </row>
    <row r="1196" spans="1:14" s="12" customFormat="1" x14ac:dyDescent="0.25">
      <c r="A1196" s="107" t="s">
        <v>3776</v>
      </c>
      <c r="B1196" s="109" t="s">
        <v>3775</v>
      </c>
      <c r="C1196" s="99">
        <v>0</v>
      </c>
      <c r="D1196" s="121">
        <v>0</v>
      </c>
      <c r="E1196" s="99">
        <v>0</v>
      </c>
      <c r="F1196" s="121">
        <v>0</v>
      </c>
      <c r="G1196" s="99">
        <v>0</v>
      </c>
      <c r="H1196" s="121">
        <v>0</v>
      </c>
      <c r="I1196" s="99">
        <v>0</v>
      </c>
      <c r="J1196" s="121">
        <v>0</v>
      </c>
      <c r="K1196" s="99">
        <v>0</v>
      </c>
      <c r="L1196" s="121">
        <v>0</v>
      </c>
      <c r="M1196" s="99">
        <v>0</v>
      </c>
      <c r="N1196" s="121">
        <f>IFERROR(VLOOKUP($A1196,'SQL Results'!$A:$B,2,0),0)</f>
        <v>0</v>
      </c>
    </row>
    <row r="1197" spans="1:14" s="12" customFormat="1" x14ac:dyDescent="0.25">
      <c r="A1197" s="107" t="s">
        <v>3780</v>
      </c>
      <c r="B1197" s="108" t="s">
        <v>3781</v>
      </c>
      <c r="C1197" s="99">
        <v>0</v>
      </c>
      <c r="D1197" s="121">
        <v>0</v>
      </c>
      <c r="E1197" s="99">
        <v>0</v>
      </c>
      <c r="F1197" s="121">
        <v>0</v>
      </c>
      <c r="G1197" s="99">
        <v>0</v>
      </c>
      <c r="H1197" s="121">
        <v>0</v>
      </c>
      <c r="I1197" s="99">
        <v>0</v>
      </c>
      <c r="J1197" s="121">
        <v>0</v>
      </c>
      <c r="K1197" s="99">
        <v>0</v>
      </c>
      <c r="L1197" s="121">
        <v>0</v>
      </c>
      <c r="M1197" s="99">
        <v>0</v>
      </c>
      <c r="N1197" s="121">
        <f>IFERROR(VLOOKUP($A1197,'SQL Results'!$A:$B,2,0),0)</f>
        <v>0</v>
      </c>
    </row>
    <row r="1198" spans="1:14" s="12" customFormat="1" x14ac:dyDescent="0.25">
      <c r="A1198" s="107" t="s">
        <v>3782</v>
      </c>
      <c r="B1198" s="109" t="s">
        <v>3783</v>
      </c>
      <c r="C1198" s="99">
        <v>0</v>
      </c>
      <c r="D1198" s="121">
        <v>0</v>
      </c>
      <c r="E1198" s="99">
        <v>0</v>
      </c>
      <c r="F1198" s="121">
        <v>0</v>
      </c>
      <c r="G1198" s="99">
        <v>0</v>
      </c>
      <c r="H1198" s="121">
        <v>0</v>
      </c>
      <c r="I1198" s="99">
        <v>0</v>
      </c>
      <c r="J1198" s="121">
        <v>0</v>
      </c>
      <c r="K1198" s="99">
        <v>0</v>
      </c>
      <c r="L1198" s="121">
        <v>0</v>
      </c>
      <c r="M1198" s="99">
        <v>62.63</v>
      </c>
      <c r="N1198" s="121">
        <f>IFERROR(VLOOKUP($A1198,'SQL Results'!$A:$B,2,0),0)</f>
        <v>5.52</v>
      </c>
    </row>
    <row r="1199" spans="1:14" s="12" customFormat="1" x14ac:dyDescent="0.25">
      <c r="A1199" s="107" t="s">
        <v>3788</v>
      </c>
      <c r="B1199" s="108" t="s">
        <v>3787</v>
      </c>
      <c r="C1199" s="99">
        <v>0</v>
      </c>
      <c r="D1199" s="121">
        <v>1411.43</v>
      </c>
      <c r="E1199" s="99">
        <v>0</v>
      </c>
      <c r="F1199" s="121">
        <v>0</v>
      </c>
      <c r="G1199" s="99">
        <v>0</v>
      </c>
      <c r="H1199" s="121">
        <v>0</v>
      </c>
      <c r="I1199" s="99">
        <v>712.6</v>
      </c>
      <c r="J1199" s="121">
        <v>84.84</v>
      </c>
      <c r="K1199" s="99">
        <v>0</v>
      </c>
      <c r="L1199" s="121">
        <v>0</v>
      </c>
      <c r="M1199" s="99">
        <v>0</v>
      </c>
      <c r="N1199" s="121">
        <f>IFERROR(VLOOKUP($A1199,'SQL Results'!$A:$B,2,0),0)</f>
        <v>344.19</v>
      </c>
    </row>
    <row r="1200" spans="1:14" s="12" customFormat="1" x14ac:dyDescent="0.25">
      <c r="A1200" s="107" t="s">
        <v>3791</v>
      </c>
      <c r="B1200" s="108" t="s">
        <v>3792</v>
      </c>
      <c r="C1200" s="99">
        <v>0</v>
      </c>
      <c r="D1200" s="121">
        <v>0</v>
      </c>
      <c r="E1200" s="99">
        <v>0</v>
      </c>
      <c r="F1200" s="121">
        <v>0</v>
      </c>
      <c r="G1200" s="99">
        <v>0</v>
      </c>
      <c r="H1200" s="121">
        <v>0</v>
      </c>
      <c r="I1200" s="99">
        <v>0</v>
      </c>
      <c r="J1200" s="121">
        <v>0</v>
      </c>
      <c r="K1200" s="99">
        <v>0</v>
      </c>
      <c r="L1200" s="121">
        <v>0</v>
      </c>
      <c r="M1200" s="99">
        <v>0</v>
      </c>
      <c r="N1200" s="121">
        <f>IFERROR(VLOOKUP($A1200,'SQL Results'!$A:$B,2,0),0)</f>
        <v>0</v>
      </c>
    </row>
    <row r="1201" spans="1:14" s="12" customFormat="1" x14ac:dyDescent="0.25">
      <c r="A1201" s="107" t="s">
        <v>3793</v>
      </c>
      <c r="B1201" s="108" t="s">
        <v>3794</v>
      </c>
      <c r="C1201" s="99">
        <v>0</v>
      </c>
      <c r="D1201" s="121">
        <v>0</v>
      </c>
      <c r="E1201" s="99">
        <v>0</v>
      </c>
      <c r="F1201" s="121">
        <v>0</v>
      </c>
      <c r="G1201" s="99">
        <v>0</v>
      </c>
      <c r="H1201" s="121">
        <v>0</v>
      </c>
      <c r="I1201" s="99">
        <v>0</v>
      </c>
      <c r="J1201" s="121">
        <v>0</v>
      </c>
      <c r="K1201" s="99">
        <v>0</v>
      </c>
      <c r="L1201" s="121">
        <v>0</v>
      </c>
      <c r="M1201" s="99">
        <v>0</v>
      </c>
      <c r="N1201" s="121">
        <f>IFERROR(VLOOKUP($A1201,'SQL Results'!$A:$B,2,0),0)</f>
        <v>0</v>
      </c>
    </row>
    <row r="1202" spans="1:14" s="12" customFormat="1" x14ac:dyDescent="0.25">
      <c r="A1202" s="107" t="s">
        <v>3795</v>
      </c>
      <c r="B1202" s="108" t="s">
        <v>3796</v>
      </c>
      <c r="C1202" s="99">
        <v>0</v>
      </c>
      <c r="D1202" s="121">
        <v>0</v>
      </c>
      <c r="E1202" s="99">
        <v>0</v>
      </c>
      <c r="F1202" s="121">
        <v>0</v>
      </c>
      <c r="G1202" s="99">
        <v>0</v>
      </c>
      <c r="H1202" s="121">
        <v>0</v>
      </c>
      <c r="I1202" s="99">
        <v>0</v>
      </c>
      <c r="J1202" s="121">
        <v>0</v>
      </c>
      <c r="K1202" s="99">
        <v>0</v>
      </c>
      <c r="L1202" s="121">
        <v>0</v>
      </c>
      <c r="M1202" s="99">
        <v>0</v>
      </c>
      <c r="N1202" s="121">
        <f>IFERROR(VLOOKUP($A1202,'SQL Results'!$A:$B,2,0),0)</f>
        <v>0</v>
      </c>
    </row>
    <row r="1203" spans="1:14" s="12" customFormat="1" x14ac:dyDescent="0.25">
      <c r="A1203" s="107" t="s">
        <v>3797</v>
      </c>
      <c r="B1203" s="108" t="s">
        <v>3798</v>
      </c>
      <c r="C1203" s="99">
        <v>3330.83</v>
      </c>
      <c r="D1203" s="121">
        <v>2644.77</v>
      </c>
      <c r="E1203" s="99">
        <v>2588.21</v>
      </c>
      <c r="F1203" s="121">
        <v>2007.17</v>
      </c>
      <c r="G1203" s="99">
        <v>569.35</v>
      </c>
      <c r="H1203" s="121">
        <v>30.75</v>
      </c>
      <c r="I1203" s="99">
        <v>441.7</v>
      </c>
      <c r="J1203" s="121">
        <v>833.55</v>
      </c>
      <c r="K1203" s="99">
        <v>1124.72</v>
      </c>
      <c r="L1203" s="121">
        <v>1374.94</v>
      </c>
      <c r="M1203" s="99">
        <v>4729.92</v>
      </c>
      <c r="N1203" s="121">
        <f>IFERROR(VLOOKUP($A1203,'SQL Results'!$A:$B,2,0),0)</f>
        <v>2002.54</v>
      </c>
    </row>
    <row r="1204" spans="1:14" s="12" customFormat="1" x14ac:dyDescent="0.25">
      <c r="A1204" s="107" t="s">
        <v>3801</v>
      </c>
      <c r="B1204" s="108" t="s">
        <v>3800</v>
      </c>
      <c r="C1204" s="99">
        <v>2142.35</v>
      </c>
      <c r="D1204" s="121">
        <v>657.04999999999984</v>
      </c>
      <c r="E1204" s="99">
        <v>199.53</v>
      </c>
      <c r="F1204" s="121">
        <v>32.61</v>
      </c>
      <c r="G1204" s="99">
        <v>0</v>
      </c>
      <c r="H1204" s="121">
        <v>0</v>
      </c>
      <c r="I1204" s="99">
        <v>0</v>
      </c>
      <c r="J1204" s="121">
        <v>155.47</v>
      </c>
      <c r="K1204" s="99">
        <v>0</v>
      </c>
      <c r="L1204" s="121">
        <v>41.94</v>
      </c>
      <c r="M1204" s="99">
        <v>170.11</v>
      </c>
      <c r="N1204" s="121">
        <f>IFERROR(VLOOKUP($A1204,'SQL Results'!$A:$B,2,0),0)</f>
        <v>13.28</v>
      </c>
    </row>
    <row r="1205" spans="1:14" s="12" customFormat="1" x14ac:dyDescent="0.25">
      <c r="A1205" s="107" t="s">
        <v>3804</v>
      </c>
      <c r="B1205" s="108" t="s">
        <v>3805</v>
      </c>
      <c r="C1205" s="99">
        <v>0</v>
      </c>
      <c r="D1205" s="121">
        <v>0</v>
      </c>
      <c r="E1205" s="99">
        <v>0</v>
      </c>
      <c r="F1205" s="121">
        <v>0</v>
      </c>
      <c r="G1205" s="99">
        <v>0</v>
      </c>
      <c r="H1205" s="121">
        <v>0</v>
      </c>
      <c r="I1205" s="99">
        <v>0</v>
      </c>
      <c r="J1205" s="121">
        <v>0</v>
      </c>
      <c r="K1205" s="99">
        <v>0</v>
      </c>
      <c r="L1205" s="121">
        <v>0</v>
      </c>
      <c r="M1205" s="99">
        <v>0</v>
      </c>
      <c r="N1205" s="121">
        <f>IFERROR(VLOOKUP($A1205,'SQL Results'!$A:$B,2,0),0)</f>
        <v>0</v>
      </c>
    </row>
    <row r="1206" spans="1:14" s="12" customFormat="1" x14ac:dyDescent="0.25">
      <c r="A1206" s="107" t="s">
        <v>3806</v>
      </c>
      <c r="B1206" s="108" t="s">
        <v>3807</v>
      </c>
      <c r="C1206" s="99">
        <v>0</v>
      </c>
      <c r="D1206" s="121">
        <v>0</v>
      </c>
      <c r="E1206" s="99">
        <v>0</v>
      </c>
      <c r="F1206" s="121">
        <v>0</v>
      </c>
      <c r="G1206" s="99">
        <v>0</v>
      </c>
      <c r="H1206" s="121">
        <v>0</v>
      </c>
      <c r="I1206" s="99">
        <v>0</v>
      </c>
      <c r="J1206" s="121">
        <v>0</v>
      </c>
      <c r="K1206" s="99">
        <v>0</v>
      </c>
      <c r="L1206" s="121">
        <v>0</v>
      </c>
      <c r="M1206" s="99">
        <v>0</v>
      </c>
      <c r="N1206" s="121">
        <f>IFERROR(VLOOKUP($A1206,'SQL Results'!$A:$B,2,0),0)</f>
        <v>0</v>
      </c>
    </row>
    <row r="1207" spans="1:14" s="12" customFormat="1" x14ac:dyDescent="0.25">
      <c r="A1207" s="107" t="s">
        <v>3808</v>
      </c>
      <c r="B1207" s="108" t="s">
        <v>3809</v>
      </c>
      <c r="C1207" s="99">
        <v>0</v>
      </c>
      <c r="D1207" s="121">
        <v>108.21</v>
      </c>
      <c r="E1207" s="99">
        <v>0</v>
      </c>
      <c r="F1207" s="121">
        <v>0</v>
      </c>
      <c r="G1207" s="99">
        <v>0</v>
      </c>
      <c r="H1207" s="121">
        <v>0</v>
      </c>
      <c r="I1207" s="99">
        <v>0</v>
      </c>
      <c r="J1207" s="121">
        <v>0</v>
      </c>
      <c r="K1207" s="99">
        <v>0</v>
      </c>
      <c r="L1207" s="121">
        <v>0</v>
      </c>
      <c r="M1207" s="99">
        <v>0</v>
      </c>
      <c r="N1207" s="121">
        <f>IFERROR(VLOOKUP($A1207,'SQL Results'!$A:$B,2,0),0)</f>
        <v>0</v>
      </c>
    </row>
    <row r="1208" spans="1:14" s="12" customFormat="1" x14ac:dyDescent="0.25">
      <c r="A1208" s="107" t="s">
        <v>3810</v>
      </c>
      <c r="B1208" s="108" t="s">
        <v>3811</v>
      </c>
      <c r="C1208" s="99">
        <v>281.58</v>
      </c>
      <c r="D1208" s="121">
        <v>92.360000000000014</v>
      </c>
      <c r="E1208" s="99">
        <v>30.61</v>
      </c>
      <c r="F1208" s="121">
        <v>23.84</v>
      </c>
      <c r="G1208" s="99">
        <v>275.95999999999998</v>
      </c>
      <c r="H1208" s="121">
        <v>323.73</v>
      </c>
      <c r="I1208" s="99">
        <v>15.81</v>
      </c>
      <c r="J1208" s="121">
        <v>1124.1099999999999</v>
      </c>
      <c r="K1208" s="99">
        <v>17171.299999999996</v>
      </c>
      <c r="L1208" s="121">
        <v>2665.07</v>
      </c>
      <c r="M1208" s="99">
        <v>2053.31</v>
      </c>
      <c r="N1208" s="121">
        <f>IFERROR(VLOOKUP($A1208,'SQL Results'!$A:$B,2,0),0)</f>
        <v>448.92</v>
      </c>
    </row>
    <row r="1209" spans="1:14" s="12" customFormat="1" x14ac:dyDescent="0.25">
      <c r="A1209" s="107" t="s">
        <v>3812</v>
      </c>
      <c r="B1209" s="109" t="s">
        <v>3813</v>
      </c>
      <c r="C1209" s="99">
        <v>5426.8400000000011</v>
      </c>
      <c r="D1209" s="121">
        <v>400.24</v>
      </c>
      <c r="E1209" s="99">
        <v>319.16000000000003</v>
      </c>
      <c r="F1209" s="121">
        <v>537.88</v>
      </c>
      <c r="G1209" s="99">
        <v>517.82000000000005</v>
      </c>
      <c r="H1209" s="121">
        <v>476.86</v>
      </c>
      <c r="I1209" s="99">
        <v>592.12</v>
      </c>
      <c r="J1209" s="121">
        <v>334.68</v>
      </c>
      <c r="K1209" s="99">
        <v>761.08</v>
      </c>
      <c r="L1209" s="121">
        <v>365.75</v>
      </c>
      <c r="M1209" s="99">
        <v>938.59</v>
      </c>
      <c r="N1209" s="121">
        <f>IFERROR(VLOOKUP($A1209,'SQL Results'!$A:$B,2,0),0)</f>
        <v>688.79</v>
      </c>
    </row>
    <row r="1210" spans="1:14" s="12" customFormat="1" x14ac:dyDescent="0.25">
      <c r="A1210" s="107" t="s">
        <v>3814</v>
      </c>
      <c r="B1210" s="109" t="s">
        <v>3815</v>
      </c>
      <c r="C1210" s="99">
        <v>4162.8900000000003</v>
      </c>
      <c r="D1210" s="121">
        <v>5308.9</v>
      </c>
      <c r="E1210" s="99">
        <v>3680.25</v>
      </c>
      <c r="F1210" s="121">
        <v>1582.05</v>
      </c>
      <c r="G1210" s="99">
        <v>22961.94</v>
      </c>
      <c r="H1210" s="121">
        <v>3706.08</v>
      </c>
      <c r="I1210" s="99">
        <v>1094.02</v>
      </c>
      <c r="J1210" s="121">
        <v>8687.56</v>
      </c>
      <c r="K1210" s="99">
        <v>722.98</v>
      </c>
      <c r="L1210" s="121">
        <v>6248.95</v>
      </c>
      <c r="M1210" s="99">
        <v>3066.45</v>
      </c>
      <c r="N1210" s="121">
        <f>IFERROR(VLOOKUP($A1210,'SQL Results'!$A:$B,2,0),0)</f>
        <v>5700</v>
      </c>
    </row>
    <row r="1211" spans="1:14" s="12" customFormat="1" ht="30" x14ac:dyDescent="0.25">
      <c r="A1211" s="107" t="s">
        <v>3822</v>
      </c>
      <c r="B1211" s="108" t="s">
        <v>3823</v>
      </c>
      <c r="C1211" s="99">
        <v>18652.66</v>
      </c>
      <c r="D1211" s="121">
        <v>17283.34</v>
      </c>
      <c r="E1211" s="99">
        <v>26483.83</v>
      </c>
      <c r="F1211" s="121">
        <v>14257.2</v>
      </c>
      <c r="G1211" s="99">
        <v>33091.339999999997</v>
      </c>
      <c r="H1211" s="121">
        <v>25242.22</v>
      </c>
      <c r="I1211" s="99">
        <v>17107.48</v>
      </c>
      <c r="J1211" s="121">
        <v>17889.259999999998</v>
      </c>
      <c r="K1211" s="99">
        <v>47499.83</v>
      </c>
      <c r="L1211" s="121">
        <v>14539.9</v>
      </c>
      <c r="M1211" s="99">
        <v>16377.38</v>
      </c>
      <c r="N1211" s="121">
        <f>IFERROR(VLOOKUP($A1211,'SQL Results'!$A:$B,2,0),0)</f>
        <v>7035.35</v>
      </c>
    </row>
    <row r="1212" spans="1:14" s="12" customFormat="1" ht="30" x14ac:dyDescent="0.25">
      <c r="A1212" s="107" t="s">
        <v>3824</v>
      </c>
      <c r="B1212" s="108" t="s">
        <v>3825</v>
      </c>
      <c r="C1212" s="99">
        <v>168.89</v>
      </c>
      <c r="D1212" s="121">
        <v>614.29999999999995</v>
      </c>
      <c r="E1212" s="99">
        <v>607.85</v>
      </c>
      <c r="F1212" s="121">
        <v>2040.45</v>
      </c>
      <c r="G1212" s="99">
        <v>651.04999999999995</v>
      </c>
      <c r="H1212" s="121">
        <v>615.19000000000005</v>
      </c>
      <c r="I1212" s="99">
        <v>598.07000000000005</v>
      </c>
      <c r="J1212" s="121">
        <v>341.13</v>
      </c>
      <c r="K1212" s="99">
        <v>730.43</v>
      </c>
      <c r="L1212" s="121">
        <v>462.04</v>
      </c>
      <c r="M1212" s="99">
        <v>494.7</v>
      </c>
      <c r="N1212" s="121">
        <f>IFERROR(VLOOKUP($A1212,'SQL Results'!$A:$B,2,0),0)</f>
        <v>0</v>
      </c>
    </row>
    <row r="1213" spans="1:14" s="12" customFormat="1" x14ac:dyDescent="0.25">
      <c r="A1213" s="107" t="s">
        <v>3830</v>
      </c>
      <c r="B1213" s="112" t="s">
        <v>3831</v>
      </c>
      <c r="C1213" s="99">
        <v>0</v>
      </c>
      <c r="D1213" s="121">
        <v>0</v>
      </c>
      <c r="E1213" s="99">
        <v>0</v>
      </c>
      <c r="F1213" s="121">
        <v>0</v>
      </c>
      <c r="G1213" s="99">
        <v>0</v>
      </c>
      <c r="H1213" s="121">
        <v>0</v>
      </c>
      <c r="I1213" s="99">
        <v>0</v>
      </c>
      <c r="J1213" s="121">
        <v>0</v>
      </c>
      <c r="K1213" s="99">
        <v>0</v>
      </c>
      <c r="L1213" s="121">
        <v>0</v>
      </c>
      <c r="M1213" s="99">
        <v>0</v>
      </c>
      <c r="N1213" s="121">
        <f>IFERROR(VLOOKUP($A1213,'SQL Results'!$A:$B,2,0),0)</f>
        <v>0</v>
      </c>
    </row>
    <row r="1214" spans="1:14" s="12" customFormat="1" x14ac:dyDescent="0.25">
      <c r="A1214" s="107" t="s">
        <v>3832</v>
      </c>
      <c r="B1214" s="108" t="s">
        <v>3833</v>
      </c>
      <c r="C1214" s="99">
        <v>0</v>
      </c>
      <c r="D1214" s="121">
        <v>0</v>
      </c>
      <c r="E1214" s="99">
        <v>0</v>
      </c>
      <c r="F1214" s="121">
        <v>0</v>
      </c>
      <c r="G1214" s="99">
        <v>0</v>
      </c>
      <c r="H1214" s="121">
        <v>0</v>
      </c>
      <c r="I1214" s="99">
        <v>0</v>
      </c>
      <c r="J1214" s="121">
        <v>0</v>
      </c>
      <c r="K1214" s="99">
        <v>0</v>
      </c>
      <c r="L1214" s="121">
        <v>0</v>
      </c>
      <c r="M1214" s="99">
        <v>0</v>
      </c>
      <c r="N1214" s="121">
        <f>IFERROR(VLOOKUP($A1214,'SQL Results'!$A:$B,2,0),0)</f>
        <v>0</v>
      </c>
    </row>
    <row r="1215" spans="1:14" s="12" customFormat="1" ht="30" x14ac:dyDescent="0.25">
      <c r="A1215" s="107" t="s">
        <v>3836</v>
      </c>
      <c r="B1215" s="108" t="s">
        <v>3835</v>
      </c>
      <c r="C1215" s="99">
        <v>0</v>
      </c>
      <c r="D1215" s="121">
        <v>0</v>
      </c>
      <c r="E1215" s="99">
        <v>0</v>
      </c>
      <c r="F1215" s="121">
        <v>0</v>
      </c>
      <c r="G1215" s="99">
        <v>0</v>
      </c>
      <c r="H1215" s="121">
        <v>0</v>
      </c>
      <c r="I1215" s="99">
        <v>0</v>
      </c>
      <c r="J1215" s="121">
        <v>1824</v>
      </c>
      <c r="K1215" s="99">
        <v>0</v>
      </c>
      <c r="L1215" s="121">
        <v>74</v>
      </c>
      <c r="M1215" s="99">
        <v>0</v>
      </c>
      <c r="N1215" s="121">
        <f>IFERROR(VLOOKUP($A1215,'SQL Results'!$A:$B,2,0),0)</f>
        <v>74.400000000000006</v>
      </c>
    </row>
    <row r="1216" spans="1:14" s="12" customFormat="1" ht="30" x14ac:dyDescent="0.25">
      <c r="A1216" s="107" t="s">
        <v>3840</v>
      </c>
      <c r="B1216" s="108" t="s">
        <v>3841</v>
      </c>
      <c r="C1216" s="99">
        <v>55.66</v>
      </c>
      <c r="D1216" s="121">
        <v>73.430000000000007</v>
      </c>
      <c r="E1216" s="99">
        <v>23.8</v>
      </c>
      <c r="F1216" s="121">
        <v>0</v>
      </c>
      <c r="G1216" s="99">
        <v>0</v>
      </c>
      <c r="H1216" s="121">
        <v>156.31</v>
      </c>
      <c r="I1216" s="99">
        <v>31.4</v>
      </c>
      <c r="J1216" s="121">
        <v>144.11000000000001</v>
      </c>
      <c r="K1216" s="99">
        <v>273.18</v>
      </c>
      <c r="L1216" s="121">
        <v>60.1</v>
      </c>
      <c r="M1216" s="99">
        <v>351</v>
      </c>
      <c r="N1216" s="121">
        <f>IFERROR(VLOOKUP($A1216,'SQL Results'!$A:$B,2,0),0)</f>
        <v>0</v>
      </c>
    </row>
    <row r="1217" spans="1:14" s="12" customFormat="1" ht="30" x14ac:dyDescent="0.25">
      <c r="A1217" s="107" t="s">
        <v>3842</v>
      </c>
      <c r="B1217" s="108" t="s">
        <v>3843</v>
      </c>
      <c r="C1217" s="99">
        <v>157.91999999999999</v>
      </c>
      <c r="D1217" s="121">
        <v>280.97000000000003</v>
      </c>
      <c r="E1217" s="99">
        <v>422.17</v>
      </c>
      <c r="F1217" s="121">
        <v>153.53</v>
      </c>
      <c r="G1217" s="99">
        <v>44.09</v>
      </c>
      <c r="H1217" s="121">
        <v>148.94</v>
      </c>
      <c r="I1217" s="99">
        <v>211.83</v>
      </c>
      <c r="J1217" s="121">
        <v>288.94</v>
      </c>
      <c r="K1217" s="99">
        <v>182.92</v>
      </c>
      <c r="L1217" s="121">
        <v>549.70000000000005</v>
      </c>
      <c r="M1217" s="99">
        <v>166.14</v>
      </c>
      <c r="N1217" s="121">
        <f>IFERROR(VLOOKUP($A1217,'SQL Results'!$A:$B,2,0),0)</f>
        <v>56.67</v>
      </c>
    </row>
    <row r="1218" spans="1:14" s="12" customFormat="1" x14ac:dyDescent="0.25">
      <c r="A1218" s="107" t="s">
        <v>3844</v>
      </c>
      <c r="B1218" s="108" t="s">
        <v>3845</v>
      </c>
      <c r="C1218" s="99">
        <v>481.82</v>
      </c>
      <c r="D1218" s="121">
        <v>332.74</v>
      </c>
      <c r="E1218" s="99">
        <v>463.41</v>
      </c>
      <c r="F1218" s="121">
        <v>721</v>
      </c>
      <c r="G1218" s="99">
        <v>89.81</v>
      </c>
      <c r="H1218" s="121">
        <v>301.67</v>
      </c>
      <c r="I1218" s="99">
        <v>599.72</v>
      </c>
      <c r="J1218" s="121">
        <v>732.25</v>
      </c>
      <c r="K1218" s="99">
        <v>902.21</v>
      </c>
      <c r="L1218" s="121">
        <v>423.28</v>
      </c>
      <c r="M1218" s="99">
        <v>412.45</v>
      </c>
      <c r="N1218" s="121">
        <f>IFERROR(VLOOKUP($A1218,'SQL Results'!$A:$B,2,0),0)</f>
        <v>199.47</v>
      </c>
    </row>
    <row r="1219" spans="1:14" s="12" customFormat="1" x14ac:dyDescent="0.25">
      <c r="A1219" s="107" t="s">
        <v>3846</v>
      </c>
      <c r="B1219" s="108" t="s">
        <v>3847</v>
      </c>
      <c r="C1219" s="99">
        <v>0</v>
      </c>
      <c r="D1219" s="121">
        <v>0</v>
      </c>
      <c r="E1219" s="99">
        <v>0</v>
      </c>
      <c r="F1219" s="121">
        <v>0</v>
      </c>
      <c r="G1219" s="99">
        <v>0</v>
      </c>
      <c r="H1219" s="121">
        <v>0</v>
      </c>
      <c r="I1219" s="99">
        <v>0</v>
      </c>
      <c r="J1219" s="121">
        <v>0</v>
      </c>
      <c r="K1219" s="99">
        <v>224.6</v>
      </c>
      <c r="L1219" s="121">
        <v>0.11</v>
      </c>
      <c r="M1219" s="99">
        <v>0</v>
      </c>
      <c r="N1219" s="121">
        <f>IFERROR(VLOOKUP($A1219,'SQL Results'!$A:$B,2,0),0)</f>
        <v>0</v>
      </c>
    </row>
    <row r="1220" spans="1:14" s="12" customFormat="1" x14ac:dyDescent="0.25">
      <c r="A1220" s="107" t="s">
        <v>4369</v>
      </c>
      <c r="B1220" s="108" t="s">
        <v>4370</v>
      </c>
      <c r="C1220" s="99">
        <v>0</v>
      </c>
      <c r="D1220" s="121">
        <v>0</v>
      </c>
      <c r="E1220" s="99">
        <v>0</v>
      </c>
      <c r="F1220" s="121">
        <v>0</v>
      </c>
      <c r="G1220" s="99">
        <v>0</v>
      </c>
      <c r="H1220" s="121">
        <v>0</v>
      </c>
      <c r="I1220" s="99">
        <v>0</v>
      </c>
      <c r="J1220" s="121">
        <v>0</v>
      </c>
      <c r="K1220" s="99">
        <v>0</v>
      </c>
      <c r="L1220" s="121">
        <v>0</v>
      </c>
      <c r="M1220" s="99">
        <v>0</v>
      </c>
      <c r="N1220" s="121">
        <f>IFERROR(VLOOKUP($A1220,'SQL Results'!$A:$B,2,0),0)</f>
        <v>0</v>
      </c>
    </row>
    <row r="1221" spans="1:14" s="12" customFormat="1" x14ac:dyDescent="0.25">
      <c r="A1221" s="107" t="s">
        <v>3848</v>
      </c>
      <c r="B1221" s="112" t="s">
        <v>3849</v>
      </c>
      <c r="C1221" s="99">
        <v>10.08</v>
      </c>
      <c r="D1221" s="121">
        <v>0</v>
      </c>
      <c r="E1221" s="99">
        <v>27.640000000000004</v>
      </c>
      <c r="F1221" s="121">
        <v>22.31</v>
      </c>
      <c r="G1221" s="99">
        <v>69.120000000000019</v>
      </c>
      <c r="H1221" s="121">
        <v>0</v>
      </c>
      <c r="I1221" s="99">
        <v>2</v>
      </c>
      <c r="J1221" s="121">
        <v>426.14</v>
      </c>
      <c r="K1221" s="99">
        <v>342.77999999999992</v>
      </c>
      <c r="L1221" s="121">
        <v>322.77999999999997</v>
      </c>
      <c r="M1221" s="99">
        <v>378.11</v>
      </c>
      <c r="N1221" s="121">
        <f>IFERROR(VLOOKUP($A1221,'SQL Results'!$A:$B,2,0),0)</f>
        <v>997.65</v>
      </c>
    </row>
    <row r="1222" spans="1:14" s="12" customFormat="1" x14ac:dyDescent="0.25">
      <c r="A1222" s="107" t="s">
        <v>3850</v>
      </c>
      <c r="B1222" s="112" t="s">
        <v>3851</v>
      </c>
      <c r="C1222" s="99">
        <v>0</v>
      </c>
      <c r="D1222" s="121">
        <v>0</v>
      </c>
      <c r="E1222" s="99">
        <v>0</v>
      </c>
      <c r="F1222" s="121">
        <v>0</v>
      </c>
      <c r="G1222" s="99">
        <v>0</v>
      </c>
      <c r="H1222" s="121">
        <v>0</v>
      </c>
      <c r="I1222" s="99">
        <v>0</v>
      </c>
      <c r="J1222" s="121">
        <v>0</v>
      </c>
      <c r="K1222" s="99">
        <v>0</v>
      </c>
      <c r="L1222" s="121">
        <v>0</v>
      </c>
      <c r="M1222" s="99">
        <v>0</v>
      </c>
      <c r="N1222" s="121">
        <f>IFERROR(VLOOKUP($A1222,'SQL Results'!$A:$B,2,0),0)</f>
        <v>0</v>
      </c>
    </row>
    <row r="1223" spans="1:14" s="12" customFormat="1" x14ac:dyDescent="0.25">
      <c r="A1223" s="107" t="s">
        <v>3852</v>
      </c>
      <c r="B1223" s="108" t="s">
        <v>3853</v>
      </c>
      <c r="C1223" s="99">
        <v>0</v>
      </c>
      <c r="D1223" s="121">
        <v>0</v>
      </c>
      <c r="E1223" s="99">
        <v>0</v>
      </c>
      <c r="F1223" s="121">
        <v>0</v>
      </c>
      <c r="G1223" s="99">
        <v>479.84</v>
      </c>
      <c r="H1223" s="121">
        <v>449.54</v>
      </c>
      <c r="I1223" s="99">
        <v>0</v>
      </c>
      <c r="J1223" s="121">
        <v>0</v>
      </c>
      <c r="K1223" s="99">
        <v>0</v>
      </c>
      <c r="L1223" s="121">
        <v>0</v>
      </c>
      <c r="M1223" s="99">
        <v>0</v>
      </c>
      <c r="N1223" s="121">
        <f>IFERROR(VLOOKUP($A1223,'SQL Results'!$A:$B,2,0),0)</f>
        <v>0</v>
      </c>
    </row>
    <row r="1224" spans="1:14" s="12" customFormat="1" x14ac:dyDescent="0.25">
      <c r="A1224" s="107" t="s">
        <v>3857</v>
      </c>
      <c r="B1224" s="108" t="s">
        <v>3858</v>
      </c>
      <c r="C1224" s="99">
        <v>97.91</v>
      </c>
      <c r="D1224" s="121">
        <v>2.92</v>
      </c>
      <c r="E1224" s="99">
        <v>125.52</v>
      </c>
      <c r="F1224" s="121">
        <v>0</v>
      </c>
      <c r="G1224" s="99">
        <v>196.80000000000004</v>
      </c>
      <c r="H1224" s="121">
        <v>200.46</v>
      </c>
      <c r="I1224" s="99">
        <v>44.719999999999992</v>
      </c>
      <c r="J1224" s="121">
        <v>92.15</v>
      </c>
      <c r="K1224" s="99">
        <v>233.88999999999996</v>
      </c>
      <c r="L1224" s="121">
        <v>138.16</v>
      </c>
      <c r="M1224" s="99">
        <v>7.28</v>
      </c>
      <c r="N1224" s="121">
        <f>IFERROR(VLOOKUP($A1224,'SQL Results'!$A:$B,2,0),0)</f>
        <v>0</v>
      </c>
    </row>
    <row r="1225" spans="1:14" s="12" customFormat="1" x14ac:dyDescent="0.25">
      <c r="A1225" s="107" t="s">
        <v>3859</v>
      </c>
      <c r="B1225" s="112" t="s">
        <v>3860</v>
      </c>
      <c r="C1225" s="99">
        <v>31.91</v>
      </c>
      <c r="D1225" s="121">
        <v>7.39</v>
      </c>
      <c r="E1225" s="99">
        <v>2714.0999999999995</v>
      </c>
      <c r="F1225" s="121">
        <v>0</v>
      </c>
      <c r="G1225" s="99">
        <v>0</v>
      </c>
      <c r="H1225" s="121">
        <v>0</v>
      </c>
      <c r="I1225" s="99">
        <v>51.54</v>
      </c>
      <c r="J1225" s="121">
        <v>125.01</v>
      </c>
      <c r="K1225" s="99">
        <v>52.61999999999999</v>
      </c>
      <c r="L1225" s="121">
        <v>34.189999999999991</v>
      </c>
      <c r="M1225" s="99">
        <v>42.09</v>
      </c>
      <c r="N1225" s="121">
        <f>IFERROR(VLOOKUP($A1225,'SQL Results'!$A:$B,2,0),0)</f>
        <v>0</v>
      </c>
    </row>
    <row r="1226" spans="1:14" s="12" customFormat="1" x14ac:dyDescent="0.25">
      <c r="A1226" s="107" t="s">
        <v>3861</v>
      </c>
      <c r="B1226" s="112" t="s">
        <v>3862</v>
      </c>
      <c r="C1226" s="99">
        <v>587.79999999999984</v>
      </c>
      <c r="D1226" s="121">
        <v>363.6</v>
      </c>
      <c r="E1226" s="99">
        <v>75.569999999999993</v>
      </c>
      <c r="F1226" s="121">
        <v>1126.8599999999999</v>
      </c>
      <c r="G1226" s="99">
        <v>379.08</v>
      </c>
      <c r="H1226" s="121">
        <v>22.800000000000004</v>
      </c>
      <c r="I1226" s="99">
        <v>280.38</v>
      </c>
      <c r="J1226" s="121">
        <v>239.43</v>
      </c>
      <c r="K1226" s="99">
        <v>405.87</v>
      </c>
      <c r="L1226" s="121">
        <v>30.95</v>
      </c>
      <c r="M1226" s="99">
        <v>377.6</v>
      </c>
      <c r="N1226" s="121">
        <f>IFERROR(VLOOKUP($A1226,'SQL Results'!$A:$B,2,0),0)</f>
        <v>0</v>
      </c>
    </row>
    <row r="1227" spans="1:14" s="12" customFormat="1" x14ac:dyDescent="0.25">
      <c r="A1227" s="107" t="s">
        <v>3863</v>
      </c>
      <c r="B1227" s="112" t="s">
        <v>3864</v>
      </c>
      <c r="C1227" s="99">
        <v>0</v>
      </c>
      <c r="D1227" s="121">
        <v>0</v>
      </c>
      <c r="E1227" s="99">
        <v>0</v>
      </c>
      <c r="F1227" s="121">
        <v>0</v>
      </c>
      <c r="G1227" s="99">
        <v>0</v>
      </c>
      <c r="H1227" s="121">
        <v>0</v>
      </c>
      <c r="I1227" s="99">
        <v>0</v>
      </c>
      <c r="J1227" s="121">
        <v>0</v>
      </c>
      <c r="K1227" s="99">
        <v>0</v>
      </c>
      <c r="L1227" s="121">
        <v>0</v>
      </c>
      <c r="M1227" s="99">
        <v>0</v>
      </c>
      <c r="N1227" s="121">
        <f>IFERROR(VLOOKUP($A1227,'SQL Results'!$A:$B,2,0),0)</f>
        <v>0</v>
      </c>
    </row>
    <row r="1228" spans="1:14" s="12" customFormat="1" ht="30" x14ac:dyDescent="0.25">
      <c r="A1228" s="107" t="s">
        <v>3865</v>
      </c>
      <c r="B1228" s="108" t="s">
        <v>3866</v>
      </c>
      <c r="C1228" s="99">
        <v>5.95</v>
      </c>
      <c r="D1228" s="121">
        <v>304.20999999999992</v>
      </c>
      <c r="E1228" s="99">
        <v>39959.43</v>
      </c>
      <c r="F1228" s="121">
        <v>0</v>
      </c>
      <c r="G1228" s="99">
        <v>0</v>
      </c>
      <c r="H1228" s="121">
        <v>307.14999999999998</v>
      </c>
      <c r="I1228" s="99">
        <v>0</v>
      </c>
      <c r="J1228" s="121">
        <v>0</v>
      </c>
      <c r="K1228" s="99">
        <v>0</v>
      </c>
      <c r="L1228" s="121">
        <v>0</v>
      </c>
      <c r="M1228" s="99">
        <v>0</v>
      </c>
      <c r="N1228" s="121">
        <f>IFERROR(VLOOKUP($A1228,'SQL Results'!$A:$B,2,0),0)</f>
        <v>0</v>
      </c>
    </row>
    <row r="1229" spans="1:14" s="12" customFormat="1" x14ac:dyDescent="0.25">
      <c r="A1229" s="107" t="s">
        <v>3867</v>
      </c>
      <c r="B1229" s="108" t="s">
        <v>3868</v>
      </c>
      <c r="C1229" s="99">
        <v>0</v>
      </c>
      <c r="D1229" s="121">
        <v>0</v>
      </c>
      <c r="E1229" s="99">
        <v>0</v>
      </c>
      <c r="F1229" s="121">
        <v>0</v>
      </c>
      <c r="G1229" s="99">
        <v>0</v>
      </c>
      <c r="H1229" s="121">
        <v>0</v>
      </c>
      <c r="I1229" s="99">
        <v>0</v>
      </c>
      <c r="J1229" s="121">
        <v>0</v>
      </c>
      <c r="K1229" s="99">
        <v>0</v>
      </c>
      <c r="L1229" s="121">
        <v>0</v>
      </c>
      <c r="M1229" s="99">
        <v>0</v>
      </c>
      <c r="N1229" s="121">
        <f>IFERROR(VLOOKUP($A1229,'SQL Results'!$A:$B,2,0),0)</f>
        <v>0</v>
      </c>
    </row>
    <row r="1230" spans="1:14" s="12" customFormat="1" ht="30" x14ac:dyDescent="0.25">
      <c r="A1230" s="107" t="s">
        <v>3869</v>
      </c>
      <c r="B1230" s="112" t="s">
        <v>3870</v>
      </c>
      <c r="C1230" s="99">
        <v>0</v>
      </c>
      <c r="D1230" s="121">
        <v>0</v>
      </c>
      <c r="E1230" s="99">
        <v>0</v>
      </c>
      <c r="F1230" s="121">
        <v>0</v>
      </c>
      <c r="G1230" s="99">
        <v>0</v>
      </c>
      <c r="H1230" s="121">
        <v>0</v>
      </c>
      <c r="I1230" s="99">
        <v>18.89</v>
      </c>
      <c r="J1230" s="121">
        <v>0</v>
      </c>
      <c r="K1230" s="99">
        <v>0</v>
      </c>
      <c r="L1230" s="121">
        <v>0</v>
      </c>
      <c r="M1230" s="99">
        <v>0</v>
      </c>
      <c r="N1230" s="121">
        <f>IFERROR(VLOOKUP($A1230,'SQL Results'!$A:$B,2,0),0)</f>
        <v>0</v>
      </c>
    </row>
    <row r="1231" spans="1:14" s="12" customFormat="1" x14ac:dyDescent="0.25">
      <c r="A1231" s="107" t="s">
        <v>3871</v>
      </c>
      <c r="B1231" s="108" t="s">
        <v>3872</v>
      </c>
      <c r="C1231" s="99">
        <v>0</v>
      </c>
      <c r="D1231" s="121">
        <v>0</v>
      </c>
      <c r="E1231" s="99">
        <v>0</v>
      </c>
      <c r="F1231" s="121">
        <v>0</v>
      </c>
      <c r="G1231" s="99">
        <v>0</v>
      </c>
      <c r="H1231" s="121">
        <v>0</v>
      </c>
      <c r="I1231" s="99">
        <v>0</v>
      </c>
      <c r="J1231" s="121">
        <v>0</v>
      </c>
      <c r="K1231" s="99">
        <v>0</v>
      </c>
      <c r="L1231" s="121">
        <v>0</v>
      </c>
      <c r="M1231" s="99">
        <v>0</v>
      </c>
      <c r="N1231" s="121">
        <f>IFERROR(VLOOKUP($A1231,'SQL Results'!$A:$B,2,0),0)</f>
        <v>0</v>
      </c>
    </row>
    <row r="1232" spans="1:14" s="12" customFormat="1" x14ac:dyDescent="0.25">
      <c r="A1232" s="107" t="s">
        <v>3873</v>
      </c>
      <c r="B1232" s="109" t="s">
        <v>3874</v>
      </c>
      <c r="C1232" s="99">
        <v>0</v>
      </c>
      <c r="D1232" s="121">
        <v>0</v>
      </c>
      <c r="E1232" s="99">
        <v>0</v>
      </c>
      <c r="F1232" s="121">
        <v>0</v>
      </c>
      <c r="G1232" s="99">
        <v>0</v>
      </c>
      <c r="H1232" s="121">
        <v>0</v>
      </c>
      <c r="I1232" s="99">
        <v>0</v>
      </c>
      <c r="J1232" s="121">
        <v>0</v>
      </c>
      <c r="K1232" s="99">
        <v>0</v>
      </c>
      <c r="L1232" s="121">
        <v>236.90000000000003</v>
      </c>
      <c r="M1232" s="99">
        <v>24.5</v>
      </c>
      <c r="N1232" s="121">
        <f>IFERROR(VLOOKUP($A1232,'SQL Results'!$A:$B,2,0),0)</f>
        <v>22.4</v>
      </c>
    </row>
    <row r="1233" spans="1:14" s="12" customFormat="1" x14ac:dyDescent="0.25">
      <c r="A1233" s="107" t="s">
        <v>3875</v>
      </c>
      <c r="B1233" s="109" t="s">
        <v>3876</v>
      </c>
      <c r="C1233" s="99">
        <v>708.34</v>
      </c>
      <c r="D1233" s="121">
        <v>27.98</v>
      </c>
      <c r="E1233" s="99">
        <v>810.08</v>
      </c>
      <c r="F1233" s="121">
        <v>130.51</v>
      </c>
      <c r="G1233" s="99">
        <v>51.43</v>
      </c>
      <c r="H1233" s="121">
        <v>15.93</v>
      </c>
      <c r="I1233" s="99">
        <v>202.1</v>
      </c>
      <c r="J1233" s="121">
        <v>527.92999999999995</v>
      </c>
      <c r="K1233" s="99">
        <v>2017.56</v>
      </c>
      <c r="L1233" s="121">
        <v>0</v>
      </c>
      <c r="M1233" s="99">
        <v>471.83</v>
      </c>
      <c r="N1233" s="121">
        <f>IFERROR(VLOOKUP($A1233,'SQL Results'!$A:$B,2,0),0)</f>
        <v>0</v>
      </c>
    </row>
    <row r="1234" spans="1:14" s="12" customFormat="1" x14ac:dyDescent="0.25">
      <c r="A1234" s="107" t="s">
        <v>3877</v>
      </c>
      <c r="B1234" s="114" t="s">
        <v>3878</v>
      </c>
      <c r="C1234" s="99">
        <v>0</v>
      </c>
      <c r="D1234" s="121">
        <v>0</v>
      </c>
      <c r="E1234" s="99">
        <v>0</v>
      </c>
      <c r="F1234" s="121">
        <v>0</v>
      </c>
      <c r="G1234" s="99">
        <v>0</v>
      </c>
      <c r="H1234" s="121">
        <v>0</v>
      </c>
      <c r="I1234" s="99">
        <v>0</v>
      </c>
      <c r="J1234" s="121">
        <v>0</v>
      </c>
      <c r="K1234" s="99">
        <v>0</v>
      </c>
      <c r="L1234" s="121">
        <v>0</v>
      </c>
      <c r="M1234" s="99">
        <v>0</v>
      </c>
      <c r="N1234" s="121">
        <f>IFERROR(VLOOKUP($A1234,'SQL Results'!$A:$B,2,0),0)</f>
        <v>0</v>
      </c>
    </row>
    <row r="1235" spans="1:14" s="12" customFormat="1" x14ac:dyDescent="0.25">
      <c r="A1235" s="107" t="s">
        <v>3879</v>
      </c>
      <c r="B1235" s="109" t="s">
        <v>3880</v>
      </c>
      <c r="C1235" s="99">
        <v>0</v>
      </c>
      <c r="D1235" s="121">
        <v>0</v>
      </c>
      <c r="E1235" s="99">
        <v>0</v>
      </c>
      <c r="F1235" s="121">
        <v>0</v>
      </c>
      <c r="G1235" s="99">
        <v>0</v>
      </c>
      <c r="H1235" s="121">
        <v>0</v>
      </c>
      <c r="I1235" s="99">
        <v>0</v>
      </c>
      <c r="J1235" s="121">
        <v>0</v>
      </c>
      <c r="K1235" s="99">
        <v>0</v>
      </c>
      <c r="L1235" s="121">
        <v>0</v>
      </c>
      <c r="M1235" s="99">
        <v>0</v>
      </c>
      <c r="N1235" s="121">
        <f>IFERROR(VLOOKUP($A1235,'SQL Results'!$A:$B,2,0),0)</f>
        <v>0</v>
      </c>
    </row>
    <row r="1236" spans="1:14" s="12" customFormat="1" x14ac:dyDescent="0.25">
      <c r="A1236" s="107" t="s">
        <v>3881</v>
      </c>
      <c r="B1236" s="114" t="s">
        <v>3882</v>
      </c>
      <c r="C1236" s="99">
        <v>0</v>
      </c>
      <c r="D1236" s="121">
        <v>0</v>
      </c>
      <c r="E1236" s="99">
        <v>0</v>
      </c>
      <c r="F1236" s="121">
        <v>0</v>
      </c>
      <c r="G1236" s="99">
        <v>0</v>
      </c>
      <c r="H1236" s="121">
        <v>0</v>
      </c>
      <c r="I1236" s="99">
        <v>0</v>
      </c>
      <c r="J1236" s="121">
        <v>0</v>
      </c>
      <c r="K1236" s="99">
        <v>0</v>
      </c>
      <c r="L1236" s="121">
        <v>0</v>
      </c>
      <c r="M1236" s="99">
        <v>0</v>
      </c>
      <c r="N1236" s="121">
        <f>IFERROR(VLOOKUP($A1236,'SQL Results'!$A:$B,2,0),0)</f>
        <v>0</v>
      </c>
    </row>
    <row r="1237" spans="1:14" s="12" customFormat="1" x14ac:dyDescent="0.25">
      <c r="A1237" s="107" t="s">
        <v>3883</v>
      </c>
      <c r="B1237" s="109" t="s">
        <v>3884</v>
      </c>
      <c r="C1237" s="99">
        <v>0</v>
      </c>
      <c r="D1237" s="121">
        <v>0</v>
      </c>
      <c r="E1237" s="99">
        <v>0</v>
      </c>
      <c r="F1237" s="121">
        <v>0</v>
      </c>
      <c r="G1237" s="99">
        <v>0</v>
      </c>
      <c r="H1237" s="121">
        <v>0</v>
      </c>
      <c r="I1237" s="99">
        <v>0</v>
      </c>
      <c r="J1237" s="121">
        <v>0</v>
      </c>
      <c r="K1237" s="99">
        <v>0</v>
      </c>
      <c r="L1237" s="121">
        <v>0</v>
      </c>
      <c r="M1237" s="99">
        <v>0</v>
      </c>
      <c r="N1237" s="121">
        <f>IFERROR(VLOOKUP($A1237,'SQL Results'!$A:$B,2,0),0)</f>
        <v>0</v>
      </c>
    </row>
    <row r="1238" spans="1:14" s="12" customFormat="1" ht="30" x14ac:dyDescent="0.25">
      <c r="A1238" s="107" t="s">
        <v>3885</v>
      </c>
      <c r="B1238" s="108" t="s">
        <v>3886</v>
      </c>
      <c r="C1238" s="99">
        <v>4232.24</v>
      </c>
      <c r="D1238" s="121">
        <v>2951.56</v>
      </c>
      <c r="E1238" s="99">
        <v>2287.06</v>
      </c>
      <c r="F1238" s="121">
        <v>3250.76</v>
      </c>
      <c r="G1238" s="99">
        <v>9815.36</v>
      </c>
      <c r="H1238" s="121">
        <v>1671.06</v>
      </c>
      <c r="I1238" s="99">
        <v>2881.16</v>
      </c>
      <c r="J1238" s="121">
        <v>4585.6000000000004</v>
      </c>
      <c r="K1238" s="99">
        <v>3527.44</v>
      </c>
      <c r="L1238" s="121">
        <v>15256.3</v>
      </c>
      <c r="M1238" s="99">
        <v>3904.32</v>
      </c>
      <c r="N1238" s="121">
        <f>IFERROR(VLOOKUP($A1238,'SQL Results'!$A:$B,2,0),0)</f>
        <v>3482.9</v>
      </c>
    </row>
    <row r="1239" spans="1:14" s="12" customFormat="1" x14ac:dyDescent="0.25">
      <c r="A1239" s="107" t="s">
        <v>3890</v>
      </c>
      <c r="B1239" s="108" t="s">
        <v>3891</v>
      </c>
      <c r="C1239" s="99">
        <v>0</v>
      </c>
      <c r="D1239" s="121">
        <v>0</v>
      </c>
      <c r="E1239" s="99">
        <v>0</v>
      </c>
      <c r="F1239" s="121">
        <v>0</v>
      </c>
      <c r="G1239" s="99">
        <v>0</v>
      </c>
      <c r="H1239" s="121">
        <v>0</v>
      </c>
      <c r="I1239" s="99">
        <v>0</v>
      </c>
      <c r="J1239" s="121">
        <v>0</v>
      </c>
      <c r="K1239" s="99">
        <v>0</v>
      </c>
      <c r="L1239" s="121">
        <v>0</v>
      </c>
      <c r="M1239" s="99">
        <v>0</v>
      </c>
      <c r="N1239" s="121">
        <f>IFERROR(VLOOKUP($A1239,'SQL Results'!$A:$B,2,0),0)</f>
        <v>0</v>
      </c>
    </row>
    <row r="1240" spans="1:14" s="12" customFormat="1" x14ac:dyDescent="0.25">
      <c r="A1240" s="107" t="s">
        <v>3892</v>
      </c>
      <c r="B1240" s="108" t="s">
        <v>3893</v>
      </c>
      <c r="C1240" s="99">
        <v>279.33999999999997</v>
      </c>
      <c r="D1240" s="121">
        <v>72.78</v>
      </c>
      <c r="E1240" s="99">
        <v>35.11</v>
      </c>
      <c r="F1240" s="121">
        <v>91.58</v>
      </c>
      <c r="G1240" s="99">
        <v>96.170000000000016</v>
      </c>
      <c r="H1240" s="121">
        <v>14.26</v>
      </c>
      <c r="I1240" s="99">
        <v>7.74</v>
      </c>
      <c r="J1240" s="121">
        <v>94.40000000000002</v>
      </c>
      <c r="K1240" s="99">
        <v>31</v>
      </c>
      <c r="L1240" s="121">
        <v>22.46</v>
      </c>
      <c r="M1240" s="99">
        <v>96.12</v>
      </c>
      <c r="N1240" s="121">
        <f>IFERROR(VLOOKUP($A1240,'SQL Results'!$A:$B,2,0),0)</f>
        <v>3.28</v>
      </c>
    </row>
    <row r="1241" spans="1:14" s="12" customFormat="1" x14ac:dyDescent="0.25">
      <c r="A1241" s="107" t="s">
        <v>3894</v>
      </c>
      <c r="B1241" s="108" t="s">
        <v>3895</v>
      </c>
      <c r="C1241" s="99">
        <v>0</v>
      </c>
      <c r="D1241" s="121">
        <v>0</v>
      </c>
      <c r="E1241" s="99">
        <v>0</v>
      </c>
      <c r="F1241" s="121">
        <v>0</v>
      </c>
      <c r="G1241" s="99">
        <v>0</v>
      </c>
      <c r="H1241" s="121">
        <v>0</v>
      </c>
      <c r="I1241" s="99">
        <v>0</v>
      </c>
      <c r="J1241" s="121">
        <v>0</v>
      </c>
      <c r="K1241" s="99">
        <v>0</v>
      </c>
      <c r="L1241" s="121">
        <v>0</v>
      </c>
      <c r="M1241" s="99">
        <v>0</v>
      </c>
      <c r="N1241" s="121">
        <f>IFERROR(VLOOKUP($A1241,'SQL Results'!$A:$B,2,0),0)</f>
        <v>0</v>
      </c>
    </row>
    <row r="1242" spans="1:14" s="12" customFormat="1" x14ac:dyDescent="0.25">
      <c r="A1242" s="107" t="s">
        <v>3896</v>
      </c>
      <c r="B1242" s="112" t="s">
        <v>3897</v>
      </c>
      <c r="C1242" s="99">
        <v>17.95</v>
      </c>
      <c r="D1242" s="121">
        <v>11.59</v>
      </c>
      <c r="E1242" s="99">
        <v>15.82</v>
      </c>
      <c r="F1242" s="121">
        <v>10.67</v>
      </c>
      <c r="G1242" s="99">
        <v>3.22</v>
      </c>
      <c r="H1242" s="121">
        <v>2.84</v>
      </c>
      <c r="I1242" s="99">
        <v>53.819999999999993</v>
      </c>
      <c r="J1242" s="121">
        <v>14.77</v>
      </c>
      <c r="K1242" s="99">
        <v>15.3</v>
      </c>
      <c r="L1242" s="121">
        <v>33.89</v>
      </c>
      <c r="M1242" s="99">
        <v>46.36</v>
      </c>
      <c r="N1242" s="121">
        <f>IFERROR(VLOOKUP($A1242,'SQL Results'!$A:$B,2,0),0)</f>
        <v>39.869999999999997</v>
      </c>
    </row>
    <row r="1243" spans="1:14" s="12" customFormat="1" x14ac:dyDescent="0.25">
      <c r="A1243" s="107" t="s">
        <v>3898</v>
      </c>
      <c r="B1243" s="112" t="s">
        <v>3899</v>
      </c>
      <c r="C1243" s="99">
        <v>0</v>
      </c>
      <c r="D1243" s="121">
        <v>0</v>
      </c>
      <c r="E1243" s="99">
        <v>0</v>
      </c>
      <c r="F1243" s="121">
        <v>0</v>
      </c>
      <c r="G1243" s="99">
        <v>0</v>
      </c>
      <c r="H1243" s="121">
        <v>0</v>
      </c>
      <c r="I1243" s="99">
        <v>0</v>
      </c>
      <c r="J1243" s="121">
        <v>0</v>
      </c>
      <c r="K1243" s="99">
        <v>0</v>
      </c>
      <c r="L1243" s="121">
        <v>0</v>
      </c>
      <c r="M1243" s="99">
        <v>0</v>
      </c>
      <c r="N1243" s="121">
        <f>IFERROR(VLOOKUP($A1243,'SQL Results'!$A:$B,2,0),0)</f>
        <v>0</v>
      </c>
    </row>
    <row r="1244" spans="1:14" s="12" customFormat="1" x14ac:dyDescent="0.25">
      <c r="A1244" s="107" t="s">
        <v>3900</v>
      </c>
      <c r="B1244" s="108" t="s">
        <v>3901</v>
      </c>
      <c r="C1244" s="99">
        <v>0</v>
      </c>
      <c r="D1244" s="121">
        <v>0</v>
      </c>
      <c r="E1244" s="99">
        <v>0</v>
      </c>
      <c r="F1244" s="121">
        <v>0</v>
      </c>
      <c r="G1244" s="99">
        <v>0</v>
      </c>
      <c r="H1244" s="121">
        <v>0</v>
      </c>
      <c r="I1244" s="99">
        <v>0</v>
      </c>
      <c r="J1244" s="121">
        <v>0</v>
      </c>
      <c r="K1244" s="99">
        <v>7.2</v>
      </c>
      <c r="L1244" s="121">
        <v>0</v>
      </c>
      <c r="M1244" s="99">
        <v>6.3</v>
      </c>
      <c r="N1244" s="121">
        <f>IFERROR(VLOOKUP($A1244,'SQL Results'!$A:$B,2,0),0)</f>
        <v>0</v>
      </c>
    </row>
    <row r="1245" spans="1:14" s="12" customFormat="1" x14ac:dyDescent="0.25">
      <c r="A1245" s="107" t="s">
        <v>3902</v>
      </c>
      <c r="B1245" s="108" t="s">
        <v>3903</v>
      </c>
      <c r="C1245" s="99">
        <v>353.11000000000007</v>
      </c>
      <c r="D1245" s="121">
        <v>0</v>
      </c>
      <c r="E1245" s="99">
        <v>0</v>
      </c>
      <c r="F1245" s="121">
        <v>0</v>
      </c>
      <c r="G1245" s="99">
        <v>0</v>
      </c>
      <c r="H1245" s="121">
        <v>2309.12</v>
      </c>
      <c r="I1245" s="99">
        <v>346.99</v>
      </c>
      <c r="J1245" s="121">
        <v>274.02999999999992</v>
      </c>
      <c r="K1245" s="99">
        <v>0</v>
      </c>
      <c r="L1245" s="121">
        <v>189.39</v>
      </c>
      <c r="M1245" s="99">
        <v>509.47</v>
      </c>
      <c r="N1245" s="121">
        <f>IFERROR(VLOOKUP($A1245,'SQL Results'!$A:$B,2,0),0)</f>
        <v>475.57</v>
      </c>
    </row>
    <row r="1246" spans="1:14" s="12" customFormat="1" x14ac:dyDescent="0.25">
      <c r="A1246" s="107" t="s">
        <v>3904</v>
      </c>
      <c r="B1246" s="108" t="s">
        <v>3905</v>
      </c>
      <c r="C1246" s="99">
        <v>389.68</v>
      </c>
      <c r="D1246" s="121">
        <v>0</v>
      </c>
      <c r="E1246" s="99">
        <v>17.23</v>
      </c>
      <c r="F1246" s="121">
        <v>20.7</v>
      </c>
      <c r="G1246" s="99">
        <v>58.67</v>
      </c>
      <c r="H1246" s="121">
        <v>0</v>
      </c>
      <c r="I1246" s="99">
        <v>0</v>
      </c>
      <c r="J1246" s="121">
        <v>0</v>
      </c>
      <c r="K1246" s="99">
        <v>0</v>
      </c>
      <c r="L1246" s="121">
        <v>0</v>
      </c>
      <c r="M1246" s="99">
        <v>0</v>
      </c>
      <c r="N1246" s="121">
        <f>IFERROR(VLOOKUP($A1246,'SQL Results'!$A:$B,2,0),0)</f>
        <v>1409.33</v>
      </c>
    </row>
    <row r="1247" spans="1:14" s="12" customFormat="1" x14ac:dyDescent="0.25">
      <c r="A1247" s="107" t="s">
        <v>3909</v>
      </c>
      <c r="B1247" s="108" t="s">
        <v>3907</v>
      </c>
      <c r="C1247" s="99">
        <v>0</v>
      </c>
      <c r="D1247" s="121">
        <v>0</v>
      </c>
      <c r="E1247" s="99">
        <v>0</v>
      </c>
      <c r="F1247" s="121">
        <v>0</v>
      </c>
      <c r="G1247" s="99">
        <v>0</v>
      </c>
      <c r="H1247" s="121">
        <v>0</v>
      </c>
      <c r="I1247" s="99">
        <v>0</v>
      </c>
      <c r="J1247" s="121">
        <v>0</v>
      </c>
      <c r="K1247" s="99">
        <v>0</v>
      </c>
      <c r="L1247" s="121">
        <v>6.76</v>
      </c>
      <c r="M1247" s="99">
        <v>0</v>
      </c>
      <c r="N1247" s="121">
        <f>IFERROR(VLOOKUP($A1247,'SQL Results'!$A:$B,2,0),0)</f>
        <v>0</v>
      </c>
    </row>
    <row r="1248" spans="1:14" s="12" customFormat="1" x14ac:dyDescent="0.25">
      <c r="A1248" s="107" t="s">
        <v>3913</v>
      </c>
      <c r="B1248" s="108" t="s">
        <v>3914</v>
      </c>
      <c r="C1248" s="99">
        <v>0</v>
      </c>
      <c r="D1248" s="121">
        <v>0</v>
      </c>
      <c r="E1248" s="99">
        <v>0</v>
      </c>
      <c r="F1248" s="121">
        <v>0</v>
      </c>
      <c r="G1248" s="99">
        <v>0</v>
      </c>
      <c r="H1248" s="121">
        <v>0</v>
      </c>
      <c r="I1248" s="99">
        <v>0</v>
      </c>
      <c r="J1248" s="121">
        <v>0</v>
      </c>
      <c r="K1248" s="99">
        <v>0</v>
      </c>
      <c r="L1248" s="121">
        <v>0</v>
      </c>
      <c r="M1248" s="99">
        <v>0</v>
      </c>
      <c r="N1248" s="121">
        <f>IFERROR(VLOOKUP($A1248,'SQL Results'!$A:$B,2,0),0)</f>
        <v>0</v>
      </c>
    </row>
    <row r="1249" spans="1:14" s="12" customFormat="1" x14ac:dyDescent="0.25">
      <c r="A1249" s="107" t="s">
        <v>3915</v>
      </c>
      <c r="B1249" s="108" t="s">
        <v>3916</v>
      </c>
      <c r="C1249" s="99">
        <v>0</v>
      </c>
      <c r="D1249" s="121">
        <v>0</v>
      </c>
      <c r="E1249" s="99">
        <v>0</v>
      </c>
      <c r="F1249" s="121">
        <v>0</v>
      </c>
      <c r="G1249" s="99">
        <v>0</v>
      </c>
      <c r="H1249" s="121">
        <v>0</v>
      </c>
      <c r="I1249" s="99">
        <v>0</v>
      </c>
      <c r="J1249" s="121">
        <v>0</v>
      </c>
      <c r="K1249" s="99">
        <v>0</v>
      </c>
      <c r="L1249" s="121">
        <v>0</v>
      </c>
      <c r="M1249" s="99">
        <v>0</v>
      </c>
      <c r="N1249" s="121">
        <f>IFERROR(VLOOKUP($A1249,'SQL Results'!$A:$B,2,0),0)</f>
        <v>0</v>
      </c>
    </row>
    <row r="1250" spans="1:14" s="12" customFormat="1" x14ac:dyDescent="0.25">
      <c r="A1250" s="107" t="s">
        <v>3917</v>
      </c>
      <c r="B1250" s="108" t="s">
        <v>3918</v>
      </c>
      <c r="C1250" s="99">
        <v>0</v>
      </c>
      <c r="D1250" s="121">
        <v>0</v>
      </c>
      <c r="E1250" s="99">
        <v>0</v>
      </c>
      <c r="F1250" s="121">
        <v>0</v>
      </c>
      <c r="G1250" s="99">
        <v>0</v>
      </c>
      <c r="H1250" s="121">
        <v>0</v>
      </c>
      <c r="I1250" s="99">
        <v>0</v>
      </c>
      <c r="J1250" s="121">
        <v>0</v>
      </c>
      <c r="K1250" s="99">
        <v>0</v>
      </c>
      <c r="L1250" s="121">
        <v>0</v>
      </c>
      <c r="M1250" s="99">
        <v>0</v>
      </c>
      <c r="N1250" s="121">
        <f>IFERROR(VLOOKUP($A1250,'SQL Results'!$A:$B,2,0),0)</f>
        <v>0</v>
      </c>
    </row>
    <row r="1251" spans="1:14" s="12" customFormat="1" x14ac:dyDescent="0.25">
      <c r="A1251" s="107" t="s">
        <v>3919</v>
      </c>
      <c r="B1251" s="108" t="s">
        <v>3920</v>
      </c>
      <c r="C1251" s="99">
        <v>0</v>
      </c>
      <c r="D1251" s="121">
        <v>5.66</v>
      </c>
      <c r="E1251" s="99">
        <v>0</v>
      </c>
      <c r="F1251" s="121">
        <v>0</v>
      </c>
      <c r="G1251" s="99">
        <v>0</v>
      </c>
      <c r="H1251" s="121">
        <v>0</v>
      </c>
      <c r="I1251" s="99">
        <v>0</v>
      </c>
      <c r="J1251" s="121">
        <v>0</v>
      </c>
      <c r="K1251" s="99">
        <v>99.05</v>
      </c>
      <c r="L1251" s="121">
        <v>0</v>
      </c>
      <c r="M1251" s="99">
        <v>0</v>
      </c>
      <c r="N1251" s="121">
        <f>IFERROR(VLOOKUP($A1251,'SQL Results'!$A:$B,2,0),0)</f>
        <v>376.97</v>
      </c>
    </row>
    <row r="1252" spans="1:14" s="12" customFormat="1" x14ac:dyDescent="0.25">
      <c r="A1252" s="107" t="s">
        <v>3921</v>
      </c>
      <c r="B1252" s="108" t="s">
        <v>3922</v>
      </c>
      <c r="C1252" s="99">
        <v>1790.03</v>
      </c>
      <c r="D1252" s="121">
        <v>2132.2600000000002</v>
      </c>
      <c r="E1252" s="99">
        <v>15646.49</v>
      </c>
      <c r="F1252" s="121">
        <v>4733.84</v>
      </c>
      <c r="G1252" s="99">
        <v>3678.44</v>
      </c>
      <c r="H1252" s="121">
        <v>5668.42</v>
      </c>
      <c r="I1252" s="99">
        <v>4769.26</v>
      </c>
      <c r="J1252" s="121">
        <v>6048.08</v>
      </c>
      <c r="K1252" s="99">
        <v>4299.01</v>
      </c>
      <c r="L1252" s="121">
        <v>6176.33</v>
      </c>
      <c r="M1252" s="99">
        <v>4225.84</v>
      </c>
      <c r="N1252" s="121">
        <f>IFERROR(VLOOKUP($A1252,'SQL Results'!$A:$B,2,0),0)</f>
        <v>1700.33</v>
      </c>
    </row>
    <row r="1253" spans="1:14" s="12" customFormat="1" x14ac:dyDescent="0.25">
      <c r="A1253" s="107" t="s">
        <v>3928</v>
      </c>
      <c r="B1253" s="108" t="s">
        <v>3929</v>
      </c>
      <c r="C1253" s="99">
        <v>0</v>
      </c>
      <c r="D1253" s="121">
        <v>0</v>
      </c>
      <c r="E1253" s="99">
        <v>0</v>
      </c>
      <c r="F1253" s="121">
        <v>0</v>
      </c>
      <c r="G1253" s="99">
        <v>0</v>
      </c>
      <c r="H1253" s="121">
        <v>0</v>
      </c>
      <c r="I1253" s="99">
        <v>0</v>
      </c>
      <c r="J1253" s="121">
        <v>0</v>
      </c>
      <c r="K1253" s="99">
        <v>0</v>
      </c>
      <c r="L1253" s="121">
        <v>0</v>
      </c>
      <c r="M1253" s="99">
        <v>0</v>
      </c>
      <c r="N1253" s="121">
        <f>IFERROR(VLOOKUP($A1253,'SQL Results'!$A:$B,2,0),0)</f>
        <v>0</v>
      </c>
    </row>
    <row r="1254" spans="1:14" s="12" customFormat="1" x14ac:dyDescent="0.25">
      <c r="A1254" s="107" t="s">
        <v>3930</v>
      </c>
      <c r="B1254" s="108" t="s">
        <v>3931</v>
      </c>
      <c r="C1254" s="99">
        <v>0</v>
      </c>
      <c r="D1254" s="121">
        <v>0</v>
      </c>
      <c r="E1254" s="99">
        <v>0</v>
      </c>
      <c r="F1254" s="121">
        <v>0</v>
      </c>
      <c r="G1254" s="99">
        <v>0</v>
      </c>
      <c r="H1254" s="121">
        <v>0</v>
      </c>
      <c r="I1254" s="99">
        <v>0</v>
      </c>
      <c r="J1254" s="121">
        <v>0</v>
      </c>
      <c r="K1254" s="99">
        <v>0</v>
      </c>
      <c r="L1254" s="121">
        <v>0</v>
      </c>
      <c r="M1254" s="99">
        <v>0</v>
      </c>
      <c r="N1254" s="121">
        <f>IFERROR(VLOOKUP($A1254,'SQL Results'!$A:$B,2,0),0)</f>
        <v>0</v>
      </c>
    </row>
    <row r="1255" spans="1:14" s="12" customFormat="1" x14ac:dyDescent="0.25">
      <c r="A1255" s="107" t="s">
        <v>3932</v>
      </c>
      <c r="B1255" s="108" t="s">
        <v>3933</v>
      </c>
      <c r="C1255" s="99">
        <v>0</v>
      </c>
      <c r="D1255" s="121">
        <v>0</v>
      </c>
      <c r="E1255" s="99">
        <v>0</v>
      </c>
      <c r="F1255" s="121">
        <v>0</v>
      </c>
      <c r="G1255" s="99">
        <v>0</v>
      </c>
      <c r="H1255" s="121">
        <v>0</v>
      </c>
      <c r="I1255" s="99">
        <v>0</v>
      </c>
      <c r="J1255" s="121">
        <v>0</v>
      </c>
      <c r="K1255" s="99">
        <v>0</v>
      </c>
      <c r="L1255" s="121">
        <v>0</v>
      </c>
      <c r="M1255" s="99">
        <v>0</v>
      </c>
      <c r="N1255" s="121">
        <f>IFERROR(VLOOKUP($A1255,'SQL Results'!$A:$B,2,0),0)</f>
        <v>0</v>
      </c>
    </row>
    <row r="1256" spans="1:14" s="12" customFormat="1" x14ac:dyDescent="0.25">
      <c r="A1256" s="107" t="s">
        <v>3934</v>
      </c>
      <c r="B1256" s="108" t="s">
        <v>3935</v>
      </c>
      <c r="C1256" s="99">
        <v>0</v>
      </c>
      <c r="D1256" s="121">
        <v>0</v>
      </c>
      <c r="E1256" s="99">
        <v>0</v>
      </c>
      <c r="F1256" s="121">
        <v>0</v>
      </c>
      <c r="G1256" s="99">
        <v>0</v>
      </c>
      <c r="H1256" s="121">
        <v>0</v>
      </c>
      <c r="I1256" s="99">
        <v>0</v>
      </c>
      <c r="J1256" s="121">
        <v>0</v>
      </c>
      <c r="K1256" s="99">
        <v>0</v>
      </c>
      <c r="L1256" s="121">
        <v>0</v>
      </c>
      <c r="M1256" s="99">
        <v>0</v>
      </c>
      <c r="N1256" s="121">
        <f>IFERROR(VLOOKUP($A1256,'SQL Results'!$A:$B,2,0),0)</f>
        <v>0</v>
      </c>
    </row>
    <row r="1257" spans="1:14" s="12" customFormat="1" x14ac:dyDescent="0.25">
      <c r="A1257" s="107" t="s">
        <v>3936</v>
      </c>
      <c r="B1257" s="108" t="s">
        <v>3937</v>
      </c>
      <c r="C1257" s="99">
        <v>0</v>
      </c>
      <c r="D1257" s="121">
        <v>0</v>
      </c>
      <c r="E1257" s="99">
        <v>0</v>
      </c>
      <c r="F1257" s="121">
        <v>0</v>
      </c>
      <c r="G1257" s="99">
        <v>0</v>
      </c>
      <c r="H1257" s="121">
        <v>0</v>
      </c>
      <c r="I1257" s="99">
        <v>0</v>
      </c>
      <c r="J1257" s="121">
        <v>0</v>
      </c>
      <c r="K1257" s="99">
        <v>0</v>
      </c>
      <c r="L1257" s="121">
        <v>0</v>
      </c>
      <c r="M1257" s="99">
        <v>0</v>
      </c>
      <c r="N1257" s="121">
        <f>IFERROR(VLOOKUP($A1257,'SQL Results'!$A:$B,2,0),0)</f>
        <v>0</v>
      </c>
    </row>
    <row r="1258" spans="1:14" s="12" customFormat="1" ht="30" x14ac:dyDescent="0.25">
      <c r="A1258" s="107" t="s">
        <v>3940</v>
      </c>
      <c r="B1258" s="108" t="s">
        <v>3939</v>
      </c>
      <c r="C1258" s="99">
        <v>0</v>
      </c>
      <c r="D1258" s="121">
        <v>7.19</v>
      </c>
      <c r="E1258" s="99">
        <v>92.4</v>
      </c>
      <c r="F1258" s="121">
        <v>10.32</v>
      </c>
      <c r="G1258" s="99">
        <v>567.03</v>
      </c>
      <c r="H1258" s="121">
        <v>55.27</v>
      </c>
      <c r="I1258" s="99">
        <v>34.590000000000003</v>
      </c>
      <c r="J1258" s="121">
        <v>53</v>
      </c>
      <c r="K1258" s="99">
        <v>39.58</v>
      </c>
      <c r="L1258" s="121">
        <v>215.27000000000004</v>
      </c>
      <c r="M1258" s="99">
        <v>123.36</v>
      </c>
      <c r="N1258" s="121">
        <f>IFERROR(VLOOKUP($A1258,'SQL Results'!$A:$B,2,0),0)</f>
        <v>22.85</v>
      </c>
    </row>
    <row r="1259" spans="1:14" s="12" customFormat="1" x14ac:dyDescent="0.25">
      <c r="A1259" s="107" t="s">
        <v>3944</v>
      </c>
      <c r="B1259" s="108" t="s">
        <v>3945</v>
      </c>
      <c r="C1259" s="99">
        <v>0</v>
      </c>
      <c r="D1259" s="121">
        <v>0</v>
      </c>
      <c r="E1259" s="99">
        <v>0</v>
      </c>
      <c r="F1259" s="121">
        <v>0</v>
      </c>
      <c r="G1259" s="99">
        <v>0</v>
      </c>
      <c r="H1259" s="121">
        <v>0</v>
      </c>
      <c r="I1259" s="99">
        <v>0</v>
      </c>
      <c r="J1259" s="121">
        <v>0</v>
      </c>
      <c r="K1259" s="99">
        <v>0</v>
      </c>
      <c r="L1259" s="121">
        <v>0</v>
      </c>
      <c r="M1259" s="99">
        <v>0</v>
      </c>
      <c r="N1259" s="121">
        <f>IFERROR(VLOOKUP($A1259,'SQL Results'!$A:$B,2,0),0)</f>
        <v>0</v>
      </c>
    </row>
    <row r="1260" spans="1:14" s="12" customFormat="1" ht="30" x14ac:dyDescent="0.25">
      <c r="A1260" s="107" t="s">
        <v>3946</v>
      </c>
      <c r="B1260" s="108" t="s">
        <v>3947</v>
      </c>
      <c r="C1260" s="99">
        <v>0</v>
      </c>
      <c r="D1260" s="121">
        <v>0</v>
      </c>
      <c r="E1260" s="99">
        <v>0</v>
      </c>
      <c r="F1260" s="121">
        <v>0</v>
      </c>
      <c r="G1260" s="99">
        <v>0</v>
      </c>
      <c r="H1260" s="121">
        <v>0</v>
      </c>
      <c r="I1260" s="99">
        <v>0</v>
      </c>
      <c r="J1260" s="121">
        <v>0</v>
      </c>
      <c r="K1260" s="99">
        <v>21.5</v>
      </c>
      <c r="L1260" s="121">
        <v>0</v>
      </c>
      <c r="M1260" s="99">
        <v>0</v>
      </c>
      <c r="N1260" s="121">
        <f>IFERROR(VLOOKUP($A1260,'SQL Results'!$A:$B,2,0),0)</f>
        <v>0</v>
      </c>
    </row>
    <row r="1261" spans="1:14" s="12" customFormat="1" x14ac:dyDescent="0.25">
      <c r="A1261" s="107" t="s">
        <v>3951</v>
      </c>
      <c r="B1261" s="108" t="s">
        <v>3952</v>
      </c>
      <c r="C1261" s="99">
        <v>0</v>
      </c>
      <c r="D1261" s="121">
        <v>0</v>
      </c>
      <c r="E1261" s="99">
        <v>0</v>
      </c>
      <c r="F1261" s="121">
        <v>0</v>
      </c>
      <c r="G1261" s="99">
        <v>0</v>
      </c>
      <c r="H1261" s="121">
        <v>0</v>
      </c>
      <c r="I1261" s="99">
        <v>0</v>
      </c>
      <c r="J1261" s="121">
        <v>0</v>
      </c>
      <c r="K1261" s="99">
        <v>0</v>
      </c>
      <c r="L1261" s="121">
        <v>0</v>
      </c>
      <c r="M1261" s="99">
        <v>0</v>
      </c>
      <c r="N1261" s="121">
        <f>IFERROR(VLOOKUP($A1261,'SQL Results'!$A:$B,2,0),0)</f>
        <v>0</v>
      </c>
    </row>
    <row r="1262" spans="1:14" s="12" customFormat="1" x14ac:dyDescent="0.25">
      <c r="A1262" s="107" t="s">
        <v>3953</v>
      </c>
      <c r="B1262" s="108" t="s">
        <v>3954</v>
      </c>
      <c r="C1262" s="99">
        <v>0</v>
      </c>
      <c r="D1262" s="121">
        <v>0</v>
      </c>
      <c r="E1262" s="99">
        <v>0</v>
      </c>
      <c r="F1262" s="121">
        <v>0</v>
      </c>
      <c r="G1262" s="99">
        <v>0</v>
      </c>
      <c r="H1262" s="121">
        <v>0</v>
      </c>
      <c r="I1262" s="99">
        <v>0</v>
      </c>
      <c r="J1262" s="121">
        <v>0</v>
      </c>
      <c r="K1262" s="99">
        <v>0</v>
      </c>
      <c r="L1262" s="121">
        <v>0</v>
      </c>
      <c r="M1262" s="99">
        <v>0</v>
      </c>
      <c r="N1262" s="121">
        <f>IFERROR(VLOOKUP($A1262,'SQL Results'!$A:$B,2,0),0)</f>
        <v>0</v>
      </c>
    </row>
    <row r="1263" spans="1:14" s="12" customFormat="1" ht="30" x14ac:dyDescent="0.25">
      <c r="A1263" s="107" t="s">
        <v>3955</v>
      </c>
      <c r="B1263" s="108" t="s">
        <v>3956</v>
      </c>
      <c r="C1263" s="99">
        <v>12.96</v>
      </c>
      <c r="D1263" s="121">
        <v>0</v>
      </c>
      <c r="E1263" s="99">
        <v>0</v>
      </c>
      <c r="F1263" s="121">
        <v>0</v>
      </c>
      <c r="G1263" s="99">
        <v>0</v>
      </c>
      <c r="H1263" s="121">
        <v>14.91</v>
      </c>
      <c r="I1263" s="99">
        <v>88.480000000000018</v>
      </c>
      <c r="J1263" s="121">
        <v>41.6</v>
      </c>
      <c r="K1263" s="99">
        <v>175.97999999999996</v>
      </c>
      <c r="L1263" s="121">
        <v>0</v>
      </c>
      <c r="M1263" s="99">
        <v>114.16</v>
      </c>
      <c r="N1263" s="121">
        <f>IFERROR(VLOOKUP($A1263,'SQL Results'!$A:$B,2,0),0)</f>
        <v>0</v>
      </c>
    </row>
    <row r="1264" spans="1:14" s="12" customFormat="1" x14ac:dyDescent="0.25">
      <c r="A1264" s="107" t="s">
        <v>3962</v>
      </c>
      <c r="B1264" s="108" t="s">
        <v>3960</v>
      </c>
      <c r="C1264" s="99">
        <v>4419.329999999999</v>
      </c>
      <c r="D1264" s="121">
        <v>353.18</v>
      </c>
      <c r="E1264" s="99">
        <v>4430.5600000000004</v>
      </c>
      <c r="F1264" s="121">
        <v>3811.57</v>
      </c>
      <c r="G1264" s="99">
        <v>2354.91</v>
      </c>
      <c r="H1264" s="121">
        <v>2259.4699999999998</v>
      </c>
      <c r="I1264" s="99">
        <v>2639.37</v>
      </c>
      <c r="J1264" s="121">
        <v>2327.63</v>
      </c>
      <c r="K1264" s="99">
        <v>2477.5</v>
      </c>
      <c r="L1264" s="121">
        <v>2146.71</v>
      </c>
      <c r="M1264" s="99">
        <v>2016.55</v>
      </c>
      <c r="N1264" s="121">
        <f>IFERROR(VLOOKUP($A1264,'SQL Results'!$A:$B,2,0),0)</f>
        <v>2231.83</v>
      </c>
    </row>
    <row r="1265" spans="1:14" s="12" customFormat="1" x14ac:dyDescent="0.25">
      <c r="A1265" s="107" t="s">
        <v>3970</v>
      </c>
      <c r="B1265" s="108" t="s">
        <v>3971</v>
      </c>
      <c r="C1265" s="99">
        <v>0</v>
      </c>
      <c r="D1265" s="121">
        <v>0</v>
      </c>
      <c r="E1265" s="99">
        <v>0</v>
      </c>
      <c r="F1265" s="121">
        <v>0</v>
      </c>
      <c r="G1265" s="99">
        <v>0</v>
      </c>
      <c r="H1265" s="121">
        <v>0</v>
      </c>
      <c r="I1265" s="99">
        <v>0</v>
      </c>
      <c r="J1265" s="121">
        <v>0</v>
      </c>
      <c r="K1265" s="99">
        <v>0</v>
      </c>
      <c r="L1265" s="121">
        <v>0</v>
      </c>
      <c r="M1265" s="99">
        <v>0</v>
      </c>
      <c r="N1265" s="121">
        <f>IFERROR(VLOOKUP($A1265,'SQL Results'!$A:$B,2,0),0)</f>
        <v>0</v>
      </c>
    </row>
    <row r="1266" spans="1:14" s="12" customFormat="1" x14ac:dyDescent="0.25">
      <c r="A1266" s="107" t="s">
        <v>3972</v>
      </c>
      <c r="B1266" s="108" t="s">
        <v>3973</v>
      </c>
      <c r="C1266" s="99">
        <v>0</v>
      </c>
      <c r="D1266" s="121">
        <v>0</v>
      </c>
      <c r="E1266" s="99">
        <v>5.34</v>
      </c>
      <c r="F1266" s="121">
        <v>1.49</v>
      </c>
      <c r="G1266" s="99">
        <v>0</v>
      </c>
      <c r="H1266" s="121">
        <v>0</v>
      </c>
      <c r="I1266" s="99">
        <v>0</v>
      </c>
      <c r="J1266" s="121">
        <v>0</v>
      </c>
      <c r="K1266" s="99">
        <v>0</v>
      </c>
      <c r="L1266" s="121">
        <v>39.20000000000001</v>
      </c>
      <c r="M1266" s="99">
        <v>0</v>
      </c>
      <c r="N1266" s="121">
        <f>IFERROR(VLOOKUP($A1266,'SQL Results'!$A:$B,2,0),0)</f>
        <v>0</v>
      </c>
    </row>
    <row r="1267" spans="1:14" s="12" customFormat="1" x14ac:dyDescent="0.25">
      <c r="A1267" s="107" t="s">
        <v>3974</v>
      </c>
      <c r="B1267" s="108" t="s">
        <v>3975</v>
      </c>
      <c r="C1267" s="99">
        <v>0</v>
      </c>
      <c r="D1267" s="121">
        <v>0</v>
      </c>
      <c r="E1267" s="99">
        <v>0</v>
      </c>
      <c r="F1267" s="121">
        <v>0</v>
      </c>
      <c r="G1267" s="99">
        <v>0</v>
      </c>
      <c r="H1267" s="121">
        <v>0</v>
      </c>
      <c r="I1267" s="99">
        <v>0</v>
      </c>
      <c r="J1267" s="121">
        <v>0</v>
      </c>
      <c r="K1267" s="99">
        <v>0</v>
      </c>
      <c r="L1267" s="121">
        <v>0</v>
      </c>
      <c r="M1267" s="99">
        <v>0</v>
      </c>
      <c r="N1267" s="121">
        <f>IFERROR(VLOOKUP($A1267,'SQL Results'!$A:$B,2,0),0)</f>
        <v>0</v>
      </c>
    </row>
    <row r="1268" spans="1:14" s="12" customFormat="1" x14ac:dyDescent="0.25">
      <c r="A1268" s="107" t="s">
        <v>3976</v>
      </c>
      <c r="B1268" s="108" t="s">
        <v>3977</v>
      </c>
      <c r="C1268" s="99">
        <v>0</v>
      </c>
      <c r="D1268" s="121">
        <v>0</v>
      </c>
      <c r="E1268" s="99">
        <v>0</v>
      </c>
      <c r="F1268" s="121">
        <v>0</v>
      </c>
      <c r="G1268" s="99">
        <v>0</v>
      </c>
      <c r="H1268" s="121">
        <v>0</v>
      </c>
      <c r="I1268" s="99">
        <v>0</v>
      </c>
      <c r="J1268" s="121">
        <v>0</v>
      </c>
      <c r="K1268" s="99">
        <v>0</v>
      </c>
      <c r="L1268" s="121">
        <v>0</v>
      </c>
      <c r="M1268" s="99">
        <v>0</v>
      </c>
      <c r="N1268" s="121">
        <f>IFERROR(VLOOKUP($A1268,'SQL Results'!$A:$B,2,0),0)</f>
        <v>0</v>
      </c>
    </row>
    <row r="1269" spans="1:14" s="12" customFormat="1" x14ac:dyDescent="0.25">
      <c r="A1269" s="107" t="s">
        <v>3978</v>
      </c>
      <c r="B1269" s="108" t="s">
        <v>3979</v>
      </c>
      <c r="C1269" s="99">
        <v>0</v>
      </c>
      <c r="D1269" s="121">
        <v>0</v>
      </c>
      <c r="E1269" s="99">
        <v>0</v>
      </c>
      <c r="F1269" s="121">
        <v>0</v>
      </c>
      <c r="G1269" s="99">
        <v>0</v>
      </c>
      <c r="H1269" s="121">
        <v>0</v>
      </c>
      <c r="I1269" s="99">
        <v>0</v>
      </c>
      <c r="J1269" s="121">
        <v>0</v>
      </c>
      <c r="K1269" s="99">
        <v>0</v>
      </c>
      <c r="L1269" s="121">
        <v>0</v>
      </c>
      <c r="M1269" s="99">
        <v>0</v>
      </c>
      <c r="N1269" s="121">
        <f>IFERROR(VLOOKUP($A1269,'SQL Results'!$A:$B,2,0),0)</f>
        <v>0</v>
      </c>
    </row>
    <row r="1270" spans="1:14" s="12" customFormat="1" x14ac:dyDescent="0.25">
      <c r="A1270" s="107" t="s">
        <v>3980</v>
      </c>
      <c r="B1270" s="108" t="s">
        <v>3981</v>
      </c>
      <c r="C1270" s="99">
        <v>243.02</v>
      </c>
      <c r="D1270" s="121">
        <v>60.98</v>
      </c>
      <c r="E1270" s="99">
        <v>57.79</v>
      </c>
      <c r="F1270" s="121">
        <v>436.02</v>
      </c>
      <c r="G1270" s="99">
        <v>52.1</v>
      </c>
      <c r="H1270" s="121">
        <v>0</v>
      </c>
      <c r="I1270" s="99">
        <v>28.809999999999995</v>
      </c>
      <c r="J1270" s="121">
        <v>0</v>
      </c>
      <c r="K1270" s="99">
        <v>43.49</v>
      </c>
      <c r="L1270" s="121">
        <v>0</v>
      </c>
      <c r="M1270" s="99">
        <v>0</v>
      </c>
      <c r="N1270" s="121">
        <f>IFERROR(VLOOKUP($A1270,'SQL Results'!$A:$B,2,0),0)</f>
        <v>0</v>
      </c>
    </row>
    <row r="1271" spans="1:14" s="12" customFormat="1" ht="30" x14ac:dyDescent="0.25">
      <c r="A1271" s="107" t="s">
        <v>3982</v>
      </c>
      <c r="B1271" s="108" t="s">
        <v>3983</v>
      </c>
      <c r="C1271" s="99">
        <v>62.68</v>
      </c>
      <c r="D1271" s="121">
        <v>4.4000000000000004</v>
      </c>
      <c r="E1271" s="99">
        <v>41.04</v>
      </c>
      <c r="F1271" s="121">
        <v>29.87</v>
      </c>
      <c r="G1271" s="99">
        <v>0</v>
      </c>
      <c r="H1271" s="121">
        <v>69</v>
      </c>
      <c r="I1271" s="99">
        <v>0</v>
      </c>
      <c r="J1271" s="121">
        <v>126.8</v>
      </c>
      <c r="K1271" s="99">
        <v>0</v>
      </c>
      <c r="L1271" s="121">
        <v>0</v>
      </c>
      <c r="M1271" s="99">
        <v>886.77</v>
      </c>
      <c r="N1271" s="121">
        <f>IFERROR(VLOOKUP($A1271,'SQL Results'!$A:$B,2,0),0)</f>
        <v>0</v>
      </c>
    </row>
    <row r="1272" spans="1:14" s="12" customFormat="1" x14ac:dyDescent="0.25">
      <c r="A1272" s="107" t="s">
        <v>3986</v>
      </c>
      <c r="B1272" s="108" t="s">
        <v>3987</v>
      </c>
      <c r="C1272" s="99">
        <v>220.05</v>
      </c>
      <c r="D1272" s="121">
        <v>24.23</v>
      </c>
      <c r="E1272" s="99">
        <v>77.739999999999981</v>
      </c>
      <c r="F1272" s="121">
        <v>36.46</v>
      </c>
      <c r="G1272" s="99">
        <v>0.48</v>
      </c>
      <c r="H1272" s="121">
        <v>97.59</v>
      </c>
      <c r="I1272" s="99">
        <v>133.62</v>
      </c>
      <c r="J1272" s="121">
        <v>118.6</v>
      </c>
      <c r="K1272" s="99">
        <v>75.209999999999994</v>
      </c>
      <c r="L1272" s="121">
        <v>21.390000000000004</v>
      </c>
      <c r="M1272" s="99">
        <v>4691.3500000000004</v>
      </c>
      <c r="N1272" s="121">
        <f>IFERROR(VLOOKUP($A1272,'SQL Results'!$A:$B,2,0),0)</f>
        <v>116.46</v>
      </c>
    </row>
    <row r="1273" spans="1:14" s="12" customFormat="1" x14ac:dyDescent="0.25">
      <c r="A1273" s="107" t="s">
        <v>3988</v>
      </c>
      <c r="B1273" s="108" t="s">
        <v>3989</v>
      </c>
      <c r="C1273" s="99">
        <v>0</v>
      </c>
      <c r="D1273" s="121">
        <v>0</v>
      </c>
      <c r="E1273" s="99">
        <v>0</v>
      </c>
      <c r="F1273" s="121">
        <v>0</v>
      </c>
      <c r="G1273" s="99">
        <v>0</v>
      </c>
      <c r="H1273" s="121">
        <v>0</v>
      </c>
      <c r="I1273" s="99">
        <v>0</v>
      </c>
      <c r="J1273" s="121">
        <v>0</v>
      </c>
      <c r="K1273" s="99">
        <v>0</v>
      </c>
      <c r="L1273" s="121">
        <v>0</v>
      </c>
      <c r="M1273" s="99">
        <v>0</v>
      </c>
      <c r="N1273" s="121">
        <f>IFERROR(VLOOKUP($A1273,'SQL Results'!$A:$B,2,0),0)</f>
        <v>0</v>
      </c>
    </row>
    <row r="1274" spans="1:14" s="12" customFormat="1" x14ac:dyDescent="0.25">
      <c r="A1274" s="107" t="s">
        <v>3992</v>
      </c>
      <c r="B1274" s="108" t="s">
        <v>3991</v>
      </c>
      <c r="C1274" s="99">
        <v>0</v>
      </c>
      <c r="D1274" s="121">
        <v>0</v>
      </c>
      <c r="E1274" s="99">
        <v>0</v>
      </c>
      <c r="F1274" s="121">
        <v>0</v>
      </c>
      <c r="G1274" s="99">
        <v>0</v>
      </c>
      <c r="H1274" s="121">
        <v>87.8</v>
      </c>
      <c r="I1274" s="99">
        <v>7.73</v>
      </c>
      <c r="J1274" s="121">
        <v>0</v>
      </c>
      <c r="K1274" s="99">
        <v>0</v>
      </c>
      <c r="L1274" s="121">
        <v>0</v>
      </c>
      <c r="M1274" s="99">
        <v>0</v>
      </c>
      <c r="N1274" s="121">
        <f>IFERROR(VLOOKUP($A1274,'SQL Results'!$A:$B,2,0),0)</f>
        <v>934.2</v>
      </c>
    </row>
    <row r="1275" spans="1:14" s="12" customFormat="1" x14ac:dyDescent="0.25">
      <c r="A1275" s="107" t="s">
        <v>3999</v>
      </c>
      <c r="B1275" s="108" t="s">
        <v>3998</v>
      </c>
      <c r="C1275" s="99">
        <v>0</v>
      </c>
      <c r="D1275" s="121">
        <v>788.28</v>
      </c>
      <c r="E1275" s="99">
        <v>29.43</v>
      </c>
      <c r="F1275" s="121">
        <v>20.870000000000005</v>
      </c>
      <c r="G1275" s="99">
        <v>0</v>
      </c>
      <c r="H1275" s="121">
        <v>0</v>
      </c>
      <c r="I1275" s="99">
        <v>35</v>
      </c>
      <c r="J1275" s="121">
        <v>0</v>
      </c>
      <c r="K1275" s="99">
        <v>0</v>
      </c>
      <c r="L1275" s="121">
        <v>238.37</v>
      </c>
      <c r="M1275" s="99">
        <v>90</v>
      </c>
      <c r="N1275" s="121">
        <f>IFERROR(VLOOKUP($A1275,'SQL Results'!$A:$B,2,0),0)</f>
        <v>412.74</v>
      </c>
    </row>
    <row r="1276" spans="1:14" s="12" customFormat="1" ht="30" x14ac:dyDescent="0.25">
      <c r="A1276" s="107" t="s">
        <v>4002</v>
      </c>
      <c r="B1276" s="108" t="s">
        <v>4003</v>
      </c>
      <c r="C1276" s="99">
        <v>0</v>
      </c>
      <c r="D1276" s="121">
        <v>0</v>
      </c>
      <c r="E1276" s="99">
        <v>0</v>
      </c>
      <c r="F1276" s="121">
        <v>0</v>
      </c>
      <c r="G1276" s="99">
        <v>0</v>
      </c>
      <c r="H1276" s="121">
        <v>0</v>
      </c>
      <c r="I1276" s="99">
        <v>0</v>
      </c>
      <c r="J1276" s="121">
        <v>0</v>
      </c>
      <c r="K1276" s="99">
        <v>0</v>
      </c>
      <c r="L1276" s="121">
        <v>0</v>
      </c>
      <c r="M1276" s="99">
        <v>0</v>
      </c>
      <c r="N1276" s="121">
        <f>IFERROR(VLOOKUP($A1276,'SQL Results'!$A:$B,2,0),0)</f>
        <v>0</v>
      </c>
    </row>
    <row r="1277" spans="1:14" s="12" customFormat="1" x14ac:dyDescent="0.25">
      <c r="A1277" s="107" t="s">
        <v>4004</v>
      </c>
      <c r="B1277" s="108" t="s">
        <v>4005</v>
      </c>
      <c r="C1277" s="99">
        <v>0</v>
      </c>
      <c r="D1277" s="121">
        <v>0</v>
      </c>
      <c r="E1277" s="99">
        <v>0</v>
      </c>
      <c r="F1277" s="121">
        <v>0</v>
      </c>
      <c r="G1277" s="99">
        <v>0</v>
      </c>
      <c r="H1277" s="121">
        <v>0</v>
      </c>
      <c r="I1277" s="99">
        <v>0</v>
      </c>
      <c r="J1277" s="121">
        <v>0</v>
      </c>
      <c r="K1277" s="99">
        <v>0</v>
      </c>
      <c r="L1277" s="121">
        <v>0</v>
      </c>
      <c r="M1277" s="99">
        <v>0</v>
      </c>
      <c r="N1277" s="121">
        <f>IFERROR(VLOOKUP($A1277,'SQL Results'!$A:$B,2,0),0)</f>
        <v>0</v>
      </c>
    </row>
    <row r="1278" spans="1:14" s="12" customFormat="1" ht="30" x14ac:dyDescent="0.25">
      <c r="A1278" s="107" t="s">
        <v>4008</v>
      </c>
      <c r="B1278" s="108" t="s">
        <v>4007</v>
      </c>
      <c r="C1278" s="99">
        <v>0</v>
      </c>
      <c r="D1278" s="121">
        <v>0</v>
      </c>
      <c r="E1278" s="99">
        <v>0</v>
      </c>
      <c r="F1278" s="121">
        <v>0</v>
      </c>
      <c r="G1278" s="99">
        <v>0</v>
      </c>
      <c r="H1278" s="121">
        <v>0</v>
      </c>
      <c r="I1278" s="99">
        <v>0</v>
      </c>
      <c r="J1278" s="121">
        <v>0</v>
      </c>
      <c r="K1278" s="99">
        <v>0</v>
      </c>
      <c r="L1278" s="121">
        <v>0</v>
      </c>
      <c r="M1278" s="99">
        <v>0</v>
      </c>
      <c r="N1278" s="121">
        <f>IFERROR(VLOOKUP($A1278,'SQL Results'!$A:$B,2,0),0)</f>
        <v>0</v>
      </c>
    </row>
    <row r="1279" spans="1:14" s="12" customFormat="1" x14ac:dyDescent="0.25">
      <c r="A1279" s="107" t="s">
        <v>4014</v>
      </c>
      <c r="B1279" s="108" t="s">
        <v>4015</v>
      </c>
      <c r="C1279" s="99">
        <v>0</v>
      </c>
      <c r="D1279" s="121">
        <v>0</v>
      </c>
      <c r="E1279" s="99">
        <v>0</v>
      </c>
      <c r="F1279" s="121">
        <v>0</v>
      </c>
      <c r="G1279" s="99">
        <v>0</v>
      </c>
      <c r="H1279" s="121">
        <v>0</v>
      </c>
      <c r="I1279" s="99">
        <v>0</v>
      </c>
      <c r="J1279" s="121">
        <v>0</v>
      </c>
      <c r="K1279" s="99">
        <v>0</v>
      </c>
      <c r="L1279" s="121">
        <v>0</v>
      </c>
      <c r="M1279" s="99">
        <v>0</v>
      </c>
      <c r="N1279" s="121">
        <f>IFERROR(VLOOKUP($A1279,'SQL Results'!$A:$B,2,0),0)</f>
        <v>0</v>
      </c>
    </row>
    <row r="1280" spans="1:14" s="12" customFormat="1" x14ac:dyDescent="0.25">
      <c r="A1280" s="107" t="s">
        <v>4016</v>
      </c>
      <c r="B1280" s="108" t="s">
        <v>4017</v>
      </c>
      <c r="C1280" s="99">
        <v>451.16000000000008</v>
      </c>
      <c r="D1280" s="121">
        <v>68.2</v>
      </c>
      <c r="E1280" s="99">
        <v>108.26</v>
      </c>
      <c r="F1280" s="121">
        <v>0</v>
      </c>
      <c r="G1280" s="99">
        <v>28.88</v>
      </c>
      <c r="H1280" s="121">
        <v>0</v>
      </c>
      <c r="I1280" s="99">
        <v>0</v>
      </c>
      <c r="J1280" s="121">
        <v>0</v>
      </c>
      <c r="K1280" s="99">
        <v>0</v>
      </c>
      <c r="L1280" s="121">
        <v>0</v>
      </c>
      <c r="M1280" s="99">
        <v>65.739999999999995</v>
      </c>
      <c r="N1280" s="121">
        <f>IFERROR(VLOOKUP($A1280,'SQL Results'!$A:$B,2,0),0)</f>
        <v>94.12</v>
      </c>
    </row>
    <row r="1281" spans="1:14" s="12" customFormat="1" x14ac:dyDescent="0.25">
      <c r="A1281" s="107" t="s">
        <v>4018</v>
      </c>
      <c r="B1281" s="108" t="s">
        <v>4019</v>
      </c>
      <c r="C1281" s="99">
        <v>0</v>
      </c>
      <c r="D1281" s="121">
        <v>0</v>
      </c>
      <c r="E1281" s="99">
        <v>0</v>
      </c>
      <c r="F1281" s="121">
        <v>0</v>
      </c>
      <c r="G1281" s="99">
        <v>0</v>
      </c>
      <c r="H1281" s="121">
        <v>0</v>
      </c>
      <c r="I1281" s="99">
        <v>0</v>
      </c>
      <c r="J1281" s="121">
        <v>0</v>
      </c>
      <c r="K1281" s="99">
        <v>0</v>
      </c>
      <c r="L1281" s="121">
        <v>0</v>
      </c>
      <c r="M1281" s="99">
        <v>0</v>
      </c>
      <c r="N1281" s="121">
        <f>IFERROR(VLOOKUP($A1281,'SQL Results'!$A:$B,2,0),0)</f>
        <v>0</v>
      </c>
    </row>
    <row r="1282" spans="1:14" s="12" customFormat="1" x14ac:dyDescent="0.25">
      <c r="A1282" s="107" t="s">
        <v>4026</v>
      </c>
      <c r="B1282" s="108" t="s">
        <v>4025</v>
      </c>
      <c r="C1282" s="99">
        <v>0</v>
      </c>
      <c r="D1282" s="121">
        <v>0</v>
      </c>
      <c r="E1282" s="99">
        <v>0</v>
      </c>
      <c r="F1282" s="121">
        <v>0</v>
      </c>
      <c r="G1282" s="99">
        <v>0</v>
      </c>
      <c r="H1282" s="121">
        <v>0</v>
      </c>
      <c r="I1282" s="99">
        <v>0</v>
      </c>
      <c r="J1282" s="121">
        <v>0</v>
      </c>
      <c r="K1282" s="99">
        <v>0</v>
      </c>
      <c r="L1282" s="121">
        <v>0</v>
      </c>
      <c r="M1282" s="99">
        <v>0</v>
      </c>
      <c r="N1282" s="121">
        <f>IFERROR(VLOOKUP($A1282,'SQL Results'!$A:$B,2,0),0)</f>
        <v>0</v>
      </c>
    </row>
    <row r="1283" spans="1:14" s="12" customFormat="1" x14ac:dyDescent="0.25">
      <c r="A1283" s="107" t="s">
        <v>4029</v>
      </c>
      <c r="B1283" s="108" t="s">
        <v>4028</v>
      </c>
      <c r="C1283" s="99">
        <v>5820</v>
      </c>
      <c r="D1283" s="121">
        <v>4370.4399999999996</v>
      </c>
      <c r="E1283" s="99">
        <v>5427.06</v>
      </c>
      <c r="F1283" s="121">
        <v>2169.2600000000002</v>
      </c>
      <c r="G1283" s="99">
        <v>620.97000000000014</v>
      </c>
      <c r="H1283" s="121">
        <v>7560.78</v>
      </c>
      <c r="I1283" s="99">
        <v>2725.97</v>
      </c>
      <c r="J1283" s="121">
        <v>3250.6</v>
      </c>
      <c r="K1283" s="99">
        <v>3630.9099999999994</v>
      </c>
      <c r="L1283" s="121">
        <v>6123.0699999999988</v>
      </c>
      <c r="M1283" s="99">
        <v>4052.26</v>
      </c>
      <c r="N1283" s="121">
        <f>IFERROR(VLOOKUP($A1283,'SQL Results'!$A:$B,2,0),0)</f>
        <v>4547.68</v>
      </c>
    </row>
    <row r="1284" spans="1:14" s="12" customFormat="1" x14ac:dyDescent="0.25">
      <c r="A1284" s="107" t="s">
        <v>4032</v>
      </c>
      <c r="B1284" s="108" t="s">
        <v>4031</v>
      </c>
      <c r="C1284" s="99">
        <v>8713.9599999999991</v>
      </c>
      <c r="D1284" s="121">
        <v>47323.360000000001</v>
      </c>
      <c r="E1284" s="99">
        <v>906.29999999999984</v>
      </c>
      <c r="F1284" s="121">
        <v>378.94</v>
      </c>
      <c r="G1284" s="99">
        <v>0.77</v>
      </c>
      <c r="H1284" s="121">
        <v>0</v>
      </c>
      <c r="I1284" s="99">
        <v>59.24</v>
      </c>
      <c r="J1284" s="121">
        <v>82.56</v>
      </c>
      <c r="K1284" s="99">
        <v>1878.3599999999997</v>
      </c>
      <c r="L1284" s="121">
        <v>75.599999999999994</v>
      </c>
      <c r="M1284" s="99">
        <v>150.65</v>
      </c>
      <c r="N1284" s="121">
        <f>IFERROR(VLOOKUP($A1284,'SQL Results'!$A:$B,2,0),0)</f>
        <v>0</v>
      </c>
    </row>
    <row r="1285" spans="1:14" s="12" customFormat="1" x14ac:dyDescent="0.25">
      <c r="A1285" s="107" t="s">
        <v>4035</v>
      </c>
      <c r="B1285" s="108" t="s">
        <v>4036</v>
      </c>
      <c r="C1285" s="99">
        <v>1834.98</v>
      </c>
      <c r="D1285" s="121">
        <v>2021.88</v>
      </c>
      <c r="E1285" s="99">
        <v>3083.4</v>
      </c>
      <c r="F1285" s="121">
        <v>487.2</v>
      </c>
      <c r="G1285" s="99">
        <v>1023.12</v>
      </c>
      <c r="H1285" s="121">
        <v>2040.4400000000003</v>
      </c>
      <c r="I1285" s="99">
        <v>3062.4</v>
      </c>
      <c r="J1285" s="121">
        <v>2557.8000000000002</v>
      </c>
      <c r="K1285" s="99">
        <v>2816.16</v>
      </c>
      <c r="L1285" s="121">
        <v>2242.0999999999995</v>
      </c>
      <c r="M1285" s="99">
        <v>2972.28</v>
      </c>
      <c r="N1285" s="121">
        <f>IFERROR(VLOOKUP($A1285,'SQL Results'!$A:$B,2,0),0)</f>
        <v>0</v>
      </c>
    </row>
    <row r="1286" spans="1:14" s="12" customFormat="1" x14ac:dyDescent="0.25">
      <c r="A1286" s="107" t="s">
        <v>4037</v>
      </c>
      <c r="B1286" s="108" t="s">
        <v>4038</v>
      </c>
      <c r="C1286" s="99">
        <v>0</v>
      </c>
      <c r="D1286" s="121">
        <v>0</v>
      </c>
      <c r="E1286" s="99">
        <v>0</v>
      </c>
      <c r="F1286" s="121">
        <v>0</v>
      </c>
      <c r="G1286" s="99">
        <v>0</v>
      </c>
      <c r="H1286" s="121">
        <v>0</v>
      </c>
      <c r="I1286" s="99">
        <v>0</v>
      </c>
      <c r="J1286" s="121">
        <v>0</v>
      </c>
      <c r="K1286" s="99">
        <v>0</v>
      </c>
      <c r="L1286" s="121">
        <v>0</v>
      </c>
      <c r="M1286" s="99">
        <v>0</v>
      </c>
      <c r="N1286" s="121">
        <f>IFERROR(VLOOKUP($A1286,'SQL Results'!$A:$B,2,0),0)</f>
        <v>0</v>
      </c>
    </row>
    <row r="1287" spans="1:14" s="12" customFormat="1" x14ac:dyDescent="0.25">
      <c r="A1287" s="107" t="s">
        <v>4043</v>
      </c>
      <c r="B1287" s="108" t="s">
        <v>4042</v>
      </c>
      <c r="C1287" s="99">
        <v>27592.720000000005</v>
      </c>
      <c r="D1287" s="121">
        <v>31807.360000000001</v>
      </c>
      <c r="E1287" s="99">
        <v>23250.39</v>
      </c>
      <c r="F1287" s="121">
        <v>13726.9</v>
      </c>
      <c r="G1287" s="99">
        <v>752.76</v>
      </c>
      <c r="H1287" s="121">
        <v>891.23</v>
      </c>
      <c r="I1287" s="99">
        <v>949.54</v>
      </c>
      <c r="J1287" s="121">
        <v>1701.95</v>
      </c>
      <c r="K1287" s="99">
        <v>7934.04</v>
      </c>
      <c r="L1287" s="121">
        <v>12941.5</v>
      </c>
      <c r="M1287" s="99">
        <v>15540.2</v>
      </c>
      <c r="N1287" s="121">
        <f>IFERROR(VLOOKUP($A1287,'SQL Results'!$A:$B,2,0),0)</f>
        <v>13529.58</v>
      </c>
    </row>
    <row r="1288" spans="1:14" s="12" customFormat="1" x14ac:dyDescent="0.25">
      <c r="A1288" s="107" t="s">
        <v>4046</v>
      </c>
      <c r="B1288" s="108" t="s">
        <v>4047</v>
      </c>
      <c r="C1288" s="99">
        <v>0</v>
      </c>
      <c r="D1288" s="121">
        <v>51.79</v>
      </c>
      <c r="E1288" s="99">
        <v>0</v>
      </c>
      <c r="F1288" s="121">
        <v>0</v>
      </c>
      <c r="G1288" s="99">
        <v>0</v>
      </c>
      <c r="H1288" s="121">
        <v>0</v>
      </c>
      <c r="I1288" s="99">
        <v>0</v>
      </c>
      <c r="J1288" s="121">
        <v>0</v>
      </c>
      <c r="K1288" s="99">
        <v>0</v>
      </c>
      <c r="L1288" s="121">
        <v>0</v>
      </c>
      <c r="M1288" s="99">
        <v>0</v>
      </c>
      <c r="N1288" s="121">
        <f>IFERROR(VLOOKUP($A1288,'SQL Results'!$A:$B,2,0),0)</f>
        <v>0</v>
      </c>
    </row>
    <row r="1289" spans="1:14" s="12" customFormat="1" x14ac:dyDescent="0.25">
      <c r="A1289" s="107" t="s">
        <v>4048</v>
      </c>
      <c r="B1289" s="108" t="s">
        <v>4049</v>
      </c>
      <c r="C1289" s="99">
        <v>0</v>
      </c>
      <c r="D1289" s="121">
        <v>0</v>
      </c>
      <c r="E1289" s="99">
        <v>0</v>
      </c>
      <c r="F1289" s="121">
        <v>0</v>
      </c>
      <c r="G1289" s="99">
        <v>0</v>
      </c>
      <c r="H1289" s="121">
        <v>0</v>
      </c>
      <c r="I1289" s="99">
        <v>0</v>
      </c>
      <c r="J1289" s="121">
        <v>235.92</v>
      </c>
      <c r="K1289" s="99">
        <v>0</v>
      </c>
      <c r="L1289" s="121">
        <v>25.16</v>
      </c>
      <c r="M1289" s="99">
        <v>175.92</v>
      </c>
      <c r="N1289" s="121">
        <f>IFERROR(VLOOKUP($A1289,'SQL Results'!$A:$B,2,0),0)</f>
        <v>5</v>
      </c>
    </row>
    <row r="1290" spans="1:14" s="12" customFormat="1" x14ac:dyDescent="0.25">
      <c r="A1290" s="107" t="s">
        <v>4050</v>
      </c>
      <c r="B1290" s="108" t="s">
        <v>4051</v>
      </c>
      <c r="C1290" s="99">
        <v>0</v>
      </c>
      <c r="D1290" s="121">
        <v>0</v>
      </c>
      <c r="E1290" s="99">
        <v>0</v>
      </c>
      <c r="F1290" s="121">
        <v>0</v>
      </c>
      <c r="G1290" s="99">
        <v>0</v>
      </c>
      <c r="H1290" s="121">
        <v>0</v>
      </c>
      <c r="I1290" s="99">
        <v>0</v>
      </c>
      <c r="J1290" s="121">
        <v>0</v>
      </c>
      <c r="K1290" s="99">
        <v>0</v>
      </c>
      <c r="L1290" s="121">
        <v>0</v>
      </c>
      <c r="M1290" s="99">
        <v>0</v>
      </c>
      <c r="N1290" s="121">
        <f>IFERROR(VLOOKUP($A1290,'SQL Results'!$A:$B,2,0),0)</f>
        <v>0</v>
      </c>
    </row>
    <row r="1291" spans="1:14" s="12" customFormat="1" x14ac:dyDescent="0.25">
      <c r="A1291" s="107" t="s">
        <v>4052</v>
      </c>
      <c r="B1291" s="108" t="s">
        <v>4053</v>
      </c>
      <c r="C1291" s="99">
        <v>0</v>
      </c>
      <c r="D1291" s="121">
        <v>30.15</v>
      </c>
      <c r="E1291" s="99">
        <v>0</v>
      </c>
      <c r="F1291" s="121">
        <v>0</v>
      </c>
      <c r="G1291" s="99">
        <v>0</v>
      </c>
      <c r="H1291" s="121">
        <v>0</v>
      </c>
      <c r="I1291" s="99">
        <v>0</v>
      </c>
      <c r="J1291" s="121">
        <v>0</v>
      </c>
      <c r="K1291" s="99">
        <v>0</v>
      </c>
      <c r="L1291" s="121">
        <v>213.13999999999996</v>
      </c>
      <c r="M1291" s="99">
        <v>0</v>
      </c>
      <c r="N1291" s="121">
        <f>IFERROR(VLOOKUP($A1291,'SQL Results'!$A:$B,2,0),0)</f>
        <v>0</v>
      </c>
    </row>
    <row r="1292" spans="1:14" s="12" customFormat="1" x14ac:dyDescent="0.25">
      <c r="A1292" s="107" t="s">
        <v>4054</v>
      </c>
      <c r="B1292" s="108" t="s">
        <v>4055</v>
      </c>
      <c r="C1292" s="99">
        <v>2378.4999999999995</v>
      </c>
      <c r="D1292" s="121">
        <v>1392.45</v>
      </c>
      <c r="E1292" s="99">
        <v>7673.15</v>
      </c>
      <c r="F1292" s="121">
        <v>340.17</v>
      </c>
      <c r="G1292" s="99">
        <v>424.93</v>
      </c>
      <c r="H1292" s="121">
        <v>11499.92</v>
      </c>
      <c r="I1292" s="99">
        <v>416.27</v>
      </c>
      <c r="J1292" s="121">
        <v>947.60000000000014</v>
      </c>
      <c r="K1292" s="99">
        <v>2082.96</v>
      </c>
      <c r="L1292" s="121">
        <v>2362.92</v>
      </c>
      <c r="M1292" s="99">
        <v>4330.63</v>
      </c>
      <c r="N1292" s="121">
        <f>IFERROR(VLOOKUP($A1292,'SQL Results'!$A:$B,2,0),0)</f>
        <v>3315.65</v>
      </c>
    </row>
    <row r="1293" spans="1:14" s="12" customFormat="1" x14ac:dyDescent="0.25">
      <c r="A1293" s="107" t="s">
        <v>4062</v>
      </c>
      <c r="B1293" s="108" t="s">
        <v>4061</v>
      </c>
      <c r="C1293" s="99">
        <v>12.74</v>
      </c>
      <c r="D1293" s="121">
        <v>0</v>
      </c>
      <c r="E1293" s="99">
        <v>498.62</v>
      </c>
      <c r="F1293" s="121">
        <v>10.220000000000001</v>
      </c>
      <c r="G1293" s="99">
        <v>0</v>
      </c>
      <c r="H1293" s="121">
        <v>0</v>
      </c>
      <c r="I1293" s="99">
        <v>0</v>
      </c>
      <c r="J1293" s="121">
        <v>0</v>
      </c>
      <c r="K1293" s="99">
        <v>0</v>
      </c>
      <c r="L1293" s="121">
        <v>447.52</v>
      </c>
      <c r="M1293" s="99">
        <v>8448.91</v>
      </c>
      <c r="N1293" s="121">
        <f>IFERROR(VLOOKUP($A1293,'SQL Results'!$A:$B,2,0),0)</f>
        <v>17.559999999999999</v>
      </c>
    </row>
    <row r="1294" spans="1:14" s="12" customFormat="1" x14ac:dyDescent="0.25">
      <c r="A1294" s="107" t="s">
        <v>4065</v>
      </c>
      <c r="B1294" s="108" t="s">
        <v>4064</v>
      </c>
      <c r="C1294" s="99">
        <v>0</v>
      </c>
      <c r="D1294" s="121">
        <v>0</v>
      </c>
      <c r="E1294" s="99">
        <v>0</v>
      </c>
      <c r="F1294" s="121">
        <v>0</v>
      </c>
      <c r="G1294" s="99">
        <v>0</v>
      </c>
      <c r="H1294" s="121">
        <v>0</v>
      </c>
      <c r="I1294" s="99">
        <v>0</v>
      </c>
      <c r="J1294" s="121">
        <v>0</v>
      </c>
      <c r="K1294" s="99">
        <v>0</v>
      </c>
      <c r="L1294" s="121">
        <v>0</v>
      </c>
      <c r="M1294" s="99">
        <v>0</v>
      </c>
      <c r="N1294" s="121">
        <f>IFERROR(VLOOKUP($A1294,'SQL Results'!$A:$B,2,0),0)</f>
        <v>0</v>
      </c>
    </row>
    <row r="1295" spans="1:14" s="12" customFormat="1" x14ac:dyDescent="0.25">
      <c r="A1295" s="107" t="s">
        <v>4069</v>
      </c>
      <c r="B1295" s="108" t="s">
        <v>4067</v>
      </c>
      <c r="C1295" s="99">
        <v>0</v>
      </c>
      <c r="D1295" s="121">
        <v>0</v>
      </c>
      <c r="E1295" s="99">
        <v>0</v>
      </c>
      <c r="F1295" s="121">
        <v>0</v>
      </c>
      <c r="G1295" s="99">
        <v>0</v>
      </c>
      <c r="H1295" s="121">
        <v>0</v>
      </c>
      <c r="I1295" s="99">
        <v>0</v>
      </c>
      <c r="J1295" s="121">
        <v>0</v>
      </c>
      <c r="K1295" s="99">
        <v>0</v>
      </c>
      <c r="L1295" s="121">
        <v>24.33</v>
      </c>
      <c r="M1295" s="99">
        <v>0</v>
      </c>
      <c r="N1295" s="121">
        <f>IFERROR(VLOOKUP($A1295,'SQL Results'!$A:$B,2,0),0)</f>
        <v>0</v>
      </c>
    </row>
    <row r="1296" spans="1:14" s="12" customFormat="1" x14ac:dyDescent="0.25">
      <c r="A1296" s="107" t="s">
        <v>4073</v>
      </c>
      <c r="B1296" s="108" t="s">
        <v>4071</v>
      </c>
      <c r="C1296" s="99">
        <v>712.01</v>
      </c>
      <c r="D1296" s="121">
        <v>750.96000000000015</v>
      </c>
      <c r="E1296" s="99">
        <v>319.37</v>
      </c>
      <c r="F1296" s="121">
        <v>2191.9499999999998</v>
      </c>
      <c r="G1296" s="99">
        <v>591.29999999999995</v>
      </c>
      <c r="H1296" s="121">
        <v>74.459999999999994</v>
      </c>
      <c r="I1296" s="99">
        <v>197.18</v>
      </c>
      <c r="J1296" s="121">
        <v>2965.93</v>
      </c>
      <c r="K1296" s="99">
        <v>919.70000000000016</v>
      </c>
      <c r="L1296" s="121">
        <v>324.27</v>
      </c>
      <c r="M1296" s="99">
        <v>411.81</v>
      </c>
      <c r="N1296" s="121">
        <f>IFERROR(VLOOKUP($A1296,'SQL Results'!$A:$B,2,0),0)</f>
        <v>121.86</v>
      </c>
    </row>
    <row r="1297" spans="1:14" s="12" customFormat="1" x14ac:dyDescent="0.25">
      <c r="A1297" s="107" t="s">
        <v>4078</v>
      </c>
      <c r="B1297" s="109" t="s">
        <v>4077</v>
      </c>
      <c r="C1297" s="99">
        <v>6276.53</v>
      </c>
      <c r="D1297" s="121">
        <v>12702.32</v>
      </c>
      <c r="E1297" s="99">
        <v>4211.0600000000004</v>
      </c>
      <c r="F1297" s="121">
        <v>253.57</v>
      </c>
      <c r="G1297" s="99">
        <v>2395.27</v>
      </c>
      <c r="H1297" s="121">
        <v>1078.46</v>
      </c>
      <c r="I1297" s="99">
        <v>2420.0700000000002</v>
      </c>
      <c r="J1297" s="121">
        <v>1827.55</v>
      </c>
      <c r="K1297" s="99">
        <v>4762.25</v>
      </c>
      <c r="L1297" s="121">
        <v>7324.57</v>
      </c>
      <c r="M1297" s="99">
        <v>4733.6000000000004</v>
      </c>
      <c r="N1297" s="121">
        <f>IFERROR(VLOOKUP($A1297,'SQL Results'!$A:$B,2,0),0)</f>
        <v>5837.9</v>
      </c>
    </row>
    <row r="1298" spans="1:14" s="12" customFormat="1" x14ac:dyDescent="0.25">
      <c r="A1298" s="107" t="s">
        <v>4081</v>
      </c>
      <c r="B1298" s="108" t="s">
        <v>4080</v>
      </c>
      <c r="C1298" s="99">
        <v>0</v>
      </c>
      <c r="D1298" s="121">
        <v>0</v>
      </c>
      <c r="E1298" s="99">
        <v>0</v>
      </c>
      <c r="F1298" s="121">
        <v>0</v>
      </c>
      <c r="G1298" s="99">
        <v>0</v>
      </c>
      <c r="H1298" s="121">
        <v>0</v>
      </c>
      <c r="I1298" s="99">
        <v>0</v>
      </c>
      <c r="J1298" s="121">
        <v>0</v>
      </c>
      <c r="K1298" s="99">
        <v>0</v>
      </c>
      <c r="L1298" s="121">
        <v>0</v>
      </c>
      <c r="M1298" s="99">
        <v>0</v>
      </c>
      <c r="N1298" s="121">
        <f>IFERROR(VLOOKUP($A1298,'SQL Results'!$A:$B,2,0),0)</f>
        <v>0</v>
      </c>
    </row>
    <row r="1299" spans="1:14" s="12" customFormat="1" x14ac:dyDescent="0.25">
      <c r="A1299" s="107" t="s">
        <v>4084</v>
      </c>
      <c r="B1299" s="109" t="s">
        <v>4083</v>
      </c>
      <c r="C1299" s="99">
        <v>27.39</v>
      </c>
      <c r="D1299" s="121">
        <v>8.4</v>
      </c>
      <c r="E1299" s="99">
        <v>6.4</v>
      </c>
      <c r="F1299" s="121">
        <v>3.2</v>
      </c>
      <c r="G1299" s="99">
        <v>0</v>
      </c>
      <c r="H1299" s="121">
        <v>0</v>
      </c>
      <c r="I1299" s="99">
        <v>0</v>
      </c>
      <c r="J1299" s="121">
        <v>1489.52</v>
      </c>
      <c r="K1299" s="99">
        <v>62.2</v>
      </c>
      <c r="L1299" s="121">
        <v>0</v>
      </c>
      <c r="M1299" s="99">
        <v>26.2</v>
      </c>
      <c r="N1299" s="121">
        <f>IFERROR(VLOOKUP($A1299,'SQL Results'!$A:$B,2,0),0)</f>
        <v>424.59</v>
      </c>
    </row>
    <row r="1300" spans="1:14" s="12" customFormat="1" x14ac:dyDescent="0.25">
      <c r="A1300" s="107" t="s">
        <v>4087</v>
      </c>
      <c r="B1300" s="109" t="s">
        <v>4086</v>
      </c>
      <c r="C1300" s="99">
        <v>256.44</v>
      </c>
      <c r="D1300" s="121">
        <v>554.38</v>
      </c>
      <c r="E1300" s="99">
        <v>556.16999999999996</v>
      </c>
      <c r="F1300" s="121">
        <v>148.72</v>
      </c>
      <c r="G1300" s="99">
        <v>86.29</v>
      </c>
      <c r="H1300" s="121">
        <v>68.34</v>
      </c>
      <c r="I1300" s="99">
        <v>155.68</v>
      </c>
      <c r="J1300" s="121">
        <v>77.63</v>
      </c>
      <c r="K1300" s="99">
        <v>283.98</v>
      </c>
      <c r="L1300" s="121">
        <v>250.34</v>
      </c>
      <c r="M1300" s="99">
        <v>160.09</v>
      </c>
      <c r="N1300" s="121">
        <f>IFERROR(VLOOKUP($A1300,'SQL Results'!$A:$B,2,0),0)</f>
        <v>490.63</v>
      </c>
    </row>
    <row r="1301" spans="1:14" s="12" customFormat="1" x14ac:dyDescent="0.25">
      <c r="A1301" s="107" t="s">
        <v>4093</v>
      </c>
      <c r="B1301" s="109" t="s">
        <v>4092</v>
      </c>
      <c r="C1301" s="99">
        <v>54737.36</v>
      </c>
      <c r="D1301" s="121">
        <v>66946.429999999993</v>
      </c>
      <c r="E1301" s="99">
        <v>42184.94000000001</v>
      </c>
      <c r="F1301" s="121">
        <v>29799.900000000005</v>
      </c>
      <c r="G1301" s="99">
        <v>22962.36</v>
      </c>
      <c r="H1301" s="121">
        <v>63045.46</v>
      </c>
      <c r="I1301" s="99">
        <v>71070.160000000018</v>
      </c>
      <c r="J1301" s="121">
        <v>56493.91</v>
      </c>
      <c r="K1301" s="99">
        <v>103676.7</v>
      </c>
      <c r="L1301" s="121">
        <v>69036.78</v>
      </c>
      <c r="M1301" s="99">
        <v>60180.959999999999</v>
      </c>
      <c r="N1301" s="121">
        <f>IFERROR(VLOOKUP($A1301,'SQL Results'!$A:$B,2,0),0)</f>
        <v>86754.97</v>
      </c>
    </row>
    <row r="1302" spans="1:14" s="12" customFormat="1" x14ac:dyDescent="0.25">
      <c r="A1302" s="107" t="s">
        <v>4096</v>
      </c>
      <c r="B1302" s="109" t="s">
        <v>4095</v>
      </c>
      <c r="C1302" s="99">
        <v>22709.02</v>
      </c>
      <c r="D1302" s="121">
        <v>34855.360000000001</v>
      </c>
      <c r="E1302" s="99">
        <v>18549.8</v>
      </c>
      <c r="F1302" s="121">
        <v>17413.32</v>
      </c>
      <c r="G1302" s="99">
        <v>16023.37</v>
      </c>
      <c r="H1302" s="121">
        <v>19065.98</v>
      </c>
      <c r="I1302" s="99">
        <v>19968.57</v>
      </c>
      <c r="J1302" s="121">
        <v>42245.8</v>
      </c>
      <c r="K1302" s="99">
        <v>32801.58</v>
      </c>
      <c r="L1302" s="121">
        <v>37039.040000000001</v>
      </c>
      <c r="M1302" s="99">
        <v>22597.39</v>
      </c>
      <c r="N1302" s="121">
        <f>IFERROR(VLOOKUP($A1302,'SQL Results'!$A:$B,2,0),0)</f>
        <v>44669.51</v>
      </c>
    </row>
    <row r="1303" spans="1:14" s="12" customFormat="1" ht="30" x14ac:dyDescent="0.25">
      <c r="A1303" s="107" t="s">
        <v>4101</v>
      </c>
      <c r="B1303" s="109" t="s">
        <v>4100</v>
      </c>
      <c r="C1303" s="99">
        <v>6170.48</v>
      </c>
      <c r="D1303" s="121">
        <v>34492.199999999997</v>
      </c>
      <c r="E1303" s="99">
        <v>1963.38</v>
      </c>
      <c r="F1303" s="121">
        <v>652.59</v>
      </c>
      <c r="G1303" s="99">
        <v>1920.47</v>
      </c>
      <c r="H1303" s="121">
        <v>1653.5799999999997</v>
      </c>
      <c r="I1303" s="99">
        <v>1482.47</v>
      </c>
      <c r="J1303" s="121">
        <v>320.38</v>
      </c>
      <c r="K1303" s="99">
        <v>1255.6099999999999</v>
      </c>
      <c r="L1303" s="121">
        <v>2071.39</v>
      </c>
      <c r="M1303" s="99">
        <v>1718.98</v>
      </c>
      <c r="N1303" s="121">
        <f>IFERROR(VLOOKUP($A1303,'SQL Results'!$A:$B,2,0),0)</f>
        <v>3665.68</v>
      </c>
    </row>
    <row r="1304" spans="1:14" s="12" customFormat="1" x14ac:dyDescent="0.25">
      <c r="A1304" s="107" t="s">
        <v>4104</v>
      </c>
      <c r="B1304" s="109" t="s">
        <v>4105</v>
      </c>
      <c r="C1304" s="99">
        <v>0</v>
      </c>
      <c r="D1304" s="121">
        <v>0</v>
      </c>
      <c r="E1304" s="99">
        <v>0</v>
      </c>
      <c r="F1304" s="121">
        <v>0</v>
      </c>
      <c r="G1304" s="99">
        <v>0</v>
      </c>
      <c r="H1304" s="121">
        <v>0</v>
      </c>
      <c r="I1304" s="99">
        <v>0</v>
      </c>
      <c r="J1304" s="121">
        <v>0</v>
      </c>
      <c r="K1304" s="99">
        <v>0</v>
      </c>
      <c r="L1304" s="121">
        <v>0</v>
      </c>
      <c r="M1304" s="99">
        <v>0</v>
      </c>
      <c r="N1304" s="121">
        <f>IFERROR(VLOOKUP($A1304,'SQL Results'!$A:$B,2,0),0)</f>
        <v>0</v>
      </c>
    </row>
    <row r="1305" spans="1:14" s="12" customFormat="1" x14ac:dyDescent="0.25">
      <c r="A1305" s="107" t="s">
        <v>4106</v>
      </c>
      <c r="B1305" s="109" t="s">
        <v>4107</v>
      </c>
      <c r="C1305" s="99">
        <v>18.46</v>
      </c>
      <c r="D1305" s="121">
        <v>227.21999999999997</v>
      </c>
      <c r="E1305" s="99">
        <v>107.81</v>
      </c>
      <c r="F1305" s="121">
        <v>0</v>
      </c>
      <c r="G1305" s="99">
        <v>0</v>
      </c>
      <c r="H1305" s="121">
        <v>0</v>
      </c>
      <c r="I1305" s="99">
        <v>94.88</v>
      </c>
      <c r="J1305" s="121">
        <v>0</v>
      </c>
      <c r="K1305" s="99">
        <v>0</v>
      </c>
      <c r="L1305" s="121">
        <v>0</v>
      </c>
      <c r="M1305" s="99">
        <v>221.8</v>
      </c>
      <c r="N1305" s="121">
        <f>IFERROR(VLOOKUP($A1305,'SQL Results'!$A:$B,2,0),0)</f>
        <v>479.12</v>
      </c>
    </row>
    <row r="1306" spans="1:14" s="12" customFormat="1" x14ac:dyDescent="0.25">
      <c r="A1306" s="107" t="s">
        <v>4108</v>
      </c>
      <c r="B1306" s="108" t="s">
        <v>4109</v>
      </c>
      <c r="C1306" s="99">
        <v>18754.150000000001</v>
      </c>
      <c r="D1306" s="121">
        <v>5396</v>
      </c>
      <c r="E1306" s="99">
        <v>6893.72</v>
      </c>
      <c r="F1306" s="121">
        <v>2493.4499999999998</v>
      </c>
      <c r="G1306" s="99">
        <v>2479.4</v>
      </c>
      <c r="H1306" s="121">
        <v>3736.28</v>
      </c>
      <c r="I1306" s="99">
        <v>3383.35</v>
      </c>
      <c r="J1306" s="121">
        <v>4783.0600000000004</v>
      </c>
      <c r="K1306" s="99">
        <v>5940.03</v>
      </c>
      <c r="L1306" s="121">
        <v>10402.89</v>
      </c>
      <c r="M1306" s="99">
        <v>11647.47</v>
      </c>
      <c r="N1306" s="121">
        <f>IFERROR(VLOOKUP($A1306,'SQL Results'!$A:$B,2,0),0)</f>
        <v>16036.11</v>
      </c>
    </row>
    <row r="1307" spans="1:14" s="12" customFormat="1" x14ac:dyDescent="0.25">
      <c r="A1307" s="107" t="s">
        <v>4110</v>
      </c>
      <c r="B1307" s="108" t="s">
        <v>4111</v>
      </c>
      <c r="C1307" s="99">
        <v>0</v>
      </c>
      <c r="D1307" s="121">
        <v>0</v>
      </c>
      <c r="E1307" s="99">
        <v>0</v>
      </c>
      <c r="F1307" s="121">
        <v>0</v>
      </c>
      <c r="G1307" s="99">
        <v>0</v>
      </c>
      <c r="H1307" s="121">
        <v>0</v>
      </c>
      <c r="I1307" s="99">
        <v>0</v>
      </c>
      <c r="J1307" s="121">
        <v>0</v>
      </c>
      <c r="K1307" s="99">
        <v>0</v>
      </c>
      <c r="L1307" s="121">
        <v>0</v>
      </c>
      <c r="M1307" s="99">
        <v>0</v>
      </c>
      <c r="N1307" s="121">
        <f>IFERROR(VLOOKUP($A1307,'SQL Results'!$A:$B,2,0),0)</f>
        <v>0</v>
      </c>
    </row>
    <row r="1308" spans="1:14" s="12" customFormat="1" x14ac:dyDescent="0.25">
      <c r="A1308" s="107" t="s">
        <v>4112</v>
      </c>
      <c r="B1308" s="109" t="s">
        <v>4113</v>
      </c>
      <c r="C1308" s="99">
        <v>0</v>
      </c>
      <c r="D1308" s="121">
        <v>0</v>
      </c>
      <c r="E1308" s="99">
        <v>0</v>
      </c>
      <c r="F1308" s="121">
        <v>0</v>
      </c>
      <c r="G1308" s="99">
        <v>0</v>
      </c>
      <c r="H1308" s="121">
        <v>0</v>
      </c>
      <c r="I1308" s="99">
        <v>0</v>
      </c>
      <c r="J1308" s="121">
        <v>0</v>
      </c>
      <c r="K1308" s="99">
        <v>0</v>
      </c>
      <c r="L1308" s="121">
        <v>5.18</v>
      </c>
      <c r="M1308" s="99">
        <v>0</v>
      </c>
      <c r="N1308" s="121">
        <f>IFERROR(VLOOKUP($A1308,'SQL Results'!$A:$B,2,0),0)</f>
        <v>0</v>
      </c>
    </row>
    <row r="1309" spans="1:14" s="12" customFormat="1" x14ac:dyDescent="0.25">
      <c r="A1309" s="107" t="s">
        <v>4114</v>
      </c>
      <c r="B1309" s="109" t="s">
        <v>4115</v>
      </c>
      <c r="C1309" s="99">
        <v>15928.1</v>
      </c>
      <c r="D1309" s="121">
        <v>9736.1800000000021</v>
      </c>
      <c r="E1309" s="99">
        <v>1302.6300000000001</v>
      </c>
      <c r="F1309" s="121">
        <v>0</v>
      </c>
      <c r="G1309" s="99">
        <v>0</v>
      </c>
      <c r="H1309" s="121">
        <v>37.89</v>
      </c>
      <c r="I1309" s="99">
        <v>361.22</v>
      </c>
      <c r="J1309" s="121">
        <v>8990.2900000000009</v>
      </c>
      <c r="K1309" s="99">
        <v>1073.4100000000001</v>
      </c>
      <c r="L1309" s="121">
        <v>18864.330000000002</v>
      </c>
      <c r="M1309" s="99">
        <v>14572.88</v>
      </c>
      <c r="N1309" s="121">
        <f>IFERROR(VLOOKUP($A1309,'SQL Results'!$A:$B,2,0),0)</f>
        <v>4787.68</v>
      </c>
    </row>
    <row r="1310" spans="1:14" s="12" customFormat="1" ht="30" x14ac:dyDescent="0.25">
      <c r="A1310" s="107" t="s">
        <v>4116</v>
      </c>
      <c r="B1310" s="109" t="s">
        <v>4117</v>
      </c>
      <c r="C1310" s="99">
        <v>3842.94</v>
      </c>
      <c r="D1310" s="121">
        <v>1144.1300000000001</v>
      </c>
      <c r="E1310" s="99">
        <v>975.1</v>
      </c>
      <c r="F1310" s="121">
        <v>1146.06</v>
      </c>
      <c r="G1310" s="99">
        <v>462.78</v>
      </c>
      <c r="H1310" s="121">
        <v>685.5</v>
      </c>
      <c r="I1310" s="99">
        <v>873.78</v>
      </c>
      <c r="J1310" s="121">
        <v>1583.39</v>
      </c>
      <c r="K1310" s="99">
        <v>1039.68</v>
      </c>
      <c r="L1310" s="121">
        <v>1024.6099999999999</v>
      </c>
      <c r="M1310" s="99">
        <v>1206.8599999999999</v>
      </c>
      <c r="N1310" s="121">
        <f>IFERROR(VLOOKUP($A1310,'SQL Results'!$A:$B,2,0),0)</f>
        <v>1383.73</v>
      </c>
    </row>
    <row r="1311" spans="1:14" s="12" customFormat="1" x14ac:dyDescent="0.25">
      <c r="A1311" s="107" t="s">
        <v>4124</v>
      </c>
      <c r="B1311" s="109" t="s">
        <v>4125</v>
      </c>
      <c r="C1311" s="99">
        <v>1443.0999999999997</v>
      </c>
      <c r="D1311" s="121">
        <v>751.23</v>
      </c>
      <c r="E1311" s="99">
        <v>1548.6300000000003</v>
      </c>
      <c r="F1311" s="121">
        <v>0</v>
      </c>
      <c r="G1311" s="99">
        <v>0</v>
      </c>
      <c r="H1311" s="121">
        <v>0</v>
      </c>
      <c r="I1311" s="99">
        <v>65.2</v>
      </c>
      <c r="J1311" s="121">
        <v>8954</v>
      </c>
      <c r="K1311" s="99">
        <v>293.52999999999997</v>
      </c>
      <c r="L1311" s="121">
        <v>616.9</v>
      </c>
      <c r="M1311" s="99">
        <v>9097.3700000000008</v>
      </c>
      <c r="N1311" s="121">
        <f>IFERROR(VLOOKUP($A1311,'SQL Results'!$A:$B,2,0),0)</f>
        <v>0</v>
      </c>
    </row>
    <row r="1312" spans="1:14" s="12" customFormat="1" x14ac:dyDescent="0.25">
      <c r="A1312" s="107" t="s">
        <v>4126</v>
      </c>
      <c r="B1312" s="108" t="s">
        <v>4127</v>
      </c>
      <c r="C1312" s="99">
        <v>0</v>
      </c>
      <c r="D1312" s="121">
        <v>0</v>
      </c>
      <c r="E1312" s="99">
        <v>0</v>
      </c>
      <c r="F1312" s="121">
        <v>0</v>
      </c>
      <c r="G1312" s="99">
        <v>0</v>
      </c>
      <c r="H1312" s="121">
        <v>0</v>
      </c>
      <c r="I1312" s="99">
        <v>0</v>
      </c>
      <c r="J1312" s="121">
        <v>0</v>
      </c>
      <c r="K1312" s="99">
        <v>0</v>
      </c>
      <c r="L1312" s="121">
        <v>0</v>
      </c>
      <c r="M1312" s="99">
        <v>0</v>
      </c>
      <c r="N1312" s="121">
        <f>IFERROR(VLOOKUP($A1312,'SQL Results'!$A:$B,2,0),0)</f>
        <v>0</v>
      </c>
    </row>
    <row r="1313" spans="1:14" s="12" customFormat="1" x14ac:dyDescent="0.25">
      <c r="A1313" s="107" t="s">
        <v>4128</v>
      </c>
      <c r="B1313" s="108" t="s">
        <v>4129</v>
      </c>
      <c r="C1313" s="99">
        <v>518.14</v>
      </c>
      <c r="D1313" s="121">
        <v>0</v>
      </c>
      <c r="E1313" s="99">
        <v>55.56</v>
      </c>
      <c r="F1313" s="121">
        <v>39.20000000000001</v>
      </c>
      <c r="G1313" s="99">
        <v>0</v>
      </c>
      <c r="H1313" s="121">
        <v>48.37</v>
      </c>
      <c r="I1313" s="99">
        <v>19.89</v>
      </c>
      <c r="J1313" s="121">
        <v>34.090000000000003</v>
      </c>
      <c r="K1313" s="99">
        <v>118.98</v>
      </c>
      <c r="L1313" s="121">
        <v>74.730000000000018</v>
      </c>
      <c r="M1313" s="99">
        <v>160.97</v>
      </c>
      <c r="N1313" s="121">
        <f>IFERROR(VLOOKUP($A1313,'SQL Results'!$A:$B,2,0),0)</f>
        <v>379.79</v>
      </c>
    </row>
    <row r="1314" spans="1:14" s="12" customFormat="1" x14ac:dyDescent="0.25">
      <c r="A1314" s="107" t="s">
        <v>4132</v>
      </c>
      <c r="B1314" s="109" t="s">
        <v>4133</v>
      </c>
      <c r="C1314" s="99">
        <v>519.41999999999996</v>
      </c>
      <c r="D1314" s="121">
        <v>329.6</v>
      </c>
      <c r="E1314" s="99">
        <v>1060.5</v>
      </c>
      <c r="F1314" s="121">
        <v>234.21000000000004</v>
      </c>
      <c r="G1314" s="99">
        <v>6.82</v>
      </c>
      <c r="H1314" s="121">
        <v>202.35</v>
      </c>
      <c r="I1314" s="99">
        <v>103.82999999999998</v>
      </c>
      <c r="J1314" s="121">
        <v>352.85</v>
      </c>
      <c r="K1314" s="99">
        <v>214.75</v>
      </c>
      <c r="L1314" s="121">
        <v>238.17</v>
      </c>
      <c r="M1314" s="99">
        <v>560.39</v>
      </c>
      <c r="N1314" s="121">
        <f>IFERROR(VLOOKUP($A1314,'SQL Results'!$A:$B,2,0),0)</f>
        <v>1367.12</v>
      </c>
    </row>
    <row r="1315" spans="1:14" s="12" customFormat="1" x14ac:dyDescent="0.25">
      <c r="A1315" s="107" t="s">
        <v>4134</v>
      </c>
      <c r="B1315" s="109" t="s">
        <v>4135</v>
      </c>
      <c r="C1315" s="99">
        <v>262.38</v>
      </c>
      <c r="D1315" s="121">
        <v>91.69</v>
      </c>
      <c r="E1315" s="99">
        <v>57.87</v>
      </c>
      <c r="F1315" s="121">
        <v>35.68</v>
      </c>
      <c r="G1315" s="99">
        <v>23.64</v>
      </c>
      <c r="H1315" s="121">
        <v>86.46</v>
      </c>
      <c r="I1315" s="99">
        <v>839.3599999999999</v>
      </c>
      <c r="J1315" s="121">
        <v>488.15</v>
      </c>
      <c r="K1315" s="99">
        <v>508.26</v>
      </c>
      <c r="L1315" s="121">
        <v>439.33</v>
      </c>
      <c r="M1315" s="99">
        <v>530.25</v>
      </c>
      <c r="N1315" s="121">
        <f>IFERROR(VLOOKUP($A1315,'SQL Results'!$A:$B,2,0),0)</f>
        <v>6240.52</v>
      </c>
    </row>
    <row r="1316" spans="1:14" s="12" customFormat="1" x14ac:dyDescent="0.25">
      <c r="A1316" s="107" t="s">
        <v>4138</v>
      </c>
      <c r="B1316" s="109" t="s">
        <v>4139</v>
      </c>
      <c r="C1316" s="99">
        <v>1127.56</v>
      </c>
      <c r="D1316" s="121">
        <v>1300.1600000000001</v>
      </c>
      <c r="E1316" s="99">
        <v>1622.16</v>
      </c>
      <c r="F1316" s="121">
        <v>1278.8</v>
      </c>
      <c r="G1316" s="99">
        <v>1401.2200000000003</v>
      </c>
      <c r="H1316" s="121">
        <v>2285.71</v>
      </c>
      <c r="I1316" s="99">
        <v>1851.3</v>
      </c>
      <c r="J1316" s="121">
        <v>1718.82</v>
      </c>
      <c r="K1316" s="99">
        <v>2646.7899999999995</v>
      </c>
      <c r="L1316" s="121">
        <v>2041.84</v>
      </c>
      <c r="M1316" s="99">
        <v>1937.92</v>
      </c>
      <c r="N1316" s="121">
        <f>IFERROR(VLOOKUP($A1316,'SQL Results'!$A:$B,2,0),0)</f>
        <v>2041.41</v>
      </c>
    </row>
    <row r="1317" spans="1:14" s="12" customFormat="1" x14ac:dyDescent="0.25">
      <c r="A1317" s="107" t="s">
        <v>4140</v>
      </c>
      <c r="B1317" s="108" t="s">
        <v>4141</v>
      </c>
      <c r="C1317" s="99">
        <v>0</v>
      </c>
      <c r="D1317" s="121">
        <v>0</v>
      </c>
      <c r="E1317" s="99">
        <v>0</v>
      </c>
      <c r="F1317" s="121">
        <v>0</v>
      </c>
      <c r="G1317" s="99">
        <v>0</v>
      </c>
      <c r="H1317" s="121">
        <v>0</v>
      </c>
      <c r="I1317" s="99">
        <v>0</v>
      </c>
      <c r="J1317" s="121">
        <v>0</v>
      </c>
      <c r="K1317" s="99">
        <v>0</v>
      </c>
      <c r="L1317" s="121">
        <v>0</v>
      </c>
      <c r="M1317" s="99">
        <v>0</v>
      </c>
      <c r="N1317" s="121">
        <f>IFERROR(VLOOKUP($A1317,'SQL Results'!$A:$B,2,0),0)</f>
        <v>0</v>
      </c>
    </row>
    <row r="1318" spans="1:14" s="12" customFormat="1" x14ac:dyDescent="0.25">
      <c r="A1318" s="107" t="s">
        <v>4142</v>
      </c>
      <c r="B1318" s="108" t="s">
        <v>4143</v>
      </c>
      <c r="C1318" s="99">
        <v>0</v>
      </c>
      <c r="D1318" s="121">
        <v>0</v>
      </c>
      <c r="E1318" s="99">
        <v>0</v>
      </c>
      <c r="F1318" s="121">
        <v>0</v>
      </c>
      <c r="G1318" s="99">
        <v>0</v>
      </c>
      <c r="H1318" s="121">
        <v>0</v>
      </c>
      <c r="I1318" s="99">
        <v>0</v>
      </c>
      <c r="J1318" s="121">
        <v>0</v>
      </c>
      <c r="K1318" s="99">
        <v>0</v>
      </c>
      <c r="L1318" s="121">
        <v>0</v>
      </c>
      <c r="M1318" s="99">
        <v>0</v>
      </c>
      <c r="N1318" s="121">
        <f>IFERROR(VLOOKUP($A1318,'SQL Results'!$A:$B,2,0),0)</f>
        <v>0</v>
      </c>
    </row>
    <row r="1319" spans="1:14" s="12" customFormat="1" x14ac:dyDescent="0.25">
      <c r="A1319" s="107" t="s">
        <v>4144</v>
      </c>
      <c r="B1319" s="109" t="s">
        <v>4145</v>
      </c>
      <c r="C1319" s="99">
        <v>495</v>
      </c>
      <c r="D1319" s="121">
        <v>448.82</v>
      </c>
      <c r="E1319" s="99">
        <v>613.87</v>
      </c>
      <c r="F1319" s="121">
        <v>53.13000000000001</v>
      </c>
      <c r="G1319" s="99">
        <v>503.28</v>
      </c>
      <c r="H1319" s="121">
        <v>323.54000000000002</v>
      </c>
      <c r="I1319" s="99">
        <v>157.69999999999999</v>
      </c>
      <c r="J1319" s="121">
        <v>299.68</v>
      </c>
      <c r="K1319" s="99">
        <v>306.37</v>
      </c>
      <c r="L1319" s="121">
        <v>1553.28</v>
      </c>
      <c r="M1319" s="99">
        <v>1555.35</v>
      </c>
      <c r="N1319" s="121">
        <f>IFERROR(VLOOKUP($A1319,'SQL Results'!$A:$B,2,0),0)</f>
        <v>577.49</v>
      </c>
    </row>
    <row r="1320" spans="1:14" s="12" customFormat="1" x14ac:dyDescent="0.25">
      <c r="A1320" s="107" t="s">
        <v>4146</v>
      </c>
      <c r="B1320" s="109" t="s">
        <v>4147</v>
      </c>
      <c r="C1320" s="99">
        <v>0</v>
      </c>
      <c r="D1320" s="121">
        <v>0</v>
      </c>
      <c r="E1320" s="99">
        <v>0</v>
      </c>
      <c r="F1320" s="121">
        <v>0</v>
      </c>
      <c r="G1320" s="99">
        <v>0</v>
      </c>
      <c r="H1320" s="121">
        <v>0</v>
      </c>
      <c r="I1320" s="99">
        <v>0</v>
      </c>
      <c r="J1320" s="121">
        <v>0</v>
      </c>
      <c r="K1320" s="99">
        <v>0</v>
      </c>
      <c r="L1320" s="121">
        <v>0</v>
      </c>
      <c r="M1320" s="99">
        <v>0</v>
      </c>
      <c r="N1320" s="121">
        <f>IFERROR(VLOOKUP($A1320,'SQL Results'!$A:$B,2,0),0)</f>
        <v>0</v>
      </c>
    </row>
    <row r="1321" spans="1:14" s="12" customFormat="1" x14ac:dyDescent="0.25">
      <c r="A1321" s="107" t="s">
        <v>4148</v>
      </c>
      <c r="B1321" s="109" t="s">
        <v>4149</v>
      </c>
      <c r="C1321" s="99">
        <v>0</v>
      </c>
      <c r="D1321" s="121">
        <v>0</v>
      </c>
      <c r="E1321" s="99">
        <v>0</v>
      </c>
      <c r="F1321" s="121">
        <v>0</v>
      </c>
      <c r="G1321" s="99">
        <v>0</v>
      </c>
      <c r="H1321" s="121">
        <v>0</v>
      </c>
      <c r="I1321" s="99">
        <v>0</v>
      </c>
      <c r="J1321" s="121">
        <v>0</v>
      </c>
      <c r="K1321" s="99">
        <v>0</v>
      </c>
      <c r="L1321" s="121">
        <v>0</v>
      </c>
      <c r="M1321" s="99">
        <v>0</v>
      </c>
      <c r="N1321" s="121">
        <f>IFERROR(VLOOKUP($A1321,'SQL Results'!$A:$B,2,0),0)</f>
        <v>0</v>
      </c>
    </row>
    <row r="1322" spans="1:14" s="12" customFormat="1" x14ac:dyDescent="0.25">
      <c r="A1322" s="107" t="s">
        <v>4371</v>
      </c>
      <c r="B1322" s="109" t="s">
        <v>4372</v>
      </c>
      <c r="C1322" s="99">
        <v>0</v>
      </c>
      <c r="D1322" s="121">
        <v>0</v>
      </c>
      <c r="E1322" s="99">
        <v>0</v>
      </c>
      <c r="F1322" s="121">
        <v>0</v>
      </c>
      <c r="G1322" s="99">
        <v>0</v>
      </c>
      <c r="H1322" s="121">
        <v>0</v>
      </c>
      <c r="I1322" s="99">
        <v>0</v>
      </c>
      <c r="J1322" s="121">
        <v>0</v>
      </c>
      <c r="K1322" s="99">
        <v>0</v>
      </c>
      <c r="L1322" s="121">
        <v>0</v>
      </c>
      <c r="M1322" s="99">
        <v>0</v>
      </c>
      <c r="N1322" s="121">
        <f>IFERROR(VLOOKUP($A1322,'SQL Results'!$A:$B,2,0),0)</f>
        <v>0</v>
      </c>
    </row>
    <row r="1323" spans="1:14" s="12" customFormat="1" x14ac:dyDescent="0.25">
      <c r="A1323" s="107" t="s">
        <v>4152</v>
      </c>
      <c r="B1323" s="109" t="s">
        <v>4153</v>
      </c>
      <c r="C1323" s="99">
        <v>0</v>
      </c>
      <c r="D1323" s="121">
        <v>0</v>
      </c>
      <c r="E1323" s="99">
        <v>0</v>
      </c>
      <c r="F1323" s="121">
        <v>0</v>
      </c>
      <c r="G1323" s="99">
        <v>0</v>
      </c>
      <c r="H1323" s="121">
        <v>0</v>
      </c>
      <c r="I1323" s="99">
        <v>0</v>
      </c>
      <c r="J1323" s="121">
        <v>0</v>
      </c>
      <c r="K1323" s="99">
        <v>0</v>
      </c>
      <c r="L1323" s="121">
        <v>0</v>
      </c>
      <c r="M1323" s="99">
        <v>0</v>
      </c>
      <c r="N1323" s="121">
        <f>IFERROR(VLOOKUP($A1323,'SQL Results'!$A:$B,2,0),0)</f>
        <v>0</v>
      </c>
    </row>
    <row r="1324" spans="1:14" s="12" customFormat="1" x14ac:dyDescent="0.25">
      <c r="A1324" s="107" t="s">
        <v>4154</v>
      </c>
      <c r="B1324" s="108" t="s">
        <v>4155</v>
      </c>
      <c r="C1324" s="99">
        <v>0</v>
      </c>
      <c r="D1324" s="121">
        <v>0</v>
      </c>
      <c r="E1324" s="99">
        <v>0</v>
      </c>
      <c r="F1324" s="121">
        <v>0</v>
      </c>
      <c r="G1324" s="99">
        <v>0</v>
      </c>
      <c r="H1324" s="121">
        <v>0</v>
      </c>
      <c r="I1324" s="99">
        <v>0</v>
      </c>
      <c r="J1324" s="121">
        <v>0</v>
      </c>
      <c r="K1324" s="99">
        <v>0</v>
      </c>
      <c r="L1324" s="121">
        <v>0</v>
      </c>
      <c r="M1324" s="99">
        <v>0</v>
      </c>
      <c r="N1324" s="121">
        <f>IFERROR(VLOOKUP($A1324,'SQL Results'!$A:$B,2,0),0)</f>
        <v>0</v>
      </c>
    </row>
    <row r="1325" spans="1:14" s="12" customFormat="1" x14ac:dyDescent="0.25">
      <c r="A1325" s="107" t="s">
        <v>4156</v>
      </c>
      <c r="B1325" s="108" t="s">
        <v>4157</v>
      </c>
      <c r="C1325" s="99">
        <v>0</v>
      </c>
      <c r="D1325" s="121">
        <v>0</v>
      </c>
      <c r="E1325" s="99">
        <v>0</v>
      </c>
      <c r="F1325" s="121">
        <v>0</v>
      </c>
      <c r="G1325" s="99">
        <v>0</v>
      </c>
      <c r="H1325" s="121">
        <v>0</v>
      </c>
      <c r="I1325" s="99">
        <v>0</v>
      </c>
      <c r="J1325" s="121">
        <v>0</v>
      </c>
      <c r="K1325" s="99">
        <v>0</v>
      </c>
      <c r="L1325" s="121">
        <v>0</v>
      </c>
      <c r="M1325" s="99">
        <v>0</v>
      </c>
      <c r="N1325" s="121">
        <f>IFERROR(VLOOKUP($A1325,'SQL Results'!$A:$B,2,0),0)</f>
        <v>0</v>
      </c>
    </row>
    <row r="1326" spans="1:14" s="12" customFormat="1" x14ac:dyDescent="0.25">
      <c r="A1326" s="107" t="s">
        <v>4158</v>
      </c>
      <c r="B1326" s="108" t="s">
        <v>4159</v>
      </c>
      <c r="C1326" s="99">
        <v>0</v>
      </c>
      <c r="D1326" s="121">
        <v>0</v>
      </c>
      <c r="E1326" s="99">
        <v>0</v>
      </c>
      <c r="F1326" s="121">
        <v>0</v>
      </c>
      <c r="G1326" s="99">
        <v>0</v>
      </c>
      <c r="H1326" s="121">
        <v>0</v>
      </c>
      <c r="I1326" s="99">
        <v>0</v>
      </c>
      <c r="J1326" s="121">
        <v>0</v>
      </c>
      <c r="K1326" s="99">
        <v>0</v>
      </c>
      <c r="L1326" s="121">
        <v>0</v>
      </c>
      <c r="M1326" s="99">
        <v>0</v>
      </c>
      <c r="N1326" s="121">
        <f>IFERROR(VLOOKUP($A1326,'SQL Results'!$A:$B,2,0),0)</f>
        <v>0</v>
      </c>
    </row>
    <row r="1327" spans="1:14" s="12" customFormat="1" x14ac:dyDescent="0.25">
      <c r="A1327" s="107" t="s">
        <v>4160</v>
      </c>
      <c r="B1327" s="108" t="s">
        <v>4161</v>
      </c>
      <c r="C1327" s="99">
        <v>0</v>
      </c>
      <c r="D1327" s="121">
        <v>0</v>
      </c>
      <c r="E1327" s="99">
        <v>0</v>
      </c>
      <c r="F1327" s="121">
        <v>0</v>
      </c>
      <c r="G1327" s="99">
        <v>0</v>
      </c>
      <c r="H1327" s="121">
        <v>0</v>
      </c>
      <c r="I1327" s="99">
        <v>0</v>
      </c>
      <c r="J1327" s="121">
        <v>20.51</v>
      </c>
      <c r="K1327" s="99">
        <v>0</v>
      </c>
      <c r="L1327" s="121">
        <v>1845.6</v>
      </c>
      <c r="M1327" s="99">
        <v>1894.1</v>
      </c>
      <c r="N1327" s="121">
        <f>IFERROR(VLOOKUP($A1327,'SQL Results'!$A:$B,2,0),0)</f>
        <v>1915.38</v>
      </c>
    </row>
    <row r="1328" spans="1:14" s="12" customFormat="1" x14ac:dyDescent="0.25">
      <c r="A1328" s="107" t="s">
        <v>4162</v>
      </c>
      <c r="B1328" s="108" t="s">
        <v>4163</v>
      </c>
      <c r="C1328" s="99">
        <v>104.49999999999999</v>
      </c>
      <c r="D1328" s="121">
        <v>252.55</v>
      </c>
      <c r="E1328" s="99">
        <v>79.5</v>
      </c>
      <c r="F1328" s="121">
        <v>8.91</v>
      </c>
      <c r="G1328" s="99">
        <v>0</v>
      </c>
      <c r="H1328" s="121">
        <v>114.3</v>
      </c>
      <c r="I1328" s="99">
        <v>181.74</v>
      </c>
      <c r="J1328" s="121">
        <v>0</v>
      </c>
      <c r="K1328" s="99">
        <v>227.65</v>
      </c>
      <c r="L1328" s="121">
        <v>132.26</v>
      </c>
      <c r="M1328" s="99">
        <v>73.959999999999994</v>
      </c>
      <c r="N1328" s="121">
        <f>IFERROR(VLOOKUP($A1328,'SQL Results'!$A:$B,2,0),0)</f>
        <v>27.85</v>
      </c>
    </row>
    <row r="1329" spans="1:14" s="12" customFormat="1" x14ac:dyDescent="0.25">
      <c r="A1329" s="107" t="s">
        <v>4168</v>
      </c>
      <c r="B1329" s="108" t="s">
        <v>26</v>
      </c>
      <c r="C1329" s="99">
        <v>0</v>
      </c>
      <c r="D1329" s="121">
        <v>0</v>
      </c>
      <c r="E1329" s="99">
        <v>0</v>
      </c>
      <c r="F1329" s="121">
        <v>0</v>
      </c>
      <c r="G1329" s="99">
        <v>0</v>
      </c>
      <c r="H1329" s="121">
        <v>0</v>
      </c>
      <c r="I1329" s="99">
        <v>0</v>
      </c>
      <c r="J1329" s="121">
        <v>0</v>
      </c>
      <c r="K1329" s="99">
        <v>0</v>
      </c>
      <c r="L1329" s="121">
        <v>0</v>
      </c>
      <c r="M1329" s="99">
        <v>0</v>
      </c>
      <c r="N1329" s="121">
        <f>IFERROR(VLOOKUP($A1329,'SQL Results'!$A:$B,2,0),0)</f>
        <v>0</v>
      </c>
    </row>
    <row r="1330" spans="1:14" s="12" customFormat="1" ht="15.75" thickBot="1" x14ac:dyDescent="0.3">
      <c r="A1330" s="115" t="s">
        <v>4173</v>
      </c>
      <c r="B1330" s="116" t="s">
        <v>28</v>
      </c>
      <c r="C1330" s="117">
        <v>0</v>
      </c>
      <c r="D1330" s="122">
        <v>0</v>
      </c>
      <c r="E1330" s="117">
        <v>0</v>
      </c>
      <c r="F1330" s="122">
        <v>0</v>
      </c>
      <c r="G1330" s="117">
        <v>0</v>
      </c>
      <c r="H1330" s="122">
        <v>0</v>
      </c>
      <c r="I1330" s="117">
        <v>0</v>
      </c>
      <c r="J1330" s="121">
        <v>0</v>
      </c>
      <c r="K1330" s="117">
        <v>0</v>
      </c>
      <c r="L1330" s="121">
        <v>0</v>
      </c>
      <c r="M1330" s="117">
        <v>0</v>
      </c>
      <c r="N1330" s="121">
        <f>IFERROR(VLOOKUP($A1330,'SQL Results'!$A:$B,2,0),0)</f>
        <v>0</v>
      </c>
    </row>
    <row r="1331" spans="1:14" ht="15.75" thickBot="1" x14ac:dyDescent="0.3">
      <c r="A1331" s="118"/>
      <c r="B1331" s="119" t="s">
        <v>4379</v>
      </c>
      <c r="C1331" s="120">
        <f>SUM(C2:C1330)</f>
        <v>410703866.30999953</v>
      </c>
      <c r="D1331" s="120">
        <f>SUM(D2:D1330)</f>
        <v>363535307.0399999</v>
      </c>
      <c r="E1331" s="120">
        <v>357312388.85000056</v>
      </c>
      <c r="F1331" s="120">
        <v>390081583.41000003</v>
      </c>
      <c r="G1331" s="120">
        <v>297237039.19999993</v>
      </c>
      <c r="H1331" s="120">
        <v>335164077.78999954</v>
      </c>
      <c r="I1331" s="120">
        <v>368506136.09000045</v>
      </c>
      <c r="J1331" s="120">
        <v>395703235.00999981</v>
      </c>
      <c r="K1331" s="120">
        <v>409952183.01000029</v>
      </c>
      <c r="L1331" s="120">
        <v>502349524.57999957</v>
      </c>
      <c r="M1331" s="120">
        <v>484532927.87999982</v>
      </c>
      <c r="N1331" s="120">
        <f>SUM(N2:N1330)</f>
        <v>481668123.93000025</v>
      </c>
    </row>
    <row r="1333" spans="1:14" x14ac:dyDescent="0.25">
      <c r="A1333" s="126" t="s">
        <v>4437</v>
      </c>
    </row>
    <row r="1334" spans="1:14" x14ac:dyDescent="0.25">
      <c r="A1334" s="127" t="s">
        <v>374</v>
      </c>
      <c r="B1334" s="127" t="s">
        <v>372</v>
      </c>
      <c r="C1334" s="127"/>
    </row>
    <row r="1335" spans="1:14" x14ac:dyDescent="0.25">
      <c r="B1335" t="s">
        <v>4439</v>
      </c>
      <c r="C1335" s="129">
        <v>1216659369.8699999</v>
      </c>
    </row>
    <row r="1336" spans="1:14" x14ac:dyDescent="0.25">
      <c r="B1336" t="s">
        <v>4438</v>
      </c>
      <c r="C1336" s="128">
        <v>-396679299.25999999</v>
      </c>
    </row>
    <row r="1337" spans="1:14" x14ac:dyDescent="0.25">
      <c r="B1337" t="s">
        <v>4441</v>
      </c>
      <c r="C1337" s="129">
        <v>-670886441.09000003</v>
      </c>
    </row>
    <row r="1338" spans="1:14" x14ac:dyDescent="0.25">
      <c r="B1338" t="s">
        <v>4442</v>
      </c>
      <c r="C1338" s="129">
        <v>-52037058.520000003</v>
      </c>
    </row>
    <row r="1339" spans="1:14" x14ac:dyDescent="0.25">
      <c r="B1339" t="s">
        <v>4443</v>
      </c>
      <c r="C1339" s="129">
        <v>-5842807.4500000002</v>
      </c>
    </row>
    <row r="1340" spans="1:14" x14ac:dyDescent="0.25">
      <c r="B1340" t="s">
        <v>4444</v>
      </c>
      <c r="C1340" s="129">
        <v>-43301.52</v>
      </c>
    </row>
    <row r="1341" spans="1:14" x14ac:dyDescent="0.25">
      <c r="B1341" t="s">
        <v>4440</v>
      </c>
      <c r="C1341" s="130">
        <f>SUM(C1335:C1340)</f>
        <v>91170462.029999852</v>
      </c>
    </row>
    <row r="1342" spans="1:14" x14ac:dyDescent="0.25">
      <c r="C1342" s="130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855"/>
  <sheetViews>
    <sheetView workbookViewId="0">
      <pane ySplit="1" topLeftCell="A2" activePane="bottomLeft" state="frozen"/>
      <selection pane="bottomLeft" activeCell="D17" sqref="D17"/>
    </sheetView>
  </sheetViews>
  <sheetFormatPr defaultRowHeight="12" x14ac:dyDescent="0.2"/>
  <cols>
    <col min="1" max="1" width="8.28515625" style="14" bestFit="1" customWidth="1"/>
    <col min="2" max="2" width="14.28515625" style="15" bestFit="1" customWidth="1"/>
    <col min="3" max="16384" width="9.140625" style="14"/>
  </cols>
  <sheetData>
    <row r="1" spans="1:2" x14ac:dyDescent="0.2">
      <c r="A1" s="13" t="s">
        <v>4374</v>
      </c>
      <c r="B1" s="123">
        <v>44166</v>
      </c>
    </row>
    <row r="2" spans="1:2" x14ac:dyDescent="0.2">
      <c r="A2" s="14" t="s">
        <v>144</v>
      </c>
      <c r="B2" s="15">
        <v>9.23</v>
      </c>
    </row>
    <row r="3" spans="1:2" x14ac:dyDescent="0.2">
      <c r="A3" s="14" t="s">
        <v>199</v>
      </c>
      <c r="B3" s="15">
        <v>4.5</v>
      </c>
    </row>
    <row r="4" spans="1:2" x14ac:dyDescent="0.2">
      <c r="A4" s="14" t="s">
        <v>296</v>
      </c>
      <c r="B4" s="15">
        <v>5.39</v>
      </c>
    </row>
    <row r="5" spans="1:2" x14ac:dyDescent="0.2">
      <c r="A5" s="14" t="s">
        <v>124</v>
      </c>
      <c r="B5" s="15">
        <v>60.2</v>
      </c>
    </row>
    <row r="6" spans="1:2" x14ac:dyDescent="0.2">
      <c r="A6" s="14" t="s">
        <v>308</v>
      </c>
      <c r="B6" s="15">
        <v>185.14</v>
      </c>
    </row>
    <row r="7" spans="1:2" x14ac:dyDescent="0.2">
      <c r="A7" s="14" t="s">
        <v>2672</v>
      </c>
      <c r="B7" s="15">
        <v>215537.17</v>
      </c>
    </row>
    <row r="8" spans="1:2" x14ac:dyDescent="0.2">
      <c r="A8" s="14" t="s">
        <v>2669</v>
      </c>
      <c r="B8" s="15">
        <v>972981.8</v>
      </c>
    </row>
    <row r="9" spans="1:2" x14ac:dyDescent="0.2">
      <c r="A9" s="14" t="s">
        <v>2320</v>
      </c>
      <c r="B9" s="15">
        <v>639110.36</v>
      </c>
    </row>
    <row r="10" spans="1:2" x14ac:dyDescent="0.2">
      <c r="A10" s="14" t="s">
        <v>1073</v>
      </c>
      <c r="B10" s="15">
        <v>1862919.26</v>
      </c>
    </row>
    <row r="11" spans="1:2" x14ac:dyDescent="0.2">
      <c r="A11" s="14" t="s">
        <v>2530</v>
      </c>
      <c r="B11" s="15">
        <v>99904.92</v>
      </c>
    </row>
    <row r="12" spans="1:2" x14ac:dyDescent="0.2">
      <c r="A12" s="14" t="s">
        <v>2601</v>
      </c>
      <c r="B12" s="15">
        <v>8776203.0800000001</v>
      </c>
    </row>
    <row r="13" spans="1:2" x14ac:dyDescent="0.2">
      <c r="A13" s="14" t="s">
        <v>3124</v>
      </c>
      <c r="B13" s="15">
        <v>11907919.640000001</v>
      </c>
    </row>
    <row r="14" spans="1:2" x14ac:dyDescent="0.2">
      <c r="A14" s="14" t="s">
        <v>2149</v>
      </c>
      <c r="B14" s="15">
        <v>63404.41</v>
      </c>
    </row>
    <row r="15" spans="1:2" x14ac:dyDescent="0.2">
      <c r="A15" s="14" t="s">
        <v>2388</v>
      </c>
      <c r="B15" s="15">
        <v>2176400.0499999998</v>
      </c>
    </row>
    <row r="16" spans="1:2" x14ac:dyDescent="0.2">
      <c r="A16" s="14" t="s">
        <v>2376</v>
      </c>
      <c r="B16" s="15">
        <v>964611.58</v>
      </c>
    </row>
    <row r="17" spans="1:2" x14ac:dyDescent="0.2">
      <c r="A17" s="14" t="s">
        <v>1673</v>
      </c>
      <c r="B17" s="15">
        <v>7908.13</v>
      </c>
    </row>
    <row r="18" spans="1:2" x14ac:dyDescent="0.2">
      <c r="A18" s="14" t="s">
        <v>2143</v>
      </c>
      <c r="B18" s="15">
        <v>601195.67000000004</v>
      </c>
    </row>
    <row r="19" spans="1:2" x14ac:dyDescent="0.2">
      <c r="A19" s="14" t="s">
        <v>1616</v>
      </c>
      <c r="B19" s="15">
        <v>138496.76</v>
      </c>
    </row>
    <row r="20" spans="1:2" x14ac:dyDescent="0.2">
      <c r="A20" s="14" t="s">
        <v>2932</v>
      </c>
      <c r="B20" s="15">
        <v>4590.55</v>
      </c>
    </row>
    <row r="21" spans="1:2" x14ac:dyDescent="0.2">
      <c r="A21" s="14" t="s">
        <v>1119</v>
      </c>
      <c r="B21" s="15">
        <v>464934.29</v>
      </c>
    </row>
    <row r="22" spans="1:2" x14ac:dyDescent="0.2">
      <c r="A22" s="14" t="s">
        <v>2102</v>
      </c>
      <c r="B22" s="15">
        <v>338044.24</v>
      </c>
    </row>
    <row r="23" spans="1:2" x14ac:dyDescent="0.2">
      <c r="A23" s="14" t="s">
        <v>3150</v>
      </c>
      <c r="B23" s="15">
        <v>2058.1</v>
      </c>
    </row>
    <row r="24" spans="1:2" x14ac:dyDescent="0.2">
      <c r="A24" s="14" t="s">
        <v>1422</v>
      </c>
      <c r="B24" s="15">
        <v>103883.65</v>
      </c>
    </row>
    <row r="25" spans="1:2" x14ac:dyDescent="0.2">
      <c r="A25" s="14" t="s">
        <v>1116</v>
      </c>
      <c r="B25" s="15">
        <v>5740770.6500000004</v>
      </c>
    </row>
    <row r="26" spans="1:2" x14ac:dyDescent="0.2">
      <c r="A26" s="14" t="s">
        <v>2442</v>
      </c>
      <c r="B26" s="15">
        <v>2280454.2000000002</v>
      </c>
    </row>
    <row r="27" spans="1:2" x14ac:dyDescent="0.2">
      <c r="A27" s="14" t="s">
        <v>1716</v>
      </c>
      <c r="B27" s="15">
        <v>178.6</v>
      </c>
    </row>
    <row r="28" spans="1:2" x14ac:dyDescent="0.2">
      <c r="A28" s="14" t="s">
        <v>540</v>
      </c>
      <c r="B28" s="15">
        <v>128481.41</v>
      </c>
    </row>
    <row r="29" spans="1:2" x14ac:dyDescent="0.2">
      <c r="A29" s="14" t="s">
        <v>2411</v>
      </c>
      <c r="B29" s="15">
        <v>236824.18</v>
      </c>
    </row>
    <row r="30" spans="1:2" x14ac:dyDescent="0.2">
      <c r="A30" s="14" t="s">
        <v>2537</v>
      </c>
      <c r="B30" s="15">
        <v>44169.54</v>
      </c>
    </row>
    <row r="31" spans="1:2" x14ac:dyDescent="0.2">
      <c r="A31" s="14" t="s">
        <v>2338</v>
      </c>
      <c r="B31" s="15">
        <v>539442.04</v>
      </c>
    </row>
    <row r="32" spans="1:2" x14ac:dyDescent="0.2">
      <c r="A32" s="14" t="s">
        <v>1622</v>
      </c>
      <c r="B32" s="15">
        <v>251966.86</v>
      </c>
    </row>
    <row r="33" spans="1:2" x14ac:dyDescent="0.2">
      <c r="A33" s="14" t="s">
        <v>2506</v>
      </c>
      <c r="B33" s="15">
        <v>5077047.03</v>
      </c>
    </row>
    <row r="34" spans="1:2" x14ac:dyDescent="0.2">
      <c r="A34" s="14" t="s">
        <v>3527</v>
      </c>
      <c r="B34" s="15">
        <v>8295.7199999999993</v>
      </c>
    </row>
    <row r="35" spans="1:2" x14ac:dyDescent="0.2">
      <c r="A35" s="14" t="s">
        <v>2450</v>
      </c>
      <c r="B35" s="15">
        <v>2891.35</v>
      </c>
    </row>
    <row r="36" spans="1:2" x14ac:dyDescent="0.2">
      <c r="A36" s="14" t="s">
        <v>1942</v>
      </c>
      <c r="B36" s="15">
        <v>341423.95</v>
      </c>
    </row>
    <row r="37" spans="1:2" x14ac:dyDescent="0.2">
      <c r="A37" s="14" t="s">
        <v>1425</v>
      </c>
      <c r="B37" s="15">
        <v>482051.68</v>
      </c>
    </row>
    <row r="38" spans="1:2" x14ac:dyDescent="0.2">
      <c r="A38" s="14" t="s">
        <v>2122</v>
      </c>
      <c r="B38" s="15">
        <v>7641.81</v>
      </c>
    </row>
    <row r="39" spans="1:2" x14ac:dyDescent="0.2">
      <c r="A39" s="14" t="s">
        <v>1065</v>
      </c>
      <c r="B39" s="15">
        <v>2335889.2999999998</v>
      </c>
    </row>
    <row r="40" spans="1:2" x14ac:dyDescent="0.2">
      <c r="A40" s="14" t="s">
        <v>1815</v>
      </c>
      <c r="B40" s="15">
        <v>166925.49</v>
      </c>
    </row>
    <row r="41" spans="1:2" x14ac:dyDescent="0.2">
      <c r="A41" s="14" t="s">
        <v>1273</v>
      </c>
      <c r="B41" s="15">
        <v>49936.800000000003</v>
      </c>
    </row>
    <row r="42" spans="1:2" x14ac:dyDescent="0.2">
      <c r="A42" s="14" t="s">
        <v>1878</v>
      </c>
      <c r="B42" s="15">
        <v>19151970.800000001</v>
      </c>
    </row>
    <row r="43" spans="1:2" x14ac:dyDescent="0.2">
      <c r="A43" s="14" t="s">
        <v>2612</v>
      </c>
      <c r="B43" s="15">
        <v>43345.19</v>
      </c>
    </row>
    <row r="44" spans="1:2" x14ac:dyDescent="0.2">
      <c r="A44" s="14" t="s">
        <v>1156</v>
      </c>
      <c r="B44" s="15">
        <v>176751.46</v>
      </c>
    </row>
    <row r="45" spans="1:2" x14ac:dyDescent="0.2">
      <c r="A45" s="14" t="s">
        <v>2649</v>
      </c>
      <c r="B45" s="15">
        <v>85283.01</v>
      </c>
    </row>
    <row r="46" spans="1:2" x14ac:dyDescent="0.2">
      <c r="A46" s="14" t="s">
        <v>2192</v>
      </c>
      <c r="B46" s="15">
        <v>39311.35</v>
      </c>
    </row>
    <row r="47" spans="1:2" x14ac:dyDescent="0.2">
      <c r="A47" s="14" t="s">
        <v>3016</v>
      </c>
      <c r="B47" s="15">
        <v>2468.5</v>
      </c>
    </row>
    <row r="48" spans="1:2" x14ac:dyDescent="0.2">
      <c r="A48" s="14" t="s">
        <v>621</v>
      </c>
      <c r="B48" s="15">
        <v>61200.1</v>
      </c>
    </row>
    <row r="49" spans="1:2" x14ac:dyDescent="0.2">
      <c r="A49" s="14" t="s">
        <v>1419</v>
      </c>
      <c r="B49" s="15">
        <v>104277.39</v>
      </c>
    </row>
    <row r="50" spans="1:2" x14ac:dyDescent="0.2">
      <c r="A50" s="14" t="s">
        <v>2210</v>
      </c>
      <c r="B50" s="15">
        <v>139.63999999999999</v>
      </c>
    </row>
    <row r="51" spans="1:2" x14ac:dyDescent="0.2">
      <c r="A51" s="124" t="s">
        <v>1984</v>
      </c>
      <c r="B51" s="125">
        <v>1520.82</v>
      </c>
    </row>
    <row r="52" spans="1:2" x14ac:dyDescent="0.2">
      <c r="A52" s="14" t="s">
        <v>1860</v>
      </c>
      <c r="B52" s="15">
        <v>24664.77</v>
      </c>
    </row>
    <row r="53" spans="1:2" x14ac:dyDescent="0.2">
      <c r="A53" s="14" t="s">
        <v>2247</v>
      </c>
      <c r="B53" s="15">
        <v>2943558</v>
      </c>
    </row>
    <row r="54" spans="1:2" x14ac:dyDescent="0.2">
      <c r="A54" s="14" t="s">
        <v>3087</v>
      </c>
      <c r="B54" s="15">
        <v>22476.54</v>
      </c>
    </row>
    <row r="55" spans="1:2" x14ac:dyDescent="0.2">
      <c r="A55" s="14" t="s">
        <v>2832</v>
      </c>
      <c r="B55" s="15">
        <v>892005.54</v>
      </c>
    </row>
    <row r="56" spans="1:2" x14ac:dyDescent="0.2">
      <c r="A56" s="14" t="s">
        <v>534</v>
      </c>
      <c r="B56" s="15">
        <v>113734.99</v>
      </c>
    </row>
    <row r="57" spans="1:2" x14ac:dyDescent="0.2">
      <c r="A57" s="14" t="s">
        <v>2708</v>
      </c>
      <c r="B57" s="15">
        <v>30300.94</v>
      </c>
    </row>
    <row r="58" spans="1:2" x14ac:dyDescent="0.2">
      <c r="A58" s="14" t="s">
        <v>1294</v>
      </c>
      <c r="B58" s="15">
        <v>2164155.23</v>
      </c>
    </row>
    <row r="59" spans="1:2" x14ac:dyDescent="0.2">
      <c r="A59" s="14" t="s">
        <v>1032</v>
      </c>
      <c r="B59" s="15">
        <v>684534.44</v>
      </c>
    </row>
    <row r="60" spans="1:2" x14ac:dyDescent="0.2">
      <c r="A60" s="14" t="s">
        <v>2561</v>
      </c>
      <c r="B60" s="15">
        <v>8531.85</v>
      </c>
    </row>
    <row r="61" spans="1:2" x14ac:dyDescent="0.2">
      <c r="A61" s="14" t="s">
        <v>2638</v>
      </c>
      <c r="B61" s="15">
        <v>563615.93999999994</v>
      </c>
    </row>
    <row r="62" spans="1:2" x14ac:dyDescent="0.2">
      <c r="A62" s="14" t="s">
        <v>2551</v>
      </c>
      <c r="B62" s="15">
        <v>4290.03</v>
      </c>
    </row>
    <row r="63" spans="1:2" x14ac:dyDescent="0.2">
      <c r="A63" s="14" t="s">
        <v>4405</v>
      </c>
      <c r="B63" s="15">
        <v>99092.05</v>
      </c>
    </row>
    <row r="64" spans="1:2" x14ac:dyDescent="0.2">
      <c r="A64" s="14" t="s">
        <v>3076</v>
      </c>
      <c r="B64" s="15">
        <v>5425.84</v>
      </c>
    </row>
    <row r="65" spans="1:2" x14ac:dyDescent="0.2">
      <c r="A65" s="14" t="s">
        <v>1508</v>
      </c>
      <c r="B65" s="15">
        <v>3247.68</v>
      </c>
    </row>
    <row r="66" spans="1:2" x14ac:dyDescent="0.2">
      <c r="A66" s="14" t="s">
        <v>1886</v>
      </c>
      <c r="B66" s="15">
        <v>3351.53</v>
      </c>
    </row>
    <row r="67" spans="1:2" x14ac:dyDescent="0.2">
      <c r="A67" s="14" t="s">
        <v>808</v>
      </c>
      <c r="B67" s="15">
        <v>8194.34</v>
      </c>
    </row>
    <row r="68" spans="1:2" x14ac:dyDescent="0.2">
      <c r="A68" s="14" t="s">
        <v>574</v>
      </c>
      <c r="B68" s="15">
        <v>6774.38</v>
      </c>
    </row>
    <row r="69" spans="1:2" x14ac:dyDescent="0.2">
      <c r="A69" s="14" t="s">
        <v>1927</v>
      </c>
      <c r="B69" s="15">
        <v>25086.38</v>
      </c>
    </row>
    <row r="70" spans="1:2" x14ac:dyDescent="0.2">
      <c r="A70" s="14" t="s">
        <v>1486</v>
      </c>
      <c r="B70" s="15">
        <v>21382.89</v>
      </c>
    </row>
    <row r="71" spans="1:2" x14ac:dyDescent="0.2">
      <c r="A71" s="14" t="s">
        <v>2474</v>
      </c>
      <c r="B71" s="15">
        <v>419333.17</v>
      </c>
    </row>
    <row r="72" spans="1:2" x14ac:dyDescent="0.2">
      <c r="A72" s="14" t="s">
        <v>1254</v>
      </c>
      <c r="B72" s="15">
        <v>2835213.16</v>
      </c>
    </row>
    <row r="73" spans="1:2" x14ac:dyDescent="0.2">
      <c r="A73" s="14" t="s">
        <v>1314</v>
      </c>
      <c r="B73" s="15">
        <v>71405.05</v>
      </c>
    </row>
    <row r="74" spans="1:2" x14ac:dyDescent="0.2">
      <c r="A74" s="14" t="s">
        <v>1789</v>
      </c>
      <c r="B74" s="15">
        <v>9459.35</v>
      </c>
    </row>
    <row r="75" spans="1:2" x14ac:dyDescent="0.2">
      <c r="A75" s="14" t="s">
        <v>3810</v>
      </c>
      <c r="B75" s="15">
        <v>448.92</v>
      </c>
    </row>
    <row r="76" spans="1:2" x14ac:dyDescent="0.2">
      <c r="A76" s="14" t="s">
        <v>1731</v>
      </c>
      <c r="B76" s="15">
        <v>46140.68</v>
      </c>
    </row>
    <row r="77" spans="1:2" x14ac:dyDescent="0.2">
      <c r="A77" s="14" t="s">
        <v>4378</v>
      </c>
      <c r="B77" s="15">
        <v>3183.54</v>
      </c>
    </row>
    <row r="78" spans="1:2" x14ac:dyDescent="0.2">
      <c r="A78" s="14" t="s">
        <v>3753</v>
      </c>
      <c r="B78" s="15">
        <v>6472.01</v>
      </c>
    </row>
    <row r="79" spans="1:2" x14ac:dyDescent="0.2">
      <c r="A79" s="14" t="s">
        <v>3546</v>
      </c>
      <c r="B79" s="15">
        <v>424.54</v>
      </c>
    </row>
    <row r="80" spans="1:2" x14ac:dyDescent="0.2">
      <c r="A80" s="14" t="s">
        <v>1339</v>
      </c>
      <c r="B80" s="15">
        <v>46499.360000000001</v>
      </c>
    </row>
    <row r="81" spans="1:2" x14ac:dyDescent="0.2">
      <c r="A81" s="14" t="s">
        <v>1230</v>
      </c>
      <c r="B81" s="15">
        <v>637932.93000000005</v>
      </c>
    </row>
    <row r="82" spans="1:2" x14ac:dyDescent="0.2">
      <c r="A82" s="14" t="s">
        <v>1555</v>
      </c>
      <c r="B82" s="15">
        <v>2403.17</v>
      </c>
    </row>
    <row r="83" spans="1:2" x14ac:dyDescent="0.2">
      <c r="A83" s="14" t="s">
        <v>955</v>
      </c>
      <c r="B83" s="15">
        <v>17649800.699999999</v>
      </c>
    </row>
    <row r="84" spans="1:2" x14ac:dyDescent="0.2">
      <c r="A84" s="14" t="s">
        <v>821</v>
      </c>
      <c r="B84" s="15">
        <v>141253.71</v>
      </c>
    </row>
    <row r="85" spans="1:2" x14ac:dyDescent="0.2">
      <c r="A85" s="14" t="s">
        <v>2572</v>
      </c>
      <c r="B85" s="15">
        <v>3660.32</v>
      </c>
    </row>
    <row r="86" spans="1:2" x14ac:dyDescent="0.2">
      <c r="A86" s="14" t="s">
        <v>1172</v>
      </c>
      <c r="B86" s="15">
        <v>234382.98</v>
      </c>
    </row>
    <row r="87" spans="1:2" x14ac:dyDescent="0.2">
      <c r="A87" s="14" t="s">
        <v>2260</v>
      </c>
      <c r="B87" s="15">
        <v>891.75</v>
      </c>
    </row>
    <row r="88" spans="1:2" x14ac:dyDescent="0.2">
      <c r="A88" s="14" t="s">
        <v>1559</v>
      </c>
      <c r="B88" s="15">
        <v>14777.02</v>
      </c>
    </row>
    <row r="89" spans="1:2" x14ac:dyDescent="0.2">
      <c r="A89" s="14" t="s">
        <v>906</v>
      </c>
      <c r="B89" s="15">
        <v>42779.9</v>
      </c>
    </row>
    <row r="90" spans="1:2" x14ac:dyDescent="0.2">
      <c r="A90" s="14" t="s">
        <v>2964</v>
      </c>
      <c r="B90" s="15">
        <v>156.63999999999999</v>
      </c>
    </row>
    <row r="91" spans="1:2" x14ac:dyDescent="0.2">
      <c r="A91" s="14" t="s">
        <v>1990</v>
      </c>
      <c r="B91" s="15">
        <v>10358.74</v>
      </c>
    </row>
    <row r="92" spans="1:2" x14ac:dyDescent="0.2">
      <c r="A92" s="14" t="s">
        <v>630</v>
      </c>
      <c r="B92" s="15">
        <v>84786.75</v>
      </c>
    </row>
    <row r="93" spans="1:2" x14ac:dyDescent="0.2">
      <c r="A93" s="14" t="s">
        <v>1095</v>
      </c>
      <c r="B93" s="15">
        <v>198982.99</v>
      </c>
    </row>
    <row r="94" spans="1:2" x14ac:dyDescent="0.2">
      <c r="A94" s="14" t="s">
        <v>2204</v>
      </c>
      <c r="B94" s="15">
        <v>616.69000000000005</v>
      </c>
    </row>
    <row r="95" spans="1:2" x14ac:dyDescent="0.2">
      <c r="A95" s="14" t="s">
        <v>1012</v>
      </c>
      <c r="B95" s="15">
        <v>57521.57</v>
      </c>
    </row>
    <row r="96" spans="1:2" x14ac:dyDescent="0.2">
      <c r="A96" s="14" t="s">
        <v>3842</v>
      </c>
      <c r="B96" s="15">
        <v>56.67</v>
      </c>
    </row>
    <row r="97" spans="1:2" x14ac:dyDescent="0.2">
      <c r="A97" s="14" t="s">
        <v>3477</v>
      </c>
      <c r="B97" s="15">
        <v>93.08</v>
      </c>
    </row>
    <row r="98" spans="1:2" x14ac:dyDescent="0.2">
      <c r="A98" s="14" t="s">
        <v>1061</v>
      </c>
      <c r="B98" s="15">
        <v>43.53</v>
      </c>
    </row>
    <row r="99" spans="1:2" x14ac:dyDescent="0.2">
      <c r="A99" s="14" t="s">
        <v>1650</v>
      </c>
      <c r="B99" s="15">
        <v>1191.8800000000001</v>
      </c>
    </row>
    <row r="100" spans="1:2" x14ac:dyDescent="0.2">
      <c r="A100" s="14" t="s">
        <v>3283</v>
      </c>
      <c r="B100" s="15">
        <v>112.49</v>
      </c>
    </row>
    <row r="101" spans="1:2" x14ac:dyDescent="0.2">
      <c r="A101" s="14" t="s">
        <v>1057</v>
      </c>
      <c r="B101" s="15">
        <v>7771.48</v>
      </c>
    </row>
    <row r="102" spans="1:2" x14ac:dyDescent="0.2">
      <c r="A102" s="14" t="s">
        <v>2175</v>
      </c>
      <c r="B102" s="15">
        <v>194.4</v>
      </c>
    </row>
    <row r="103" spans="1:2" x14ac:dyDescent="0.2">
      <c r="A103" s="14" t="s">
        <v>2503</v>
      </c>
      <c r="B103" s="15">
        <v>99696.45</v>
      </c>
    </row>
    <row r="104" spans="1:2" x14ac:dyDescent="0.2">
      <c r="A104" s="14" t="s">
        <v>746</v>
      </c>
      <c r="B104" s="15">
        <v>1292.79</v>
      </c>
    </row>
    <row r="105" spans="1:2" x14ac:dyDescent="0.2">
      <c r="A105" s="14" t="s">
        <v>1625</v>
      </c>
      <c r="B105" s="15">
        <v>918.63</v>
      </c>
    </row>
    <row r="106" spans="1:2" x14ac:dyDescent="0.2">
      <c r="A106" s="14" t="s">
        <v>3511</v>
      </c>
      <c r="B106" s="15">
        <v>258.58</v>
      </c>
    </row>
    <row r="107" spans="1:2" x14ac:dyDescent="0.2">
      <c r="A107" s="14" t="s">
        <v>549</v>
      </c>
      <c r="B107" s="15">
        <v>994.41</v>
      </c>
    </row>
    <row r="108" spans="1:2" x14ac:dyDescent="0.2">
      <c r="A108" s="14" t="s">
        <v>3098</v>
      </c>
      <c r="B108" s="15">
        <v>3464948.1</v>
      </c>
    </row>
    <row r="109" spans="1:2" x14ac:dyDescent="0.2">
      <c r="A109" s="14" t="s">
        <v>2110</v>
      </c>
      <c r="B109" s="15">
        <v>815.5</v>
      </c>
    </row>
    <row r="110" spans="1:2" x14ac:dyDescent="0.2">
      <c r="A110" s="14" t="s">
        <v>3836</v>
      </c>
      <c r="B110" s="15">
        <v>74.400000000000006</v>
      </c>
    </row>
    <row r="111" spans="1:2" x14ac:dyDescent="0.2">
      <c r="A111" s="14" t="s">
        <v>1741</v>
      </c>
      <c r="B111" s="15">
        <v>214.41</v>
      </c>
    </row>
    <row r="112" spans="1:2" x14ac:dyDescent="0.2">
      <c r="A112" s="14" t="s">
        <v>3873</v>
      </c>
      <c r="B112" s="15">
        <v>22.4</v>
      </c>
    </row>
    <row r="113" spans="1:2" x14ac:dyDescent="0.2">
      <c r="A113" s="14" t="s">
        <v>802</v>
      </c>
      <c r="B113" s="15">
        <v>320.42</v>
      </c>
    </row>
    <row r="114" spans="1:2" x14ac:dyDescent="0.2">
      <c r="A114" s="14" t="s">
        <v>4375</v>
      </c>
      <c r="B114" s="15">
        <v>42879.18</v>
      </c>
    </row>
    <row r="115" spans="1:2" x14ac:dyDescent="0.2">
      <c r="A115" s="14" t="s">
        <v>44</v>
      </c>
      <c r="B115" s="15">
        <v>5.08</v>
      </c>
    </row>
    <row r="116" spans="1:2" x14ac:dyDescent="0.2">
      <c r="A116" s="14" t="s">
        <v>352</v>
      </c>
      <c r="B116" s="15">
        <v>2.9</v>
      </c>
    </row>
    <row r="117" spans="1:2" x14ac:dyDescent="0.2">
      <c r="A117" s="14" t="s">
        <v>2517</v>
      </c>
      <c r="B117" s="15">
        <v>1559109.23</v>
      </c>
    </row>
    <row r="118" spans="1:2" x14ac:dyDescent="0.2">
      <c r="A118" s="14" t="s">
        <v>560</v>
      </c>
      <c r="B118" s="15">
        <v>1704683.74</v>
      </c>
    </row>
    <row r="119" spans="1:2" x14ac:dyDescent="0.2">
      <c r="A119" s="14" t="s">
        <v>1966</v>
      </c>
      <c r="B119" s="15">
        <v>75652.009999999995</v>
      </c>
    </row>
    <row r="120" spans="1:2" x14ac:dyDescent="0.2">
      <c r="A120" s="14" t="s">
        <v>1043</v>
      </c>
      <c r="B120" s="15">
        <v>1932372.72</v>
      </c>
    </row>
    <row r="121" spans="1:2" x14ac:dyDescent="0.2">
      <c r="A121" s="14" t="s">
        <v>2785</v>
      </c>
      <c r="B121" s="15">
        <v>2437730.33</v>
      </c>
    </row>
    <row r="122" spans="1:2" x14ac:dyDescent="0.2">
      <c r="A122" s="14" t="s">
        <v>4093</v>
      </c>
      <c r="B122" s="15">
        <v>86754.97</v>
      </c>
    </row>
    <row r="123" spans="1:2" x14ac:dyDescent="0.2">
      <c r="A123" s="14" t="s">
        <v>2282</v>
      </c>
      <c r="B123" s="15">
        <v>1694569.81</v>
      </c>
    </row>
    <row r="124" spans="1:2" x14ac:dyDescent="0.2">
      <c r="A124" s="14" t="s">
        <v>2553</v>
      </c>
      <c r="B124" s="15">
        <v>1721434.69</v>
      </c>
    </row>
    <row r="125" spans="1:2" x14ac:dyDescent="0.2">
      <c r="A125" s="14" t="s">
        <v>3441</v>
      </c>
      <c r="B125" s="15">
        <v>71091.03</v>
      </c>
    </row>
    <row r="126" spans="1:2" x14ac:dyDescent="0.2">
      <c r="A126" s="14" t="s">
        <v>2587</v>
      </c>
      <c r="B126" s="15">
        <v>2264961.81</v>
      </c>
    </row>
    <row r="127" spans="1:2" x14ac:dyDescent="0.2">
      <c r="A127" s="14" t="s">
        <v>2569</v>
      </c>
      <c r="B127" s="15">
        <v>171339.77</v>
      </c>
    </row>
    <row r="128" spans="1:2" x14ac:dyDescent="0.2">
      <c r="A128" s="14" t="s">
        <v>773</v>
      </c>
      <c r="B128" s="15">
        <v>2135029.4900000002</v>
      </c>
    </row>
    <row r="129" spans="1:2" x14ac:dyDescent="0.2">
      <c r="A129" s="14" t="s">
        <v>1365</v>
      </c>
      <c r="B129" s="15">
        <v>807187.55</v>
      </c>
    </row>
    <row r="130" spans="1:2" x14ac:dyDescent="0.2">
      <c r="A130" s="14" t="s">
        <v>1907</v>
      </c>
      <c r="B130" s="15">
        <v>2081.88</v>
      </c>
    </row>
    <row r="131" spans="1:2" x14ac:dyDescent="0.2">
      <c r="A131" s="14" t="s">
        <v>2344</v>
      </c>
      <c r="B131" s="15">
        <v>43398.48</v>
      </c>
    </row>
    <row r="132" spans="1:2" x14ac:dyDescent="0.2">
      <c r="A132" s="14" t="s">
        <v>2470</v>
      </c>
      <c r="B132" s="15">
        <v>1215125.26</v>
      </c>
    </row>
    <row r="133" spans="1:2" x14ac:dyDescent="0.2">
      <c r="A133" s="14" t="s">
        <v>2987</v>
      </c>
      <c r="B133" s="15">
        <v>91632.21</v>
      </c>
    </row>
    <row r="134" spans="1:2" x14ac:dyDescent="0.2">
      <c r="A134" s="14" t="s">
        <v>2734</v>
      </c>
      <c r="B134" s="15">
        <v>16772.009999999998</v>
      </c>
    </row>
    <row r="135" spans="1:2" x14ac:dyDescent="0.2">
      <c r="A135" s="14" t="s">
        <v>1035</v>
      </c>
      <c r="B135" s="15">
        <v>1155602.33</v>
      </c>
    </row>
    <row r="136" spans="1:2" x14ac:dyDescent="0.2">
      <c r="A136" s="14" t="s">
        <v>2604</v>
      </c>
      <c r="B136" s="15">
        <v>1106199.8</v>
      </c>
    </row>
    <row r="137" spans="1:2" x14ac:dyDescent="0.2">
      <c r="A137" s="14" t="s">
        <v>1331</v>
      </c>
      <c r="B137" s="15">
        <v>94073.76</v>
      </c>
    </row>
    <row r="138" spans="1:2" x14ac:dyDescent="0.2">
      <c r="A138" s="14" t="s">
        <v>2876</v>
      </c>
      <c r="B138" s="15">
        <v>760716.09</v>
      </c>
    </row>
    <row r="139" spans="1:2" x14ac:dyDescent="0.2">
      <c r="A139" s="14" t="s">
        <v>2722</v>
      </c>
      <c r="B139" s="15">
        <v>1366215.83</v>
      </c>
    </row>
    <row r="140" spans="1:2" x14ac:dyDescent="0.2">
      <c r="A140" s="14" t="s">
        <v>2884</v>
      </c>
      <c r="B140" s="15">
        <v>24572.94</v>
      </c>
    </row>
    <row r="141" spans="1:2" x14ac:dyDescent="0.2">
      <c r="A141" s="14" t="s">
        <v>637</v>
      </c>
      <c r="B141" s="15">
        <v>742437.51</v>
      </c>
    </row>
    <row r="142" spans="1:2" x14ac:dyDescent="0.2">
      <c r="A142" s="14" t="s">
        <v>1152</v>
      </c>
      <c r="B142" s="15">
        <v>600759.30000000005</v>
      </c>
    </row>
    <row r="143" spans="1:2" x14ac:dyDescent="0.2">
      <c r="A143" s="14" t="s">
        <v>1474</v>
      </c>
      <c r="B143" s="15">
        <v>1414.98</v>
      </c>
    </row>
    <row r="144" spans="1:2" x14ac:dyDescent="0.2">
      <c r="A144" s="14" t="s">
        <v>2250</v>
      </c>
      <c r="B144" s="15">
        <v>482132.18</v>
      </c>
    </row>
    <row r="145" spans="1:2" x14ac:dyDescent="0.2">
      <c r="A145" s="14" t="s">
        <v>4404</v>
      </c>
      <c r="B145" s="15">
        <v>170.73</v>
      </c>
    </row>
    <row r="146" spans="1:2" x14ac:dyDescent="0.2">
      <c r="A146" s="14" t="s">
        <v>2440</v>
      </c>
      <c r="B146" s="15">
        <v>1107767.45</v>
      </c>
    </row>
    <row r="147" spans="1:2" x14ac:dyDescent="0.2">
      <c r="A147" s="14" t="s">
        <v>2856</v>
      </c>
      <c r="B147" s="15">
        <v>15094.26</v>
      </c>
    </row>
    <row r="148" spans="1:2" x14ac:dyDescent="0.2">
      <c r="A148" s="14" t="s">
        <v>1401</v>
      </c>
      <c r="B148" s="15">
        <v>94763.71</v>
      </c>
    </row>
    <row r="149" spans="1:2" x14ac:dyDescent="0.2">
      <c r="A149" s="14" t="s">
        <v>2031</v>
      </c>
      <c r="B149" s="15">
        <v>6112.59</v>
      </c>
    </row>
    <row r="150" spans="1:2" x14ac:dyDescent="0.2">
      <c r="A150" s="14" t="s">
        <v>919</v>
      </c>
      <c r="B150" s="15">
        <v>32936.85</v>
      </c>
    </row>
    <row r="151" spans="1:2" x14ac:dyDescent="0.2">
      <c r="A151" s="14" t="s">
        <v>1498</v>
      </c>
      <c r="B151" s="15">
        <v>523402.06</v>
      </c>
    </row>
    <row r="152" spans="1:2" x14ac:dyDescent="0.2">
      <c r="A152" s="14" t="s">
        <v>667</v>
      </c>
      <c r="B152" s="15">
        <v>183565.7</v>
      </c>
    </row>
    <row r="153" spans="1:2" x14ac:dyDescent="0.2">
      <c r="A153" s="14" t="s">
        <v>2288</v>
      </c>
      <c r="B153" s="15">
        <v>4751728.8</v>
      </c>
    </row>
    <row r="154" spans="1:2" x14ac:dyDescent="0.2">
      <c r="A154" s="14" t="s">
        <v>1311</v>
      </c>
      <c r="B154" s="15">
        <v>241119.25</v>
      </c>
    </row>
    <row r="155" spans="1:2" x14ac:dyDescent="0.2">
      <c r="A155" s="14" t="s">
        <v>3604</v>
      </c>
      <c r="B155" s="15">
        <v>144.66</v>
      </c>
    </row>
    <row r="156" spans="1:2" x14ac:dyDescent="0.2">
      <c r="A156" s="14" t="s">
        <v>1962</v>
      </c>
      <c r="B156" s="15">
        <v>955.54</v>
      </c>
    </row>
    <row r="157" spans="1:2" x14ac:dyDescent="0.2">
      <c r="A157" s="14" t="s">
        <v>2914</v>
      </c>
      <c r="B157" s="15">
        <v>27082.12</v>
      </c>
    </row>
    <row r="158" spans="1:2" x14ac:dyDescent="0.2">
      <c r="A158" s="14" t="s">
        <v>3100</v>
      </c>
      <c r="B158" s="15">
        <v>3935.84</v>
      </c>
    </row>
    <row r="159" spans="1:2" x14ac:dyDescent="0.2">
      <c r="A159" s="14" t="s">
        <v>2653</v>
      </c>
      <c r="B159" s="15">
        <v>41041.54</v>
      </c>
    </row>
    <row r="160" spans="1:2" x14ac:dyDescent="0.2">
      <c r="A160" s="14" t="s">
        <v>780</v>
      </c>
      <c r="B160" s="15">
        <v>204578.95</v>
      </c>
    </row>
    <row r="161" spans="1:2" x14ac:dyDescent="0.2">
      <c r="A161" s="14" t="s">
        <v>1764</v>
      </c>
      <c r="B161" s="15">
        <v>129673.55</v>
      </c>
    </row>
    <row r="162" spans="1:2" x14ac:dyDescent="0.2">
      <c r="A162" s="14" t="s">
        <v>1735</v>
      </c>
      <c r="B162" s="15">
        <v>6672.48</v>
      </c>
    </row>
    <row r="163" spans="1:2" x14ac:dyDescent="0.2">
      <c r="A163" s="14" t="s">
        <v>3492</v>
      </c>
      <c r="B163" s="15">
        <v>23.98</v>
      </c>
    </row>
    <row r="164" spans="1:2" x14ac:dyDescent="0.2">
      <c r="A164" s="14" t="s">
        <v>1751</v>
      </c>
      <c r="B164" s="15">
        <v>40154.300000000003</v>
      </c>
    </row>
    <row r="165" spans="1:2" x14ac:dyDescent="0.2">
      <c r="A165" s="14" t="s">
        <v>1174</v>
      </c>
      <c r="B165" s="15">
        <v>244664.41</v>
      </c>
    </row>
    <row r="166" spans="1:2" x14ac:dyDescent="0.2">
      <c r="A166" s="14" t="s">
        <v>4377</v>
      </c>
      <c r="B166" s="15">
        <v>19980.2</v>
      </c>
    </row>
    <row r="167" spans="1:2" x14ac:dyDescent="0.2">
      <c r="A167" s="14" t="s">
        <v>2061</v>
      </c>
      <c r="B167" s="15">
        <v>1215.04</v>
      </c>
    </row>
    <row r="168" spans="1:2" x14ac:dyDescent="0.2">
      <c r="A168" s="14" t="s">
        <v>2300</v>
      </c>
      <c r="B168" s="15">
        <v>188929.71</v>
      </c>
    </row>
    <row r="169" spans="1:2" x14ac:dyDescent="0.2">
      <c r="A169" s="14" t="s">
        <v>640</v>
      </c>
      <c r="B169" s="15">
        <v>149216.84</v>
      </c>
    </row>
    <row r="170" spans="1:2" x14ac:dyDescent="0.2">
      <c r="A170" s="14" t="s">
        <v>2116</v>
      </c>
      <c r="B170" s="15">
        <v>590.33000000000004</v>
      </c>
    </row>
    <row r="171" spans="1:2" x14ac:dyDescent="0.2">
      <c r="A171" s="14" t="s">
        <v>3485</v>
      </c>
      <c r="B171" s="15">
        <v>1227.46</v>
      </c>
    </row>
    <row r="172" spans="1:2" x14ac:dyDescent="0.2">
      <c r="A172" s="14" t="s">
        <v>2241</v>
      </c>
      <c r="B172" s="15">
        <v>9524.26</v>
      </c>
    </row>
    <row r="173" spans="1:2" x14ac:dyDescent="0.2">
      <c r="A173" s="14" t="s">
        <v>2402</v>
      </c>
      <c r="B173" s="15">
        <v>8994.81</v>
      </c>
    </row>
    <row r="174" spans="1:2" x14ac:dyDescent="0.2">
      <c r="A174" s="14" t="s">
        <v>1210</v>
      </c>
      <c r="B174" s="15">
        <v>530714.35</v>
      </c>
    </row>
    <row r="175" spans="1:2" x14ac:dyDescent="0.2">
      <c r="A175" s="14" t="s">
        <v>482</v>
      </c>
      <c r="B175" s="15">
        <v>6.27</v>
      </c>
    </row>
    <row r="176" spans="1:2" x14ac:dyDescent="0.2">
      <c r="A176" s="14" t="s">
        <v>1639</v>
      </c>
      <c r="B176" s="15">
        <v>49409.37</v>
      </c>
    </row>
    <row r="177" spans="1:2" x14ac:dyDescent="0.2">
      <c r="A177" s="14" t="s">
        <v>2358</v>
      </c>
      <c r="B177" s="15">
        <v>3849.03</v>
      </c>
    </row>
    <row r="178" spans="1:2" x14ac:dyDescent="0.2">
      <c r="A178" s="14" t="s">
        <v>1932</v>
      </c>
      <c r="B178" s="15">
        <v>3693.65</v>
      </c>
    </row>
    <row r="179" spans="1:2" x14ac:dyDescent="0.2">
      <c r="A179" s="14" t="s">
        <v>1613</v>
      </c>
      <c r="B179" s="15">
        <v>49310.17</v>
      </c>
    </row>
    <row r="180" spans="1:2" x14ac:dyDescent="0.2">
      <c r="A180" s="14" t="s">
        <v>1854</v>
      </c>
      <c r="B180" s="15">
        <v>99421.13</v>
      </c>
    </row>
    <row r="181" spans="1:2" x14ac:dyDescent="0.2">
      <c r="A181" s="14" t="s">
        <v>2330</v>
      </c>
      <c r="B181" s="15">
        <v>297337.82</v>
      </c>
    </row>
    <row r="182" spans="1:2" x14ac:dyDescent="0.2">
      <c r="A182" s="14" t="s">
        <v>1797</v>
      </c>
      <c r="B182" s="15">
        <v>737288.37</v>
      </c>
    </row>
    <row r="183" spans="1:2" x14ac:dyDescent="0.2">
      <c r="A183" s="14" t="s">
        <v>583</v>
      </c>
      <c r="B183" s="15">
        <v>516.54999999999995</v>
      </c>
    </row>
    <row r="184" spans="1:2" x14ac:dyDescent="0.2">
      <c r="A184" s="14" t="s">
        <v>1472</v>
      </c>
      <c r="B184" s="15">
        <v>29436.86</v>
      </c>
    </row>
    <row r="185" spans="1:2" x14ac:dyDescent="0.2">
      <c r="A185" s="14" t="s">
        <v>1148</v>
      </c>
      <c r="B185" s="15">
        <v>62912.66</v>
      </c>
    </row>
    <row r="186" spans="1:2" x14ac:dyDescent="0.2">
      <c r="A186" s="14" t="s">
        <v>2753</v>
      </c>
      <c r="B186" s="15">
        <v>16738.439999999999</v>
      </c>
    </row>
    <row r="187" spans="1:2" x14ac:dyDescent="0.2">
      <c r="A187" s="14" t="s">
        <v>3962</v>
      </c>
      <c r="B187" s="15">
        <v>2231.83</v>
      </c>
    </row>
    <row r="188" spans="1:2" x14ac:dyDescent="0.2">
      <c r="A188" s="14" t="s">
        <v>2483</v>
      </c>
      <c r="B188" s="15">
        <v>2203.86</v>
      </c>
    </row>
    <row r="189" spans="1:2" x14ac:dyDescent="0.2">
      <c r="A189" s="14" t="s">
        <v>4078</v>
      </c>
      <c r="B189" s="15">
        <v>5837.9</v>
      </c>
    </row>
    <row r="190" spans="1:2" x14ac:dyDescent="0.2">
      <c r="A190" s="14" t="s">
        <v>62</v>
      </c>
      <c r="B190" s="15">
        <v>9.3800000000000008</v>
      </c>
    </row>
    <row r="191" spans="1:2" x14ac:dyDescent="0.2">
      <c r="A191" s="14" t="s">
        <v>4138</v>
      </c>
      <c r="B191" s="15">
        <v>2041.41</v>
      </c>
    </row>
    <row r="192" spans="1:2" x14ac:dyDescent="0.2">
      <c r="A192" s="14" t="s">
        <v>3436</v>
      </c>
      <c r="B192" s="15">
        <v>47681.4</v>
      </c>
    </row>
    <row r="193" spans="1:2" x14ac:dyDescent="0.2">
      <c r="A193" s="14" t="s">
        <v>1803</v>
      </c>
      <c r="B193" s="15">
        <v>7704.9</v>
      </c>
    </row>
    <row r="194" spans="1:2" x14ac:dyDescent="0.2">
      <c r="A194" s="14" t="s">
        <v>1290</v>
      </c>
      <c r="B194" s="15">
        <v>106.51</v>
      </c>
    </row>
    <row r="195" spans="1:2" x14ac:dyDescent="0.2">
      <c r="A195" s="14" t="s">
        <v>1079</v>
      </c>
      <c r="B195" s="15">
        <v>57828.28</v>
      </c>
    </row>
    <row r="196" spans="1:2" x14ac:dyDescent="0.2">
      <c r="A196" s="14" t="s">
        <v>971</v>
      </c>
      <c r="B196" s="15">
        <v>63666.8</v>
      </c>
    </row>
    <row r="197" spans="1:2" x14ac:dyDescent="0.2">
      <c r="A197" s="14" t="s">
        <v>2651</v>
      </c>
      <c r="B197" s="15">
        <v>30038.28</v>
      </c>
    </row>
    <row r="198" spans="1:2" x14ac:dyDescent="0.2">
      <c r="A198" s="14" t="s">
        <v>2022</v>
      </c>
      <c r="B198" s="15">
        <v>32.39</v>
      </c>
    </row>
    <row r="199" spans="1:2" x14ac:dyDescent="0.2">
      <c r="A199" s="14" t="s">
        <v>1586</v>
      </c>
      <c r="B199" s="15">
        <v>254588.88</v>
      </c>
    </row>
    <row r="200" spans="1:2" x14ac:dyDescent="0.2">
      <c r="A200" s="14" t="s">
        <v>166</v>
      </c>
      <c r="B200" s="15">
        <v>2516.1</v>
      </c>
    </row>
    <row r="201" spans="1:2" x14ac:dyDescent="0.2">
      <c r="A201" s="14" t="s">
        <v>1386</v>
      </c>
      <c r="B201" s="15">
        <v>4378.3900000000003</v>
      </c>
    </row>
    <row r="202" spans="1:2" x14ac:dyDescent="0.2">
      <c r="A202" s="14" t="s">
        <v>3172</v>
      </c>
      <c r="B202" s="15">
        <v>17.350000000000001</v>
      </c>
    </row>
    <row r="203" spans="1:2" x14ac:dyDescent="0.2">
      <c r="A203" s="14" t="s">
        <v>384</v>
      </c>
      <c r="B203" s="15">
        <v>190046.66</v>
      </c>
    </row>
    <row r="204" spans="1:2" x14ac:dyDescent="0.2">
      <c r="A204" s="14" t="s">
        <v>599</v>
      </c>
      <c r="B204" s="15">
        <v>256725.44</v>
      </c>
    </row>
    <row r="205" spans="1:2" x14ac:dyDescent="0.2">
      <c r="A205" s="14" t="s">
        <v>1762</v>
      </c>
      <c r="B205" s="15">
        <v>21804.14</v>
      </c>
    </row>
    <row r="206" spans="1:2" x14ac:dyDescent="0.2">
      <c r="A206" s="14" t="s">
        <v>1595</v>
      </c>
      <c r="B206" s="15">
        <v>1658.5</v>
      </c>
    </row>
    <row r="207" spans="1:2" x14ac:dyDescent="0.2">
      <c r="A207" s="14" t="s">
        <v>3561</v>
      </c>
      <c r="B207" s="15">
        <v>76.900000000000006</v>
      </c>
    </row>
    <row r="208" spans="1:2" x14ac:dyDescent="0.2">
      <c r="A208" s="14" t="s">
        <v>1754</v>
      </c>
      <c r="B208" s="15">
        <v>10888.25</v>
      </c>
    </row>
    <row r="209" spans="1:2" x14ac:dyDescent="0.2">
      <c r="A209" s="14" t="s">
        <v>691</v>
      </c>
      <c r="B209" s="15">
        <v>64258.26</v>
      </c>
    </row>
    <row r="210" spans="1:2" x14ac:dyDescent="0.2">
      <c r="A210" s="14" t="s">
        <v>2370</v>
      </c>
      <c r="B210" s="15">
        <v>17126.59</v>
      </c>
    </row>
    <row r="211" spans="1:2" x14ac:dyDescent="0.2">
      <c r="A211" s="14" t="s">
        <v>249</v>
      </c>
      <c r="B211" s="15">
        <v>732.83</v>
      </c>
    </row>
    <row r="212" spans="1:2" x14ac:dyDescent="0.2">
      <c r="A212" s="14" t="s">
        <v>172</v>
      </c>
      <c r="B212" s="15">
        <v>94.28</v>
      </c>
    </row>
    <row r="213" spans="1:2" x14ac:dyDescent="0.2">
      <c r="A213" s="14" t="s">
        <v>1284</v>
      </c>
      <c r="B213" s="15">
        <v>1595.8</v>
      </c>
    </row>
    <row r="214" spans="1:2" x14ac:dyDescent="0.2">
      <c r="A214" s="14" t="s">
        <v>3030</v>
      </c>
      <c r="B214" s="15">
        <v>230.03</v>
      </c>
    </row>
    <row r="215" spans="1:2" x14ac:dyDescent="0.2">
      <c r="A215" s="14" t="s">
        <v>501</v>
      </c>
      <c r="B215" s="15">
        <v>251.15</v>
      </c>
    </row>
    <row r="216" spans="1:2" x14ac:dyDescent="0.2">
      <c r="A216" s="14" t="s">
        <v>2943</v>
      </c>
      <c r="B216" s="15">
        <v>178882.78</v>
      </c>
    </row>
    <row r="217" spans="1:2" x14ac:dyDescent="0.2">
      <c r="A217" s="14" t="s">
        <v>722</v>
      </c>
      <c r="B217" s="15">
        <v>16746.43</v>
      </c>
    </row>
    <row r="218" spans="1:2" x14ac:dyDescent="0.2">
      <c r="A218" s="14" t="s">
        <v>3844</v>
      </c>
      <c r="B218" s="15">
        <v>199.47</v>
      </c>
    </row>
    <row r="219" spans="1:2" x14ac:dyDescent="0.2">
      <c r="A219" s="14" t="s">
        <v>178</v>
      </c>
      <c r="B219" s="15">
        <v>5296.49</v>
      </c>
    </row>
    <row r="220" spans="1:2" x14ac:dyDescent="0.2">
      <c r="A220" s="14" t="s">
        <v>1567</v>
      </c>
      <c r="B220" s="15">
        <v>65.56</v>
      </c>
    </row>
    <row r="221" spans="1:2" x14ac:dyDescent="0.2">
      <c r="A221" s="14" t="s">
        <v>3904</v>
      </c>
      <c r="B221" s="15">
        <v>1409.33</v>
      </c>
    </row>
    <row r="222" spans="1:2" x14ac:dyDescent="0.2">
      <c r="A222" s="14" t="s">
        <v>3896</v>
      </c>
      <c r="B222" s="15">
        <v>39.869999999999997</v>
      </c>
    </row>
    <row r="223" spans="1:2" x14ac:dyDescent="0.2">
      <c r="A223" s="14" t="s">
        <v>3940</v>
      </c>
      <c r="B223" s="15">
        <v>22.85</v>
      </c>
    </row>
    <row r="224" spans="1:2" x14ac:dyDescent="0.2">
      <c r="A224" s="14" t="s">
        <v>97</v>
      </c>
      <c r="B224" s="15">
        <v>166.01</v>
      </c>
    </row>
    <row r="225" spans="1:2" x14ac:dyDescent="0.2">
      <c r="A225" s="14" t="s">
        <v>3033</v>
      </c>
      <c r="B225" s="15">
        <v>15310.67</v>
      </c>
    </row>
    <row r="226" spans="1:2" x14ac:dyDescent="0.2">
      <c r="A226" s="14" t="s">
        <v>1166</v>
      </c>
      <c r="B226" s="15">
        <v>1793644.45</v>
      </c>
    </row>
    <row r="227" spans="1:2" x14ac:dyDescent="0.2">
      <c r="A227" s="14" t="s">
        <v>3234</v>
      </c>
      <c r="B227" s="15">
        <v>48563.02</v>
      </c>
    </row>
    <row r="228" spans="1:2" x14ac:dyDescent="0.2">
      <c r="A228" s="14" t="s">
        <v>3902</v>
      </c>
      <c r="B228" s="15">
        <v>475.57</v>
      </c>
    </row>
    <row r="229" spans="1:2" x14ac:dyDescent="0.2">
      <c r="A229" s="14" t="s">
        <v>3141</v>
      </c>
      <c r="B229" s="15">
        <v>19427.37</v>
      </c>
    </row>
    <row r="230" spans="1:2" x14ac:dyDescent="0.2">
      <c r="A230" s="14" t="s">
        <v>3579</v>
      </c>
      <c r="B230" s="15">
        <v>81914</v>
      </c>
    </row>
    <row r="231" spans="1:2" x14ac:dyDescent="0.2">
      <c r="A231" s="14" t="s">
        <v>1431</v>
      </c>
      <c r="B231" s="15">
        <v>245486.65</v>
      </c>
    </row>
    <row r="232" spans="1:2" x14ac:dyDescent="0.2">
      <c r="A232" s="14" t="s">
        <v>896</v>
      </c>
      <c r="B232" s="15">
        <v>774909.12</v>
      </c>
    </row>
    <row r="233" spans="1:2" x14ac:dyDescent="0.2">
      <c r="A233" s="14" t="s">
        <v>1514</v>
      </c>
      <c r="B233" s="15">
        <v>484658.53</v>
      </c>
    </row>
    <row r="234" spans="1:2" x14ac:dyDescent="0.2">
      <c r="A234" s="14" t="s">
        <v>1726</v>
      </c>
      <c r="B234" s="15">
        <v>2252.5300000000002</v>
      </c>
    </row>
    <row r="235" spans="1:2" x14ac:dyDescent="0.2">
      <c r="A235" s="14" t="s">
        <v>2239</v>
      </c>
      <c r="B235" s="15">
        <v>1421448.68</v>
      </c>
    </row>
    <row r="236" spans="1:2" x14ac:dyDescent="0.2">
      <c r="A236" s="14" t="s">
        <v>2270</v>
      </c>
      <c r="B236" s="15">
        <v>34577.14</v>
      </c>
    </row>
    <row r="237" spans="1:2" x14ac:dyDescent="0.2">
      <c r="A237" s="14" t="s">
        <v>2579</v>
      </c>
      <c r="B237" s="15">
        <v>53106.97</v>
      </c>
    </row>
    <row r="238" spans="1:2" x14ac:dyDescent="0.2">
      <c r="A238" s="14" t="s">
        <v>1692</v>
      </c>
      <c r="B238" s="15">
        <v>544690.34</v>
      </c>
    </row>
    <row r="239" spans="1:2" x14ac:dyDescent="0.2">
      <c r="A239" s="14" t="s">
        <v>4406</v>
      </c>
      <c r="B239" s="15">
        <v>6899532.1799999997</v>
      </c>
    </row>
    <row r="240" spans="1:2" x14ac:dyDescent="0.2">
      <c r="A240" s="14" t="s">
        <v>1158</v>
      </c>
      <c r="B240" s="15">
        <v>390444.29</v>
      </c>
    </row>
    <row r="241" spans="1:2" x14ac:dyDescent="0.2">
      <c r="A241" s="14" t="s">
        <v>1528</v>
      </c>
      <c r="B241" s="15">
        <v>32166.01</v>
      </c>
    </row>
    <row r="242" spans="1:2" x14ac:dyDescent="0.2">
      <c r="A242" s="14" t="s">
        <v>432</v>
      </c>
      <c r="B242" s="15">
        <v>23681.08</v>
      </c>
    </row>
    <row r="243" spans="1:2" x14ac:dyDescent="0.2">
      <c r="A243" s="14" t="s">
        <v>2634</v>
      </c>
      <c r="B243" s="15">
        <v>82593.91</v>
      </c>
    </row>
    <row r="244" spans="1:2" x14ac:dyDescent="0.2">
      <c r="A244" s="14" t="s">
        <v>3085</v>
      </c>
      <c r="B244" s="15">
        <v>8058563.5</v>
      </c>
    </row>
    <row r="245" spans="1:2" x14ac:dyDescent="0.2">
      <c r="A245" s="14" t="s">
        <v>515</v>
      </c>
      <c r="B245" s="15">
        <v>293094.23</v>
      </c>
    </row>
    <row r="246" spans="1:2" x14ac:dyDescent="0.2">
      <c r="A246" s="14" t="s">
        <v>1670</v>
      </c>
      <c r="B246" s="15">
        <v>2363.86</v>
      </c>
    </row>
    <row r="247" spans="1:2" x14ac:dyDescent="0.2">
      <c r="A247" s="14" t="s">
        <v>2614</v>
      </c>
      <c r="B247" s="15">
        <v>101161.23</v>
      </c>
    </row>
    <row r="248" spans="1:2" x14ac:dyDescent="0.2">
      <c r="A248" s="14" t="s">
        <v>476</v>
      </c>
      <c r="B248" s="15">
        <v>6065085.6100000003</v>
      </c>
    </row>
    <row r="249" spans="1:2" x14ac:dyDescent="0.2">
      <c r="A249" s="14" t="s">
        <v>3042</v>
      </c>
      <c r="B249" s="15">
        <v>20988.45</v>
      </c>
    </row>
    <row r="250" spans="1:2" x14ac:dyDescent="0.2">
      <c r="A250" s="14" t="s">
        <v>2566</v>
      </c>
      <c r="B250" s="15">
        <v>232877.15</v>
      </c>
    </row>
    <row r="251" spans="1:2" x14ac:dyDescent="0.2">
      <c r="A251" s="14" t="s">
        <v>3019</v>
      </c>
      <c r="B251" s="15">
        <v>576.16</v>
      </c>
    </row>
    <row r="252" spans="1:2" x14ac:dyDescent="0.2">
      <c r="A252" s="14" t="s">
        <v>1823</v>
      </c>
      <c r="B252" s="15">
        <v>258940.64</v>
      </c>
    </row>
    <row r="253" spans="1:2" x14ac:dyDescent="0.2">
      <c r="A253" s="14" t="s">
        <v>2772</v>
      </c>
      <c r="B253" s="15">
        <v>22208.04</v>
      </c>
    </row>
    <row r="254" spans="1:2" x14ac:dyDescent="0.2">
      <c r="A254" s="14" t="s">
        <v>683</v>
      </c>
      <c r="B254" s="15">
        <v>944305.24</v>
      </c>
    </row>
    <row r="255" spans="1:2" x14ac:dyDescent="0.2">
      <c r="A255" s="14" t="s">
        <v>1300</v>
      </c>
      <c r="B255" s="15">
        <v>46387.839999999997</v>
      </c>
    </row>
    <row r="256" spans="1:2" x14ac:dyDescent="0.2">
      <c r="A256" s="14" t="s">
        <v>2706</v>
      </c>
      <c r="B256" s="15">
        <v>10302.719999999999</v>
      </c>
    </row>
    <row r="257" spans="1:2" x14ac:dyDescent="0.2">
      <c r="A257" s="14" t="s">
        <v>1494</v>
      </c>
      <c r="B257" s="15">
        <v>26106.080000000002</v>
      </c>
    </row>
    <row r="258" spans="1:2" x14ac:dyDescent="0.2">
      <c r="A258" s="14" t="s">
        <v>2749</v>
      </c>
      <c r="B258" s="15">
        <v>120278.94</v>
      </c>
    </row>
    <row r="259" spans="1:2" x14ac:dyDescent="0.2">
      <c r="A259" s="14" t="s">
        <v>2620</v>
      </c>
      <c r="B259" s="15">
        <v>29540.65</v>
      </c>
    </row>
    <row r="260" spans="1:2" x14ac:dyDescent="0.2">
      <c r="A260" s="14" t="s">
        <v>2007</v>
      </c>
      <c r="B260" s="15">
        <v>1679.21</v>
      </c>
    </row>
    <row r="261" spans="1:2" x14ac:dyDescent="0.2">
      <c r="A261" s="14" t="s">
        <v>446</v>
      </c>
      <c r="B261" s="15">
        <v>690116.31</v>
      </c>
    </row>
    <row r="262" spans="1:2" x14ac:dyDescent="0.2">
      <c r="A262" s="14" t="s">
        <v>1054</v>
      </c>
      <c r="B262" s="15">
        <v>71114.67</v>
      </c>
    </row>
    <row r="263" spans="1:2" x14ac:dyDescent="0.2">
      <c r="A263" s="14" t="s">
        <v>665</v>
      </c>
      <c r="B263" s="15">
        <v>67387.11</v>
      </c>
    </row>
    <row r="264" spans="1:2" x14ac:dyDescent="0.2">
      <c r="A264" s="14" t="s">
        <v>2811</v>
      </c>
      <c r="B264" s="15">
        <v>12308.16</v>
      </c>
    </row>
    <row r="265" spans="1:2" x14ac:dyDescent="0.2">
      <c r="A265" s="14" t="s">
        <v>509</v>
      </c>
      <c r="B265" s="15">
        <v>31510.18</v>
      </c>
    </row>
    <row r="266" spans="1:2" x14ac:dyDescent="0.2">
      <c r="A266" s="14" t="s">
        <v>2962</v>
      </c>
      <c r="B266" s="15">
        <v>11569.29</v>
      </c>
    </row>
    <row r="267" spans="1:2" x14ac:dyDescent="0.2">
      <c r="A267" s="14" t="s">
        <v>1538</v>
      </c>
      <c r="B267" s="15">
        <v>897303.51</v>
      </c>
    </row>
    <row r="268" spans="1:2" x14ac:dyDescent="0.2">
      <c r="A268" s="14" t="s">
        <v>2834</v>
      </c>
      <c r="B268" s="15">
        <v>28623.34</v>
      </c>
    </row>
    <row r="269" spans="1:2" x14ac:dyDescent="0.2">
      <c r="A269" s="14" t="s">
        <v>1988</v>
      </c>
      <c r="B269" s="15">
        <v>18064.87</v>
      </c>
    </row>
    <row r="270" spans="1:2" x14ac:dyDescent="0.2">
      <c r="A270" s="14" t="s">
        <v>516</v>
      </c>
      <c r="B270" s="15">
        <v>20686.34</v>
      </c>
    </row>
    <row r="271" spans="1:2" x14ac:dyDescent="0.2">
      <c r="A271" s="14" t="s">
        <v>3153</v>
      </c>
      <c r="B271" s="15">
        <v>2508.63</v>
      </c>
    </row>
    <row r="272" spans="1:2" x14ac:dyDescent="0.2">
      <c r="A272" s="14" t="s">
        <v>643</v>
      </c>
      <c r="B272" s="15">
        <v>4256.5600000000004</v>
      </c>
    </row>
    <row r="273" spans="1:2" x14ac:dyDescent="0.2">
      <c r="A273" s="14" t="s">
        <v>3509</v>
      </c>
      <c r="B273" s="15">
        <v>4540.66</v>
      </c>
    </row>
    <row r="274" spans="1:2" x14ac:dyDescent="0.2">
      <c r="A274" s="14" t="s">
        <v>2254</v>
      </c>
      <c r="B274" s="15">
        <v>9388.67</v>
      </c>
    </row>
    <row r="275" spans="1:2" x14ac:dyDescent="0.2">
      <c r="A275" s="14" t="s">
        <v>1841</v>
      </c>
      <c r="B275" s="15">
        <v>228127.34</v>
      </c>
    </row>
    <row r="276" spans="1:2" x14ac:dyDescent="0.2">
      <c r="A276" s="14" t="s">
        <v>2053</v>
      </c>
      <c r="B276" s="15">
        <v>3036.6</v>
      </c>
    </row>
    <row r="277" spans="1:2" x14ac:dyDescent="0.2">
      <c r="A277" s="14" t="s">
        <v>3073</v>
      </c>
      <c r="B277" s="15">
        <v>125142.04</v>
      </c>
    </row>
    <row r="278" spans="1:2" x14ac:dyDescent="0.2">
      <c r="A278" s="14" t="s">
        <v>3747</v>
      </c>
      <c r="B278" s="15">
        <v>1523.21</v>
      </c>
    </row>
    <row r="279" spans="1:2" x14ac:dyDescent="0.2">
      <c r="A279" s="14" t="s">
        <v>523</v>
      </c>
      <c r="B279" s="15">
        <v>120291.47</v>
      </c>
    </row>
    <row r="280" spans="1:2" x14ac:dyDescent="0.2">
      <c r="A280" s="14" t="s">
        <v>1924</v>
      </c>
      <c r="B280" s="15">
        <v>95372.15</v>
      </c>
    </row>
    <row r="281" spans="1:2" x14ac:dyDescent="0.2">
      <c r="A281" s="14" t="s">
        <v>1224</v>
      </c>
      <c r="B281" s="15">
        <v>680183.13</v>
      </c>
    </row>
    <row r="282" spans="1:2" x14ac:dyDescent="0.2">
      <c r="A282" s="14" t="s">
        <v>887</v>
      </c>
      <c r="B282" s="15">
        <v>44546.05</v>
      </c>
    </row>
    <row r="283" spans="1:2" x14ac:dyDescent="0.2">
      <c r="A283" s="14" t="s">
        <v>1488</v>
      </c>
      <c r="B283" s="15">
        <v>195</v>
      </c>
    </row>
    <row r="284" spans="1:2" x14ac:dyDescent="0.2">
      <c r="A284" s="14" t="s">
        <v>2645</v>
      </c>
      <c r="B284" s="15">
        <v>421322.97</v>
      </c>
    </row>
    <row r="285" spans="1:2" x14ac:dyDescent="0.2">
      <c r="A285" s="14" t="s">
        <v>1940</v>
      </c>
      <c r="B285" s="15">
        <v>1682.86</v>
      </c>
    </row>
    <row r="286" spans="1:2" x14ac:dyDescent="0.2">
      <c r="A286" s="14" t="s">
        <v>2318</v>
      </c>
      <c r="B286" s="15">
        <v>1963.82</v>
      </c>
    </row>
    <row r="287" spans="1:2" x14ac:dyDescent="0.2">
      <c r="A287" s="14" t="s">
        <v>2789</v>
      </c>
      <c r="B287" s="15">
        <v>379.33</v>
      </c>
    </row>
    <row r="288" spans="1:2" x14ac:dyDescent="0.2">
      <c r="A288" s="14" t="s">
        <v>3430</v>
      </c>
      <c r="B288" s="15">
        <v>137738.51</v>
      </c>
    </row>
    <row r="289" spans="1:2" x14ac:dyDescent="0.2">
      <c r="A289" s="14" t="s">
        <v>2068</v>
      </c>
      <c r="B289" s="15">
        <v>3.69</v>
      </c>
    </row>
    <row r="290" spans="1:2" x14ac:dyDescent="0.2">
      <c r="A290" s="14" t="s">
        <v>2422</v>
      </c>
      <c r="B290" s="15">
        <v>2099.35</v>
      </c>
    </row>
    <row r="291" spans="1:2" x14ac:dyDescent="0.2">
      <c r="A291" s="14" t="s">
        <v>2747</v>
      </c>
      <c r="B291" s="15">
        <v>55353.27</v>
      </c>
    </row>
    <row r="292" spans="1:2" x14ac:dyDescent="0.2">
      <c r="A292" s="14" t="s">
        <v>1745</v>
      </c>
      <c r="B292" s="15">
        <v>1388.54</v>
      </c>
    </row>
    <row r="293" spans="1:2" x14ac:dyDescent="0.2">
      <c r="A293" s="14" t="s">
        <v>1140</v>
      </c>
      <c r="B293" s="15">
        <v>376158.09</v>
      </c>
    </row>
    <row r="294" spans="1:2" x14ac:dyDescent="0.2">
      <c r="A294" s="14" t="s">
        <v>685</v>
      </c>
      <c r="B294" s="15">
        <v>172.8</v>
      </c>
    </row>
    <row r="295" spans="1:2" x14ac:dyDescent="0.2">
      <c r="A295" s="14" t="s">
        <v>2186</v>
      </c>
      <c r="B295" s="15">
        <v>18986.46</v>
      </c>
    </row>
    <row r="296" spans="1:2" x14ac:dyDescent="0.2">
      <c r="A296" s="14" t="s">
        <v>4096</v>
      </c>
      <c r="B296" s="15">
        <v>44669.51</v>
      </c>
    </row>
    <row r="297" spans="1:2" x14ac:dyDescent="0.2">
      <c r="A297" s="14" t="s">
        <v>4132</v>
      </c>
      <c r="B297" s="15">
        <v>1367.12</v>
      </c>
    </row>
    <row r="298" spans="1:2" x14ac:dyDescent="0.2">
      <c r="A298" s="14" t="s">
        <v>1641</v>
      </c>
      <c r="B298" s="15">
        <v>405.9</v>
      </c>
    </row>
    <row r="299" spans="1:2" x14ac:dyDescent="0.2">
      <c r="A299" s="14" t="s">
        <v>1821</v>
      </c>
      <c r="B299" s="15">
        <v>247.26</v>
      </c>
    </row>
    <row r="300" spans="1:2" x14ac:dyDescent="0.2">
      <c r="A300" s="14" t="s">
        <v>2233</v>
      </c>
      <c r="B300" s="15">
        <v>1215.3800000000001</v>
      </c>
    </row>
    <row r="301" spans="1:2" x14ac:dyDescent="0.2">
      <c r="A301" s="14" t="s">
        <v>2047</v>
      </c>
      <c r="B301" s="15">
        <v>6061.49</v>
      </c>
    </row>
    <row r="302" spans="1:2" x14ac:dyDescent="0.2">
      <c r="A302" s="14" t="s">
        <v>702</v>
      </c>
      <c r="B302" s="15">
        <v>56807.519999999997</v>
      </c>
    </row>
    <row r="303" spans="1:2" x14ac:dyDescent="0.2">
      <c r="A303" s="14" t="s">
        <v>763</v>
      </c>
      <c r="B303" s="15">
        <v>137152.65</v>
      </c>
    </row>
    <row r="304" spans="1:2" x14ac:dyDescent="0.2">
      <c r="A304" s="14" t="s">
        <v>3584</v>
      </c>
      <c r="B304" s="15">
        <v>179.9</v>
      </c>
    </row>
    <row r="305" spans="1:2" x14ac:dyDescent="0.2">
      <c r="A305" s="14" t="s">
        <v>1778</v>
      </c>
      <c r="B305" s="15">
        <v>16394.18</v>
      </c>
    </row>
    <row r="306" spans="1:2" x14ac:dyDescent="0.2">
      <c r="A306" s="14" t="s">
        <v>1186</v>
      </c>
      <c r="B306" s="15">
        <v>146904.67000000001</v>
      </c>
    </row>
    <row r="307" spans="1:2" x14ac:dyDescent="0.2">
      <c r="A307" s="14" t="s">
        <v>2151</v>
      </c>
      <c r="B307" s="15">
        <v>5833.94</v>
      </c>
    </row>
    <row r="308" spans="1:2" x14ac:dyDescent="0.2">
      <c r="A308" s="14" t="s">
        <v>1192</v>
      </c>
      <c r="B308" s="15">
        <v>442985.09</v>
      </c>
    </row>
    <row r="309" spans="1:2" x14ac:dyDescent="0.2">
      <c r="A309" s="14" t="s">
        <v>1086</v>
      </c>
      <c r="B309" s="15">
        <v>22037.48</v>
      </c>
    </row>
    <row r="310" spans="1:2" x14ac:dyDescent="0.2">
      <c r="A310" s="14" t="s">
        <v>1027</v>
      </c>
      <c r="B310" s="15">
        <v>89810.28</v>
      </c>
    </row>
    <row r="311" spans="1:2" x14ac:dyDescent="0.2">
      <c r="A311" s="14" t="s">
        <v>1450</v>
      </c>
      <c r="B311" s="15">
        <v>33242.67</v>
      </c>
    </row>
    <row r="312" spans="1:2" x14ac:dyDescent="0.2">
      <c r="A312" s="14" t="s">
        <v>3422</v>
      </c>
      <c r="B312" s="15">
        <v>79.2</v>
      </c>
    </row>
    <row r="313" spans="1:2" x14ac:dyDescent="0.2">
      <c r="A313" s="14" t="s">
        <v>3782</v>
      </c>
      <c r="B313" s="15">
        <v>5.52</v>
      </c>
    </row>
    <row r="314" spans="1:2" x14ac:dyDescent="0.2">
      <c r="A314" s="14" t="s">
        <v>3646</v>
      </c>
      <c r="B314" s="15">
        <v>1320.41</v>
      </c>
    </row>
    <row r="315" spans="1:2" x14ac:dyDescent="0.2">
      <c r="A315" s="14" t="s">
        <v>2276</v>
      </c>
      <c r="B315" s="15">
        <v>693.34</v>
      </c>
    </row>
    <row r="316" spans="1:2" x14ac:dyDescent="0.2">
      <c r="A316" s="14" t="s">
        <v>990</v>
      </c>
      <c r="B316" s="15">
        <v>4423690.4400000004</v>
      </c>
    </row>
    <row r="317" spans="1:2" x14ac:dyDescent="0.2">
      <c r="A317" s="14" t="s">
        <v>2908</v>
      </c>
      <c r="B317" s="15">
        <v>9182.01</v>
      </c>
    </row>
    <row r="318" spans="1:2" x14ac:dyDescent="0.2">
      <c r="A318" s="14" t="s">
        <v>1801</v>
      </c>
      <c r="B318" s="15">
        <v>3678.79</v>
      </c>
    </row>
    <row r="319" spans="1:2" x14ac:dyDescent="0.2">
      <c r="A319" s="14" t="s">
        <v>3078</v>
      </c>
      <c r="B319" s="15">
        <v>169.9</v>
      </c>
    </row>
    <row r="320" spans="1:2" x14ac:dyDescent="0.2">
      <c r="A320" s="14" t="s">
        <v>760</v>
      </c>
      <c r="B320" s="15">
        <v>14487.05</v>
      </c>
    </row>
    <row r="321" spans="1:2" x14ac:dyDescent="0.2">
      <c r="A321" s="14" t="s">
        <v>2057</v>
      </c>
      <c r="B321" s="15">
        <v>1104.42</v>
      </c>
    </row>
    <row r="322" spans="1:2" x14ac:dyDescent="0.2">
      <c r="A322" s="14" t="s">
        <v>2691</v>
      </c>
      <c r="B322" s="15">
        <v>75769.63</v>
      </c>
    </row>
    <row r="323" spans="1:2" x14ac:dyDescent="0.2">
      <c r="A323" s="14" t="s">
        <v>2636</v>
      </c>
      <c r="B323" s="15">
        <v>1150.3599999999999</v>
      </c>
    </row>
    <row r="324" spans="1:2" x14ac:dyDescent="0.2">
      <c r="A324" s="14" t="s">
        <v>2975</v>
      </c>
      <c r="B324" s="15">
        <v>6.72</v>
      </c>
    </row>
    <row r="325" spans="1:2" x14ac:dyDescent="0.2">
      <c r="A325" s="14" t="s">
        <v>187</v>
      </c>
      <c r="B325" s="15">
        <v>885.12</v>
      </c>
    </row>
    <row r="326" spans="1:2" x14ac:dyDescent="0.2">
      <c r="A326" s="14" t="s">
        <v>1302</v>
      </c>
      <c r="B326" s="15">
        <v>435.28</v>
      </c>
    </row>
    <row r="327" spans="1:2" x14ac:dyDescent="0.2">
      <c r="A327" s="14" t="s">
        <v>453</v>
      </c>
      <c r="B327" s="15">
        <v>3214.26</v>
      </c>
    </row>
    <row r="328" spans="1:2" x14ac:dyDescent="0.2">
      <c r="A328" s="14" t="s">
        <v>1460</v>
      </c>
      <c r="B328" s="15">
        <v>126.69</v>
      </c>
    </row>
    <row r="329" spans="1:2" x14ac:dyDescent="0.2">
      <c r="A329" s="14" t="s">
        <v>3062</v>
      </c>
      <c r="B329" s="15">
        <v>35.200000000000003</v>
      </c>
    </row>
    <row r="330" spans="1:2" x14ac:dyDescent="0.2">
      <c r="A330" s="14" t="s">
        <v>580</v>
      </c>
      <c r="B330" s="15">
        <v>17028.62</v>
      </c>
    </row>
    <row r="331" spans="1:2" x14ac:dyDescent="0.2">
      <c r="A331" s="14" t="s">
        <v>900</v>
      </c>
      <c r="B331" s="15">
        <v>2394.16</v>
      </c>
    </row>
    <row r="332" spans="1:2" x14ac:dyDescent="0.2">
      <c r="A332" s="14" t="s">
        <v>1676</v>
      </c>
      <c r="B332" s="15">
        <v>592.5</v>
      </c>
    </row>
    <row r="333" spans="1:2" x14ac:dyDescent="0.2">
      <c r="A333" s="14" t="s">
        <v>4160</v>
      </c>
      <c r="B333" s="15">
        <v>1915.38</v>
      </c>
    </row>
    <row r="334" spans="1:2" x14ac:dyDescent="0.2">
      <c r="A334" s="14" t="s">
        <v>185</v>
      </c>
      <c r="B334" s="15">
        <v>3918.75</v>
      </c>
    </row>
    <row r="335" spans="1:2" x14ac:dyDescent="0.2">
      <c r="A335" s="14" t="s">
        <v>208</v>
      </c>
      <c r="B335" s="15">
        <v>8011.78</v>
      </c>
    </row>
    <row r="336" spans="1:2" x14ac:dyDescent="0.2">
      <c r="A336" s="14" t="s">
        <v>105</v>
      </c>
      <c r="B336" s="15">
        <v>3104.54</v>
      </c>
    </row>
    <row r="337" spans="1:2" x14ac:dyDescent="0.2">
      <c r="A337" s="14" t="s">
        <v>3697</v>
      </c>
      <c r="B337" s="15">
        <v>15978.56</v>
      </c>
    </row>
    <row r="338" spans="1:2" x14ac:dyDescent="0.2">
      <c r="A338" s="14" t="s">
        <v>222</v>
      </c>
      <c r="B338" s="15">
        <v>165.86</v>
      </c>
    </row>
    <row r="339" spans="1:2" x14ac:dyDescent="0.2">
      <c r="A339" s="14" t="s">
        <v>205</v>
      </c>
      <c r="B339" s="15">
        <v>598.6</v>
      </c>
    </row>
    <row r="340" spans="1:2" x14ac:dyDescent="0.2">
      <c r="A340" s="14" t="s">
        <v>91</v>
      </c>
      <c r="B340" s="15">
        <v>6.34</v>
      </c>
    </row>
    <row r="341" spans="1:2" x14ac:dyDescent="0.2">
      <c r="A341" s="14" t="s">
        <v>778</v>
      </c>
      <c r="B341" s="15">
        <v>3603100.96</v>
      </c>
    </row>
    <row r="342" spans="1:2" x14ac:dyDescent="0.2">
      <c r="A342" s="14" t="s">
        <v>2332</v>
      </c>
      <c r="B342" s="15">
        <v>344617.21</v>
      </c>
    </row>
    <row r="343" spans="1:2" x14ac:dyDescent="0.2">
      <c r="A343" s="14" t="s">
        <v>657</v>
      </c>
      <c r="B343" s="15">
        <v>728147.27</v>
      </c>
    </row>
    <row r="344" spans="1:2" x14ac:dyDescent="0.2">
      <c r="A344" s="14" t="s">
        <v>2141</v>
      </c>
      <c r="B344" s="15">
        <v>3012296.34</v>
      </c>
    </row>
    <row r="345" spans="1:2" x14ac:dyDescent="0.2">
      <c r="A345" s="14" t="s">
        <v>2543</v>
      </c>
      <c r="B345" s="15">
        <v>264600.34999999998</v>
      </c>
    </row>
    <row r="346" spans="1:2" x14ac:dyDescent="0.2">
      <c r="A346" s="14" t="s">
        <v>2416</v>
      </c>
      <c r="B346" s="15">
        <v>1069374.3799999999</v>
      </c>
    </row>
    <row r="347" spans="1:2" x14ac:dyDescent="0.2">
      <c r="A347" s="14" t="s">
        <v>671</v>
      </c>
      <c r="B347" s="15">
        <v>526985.6</v>
      </c>
    </row>
    <row r="348" spans="1:2" x14ac:dyDescent="0.2">
      <c r="A348" s="14" t="s">
        <v>2336</v>
      </c>
      <c r="B348" s="15">
        <v>13182542.550000001</v>
      </c>
    </row>
    <row r="349" spans="1:2" x14ac:dyDescent="0.2">
      <c r="A349" s="14" t="s">
        <v>1038</v>
      </c>
      <c r="B349" s="15">
        <v>1470062.56</v>
      </c>
    </row>
    <row r="350" spans="1:2" x14ac:dyDescent="0.2">
      <c r="A350" s="14" t="s">
        <v>2532</v>
      </c>
      <c r="B350" s="15">
        <v>29519.57</v>
      </c>
    </row>
    <row r="351" spans="1:2" x14ac:dyDescent="0.2">
      <c r="A351" s="14" t="s">
        <v>2405</v>
      </c>
      <c r="B351" s="15">
        <v>425690.23</v>
      </c>
    </row>
    <row r="352" spans="1:2" x14ac:dyDescent="0.2">
      <c r="A352" s="14" t="s">
        <v>563</v>
      </c>
      <c r="B352" s="15">
        <v>279428.34999999998</v>
      </c>
    </row>
    <row r="353" spans="1:2" x14ac:dyDescent="0.2">
      <c r="A353" s="14" t="s">
        <v>2045</v>
      </c>
      <c r="B353" s="15">
        <v>11135.22</v>
      </c>
    </row>
    <row r="354" spans="1:2" x14ac:dyDescent="0.2">
      <c r="A354" s="14" t="s">
        <v>3001</v>
      </c>
      <c r="B354" s="15">
        <v>3474.76</v>
      </c>
    </row>
    <row r="355" spans="1:2" x14ac:dyDescent="0.2">
      <c r="A355" s="14" t="s">
        <v>1437</v>
      </c>
      <c r="B355" s="15">
        <v>969800.19</v>
      </c>
    </row>
    <row r="356" spans="1:2" x14ac:dyDescent="0.2">
      <c r="A356" s="14" t="s">
        <v>1781</v>
      </c>
      <c r="B356" s="15">
        <v>19885.169999999998</v>
      </c>
    </row>
    <row r="357" spans="1:2" x14ac:dyDescent="0.2">
      <c r="A357" s="14" t="s">
        <v>1739</v>
      </c>
      <c r="B357" s="15">
        <v>802614.56</v>
      </c>
    </row>
    <row r="358" spans="1:2" x14ac:dyDescent="0.2">
      <c r="A358" s="14" t="s">
        <v>436</v>
      </c>
      <c r="B358" s="15">
        <v>19882.62</v>
      </c>
    </row>
    <row r="359" spans="1:2" x14ac:dyDescent="0.2">
      <c r="A359" s="14" t="s">
        <v>1848</v>
      </c>
      <c r="B359" s="15">
        <v>140941.71</v>
      </c>
    </row>
    <row r="360" spans="1:2" x14ac:dyDescent="0.2">
      <c r="A360" s="14" t="s">
        <v>1412</v>
      </c>
      <c r="B360" s="15">
        <v>34890.959999999999</v>
      </c>
    </row>
    <row r="361" spans="1:2" x14ac:dyDescent="0.2">
      <c r="A361" s="14" t="s">
        <v>3447</v>
      </c>
      <c r="B361" s="15">
        <v>246169.29</v>
      </c>
    </row>
    <row r="362" spans="1:2" x14ac:dyDescent="0.2">
      <c r="A362" s="14" t="s">
        <v>538</v>
      </c>
      <c r="B362" s="15">
        <v>188628.6</v>
      </c>
    </row>
    <row r="363" spans="1:2" x14ac:dyDescent="0.2">
      <c r="A363" s="14" t="s">
        <v>2466</v>
      </c>
      <c r="B363" s="15">
        <v>33757.629999999997</v>
      </c>
    </row>
    <row r="364" spans="1:2" x14ac:dyDescent="0.2">
      <c r="A364" s="14" t="s">
        <v>2522</v>
      </c>
      <c r="B364" s="15">
        <v>757138.21</v>
      </c>
    </row>
    <row r="365" spans="1:2" x14ac:dyDescent="0.2">
      <c r="A365" s="14" t="s">
        <v>2039</v>
      </c>
      <c r="B365" s="15">
        <v>18597.32</v>
      </c>
    </row>
    <row r="366" spans="1:2" x14ac:dyDescent="0.2">
      <c r="A366" s="14" t="s">
        <v>2821</v>
      </c>
      <c r="B366" s="15">
        <v>158865.82999999999</v>
      </c>
    </row>
    <row r="367" spans="1:2" x14ac:dyDescent="0.2">
      <c r="A367" s="14" t="s">
        <v>2487</v>
      </c>
      <c r="B367" s="15">
        <v>1927.8</v>
      </c>
    </row>
    <row r="368" spans="1:2" x14ac:dyDescent="0.2">
      <c r="A368" s="14" t="s">
        <v>4376</v>
      </c>
      <c r="B368" s="15">
        <v>71932.800000000003</v>
      </c>
    </row>
    <row r="369" spans="1:2" x14ac:dyDescent="0.2">
      <c r="A369" s="14" t="s">
        <v>968</v>
      </c>
      <c r="B369" s="15">
        <v>249634.94</v>
      </c>
    </row>
    <row r="370" spans="1:2" x14ac:dyDescent="0.2">
      <c r="A370" s="14" t="s">
        <v>1237</v>
      </c>
      <c r="B370" s="15">
        <v>2493.2800000000002</v>
      </c>
    </row>
    <row r="371" spans="1:2" x14ac:dyDescent="0.2">
      <c r="A371" s="14" t="s">
        <v>1756</v>
      </c>
      <c r="B371" s="15">
        <v>90668.77</v>
      </c>
    </row>
    <row r="372" spans="1:2" x14ac:dyDescent="0.2">
      <c r="A372" s="14" t="s">
        <v>1164</v>
      </c>
      <c r="B372" s="15">
        <v>439854.38</v>
      </c>
    </row>
    <row r="373" spans="1:2" x14ac:dyDescent="0.2">
      <c r="A373" s="14" t="s">
        <v>2161</v>
      </c>
      <c r="B373" s="15">
        <v>49664.26</v>
      </c>
    </row>
    <row r="374" spans="1:2" x14ac:dyDescent="0.2">
      <c r="A374" s="14" t="s">
        <v>1105</v>
      </c>
      <c r="B374" s="15">
        <v>22471.38</v>
      </c>
    </row>
    <row r="375" spans="1:2" x14ac:dyDescent="0.2">
      <c r="A375" s="14" t="s">
        <v>1134</v>
      </c>
      <c r="B375" s="15">
        <v>257492.42</v>
      </c>
    </row>
    <row r="376" spans="1:2" x14ac:dyDescent="0.2">
      <c r="A376" s="14" t="s">
        <v>3414</v>
      </c>
      <c r="B376" s="15">
        <v>53741.89</v>
      </c>
    </row>
    <row r="377" spans="1:2" x14ac:dyDescent="0.2">
      <c r="A377" s="14" t="s">
        <v>2665</v>
      </c>
      <c r="B377" s="15">
        <v>14065.27</v>
      </c>
    </row>
    <row r="378" spans="1:2" x14ac:dyDescent="0.2">
      <c r="A378" s="14" t="s">
        <v>2767</v>
      </c>
      <c r="B378" s="15">
        <v>5</v>
      </c>
    </row>
    <row r="379" spans="1:2" x14ac:dyDescent="0.2">
      <c r="A379" s="14" t="s">
        <v>2368</v>
      </c>
      <c r="B379" s="15">
        <v>34771.839999999997</v>
      </c>
    </row>
    <row r="380" spans="1:2" x14ac:dyDescent="0.2">
      <c r="A380" s="14" t="s">
        <v>3024</v>
      </c>
      <c r="B380" s="15">
        <v>3829.57</v>
      </c>
    </row>
    <row r="381" spans="1:2" x14ac:dyDescent="0.2">
      <c r="A381" s="14" t="s">
        <v>2043</v>
      </c>
      <c r="B381" s="15">
        <v>24249.919999999998</v>
      </c>
    </row>
    <row r="382" spans="1:2" x14ac:dyDescent="0.2">
      <c r="A382" s="14" t="s">
        <v>1150</v>
      </c>
      <c r="B382" s="15">
        <v>115759.11</v>
      </c>
    </row>
    <row r="383" spans="1:2" x14ac:dyDescent="0.2">
      <c r="A383" s="14" t="s">
        <v>1883</v>
      </c>
      <c r="B383" s="15">
        <v>322829.84000000003</v>
      </c>
    </row>
    <row r="384" spans="1:2" x14ac:dyDescent="0.2">
      <c r="A384" s="14" t="s">
        <v>4054</v>
      </c>
      <c r="B384" s="15">
        <v>3315.65</v>
      </c>
    </row>
    <row r="385" spans="1:2" x14ac:dyDescent="0.2">
      <c r="A385" s="14" t="s">
        <v>2842</v>
      </c>
      <c r="B385" s="15">
        <v>1823634.99</v>
      </c>
    </row>
    <row r="386" spans="1:2" x14ac:dyDescent="0.2">
      <c r="A386" s="14" t="s">
        <v>2685</v>
      </c>
      <c r="B386" s="15">
        <v>179691.58</v>
      </c>
    </row>
    <row r="387" spans="1:2" x14ac:dyDescent="0.2">
      <c r="A387" s="14" t="s">
        <v>4407</v>
      </c>
      <c r="B387" s="15">
        <v>3159.68</v>
      </c>
    </row>
    <row r="388" spans="1:2" x14ac:dyDescent="0.2">
      <c r="A388" s="14" t="s">
        <v>3797</v>
      </c>
      <c r="B388" s="15">
        <v>2002.54</v>
      </c>
    </row>
    <row r="389" spans="1:2" x14ac:dyDescent="0.2">
      <c r="A389" s="14" t="s">
        <v>1144</v>
      </c>
      <c r="B389" s="15">
        <v>1119683.5900000001</v>
      </c>
    </row>
    <row r="390" spans="1:2" x14ac:dyDescent="0.2">
      <c r="A390" s="14" t="s">
        <v>1108</v>
      </c>
      <c r="B390" s="15">
        <v>1113131.79</v>
      </c>
    </row>
    <row r="391" spans="1:2" x14ac:dyDescent="0.2">
      <c r="A391" s="14" t="s">
        <v>649</v>
      </c>
      <c r="B391" s="15">
        <v>887.52</v>
      </c>
    </row>
    <row r="392" spans="1:2" x14ac:dyDescent="0.2">
      <c r="A392" s="14" t="s">
        <v>877</v>
      </c>
      <c r="B392" s="15">
        <v>217349.99</v>
      </c>
    </row>
    <row r="393" spans="1:2" x14ac:dyDescent="0.2">
      <c r="A393" s="14" t="s">
        <v>1604</v>
      </c>
      <c r="B393" s="15">
        <v>5439.28</v>
      </c>
    </row>
    <row r="394" spans="1:2" x14ac:dyDescent="0.2">
      <c r="A394" s="14" t="s">
        <v>754</v>
      </c>
      <c r="B394" s="15">
        <v>136856.73000000001</v>
      </c>
    </row>
    <row r="395" spans="1:2" x14ac:dyDescent="0.2">
      <c r="A395" s="14" t="s">
        <v>1212</v>
      </c>
      <c r="B395" s="15">
        <v>9905.27</v>
      </c>
    </row>
    <row r="396" spans="1:2" x14ac:dyDescent="0.2">
      <c r="A396" s="14" t="s">
        <v>2378</v>
      </c>
      <c r="B396" s="15">
        <v>51950.7</v>
      </c>
    </row>
    <row r="397" spans="1:2" x14ac:dyDescent="0.2">
      <c r="A397" s="14" t="s">
        <v>645</v>
      </c>
      <c r="B397" s="15">
        <v>258920.8</v>
      </c>
    </row>
    <row r="398" spans="1:2" x14ac:dyDescent="0.2">
      <c r="A398" s="14" t="s">
        <v>493</v>
      </c>
      <c r="B398" s="15">
        <v>5754.16</v>
      </c>
    </row>
    <row r="399" spans="1:2" x14ac:dyDescent="0.2">
      <c r="A399" s="14" t="s">
        <v>440</v>
      </c>
      <c r="B399" s="15">
        <v>420.85</v>
      </c>
    </row>
    <row r="400" spans="1:2" x14ac:dyDescent="0.2">
      <c r="A400" s="14" t="s">
        <v>4436</v>
      </c>
      <c r="B400" s="15">
        <v>9526.64</v>
      </c>
    </row>
    <row r="401" spans="1:2" x14ac:dyDescent="0.2">
      <c r="A401" s="14" t="s">
        <v>314</v>
      </c>
      <c r="B401" s="15">
        <v>199.74</v>
      </c>
    </row>
    <row r="402" spans="1:2" x14ac:dyDescent="0.2">
      <c r="A402" s="14" t="s">
        <v>934</v>
      </c>
      <c r="B402" s="15">
        <v>7095.84</v>
      </c>
    </row>
    <row r="403" spans="1:2" x14ac:dyDescent="0.2">
      <c r="A403" s="14" t="s">
        <v>1524</v>
      </c>
      <c r="B403" s="15">
        <v>8308.9599999999991</v>
      </c>
    </row>
    <row r="404" spans="1:2" x14ac:dyDescent="0.2">
      <c r="A404" s="14" t="s">
        <v>2452</v>
      </c>
      <c r="B404" s="15">
        <v>14903.2</v>
      </c>
    </row>
    <row r="405" spans="1:2" x14ac:dyDescent="0.2">
      <c r="A405" s="14" t="s">
        <v>2206</v>
      </c>
      <c r="B405" s="15">
        <v>4542.87</v>
      </c>
    </row>
    <row r="406" spans="1:2" x14ac:dyDescent="0.2">
      <c r="A406" s="14" t="s">
        <v>924</v>
      </c>
      <c r="B406" s="15">
        <v>74.84</v>
      </c>
    </row>
    <row r="407" spans="1:2" x14ac:dyDescent="0.2">
      <c r="A407" s="14" t="s">
        <v>1701</v>
      </c>
      <c r="B407" s="15">
        <v>62985.43</v>
      </c>
    </row>
    <row r="408" spans="1:2" x14ac:dyDescent="0.2">
      <c r="A408" s="14" t="s">
        <v>2895</v>
      </c>
      <c r="B408" s="15">
        <v>2048.1799999999998</v>
      </c>
    </row>
    <row r="409" spans="1:2" x14ac:dyDescent="0.2">
      <c r="A409" s="14" t="s">
        <v>1743</v>
      </c>
      <c r="B409" s="15">
        <v>261574.28</v>
      </c>
    </row>
    <row r="410" spans="1:2" x14ac:dyDescent="0.2">
      <c r="A410" s="14" t="s">
        <v>4134</v>
      </c>
      <c r="B410" s="15">
        <v>6240.52</v>
      </c>
    </row>
    <row r="411" spans="1:2" x14ac:dyDescent="0.2">
      <c r="A411" s="14" t="s">
        <v>2082</v>
      </c>
      <c r="B411" s="15">
        <v>56.68</v>
      </c>
    </row>
    <row r="412" spans="1:2" x14ac:dyDescent="0.2">
      <c r="A412" s="14" t="s">
        <v>3999</v>
      </c>
      <c r="B412" s="15">
        <v>412.74</v>
      </c>
    </row>
    <row r="413" spans="1:2" x14ac:dyDescent="0.2">
      <c r="A413" s="14" t="s">
        <v>2626</v>
      </c>
      <c r="B413" s="15">
        <v>2759</v>
      </c>
    </row>
    <row r="414" spans="1:2" x14ac:dyDescent="0.2">
      <c r="A414" s="14" t="s">
        <v>2878</v>
      </c>
      <c r="B414" s="15">
        <v>16.510000000000002</v>
      </c>
    </row>
    <row r="415" spans="1:2" x14ac:dyDescent="0.2">
      <c r="A415" s="14" t="s">
        <v>428</v>
      </c>
      <c r="B415" s="15">
        <v>23199.78</v>
      </c>
    </row>
    <row r="416" spans="1:2" x14ac:dyDescent="0.2">
      <c r="A416" s="14" t="s">
        <v>4144</v>
      </c>
      <c r="B416" s="15">
        <v>577.49</v>
      </c>
    </row>
    <row r="417" spans="1:2" x14ac:dyDescent="0.2">
      <c r="A417" s="14" t="s">
        <v>1296</v>
      </c>
      <c r="B417" s="15">
        <v>3715.44</v>
      </c>
    </row>
    <row r="418" spans="1:2" x14ac:dyDescent="0.2">
      <c r="A418" s="14" t="s">
        <v>1971</v>
      </c>
      <c r="B418" s="15">
        <v>392.93</v>
      </c>
    </row>
    <row r="419" spans="1:2" x14ac:dyDescent="0.2">
      <c r="A419" s="14" t="s">
        <v>1711</v>
      </c>
      <c r="B419" s="15">
        <v>17325.62</v>
      </c>
    </row>
    <row r="420" spans="1:2" x14ac:dyDescent="0.2">
      <c r="A420" s="14" t="s">
        <v>3068</v>
      </c>
      <c r="B420" s="15">
        <v>2071.9899999999998</v>
      </c>
    </row>
    <row r="421" spans="1:2" x14ac:dyDescent="0.2">
      <c r="A421" s="14" t="s">
        <v>978</v>
      </c>
      <c r="B421" s="15">
        <v>9853.5300000000007</v>
      </c>
    </row>
    <row r="422" spans="1:2" x14ac:dyDescent="0.2">
      <c r="A422" s="14" t="s">
        <v>3673</v>
      </c>
      <c r="B422" s="15">
        <v>793.05</v>
      </c>
    </row>
    <row r="423" spans="1:2" x14ac:dyDescent="0.2">
      <c r="A423" s="14" t="s">
        <v>1222</v>
      </c>
      <c r="B423" s="15">
        <v>11846.54</v>
      </c>
    </row>
    <row r="424" spans="1:2" x14ac:dyDescent="0.2">
      <c r="A424" s="14" t="s">
        <v>3279</v>
      </c>
      <c r="B424" s="15">
        <v>431.06</v>
      </c>
    </row>
    <row r="425" spans="1:2" x14ac:dyDescent="0.2">
      <c r="A425" s="14" t="s">
        <v>651</v>
      </c>
      <c r="B425" s="15">
        <v>7491.99</v>
      </c>
    </row>
    <row r="426" spans="1:2" x14ac:dyDescent="0.2">
      <c r="A426" s="14" t="s">
        <v>1975</v>
      </c>
      <c r="B426" s="15">
        <v>35380.730000000003</v>
      </c>
    </row>
    <row r="427" spans="1:2" x14ac:dyDescent="0.2">
      <c r="A427" s="14" t="s">
        <v>3287</v>
      </c>
      <c r="B427" s="15">
        <v>41.85</v>
      </c>
    </row>
    <row r="428" spans="1:2" x14ac:dyDescent="0.2">
      <c r="A428" s="14" t="s">
        <v>1071</v>
      </c>
      <c r="B428" s="15">
        <v>27033.42</v>
      </c>
    </row>
    <row r="429" spans="1:2" x14ac:dyDescent="0.2">
      <c r="A429" s="14" t="s">
        <v>2431</v>
      </c>
      <c r="B429" s="15">
        <v>266944.65000000002</v>
      </c>
    </row>
    <row r="430" spans="1:2" x14ac:dyDescent="0.2">
      <c r="A430" s="14" t="s">
        <v>1845</v>
      </c>
      <c r="B430" s="15">
        <v>1053.5899999999999</v>
      </c>
    </row>
    <row r="431" spans="1:2" x14ac:dyDescent="0.2">
      <c r="A431" s="14" t="s">
        <v>4062</v>
      </c>
      <c r="B431" s="15">
        <v>17.559999999999999</v>
      </c>
    </row>
    <row r="432" spans="1:2" x14ac:dyDescent="0.2">
      <c r="A432" s="14" t="s">
        <v>3540</v>
      </c>
      <c r="B432" s="15">
        <v>46.14</v>
      </c>
    </row>
    <row r="433" spans="1:2" x14ac:dyDescent="0.2">
      <c r="A433" s="14" t="s">
        <v>744</v>
      </c>
      <c r="B433" s="15">
        <v>41235.620000000003</v>
      </c>
    </row>
    <row r="434" spans="1:2" x14ac:dyDescent="0.2">
      <c r="A434" s="14" t="s">
        <v>3801</v>
      </c>
      <c r="B434" s="15">
        <v>13.28</v>
      </c>
    </row>
    <row r="435" spans="1:2" x14ac:dyDescent="0.2">
      <c r="A435" s="14" t="s">
        <v>426</v>
      </c>
      <c r="B435" s="15">
        <v>90.92</v>
      </c>
    </row>
    <row r="436" spans="1:2" x14ac:dyDescent="0.2">
      <c r="A436" s="14" t="s">
        <v>3992</v>
      </c>
      <c r="B436" s="15">
        <v>934.2</v>
      </c>
    </row>
    <row r="437" spans="1:2" x14ac:dyDescent="0.2">
      <c r="A437" s="14" t="s">
        <v>1015</v>
      </c>
      <c r="B437" s="15">
        <v>49178.14</v>
      </c>
    </row>
    <row r="438" spans="1:2" x14ac:dyDescent="0.2">
      <c r="A438" s="14" t="s">
        <v>1178</v>
      </c>
      <c r="B438" s="15">
        <v>8670.2199999999993</v>
      </c>
    </row>
    <row r="439" spans="1:2" x14ac:dyDescent="0.2">
      <c r="A439" s="14" t="s">
        <v>3543</v>
      </c>
      <c r="B439" s="15">
        <v>25488.57</v>
      </c>
    </row>
    <row r="440" spans="1:2" x14ac:dyDescent="0.2">
      <c r="A440" s="14" t="s">
        <v>1092</v>
      </c>
      <c r="B440" s="15">
        <v>28550.76</v>
      </c>
    </row>
    <row r="441" spans="1:2" x14ac:dyDescent="0.2">
      <c r="A441" s="14" t="s">
        <v>4084</v>
      </c>
      <c r="B441" s="15">
        <v>424.59</v>
      </c>
    </row>
    <row r="442" spans="1:2" x14ac:dyDescent="0.2">
      <c r="A442" s="14" t="s">
        <v>2198</v>
      </c>
      <c r="B442" s="15">
        <v>37951.5</v>
      </c>
    </row>
    <row r="443" spans="1:2" x14ac:dyDescent="0.2">
      <c r="A443" s="14" t="s">
        <v>1689</v>
      </c>
      <c r="B443" s="15">
        <v>1356.08</v>
      </c>
    </row>
    <row r="444" spans="1:2" x14ac:dyDescent="0.2">
      <c r="A444" s="14" t="s">
        <v>2950</v>
      </c>
      <c r="B444" s="15">
        <v>1051.99</v>
      </c>
    </row>
    <row r="445" spans="1:2" x14ac:dyDescent="0.2">
      <c r="A445" s="14" t="s">
        <v>3638</v>
      </c>
      <c r="B445" s="15">
        <v>349.21</v>
      </c>
    </row>
    <row r="446" spans="1:2" x14ac:dyDescent="0.2">
      <c r="A446" s="14" t="s">
        <v>2720</v>
      </c>
      <c r="B446" s="15">
        <v>3958.48</v>
      </c>
    </row>
    <row r="447" spans="1:2" x14ac:dyDescent="0.2">
      <c r="A447" s="14" t="s">
        <v>568</v>
      </c>
      <c r="B447" s="15">
        <v>9740.76</v>
      </c>
    </row>
    <row r="448" spans="1:2" x14ac:dyDescent="0.2">
      <c r="A448" s="14" t="s">
        <v>1563</v>
      </c>
      <c r="B448" s="15">
        <v>1852</v>
      </c>
    </row>
    <row r="449" spans="1:2" x14ac:dyDescent="0.2">
      <c r="A449" s="14" t="s">
        <v>799</v>
      </c>
      <c r="B449" s="15">
        <v>303.08</v>
      </c>
    </row>
    <row r="450" spans="1:2" x14ac:dyDescent="0.2">
      <c r="A450" s="14" t="s">
        <v>3122</v>
      </c>
      <c r="B450" s="15">
        <v>500.37</v>
      </c>
    </row>
    <row r="451" spans="1:2" x14ac:dyDescent="0.2">
      <c r="A451" s="14" t="s">
        <v>855</v>
      </c>
      <c r="B451" s="15">
        <v>314.24</v>
      </c>
    </row>
    <row r="452" spans="1:2" x14ac:dyDescent="0.2">
      <c r="A452" s="14" t="s">
        <v>655</v>
      </c>
      <c r="B452" s="15">
        <v>694.77</v>
      </c>
    </row>
    <row r="453" spans="1:2" x14ac:dyDescent="0.2">
      <c r="A453" s="14" t="s">
        <v>216</v>
      </c>
      <c r="B453" s="15">
        <v>197.53</v>
      </c>
    </row>
    <row r="454" spans="1:2" x14ac:dyDescent="0.2">
      <c r="A454" s="14" t="s">
        <v>148</v>
      </c>
      <c r="B454" s="15">
        <v>0.75</v>
      </c>
    </row>
    <row r="455" spans="1:2" x14ac:dyDescent="0.2">
      <c r="A455" s="14" t="s">
        <v>274</v>
      </c>
      <c r="B455" s="15">
        <v>498.94</v>
      </c>
    </row>
    <row r="456" spans="1:2" x14ac:dyDescent="0.2">
      <c r="A456" s="14" t="s">
        <v>2704</v>
      </c>
      <c r="B456" s="15">
        <v>240692.39</v>
      </c>
    </row>
    <row r="457" spans="1:2" x14ac:dyDescent="0.2">
      <c r="A457" s="14" t="s">
        <v>2710</v>
      </c>
      <c r="B457" s="15">
        <v>491838.87</v>
      </c>
    </row>
    <row r="458" spans="1:2" x14ac:dyDescent="0.2">
      <c r="A458" s="14" t="s">
        <v>2495</v>
      </c>
      <c r="B458" s="15">
        <v>786377.13</v>
      </c>
    </row>
    <row r="459" spans="1:2" x14ac:dyDescent="0.2">
      <c r="A459" s="14" t="s">
        <v>1263</v>
      </c>
      <c r="B459" s="15">
        <v>458543</v>
      </c>
    </row>
    <row r="460" spans="1:2" x14ac:dyDescent="0.2">
      <c r="A460" s="14" t="s">
        <v>2104</v>
      </c>
      <c r="B460" s="15">
        <v>81118.13</v>
      </c>
    </row>
    <row r="461" spans="1:2" x14ac:dyDescent="0.2">
      <c r="A461" s="14" t="s">
        <v>2128</v>
      </c>
      <c r="B461" s="15">
        <v>1572.3</v>
      </c>
    </row>
    <row r="462" spans="1:2" x14ac:dyDescent="0.2">
      <c r="A462" s="14" t="s">
        <v>2546</v>
      </c>
      <c r="B462" s="15">
        <v>381137.6</v>
      </c>
    </row>
    <row r="463" spans="1:2" x14ac:dyDescent="0.2">
      <c r="A463" s="14" t="s">
        <v>2356</v>
      </c>
      <c r="B463" s="15">
        <v>1065047.97</v>
      </c>
    </row>
    <row r="464" spans="1:2" x14ac:dyDescent="0.2">
      <c r="A464" s="14" t="s">
        <v>2159</v>
      </c>
      <c r="B464" s="15">
        <v>74545.05</v>
      </c>
    </row>
    <row r="465" spans="1:2" x14ac:dyDescent="0.2">
      <c r="A465" s="14" t="s">
        <v>4410</v>
      </c>
      <c r="B465" s="15">
        <v>5001.1400000000003</v>
      </c>
    </row>
    <row r="466" spans="1:2" x14ac:dyDescent="0.2">
      <c r="A466" s="14" t="s">
        <v>2298</v>
      </c>
      <c r="B466" s="15">
        <v>3322872.64</v>
      </c>
    </row>
    <row r="467" spans="1:2" x14ac:dyDescent="0.2">
      <c r="A467" s="14" t="s">
        <v>766</v>
      </c>
      <c r="B467" s="15">
        <v>856728.49</v>
      </c>
    </row>
    <row r="468" spans="1:2" x14ac:dyDescent="0.2">
      <c r="A468" s="14" t="s">
        <v>2346</v>
      </c>
      <c r="B468" s="15">
        <v>81894.399999999994</v>
      </c>
    </row>
    <row r="469" spans="1:2" x14ac:dyDescent="0.2">
      <c r="A469" s="14" t="s">
        <v>1594</v>
      </c>
      <c r="B469" s="15">
        <v>365681.89</v>
      </c>
    </row>
    <row r="470" spans="1:2" x14ac:dyDescent="0.2">
      <c r="A470" s="14" t="s">
        <v>2218</v>
      </c>
      <c r="B470" s="15">
        <v>29124.34</v>
      </c>
    </row>
    <row r="471" spans="1:2" x14ac:dyDescent="0.2">
      <c r="A471" s="14" t="s">
        <v>2324</v>
      </c>
      <c r="B471" s="15">
        <v>474822.72</v>
      </c>
    </row>
    <row r="472" spans="1:2" x14ac:dyDescent="0.2">
      <c r="A472" s="14" t="s">
        <v>1348</v>
      </c>
      <c r="B472" s="15">
        <v>160082.31</v>
      </c>
    </row>
    <row r="473" spans="1:2" x14ac:dyDescent="0.2">
      <c r="A473" s="14" t="s">
        <v>2534</v>
      </c>
      <c r="B473" s="15">
        <v>114603.86</v>
      </c>
    </row>
    <row r="474" spans="1:2" x14ac:dyDescent="0.2">
      <c r="A474" s="14" t="s">
        <v>625</v>
      </c>
      <c r="B474" s="15">
        <v>365215.86</v>
      </c>
    </row>
    <row r="475" spans="1:2" x14ac:dyDescent="0.2">
      <c r="A475" s="14" t="s">
        <v>1326</v>
      </c>
      <c r="B475" s="15">
        <v>4349382.5599999996</v>
      </c>
    </row>
    <row r="476" spans="1:2" x14ac:dyDescent="0.2">
      <c r="A476" s="14" t="s">
        <v>4128</v>
      </c>
      <c r="B476" s="15">
        <v>379.79</v>
      </c>
    </row>
    <row r="477" spans="1:2" x14ac:dyDescent="0.2">
      <c r="A477" s="14" t="s">
        <v>681</v>
      </c>
      <c r="B477" s="15">
        <v>510399.88</v>
      </c>
    </row>
    <row r="478" spans="1:2" x14ac:dyDescent="0.2">
      <c r="A478" s="14" t="s">
        <v>816</v>
      </c>
      <c r="B478" s="15">
        <v>298.8</v>
      </c>
    </row>
    <row r="479" spans="1:2" x14ac:dyDescent="0.2">
      <c r="A479" s="14" t="s">
        <v>2995</v>
      </c>
      <c r="B479" s="15">
        <v>64118.400000000001</v>
      </c>
    </row>
    <row r="480" spans="1:2" x14ac:dyDescent="0.2">
      <c r="A480" s="14" t="s">
        <v>1382</v>
      </c>
      <c r="B480" s="15">
        <v>133058.14000000001</v>
      </c>
    </row>
    <row r="481" spans="1:2" x14ac:dyDescent="0.2">
      <c r="A481" s="14" t="s">
        <v>1978</v>
      </c>
      <c r="B481" s="15">
        <v>1709.09</v>
      </c>
    </row>
    <row r="482" spans="1:2" x14ac:dyDescent="0.2">
      <c r="A482" s="14" t="s">
        <v>1084</v>
      </c>
      <c r="B482" s="15">
        <v>6663300.3899999997</v>
      </c>
    </row>
    <row r="483" spans="1:2" x14ac:dyDescent="0.2">
      <c r="A483" s="14" t="s">
        <v>3138</v>
      </c>
      <c r="B483" s="15">
        <v>1429.4</v>
      </c>
    </row>
    <row r="484" spans="1:2" x14ac:dyDescent="0.2">
      <c r="A484" s="14" t="s">
        <v>2718</v>
      </c>
      <c r="B484" s="15">
        <v>66.34</v>
      </c>
    </row>
    <row r="485" spans="1:2" x14ac:dyDescent="0.2">
      <c r="A485" s="14" t="s">
        <v>3663</v>
      </c>
      <c r="B485" s="15">
        <v>74226.009999999995</v>
      </c>
    </row>
    <row r="486" spans="1:2" x14ac:dyDescent="0.2">
      <c r="A486" s="14" t="s">
        <v>2316</v>
      </c>
      <c r="B486" s="15">
        <v>119701.34</v>
      </c>
    </row>
    <row r="487" spans="1:2" x14ac:dyDescent="0.2">
      <c r="A487" s="14" t="s">
        <v>1542</v>
      </c>
      <c r="B487" s="15">
        <v>124078.9</v>
      </c>
    </row>
    <row r="488" spans="1:2" x14ac:dyDescent="0.2">
      <c r="A488" s="14" t="s">
        <v>1768</v>
      </c>
      <c r="B488" s="15">
        <v>167311.56</v>
      </c>
    </row>
    <row r="489" spans="1:2" x14ac:dyDescent="0.2">
      <c r="A489" s="14" t="s">
        <v>2695</v>
      </c>
      <c r="B489" s="15">
        <v>519.04999999999995</v>
      </c>
    </row>
    <row r="490" spans="1:2" x14ac:dyDescent="0.2">
      <c r="A490" s="14" t="s">
        <v>2362</v>
      </c>
      <c r="B490" s="15">
        <v>648051.97</v>
      </c>
    </row>
    <row r="491" spans="1:2" x14ac:dyDescent="0.2">
      <c r="A491" s="14" t="s">
        <v>2500</v>
      </c>
      <c r="B491" s="15">
        <v>2746538.11</v>
      </c>
    </row>
    <row r="492" spans="1:2" x14ac:dyDescent="0.2">
      <c r="A492" s="14" t="s">
        <v>1935</v>
      </c>
      <c r="B492" s="15">
        <v>11699.17</v>
      </c>
    </row>
    <row r="493" spans="1:2" x14ac:dyDescent="0.2">
      <c r="A493" s="14" t="s">
        <v>2794</v>
      </c>
      <c r="B493" s="15">
        <v>1964060.67</v>
      </c>
    </row>
    <row r="494" spans="1:2" x14ac:dyDescent="0.2">
      <c r="A494" s="14" t="s">
        <v>2456</v>
      </c>
      <c r="B494" s="15">
        <v>131459.23000000001</v>
      </c>
    </row>
    <row r="495" spans="1:2" x14ac:dyDescent="0.2">
      <c r="A495" s="14" t="s">
        <v>1168</v>
      </c>
      <c r="B495" s="15">
        <v>118393.72</v>
      </c>
    </row>
    <row r="496" spans="1:2" x14ac:dyDescent="0.2">
      <c r="A496" s="14" t="s">
        <v>2089</v>
      </c>
      <c r="B496" s="15">
        <v>42.89</v>
      </c>
    </row>
    <row r="497" spans="1:2" x14ac:dyDescent="0.2">
      <c r="A497" s="14" t="s">
        <v>1024</v>
      </c>
      <c r="B497" s="15">
        <v>10217.59</v>
      </c>
    </row>
    <row r="498" spans="1:2" x14ac:dyDescent="0.2">
      <c r="A498" s="14" t="s">
        <v>3652</v>
      </c>
      <c r="B498" s="15">
        <v>1179.6300000000001</v>
      </c>
    </row>
    <row r="499" spans="1:2" x14ac:dyDescent="0.2">
      <c r="A499" s="14" t="s">
        <v>1831</v>
      </c>
      <c r="B499" s="15">
        <v>157204.65</v>
      </c>
    </row>
    <row r="500" spans="1:2" x14ac:dyDescent="0.2">
      <c r="A500" s="14" t="s">
        <v>2463</v>
      </c>
      <c r="B500" s="15">
        <v>10037.74</v>
      </c>
    </row>
    <row r="501" spans="1:2" x14ac:dyDescent="0.2">
      <c r="A501" s="14" t="s">
        <v>1246</v>
      </c>
      <c r="B501" s="15">
        <v>45217.37</v>
      </c>
    </row>
    <row r="502" spans="1:2" x14ac:dyDescent="0.2">
      <c r="A502" s="14" t="s">
        <v>469</v>
      </c>
      <c r="B502" s="15">
        <v>9526.5499999999993</v>
      </c>
    </row>
    <row r="503" spans="1:2" x14ac:dyDescent="0.2">
      <c r="A503" s="14" t="s">
        <v>3534</v>
      </c>
      <c r="B503" s="15">
        <v>11261.46</v>
      </c>
    </row>
    <row r="504" spans="1:2" x14ac:dyDescent="0.2">
      <c r="A504" s="14" t="s">
        <v>3566</v>
      </c>
      <c r="B504" s="15">
        <v>58546.46</v>
      </c>
    </row>
    <row r="505" spans="1:2" x14ac:dyDescent="0.2">
      <c r="A505" s="14" t="s">
        <v>2763</v>
      </c>
      <c r="B505" s="15">
        <v>4496.37</v>
      </c>
    </row>
    <row r="506" spans="1:2" x14ac:dyDescent="0.2">
      <c r="A506" s="14" t="s">
        <v>4101</v>
      </c>
      <c r="B506" s="15">
        <v>3665.68</v>
      </c>
    </row>
    <row r="507" spans="1:2" x14ac:dyDescent="0.2">
      <c r="A507" s="14" t="s">
        <v>374</v>
      </c>
      <c r="B507" s="15">
        <v>29083015.93</v>
      </c>
    </row>
    <row r="508" spans="1:2" x14ac:dyDescent="0.2">
      <c r="A508" s="14" t="s">
        <v>2366</v>
      </c>
      <c r="B508" s="15">
        <v>5429.08</v>
      </c>
    </row>
    <row r="509" spans="1:2" x14ac:dyDescent="0.2">
      <c r="A509" s="14" t="s">
        <v>2009</v>
      </c>
      <c r="B509" s="15">
        <v>115261.36</v>
      </c>
    </row>
    <row r="510" spans="1:2" x14ac:dyDescent="0.2">
      <c r="A510" s="14" t="s">
        <v>2374</v>
      </c>
      <c r="B510" s="15">
        <v>20.18</v>
      </c>
    </row>
    <row r="511" spans="1:2" x14ac:dyDescent="0.2">
      <c r="A511" s="14" t="s">
        <v>2304</v>
      </c>
      <c r="B511" s="15">
        <v>227178.48</v>
      </c>
    </row>
    <row r="512" spans="1:2" x14ac:dyDescent="0.2">
      <c r="A512" s="14" t="s">
        <v>4162</v>
      </c>
      <c r="B512" s="15">
        <v>27.85</v>
      </c>
    </row>
    <row r="513" spans="1:2" x14ac:dyDescent="0.2">
      <c r="A513" s="14" t="s">
        <v>1994</v>
      </c>
      <c r="B513" s="15">
        <v>17468.03</v>
      </c>
    </row>
    <row r="514" spans="1:2" x14ac:dyDescent="0.2">
      <c r="A514" s="14" t="s">
        <v>902</v>
      </c>
      <c r="B514" s="15">
        <v>62173.18</v>
      </c>
    </row>
    <row r="515" spans="1:2" x14ac:dyDescent="0.2">
      <c r="A515" s="14" t="s">
        <v>1502</v>
      </c>
      <c r="B515" s="15">
        <v>15458.2</v>
      </c>
    </row>
    <row r="516" spans="1:2" x14ac:dyDescent="0.2">
      <c r="A516" s="14" t="s">
        <v>3919</v>
      </c>
      <c r="B516" s="15">
        <v>376.97</v>
      </c>
    </row>
    <row r="517" spans="1:2" x14ac:dyDescent="0.2">
      <c r="A517" s="14" t="s">
        <v>4116</v>
      </c>
      <c r="B517" s="15">
        <v>1383.73</v>
      </c>
    </row>
    <row r="518" spans="1:2" x14ac:dyDescent="0.2">
      <c r="A518" s="14" t="s">
        <v>4108</v>
      </c>
      <c r="B518" s="15">
        <v>16036.11</v>
      </c>
    </row>
    <row r="519" spans="1:2" x14ac:dyDescent="0.2">
      <c r="A519" s="14" t="s">
        <v>2606</v>
      </c>
      <c r="B519" s="15">
        <v>176307.9</v>
      </c>
    </row>
    <row r="520" spans="1:2" x14ac:dyDescent="0.2">
      <c r="A520" s="14" t="s">
        <v>3848</v>
      </c>
      <c r="B520" s="15">
        <v>997.65</v>
      </c>
    </row>
    <row r="521" spans="1:2" x14ac:dyDescent="0.2">
      <c r="A521" s="14" t="s">
        <v>1532</v>
      </c>
      <c r="B521" s="15">
        <v>24721.45</v>
      </c>
    </row>
    <row r="522" spans="1:2" x14ac:dyDescent="0.2">
      <c r="A522" s="14" t="s">
        <v>3368</v>
      </c>
      <c r="B522" s="15">
        <v>13862.97</v>
      </c>
    </row>
    <row r="523" spans="1:2" x14ac:dyDescent="0.2">
      <c r="A523" s="14" t="s">
        <v>3762</v>
      </c>
      <c r="B523" s="15">
        <v>1542.42</v>
      </c>
    </row>
    <row r="524" spans="1:2" x14ac:dyDescent="0.2">
      <c r="A524" s="14" t="s">
        <v>2124</v>
      </c>
      <c r="B524" s="15">
        <v>6407.87</v>
      </c>
    </row>
    <row r="525" spans="1:2" x14ac:dyDescent="0.2">
      <c r="A525" s="14" t="s">
        <v>4029</v>
      </c>
      <c r="B525" s="15">
        <v>4547.68</v>
      </c>
    </row>
    <row r="526" spans="1:2" x14ac:dyDescent="0.2">
      <c r="A526" s="14" t="s">
        <v>2126</v>
      </c>
      <c r="B526" s="15">
        <v>72.099999999999994</v>
      </c>
    </row>
    <row r="527" spans="1:2" x14ac:dyDescent="0.2">
      <c r="A527" s="14" t="s">
        <v>3822</v>
      </c>
      <c r="B527" s="15">
        <v>7035.35</v>
      </c>
    </row>
    <row r="528" spans="1:2" x14ac:dyDescent="0.2">
      <c r="A528" s="14" t="s">
        <v>864</v>
      </c>
      <c r="B528" s="15">
        <v>59864.59</v>
      </c>
    </row>
    <row r="529" spans="1:2" x14ac:dyDescent="0.2">
      <c r="A529" s="14" t="s">
        <v>1785</v>
      </c>
      <c r="B529" s="15">
        <v>5006.93</v>
      </c>
    </row>
    <row r="530" spans="1:2" x14ac:dyDescent="0.2">
      <c r="A530" s="14" t="s">
        <v>704</v>
      </c>
      <c r="B530" s="15">
        <v>143.83000000000001</v>
      </c>
    </row>
    <row r="531" spans="1:2" x14ac:dyDescent="0.2">
      <c r="A531" s="14" t="s">
        <v>3727</v>
      </c>
      <c r="B531" s="15">
        <v>152.78</v>
      </c>
    </row>
    <row r="532" spans="1:2" x14ac:dyDescent="0.2">
      <c r="A532" s="14" t="s">
        <v>998</v>
      </c>
      <c r="B532" s="15">
        <v>614067.34</v>
      </c>
    </row>
    <row r="533" spans="1:2" x14ac:dyDescent="0.2">
      <c r="A533" s="14" t="s">
        <v>3299</v>
      </c>
      <c r="B533" s="15">
        <v>62.07</v>
      </c>
    </row>
    <row r="534" spans="1:2" x14ac:dyDescent="0.2">
      <c r="A534" s="14" t="s">
        <v>2292</v>
      </c>
      <c r="B534" s="15">
        <v>164937.91</v>
      </c>
    </row>
    <row r="535" spans="1:2" x14ac:dyDescent="0.2">
      <c r="A535" s="14" t="s">
        <v>3757</v>
      </c>
      <c r="B535" s="15">
        <v>777</v>
      </c>
    </row>
    <row r="536" spans="1:2" x14ac:dyDescent="0.2">
      <c r="A536" s="14" t="s">
        <v>1403</v>
      </c>
      <c r="B536" s="15">
        <v>122404.84</v>
      </c>
    </row>
    <row r="537" spans="1:2" x14ac:dyDescent="0.2">
      <c r="A537" s="14" t="s">
        <v>2059</v>
      </c>
      <c r="B537" s="15">
        <v>331.14</v>
      </c>
    </row>
    <row r="538" spans="1:2" x14ac:dyDescent="0.2">
      <c r="A538" s="14" t="s">
        <v>2491</v>
      </c>
      <c r="B538" s="15">
        <v>36569.160000000003</v>
      </c>
    </row>
    <row r="539" spans="1:2" x14ac:dyDescent="0.2">
      <c r="A539" s="14" t="s">
        <v>2827</v>
      </c>
      <c r="B539" s="15">
        <v>21844.31</v>
      </c>
    </row>
    <row r="540" spans="1:2" x14ac:dyDescent="0.2">
      <c r="A540" s="14" t="s">
        <v>782</v>
      </c>
      <c r="B540" s="15">
        <v>99117.31</v>
      </c>
    </row>
    <row r="541" spans="1:2" x14ac:dyDescent="0.2">
      <c r="A541" s="14" t="s">
        <v>939</v>
      </c>
      <c r="B541" s="15">
        <v>2408.96</v>
      </c>
    </row>
    <row r="542" spans="1:2" x14ac:dyDescent="0.2">
      <c r="A542" s="14" t="s">
        <v>1233</v>
      </c>
      <c r="B542" s="15">
        <v>107527.31</v>
      </c>
    </row>
    <row r="543" spans="1:2" x14ac:dyDescent="0.2">
      <c r="A543" s="14" t="s">
        <v>2130</v>
      </c>
      <c r="B543" s="15">
        <v>806.26</v>
      </c>
    </row>
    <row r="544" spans="1:2" x14ac:dyDescent="0.2">
      <c r="A544" s="14" t="s">
        <v>960</v>
      </c>
      <c r="B544" s="15">
        <v>16875.060000000001</v>
      </c>
    </row>
    <row r="545" spans="1:2" x14ac:dyDescent="0.2">
      <c r="A545" s="14" t="s">
        <v>3921</v>
      </c>
      <c r="B545" s="15">
        <v>1700.33</v>
      </c>
    </row>
    <row r="546" spans="1:2" x14ac:dyDescent="0.2">
      <c r="A546" s="14" t="s">
        <v>2171</v>
      </c>
      <c r="B546" s="15">
        <v>14.9</v>
      </c>
    </row>
    <row r="547" spans="1:2" x14ac:dyDescent="0.2">
      <c r="A547" s="14" t="s">
        <v>1068</v>
      </c>
      <c r="B547" s="15">
        <v>12542.8</v>
      </c>
    </row>
    <row r="548" spans="1:2" x14ac:dyDescent="0.2">
      <c r="A548" s="14" t="s">
        <v>2952</v>
      </c>
      <c r="B548" s="15">
        <v>532.77</v>
      </c>
    </row>
    <row r="549" spans="1:2" x14ac:dyDescent="0.2">
      <c r="A549" s="14" t="s">
        <v>832</v>
      </c>
      <c r="B549" s="15">
        <v>12108.81</v>
      </c>
    </row>
    <row r="550" spans="1:2" x14ac:dyDescent="0.2">
      <c r="A550" s="14" t="s">
        <v>2231</v>
      </c>
      <c r="B550" s="15">
        <v>4555.8999999999996</v>
      </c>
    </row>
    <row r="551" spans="1:2" x14ac:dyDescent="0.2">
      <c r="A551" s="14" t="s">
        <v>4447</v>
      </c>
      <c r="B551" s="15">
        <v>1437.97</v>
      </c>
    </row>
    <row r="552" spans="1:2" x14ac:dyDescent="0.2">
      <c r="A552" s="14" t="s">
        <v>3328</v>
      </c>
      <c r="B552" s="15">
        <v>37.79</v>
      </c>
    </row>
    <row r="553" spans="1:2" x14ac:dyDescent="0.2">
      <c r="A553" s="14" t="s">
        <v>3677</v>
      </c>
      <c r="B553" s="15">
        <v>10003.41</v>
      </c>
    </row>
    <row r="554" spans="1:2" x14ac:dyDescent="0.2">
      <c r="A554" s="14" t="s">
        <v>532</v>
      </c>
      <c r="B554" s="15">
        <v>151.85</v>
      </c>
    </row>
    <row r="555" spans="1:2" x14ac:dyDescent="0.2">
      <c r="A555" s="14" t="s">
        <v>183</v>
      </c>
      <c r="B555" s="15">
        <v>3793.17</v>
      </c>
    </row>
    <row r="556" spans="1:2" x14ac:dyDescent="0.2">
      <c r="A556" s="14" t="s">
        <v>138</v>
      </c>
      <c r="B556" s="15">
        <v>21.84</v>
      </c>
    </row>
    <row r="557" spans="1:2" x14ac:dyDescent="0.2">
      <c r="A557" s="14" t="s">
        <v>2145</v>
      </c>
      <c r="B557" s="15">
        <v>539551.02</v>
      </c>
    </row>
    <row r="558" spans="1:2" x14ac:dyDescent="0.2">
      <c r="A558" s="14" t="s">
        <v>2616</v>
      </c>
      <c r="B558" s="15">
        <v>548577.47</v>
      </c>
    </row>
    <row r="559" spans="1:2" x14ac:dyDescent="0.2">
      <c r="A559" s="14" t="s">
        <v>2055</v>
      </c>
      <c r="B559" s="15">
        <v>49575.99</v>
      </c>
    </row>
    <row r="560" spans="1:2" x14ac:dyDescent="0.2">
      <c r="A560" s="14" t="s">
        <v>3986</v>
      </c>
      <c r="B560" s="15">
        <v>116.46</v>
      </c>
    </row>
    <row r="561" spans="1:2" x14ac:dyDescent="0.2">
      <c r="A561" s="14" t="s">
        <v>2513</v>
      </c>
      <c r="B561" s="15">
        <v>7960695.5300000003</v>
      </c>
    </row>
    <row r="562" spans="1:2" x14ac:dyDescent="0.2">
      <c r="A562" s="14" t="s">
        <v>2960</v>
      </c>
      <c r="B562" s="15">
        <v>166517.22</v>
      </c>
    </row>
    <row r="563" spans="1:2" x14ac:dyDescent="0.2">
      <c r="A563" s="14" t="s">
        <v>2659</v>
      </c>
      <c r="B563" s="15">
        <v>3255257.63</v>
      </c>
    </row>
    <row r="564" spans="1:2" x14ac:dyDescent="0.2">
      <c r="A564" s="14" t="s">
        <v>2683</v>
      </c>
      <c r="B564" s="15">
        <v>862162.2</v>
      </c>
    </row>
    <row r="565" spans="1:2" x14ac:dyDescent="0.2">
      <c r="A565" s="14" t="s">
        <v>1341</v>
      </c>
      <c r="B565" s="15">
        <v>2656856.92</v>
      </c>
    </row>
    <row r="566" spans="1:2" x14ac:dyDescent="0.2">
      <c r="A566" s="14" t="s">
        <v>1452</v>
      </c>
      <c r="B566" s="15">
        <v>342031.92</v>
      </c>
    </row>
    <row r="567" spans="1:2" x14ac:dyDescent="0.2">
      <c r="A567" s="14" t="s">
        <v>1122</v>
      </c>
      <c r="B567" s="15">
        <v>2277267.2799999998</v>
      </c>
    </row>
    <row r="568" spans="1:2" x14ac:dyDescent="0.2">
      <c r="A568" s="14" t="s">
        <v>1443</v>
      </c>
      <c r="B568" s="15">
        <v>718890.74</v>
      </c>
    </row>
    <row r="569" spans="1:2" x14ac:dyDescent="0.2">
      <c r="A569" s="14" t="s">
        <v>3144</v>
      </c>
      <c r="B569" s="15">
        <v>75378.42</v>
      </c>
    </row>
    <row r="570" spans="1:2" x14ac:dyDescent="0.2">
      <c r="A570" s="14" t="s">
        <v>2015</v>
      </c>
      <c r="B570" s="15">
        <v>14776.12</v>
      </c>
    </row>
    <row r="571" spans="1:2" x14ac:dyDescent="0.2">
      <c r="A571" s="14" t="s">
        <v>2716</v>
      </c>
      <c r="B571" s="15">
        <v>32148.18</v>
      </c>
    </row>
    <row r="572" spans="1:2" x14ac:dyDescent="0.2">
      <c r="A572" s="14" t="s">
        <v>3513</v>
      </c>
      <c r="B572" s="15">
        <v>57893.59</v>
      </c>
    </row>
    <row r="573" spans="1:2" x14ac:dyDescent="0.2">
      <c r="A573" s="14" t="s">
        <v>1627</v>
      </c>
      <c r="B573" s="15">
        <v>2455797.77</v>
      </c>
    </row>
    <row r="574" spans="1:2" x14ac:dyDescent="0.2">
      <c r="A574" s="14" t="s">
        <v>2306</v>
      </c>
      <c r="B574" s="15">
        <v>2310047.9300000002</v>
      </c>
    </row>
    <row r="575" spans="1:2" x14ac:dyDescent="0.2">
      <c r="A575" s="14" t="s">
        <v>2583</v>
      </c>
      <c r="B575" s="15">
        <v>333651.93</v>
      </c>
    </row>
    <row r="576" spans="1:2" x14ac:dyDescent="0.2">
      <c r="A576" s="14" t="s">
        <v>1546</v>
      </c>
      <c r="B576" s="15">
        <v>6912.76</v>
      </c>
    </row>
    <row r="577" spans="1:2" x14ac:dyDescent="0.2">
      <c r="A577" s="14" t="s">
        <v>2479</v>
      </c>
      <c r="B577" s="15">
        <v>1487946.13</v>
      </c>
    </row>
    <row r="578" spans="1:2" x14ac:dyDescent="0.2">
      <c r="A578" s="14" t="s">
        <v>2258</v>
      </c>
      <c r="B578" s="15">
        <v>330081.07</v>
      </c>
    </row>
    <row r="579" spans="1:2" x14ac:dyDescent="0.2">
      <c r="A579" s="14" t="s">
        <v>2858</v>
      </c>
      <c r="B579" s="15">
        <v>5841.7</v>
      </c>
    </row>
    <row r="580" spans="1:2" x14ac:dyDescent="0.2">
      <c r="A580" s="14" t="s">
        <v>1353</v>
      </c>
      <c r="B580" s="15">
        <v>114630.66</v>
      </c>
    </row>
    <row r="581" spans="1:2" x14ac:dyDescent="0.2">
      <c r="A581" s="14" t="s">
        <v>736</v>
      </c>
      <c r="B581" s="15">
        <v>109739.56</v>
      </c>
    </row>
    <row r="582" spans="1:2" x14ac:dyDescent="0.2">
      <c r="A582" s="14" t="s">
        <v>2448</v>
      </c>
      <c r="B582" s="15">
        <v>4312791.04</v>
      </c>
    </row>
    <row r="583" spans="1:2" x14ac:dyDescent="0.2">
      <c r="A583" s="14" t="s">
        <v>505</v>
      </c>
      <c r="B583" s="15">
        <v>50070.59</v>
      </c>
    </row>
    <row r="584" spans="1:2" x14ac:dyDescent="0.2">
      <c r="A584" s="14" t="s">
        <v>1970</v>
      </c>
      <c r="B584" s="15">
        <v>4092.3</v>
      </c>
    </row>
    <row r="585" spans="1:2" x14ac:dyDescent="0.2">
      <c r="A585" s="14" t="s">
        <v>2326</v>
      </c>
      <c r="B585" s="15">
        <v>45355.31</v>
      </c>
    </row>
    <row r="586" spans="1:2" x14ac:dyDescent="0.2">
      <c r="A586" s="14" t="s">
        <v>3105</v>
      </c>
      <c r="B586" s="15">
        <v>139086.37</v>
      </c>
    </row>
    <row r="587" spans="1:2" x14ac:dyDescent="0.2">
      <c r="A587" s="14" t="s">
        <v>2880</v>
      </c>
      <c r="B587" s="15">
        <v>1442532.44</v>
      </c>
    </row>
    <row r="588" spans="1:2" x14ac:dyDescent="0.2">
      <c r="A588" s="14" t="s">
        <v>2350</v>
      </c>
      <c r="B588" s="15">
        <v>5853931.96</v>
      </c>
    </row>
    <row r="589" spans="1:2" x14ac:dyDescent="0.2">
      <c r="A589" s="14" t="s">
        <v>2689</v>
      </c>
      <c r="B589" s="15">
        <v>697700.79</v>
      </c>
    </row>
    <row r="590" spans="1:2" x14ac:dyDescent="0.2">
      <c r="A590" s="14" t="s">
        <v>1464</v>
      </c>
      <c r="B590" s="15">
        <v>60454.81</v>
      </c>
    </row>
    <row r="591" spans="1:2" x14ac:dyDescent="0.2">
      <c r="A591" s="14" t="s">
        <v>2647</v>
      </c>
      <c r="B591" s="15">
        <v>334629.86</v>
      </c>
    </row>
    <row r="592" spans="1:2" x14ac:dyDescent="0.2">
      <c r="A592" s="14" t="s">
        <v>2783</v>
      </c>
      <c r="B592" s="15">
        <v>243792.85</v>
      </c>
    </row>
    <row r="593" spans="1:2" x14ac:dyDescent="0.2">
      <c r="A593" s="14" t="s">
        <v>1683</v>
      </c>
      <c r="B593" s="15">
        <v>474619.91</v>
      </c>
    </row>
    <row r="594" spans="1:2" x14ac:dyDescent="0.2">
      <c r="A594" s="14" t="s">
        <v>1124</v>
      </c>
      <c r="B594" s="15">
        <v>130761.85</v>
      </c>
    </row>
    <row r="595" spans="1:2" x14ac:dyDescent="0.2">
      <c r="A595" s="14" t="s">
        <v>2302</v>
      </c>
      <c r="B595" s="15">
        <v>538315.77</v>
      </c>
    </row>
    <row r="596" spans="1:2" x14ac:dyDescent="0.2">
      <c r="A596" s="14" t="s">
        <v>529</v>
      </c>
      <c r="B596" s="15">
        <v>243340.27</v>
      </c>
    </row>
    <row r="597" spans="1:2" x14ac:dyDescent="0.2">
      <c r="A597" s="14" t="s">
        <v>915</v>
      </c>
      <c r="B597" s="15">
        <v>108.81</v>
      </c>
    </row>
    <row r="598" spans="1:2" x14ac:dyDescent="0.2">
      <c r="A598" s="14" t="s">
        <v>2776</v>
      </c>
      <c r="B598" s="15">
        <v>619.82000000000005</v>
      </c>
    </row>
    <row r="599" spans="1:2" x14ac:dyDescent="0.2">
      <c r="A599" s="14" t="s">
        <v>1004</v>
      </c>
      <c r="B599" s="15">
        <v>358707.57</v>
      </c>
    </row>
    <row r="600" spans="1:2" x14ac:dyDescent="0.2">
      <c r="A600" s="14" t="s">
        <v>1270</v>
      </c>
      <c r="B600" s="15">
        <v>143605.76999999999</v>
      </c>
    </row>
    <row r="601" spans="1:2" x14ac:dyDescent="0.2">
      <c r="A601" s="14" t="s">
        <v>3564</v>
      </c>
      <c r="B601" s="15">
        <v>13644.89</v>
      </c>
    </row>
    <row r="602" spans="1:2" x14ac:dyDescent="0.2">
      <c r="A602" s="14" t="s">
        <v>757</v>
      </c>
      <c r="B602" s="15">
        <v>7980.03</v>
      </c>
    </row>
    <row r="603" spans="1:2" x14ac:dyDescent="0.2">
      <c r="A603" s="14" t="s">
        <v>2865</v>
      </c>
      <c r="B603" s="15">
        <v>8632.1</v>
      </c>
    </row>
    <row r="604" spans="1:2" x14ac:dyDescent="0.2">
      <c r="A604" s="14" t="s">
        <v>1600</v>
      </c>
      <c r="B604" s="15">
        <v>112988.9</v>
      </c>
    </row>
    <row r="605" spans="1:2" x14ac:dyDescent="0.2">
      <c r="A605" s="14" t="s">
        <v>2577</v>
      </c>
      <c r="B605" s="15">
        <v>329627.69</v>
      </c>
    </row>
    <row r="606" spans="1:2" x14ac:dyDescent="0.2">
      <c r="A606" s="14" t="s">
        <v>1188</v>
      </c>
      <c r="B606" s="15">
        <v>3974.16</v>
      </c>
    </row>
    <row r="607" spans="1:2" x14ac:dyDescent="0.2">
      <c r="A607" s="14" t="s">
        <v>1448</v>
      </c>
      <c r="B607" s="15">
        <v>35488.49</v>
      </c>
    </row>
    <row r="608" spans="1:2" x14ac:dyDescent="0.2">
      <c r="A608" s="14" t="s">
        <v>1375</v>
      </c>
      <c r="B608" s="15">
        <v>100559.22</v>
      </c>
    </row>
    <row r="609" spans="1:2" x14ac:dyDescent="0.2">
      <c r="A609" s="14" t="s">
        <v>2999</v>
      </c>
      <c r="B609" s="15">
        <v>200.25</v>
      </c>
    </row>
    <row r="610" spans="1:2" x14ac:dyDescent="0.2">
      <c r="A610" s="14" t="s">
        <v>687</v>
      </c>
      <c r="B610" s="15">
        <v>3536079.95</v>
      </c>
    </row>
    <row r="611" spans="1:2" x14ac:dyDescent="0.2">
      <c r="A611" s="14" t="s">
        <v>2266</v>
      </c>
      <c r="B611" s="15">
        <v>2286270.87</v>
      </c>
    </row>
    <row r="612" spans="1:2" x14ac:dyDescent="0.2">
      <c r="A612" s="14" t="s">
        <v>2608</v>
      </c>
      <c r="B612" s="15">
        <v>22928.18</v>
      </c>
    </row>
    <row r="613" spans="1:2" x14ac:dyDescent="0.2">
      <c r="A613" s="14" t="s">
        <v>2712</v>
      </c>
      <c r="B613" s="15">
        <v>43403.71</v>
      </c>
    </row>
    <row r="614" spans="1:2" x14ac:dyDescent="0.2">
      <c r="A614" s="14" t="s">
        <v>890</v>
      </c>
      <c r="B614" s="15">
        <v>724695.75</v>
      </c>
    </row>
    <row r="615" spans="1:2" x14ac:dyDescent="0.2">
      <c r="A615" s="14" t="s">
        <v>2511</v>
      </c>
      <c r="B615" s="15">
        <v>3727908.87</v>
      </c>
    </row>
    <row r="616" spans="1:2" x14ac:dyDescent="0.2">
      <c r="A616" s="14" t="s">
        <v>1915</v>
      </c>
      <c r="B616" s="15">
        <v>1498.66</v>
      </c>
    </row>
    <row r="617" spans="1:2" x14ac:dyDescent="0.2">
      <c r="A617" s="14" t="s">
        <v>1356</v>
      </c>
      <c r="B617" s="15">
        <v>264928.2</v>
      </c>
    </row>
    <row r="618" spans="1:2" x14ac:dyDescent="0.2">
      <c r="A618" s="14" t="s">
        <v>2085</v>
      </c>
      <c r="B618" s="15">
        <v>29946.05</v>
      </c>
    </row>
    <row r="619" spans="1:2" x14ac:dyDescent="0.2">
      <c r="A619" s="14" t="s">
        <v>1137</v>
      </c>
      <c r="B619" s="15">
        <v>434134.61</v>
      </c>
    </row>
    <row r="620" spans="1:2" x14ac:dyDescent="0.2">
      <c r="A620" s="14" t="s">
        <v>611</v>
      </c>
      <c r="B620" s="15">
        <v>11678.12</v>
      </c>
    </row>
    <row r="621" spans="1:2" x14ac:dyDescent="0.2">
      <c r="A621" s="14" t="s">
        <v>1918</v>
      </c>
      <c r="B621" s="15">
        <v>977.7</v>
      </c>
    </row>
    <row r="622" spans="1:2" x14ac:dyDescent="0.2">
      <c r="A622" s="14" t="s">
        <v>1575</v>
      </c>
      <c r="B622" s="15">
        <v>1863.57</v>
      </c>
    </row>
    <row r="623" spans="1:2" x14ac:dyDescent="0.2">
      <c r="A623" s="14" t="s">
        <v>2076</v>
      </c>
      <c r="B623" s="15">
        <v>82.88</v>
      </c>
    </row>
    <row r="624" spans="1:2" x14ac:dyDescent="0.2">
      <c r="A624" s="14" t="s">
        <v>2311</v>
      </c>
      <c r="B624" s="15">
        <v>690292.44</v>
      </c>
    </row>
    <row r="625" spans="1:2" x14ac:dyDescent="0.2">
      <c r="A625" s="14" t="s">
        <v>4087</v>
      </c>
      <c r="B625" s="15">
        <v>490.63</v>
      </c>
    </row>
    <row r="626" spans="1:2" x14ac:dyDescent="0.2">
      <c r="A626" s="14" t="s">
        <v>1870</v>
      </c>
      <c r="B626" s="15">
        <v>452.57</v>
      </c>
    </row>
    <row r="627" spans="1:2" x14ac:dyDescent="0.2">
      <c r="A627" s="14" t="s">
        <v>2485</v>
      </c>
      <c r="B627" s="15">
        <v>447.53</v>
      </c>
    </row>
    <row r="628" spans="1:2" x14ac:dyDescent="0.2">
      <c r="A628" s="14" t="s">
        <v>2438</v>
      </c>
      <c r="B628" s="15">
        <v>40768.99</v>
      </c>
    </row>
    <row r="629" spans="1:2" x14ac:dyDescent="0.2">
      <c r="A629" s="14" t="s">
        <v>2675</v>
      </c>
      <c r="B629" s="15">
        <v>235971.49</v>
      </c>
    </row>
    <row r="630" spans="1:2" x14ac:dyDescent="0.2">
      <c r="A630" s="14" t="s">
        <v>628</v>
      </c>
      <c r="B630" s="15">
        <v>244272.56</v>
      </c>
    </row>
    <row r="631" spans="1:2" x14ac:dyDescent="0.2">
      <c r="A631" s="14" t="s">
        <v>2132</v>
      </c>
      <c r="B631" s="15">
        <v>826.67</v>
      </c>
    </row>
    <row r="632" spans="1:2" x14ac:dyDescent="0.2">
      <c r="A632" s="14" t="s">
        <v>253</v>
      </c>
      <c r="B632" s="15">
        <v>3737.17</v>
      </c>
    </row>
    <row r="633" spans="1:2" x14ac:dyDescent="0.2">
      <c r="A633" s="14" t="s">
        <v>1809</v>
      </c>
      <c r="B633" s="15">
        <v>97.21</v>
      </c>
    </row>
    <row r="634" spans="1:2" x14ac:dyDescent="0.2">
      <c r="A634" s="14" t="s">
        <v>2581</v>
      </c>
      <c r="B634" s="15">
        <v>2381.33</v>
      </c>
    </row>
    <row r="635" spans="1:2" x14ac:dyDescent="0.2">
      <c r="A635" s="14" t="s">
        <v>4043</v>
      </c>
      <c r="B635" s="15">
        <v>13529.58</v>
      </c>
    </row>
    <row r="636" spans="1:2" x14ac:dyDescent="0.2">
      <c r="A636" s="14" t="s">
        <v>2091</v>
      </c>
      <c r="B636" s="15">
        <v>1139.46</v>
      </c>
    </row>
    <row r="637" spans="1:2" x14ac:dyDescent="0.2">
      <c r="A637" s="14" t="s">
        <v>1833</v>
      </c>
      <c r="B637" s="15">
        <v>51.18</v>
      </c>
    </row>
    <row r="638" spans="1:2" x14ac:dyDescent="0.2">
      <c r="A638" s="14" t="s">
        <v>962</v>
      </c>
      <c r="B638" s="15">
        <v>633342.24</v>
      </c>
    </row>
    <row r="639" spans="1:2" x14ac:dyDescent="0.2">
      <c r="A639" s="14" t="s">
        <v>1480</v>
      </c>
      <c r="B639" s="15">
        <v>397.21</v>
      </c>
    </row>
    <row r="640" spans="1:2" x14ac:dyDescent="0.2">
      <c r="A640" s="14" t="s">
        <v>647</v>
      </c>
      <c r="B640" s="15">
        <v>3975.03</v>
      </c>
    </row>
    <row r="641" spans="1:2" x14ac:dyDescent="0.2">
      <c r="A641" s="14" t="s">
        <v>1320</v>
      </c>
      <c r="B641" s="15">
        <v>14565.94</v>
      </c>
    </row>
    <row r="642" spans="1:2" x14ac:dyDescent="0.2">
      <c r="A642" s="14" t="s">
        <v>1587</v>
      </c>
      <c r="B642" s="15">
        <v>180709.39</v>
      </c>
    </row>
    <row r="643" spans="1:2" x14ac:dyDescent="0.2">
      <c r="A643" s="14" t="s">
        <v>3505</v>
      </c>
      <c r="B643" s="15">
        <v>30652</v>
      </c>
    </row>
    <row r="644" spans="1:2" x14ac:dyDescent="0.2">
      <c r="A644" s="14" t="s">
        <v>2072</v>
      </c>
      <c r="B644" s="15">
        <v>12234.9</v>
      </c>
    </row>
    <row r="645" spans="1:2" x14ac:dyDescent="0.2">
      <c r="A645" s="14" t="s">
        <v>3597</v>
      </c>
      <c r="B645" s="15">
        <v>0.24</v>
      </c>
    </row>
    <row r="646" spans="1:2" x14ac:dyDescent="0.2">
      <c r="A646" s="14" t="s">
        <v>2549</v>
      </c>
      <c r="B646" s="15">
        <v>40.270000000000003</v>
      </c>
    </row>
    <row r="647" spans="1:2" x14ac:dyDescent="0.2">
      <c r="A647" s="14" t="s">
        <v>1520</v>
      </c>
      <c r="B647" s="15">
        <v>5992.86</v>
      </c>
    </row>
    <row r="648" spans="1:2" x14ac:dyDescent="0.2">
      <c r="A648" s="14" t="s">
        <v>3058</v>
      </c>
      <c r="B648" s="15">
        <v>2554.8200000000002</v>
      </c>
    </row>
    <row r="649" spans="1:2" x14ac:dyDescent="0.2">
      <c r="A649" s="14" t="s">
        <v>2095</v>
      </c>
      <c r="B649" s="15">
        <v>21961.24</v>
      </c>
    </row>
    <row r="650" spans="1:2" x14ac:dyDescent="0.2">
      <c r="A650" s="14" t="s">
        <v>3575</v>
      </c>
      <c r="B650" s="15">
        <v>22569.05</v>
      </c>
    </row>
    <row r="651" spans="1:2" x14ac:dyDescent="0.2">
      <c r="A651" s="14" t="s">
        <v>3593</v>
      </c>
      <c r="B651" s="15">
        <v>18.95</v>
      </c>
    </row>
    <row r="652" spans="1:2" x14ac:dyDescent="0.2">
      <c r="A652" s="14" t="s">
        <v>3461</v>
      </c>
      <c r="B652" s="15">
        <v>720.47</v>
      </c>
    </row>
    <row r="653" spans="1:2" x14ac:dyDescent="0.2">
      <c r="A653" s="14" t="s">
        <v>3116</v>
      </c>
      <c r="B653" s="15">
        <v>94223.27</v>
      </c>
    </row>
    <row r="654" spans="1:2" x14ac:dyDescent="0.2">
      <c r="A654" s="14" t="s">
        <v>1868</v>
      </c>
      <c r="B654" s="15">
        <v>19.260000000000002</v>
      </c>
    </row>
    <row r="655" spans="1:2" x14ac:dyDescent="0.2">
      <c r="A655" s="14" t="s">
        <v>2642</v>
      </c>
      <c r="B655" s="15">
        <v>8.1199999999999992</v>
      </c>
    </row>
    <row r="656" spans="1:2" x14ac:dyDescent="0.2">
      <c r="A656" s="14" t="s">
        <v>1894</v>
      </c>
      <c r="B656" s="15">
        <v>12991491.83</v>
      </c>
    </row>
    <row r="657" spans="1:2" x14ac:dyDescent="0.2">
      <c r="A657" s="14" t="s">
        <v>438</v>
      </c>
      <c r="B657" s="15">
        <v>1648.1</v>
      </c>
    </row>
    <row r="658" spans="1:2" x14ac:dyDescent="0.2">
      <c r="A658" s="14" t="s">
        <v>1653</v>
      </c>
      <c r="B658" s="15">
        <v>141115.21</v>
      </c>
    </row>
    <row r="659" spans="1:2" x14ac:dyDescent="0.2">
      <c r="A659" s="14" t="s">
        <v>552</v>
      </c>
      <c r="B659" s="15">
        <v>45280.17</v>
      </c>
    </row>
    <row r="660" spans="1:2" x14ac:dyDescent="0.2">
      <c r="A660" s="14" t="s">
        <v>1088</v>
      </c>
      <c r="B660" s="15">
        <v>62.43</v>
      </c>
    </row>
    <row r="661" spans="1:2" x14ac:dyDescent="0.2">
      <c r="A661" s="14" t="s">
        <v>1766</v>
      </c>
      <c r="B661" s="15">
        <v>4.5</v>
      </c>
    </row>
    <row r="662" spans="1:2" x14ac:dyDescent="0.2">
      <c r="A662" s="14" t="s">
        <v>2223</v>
      </c>
      <c r="B662" s="15">
        <v>1181.69</v>
      </c>
    </row>
    <row r="663" spans="1:2" x14ac:dyDescent="0.2">
      <c r="A663" s="14" t="s">
        <v>193</v>
      </c>
      <c r="B663" s="15">
        <v>128.66999999999999</v>
      </c>
    </row>
    <row r="664" spans="1:2" x14ac:dyDescent="0.2">
      <c r="A664" s="14" t="s">
        <v>130</v>
      </c>
      <c r="B664" s="15">
        <v>88.01</v>
      </c>
    </row>
    <row r="665" spans="1:2" x14ac:dyDescent="0.2">
      <c r="A665" s="14" t="s">
        <v>1126</v>
      </c>
      <c r="B665" s="15">
        <v>400130.64</v>
      </c>
    </row>
    <row r="666" spans="1:2" x14ac:dyDescent="0.2">
      <c r="A666" s="14" t="s">
        <v>2593</v>
      </c>
      <c r="B666" s="15">
        <v>1860007.86</v>
      </c>
    </row>
    <row r="667" spans="1:2" x14ac:dyDescent="0.2">
      <c r="A667" s="14" t="s">
        <v>2923</v>
      </c>
      <c r="B667" s="15">
        <v>784.05</v>
      </c>
    </row>
    <row r="668" spans="1:2" x14ac:dyDescent="0.2">
      <c r="A668" s="14" t="s">
        <v>2382</v>
      </c>
      <c r="B668" s="15">
        <v>940718.33</v>
      </c>
    </row>
    <row r="669" spans="1:2" x14ac:dyDescent="0.2">
      <c r="A669" s="14" t="s">
        <v>634</v>
      </c>
      <c r="B669" s="15">
        <v>256547.19</v>
      </c>
    </row>
    <row r="670" spans="1:2" x14ac:dyDescent="0.2">
      <c r="A670" s="14" t="s">
        <v>2910</v>
      </c>
      <c r="B670" s="15">
        <v>120749.46</v>
      </c>
    </row>
    <row r="671" spans="1:2" x14ac:dyDescent="0.2">
      <c r="A671" s="14" t="s">
        <v>2408</v>
      </c>
      <c r="B671" s="15">
        <v>681988.86</v>
      </c>
    </row>
    <row r="672" spans="1:2" x14ac:dyDescent="0.2">
      <c r="A672" s="14" t="s">
        <v>1128</v>
      </c>
      <c r="B672" s="15">
        <v>538407.28</v>
      </c>
    </row>
    <row r="673" spans="1:2" x14ac:dyDescent="0.2">
      <c r="A673" s="14" t="s">
        <v>1811</v>
      </c>
      <c r="B673" s="15">
        <v>10396.549999999999</v>
      </c>
    </row>
    <row r="674" spans="1:2" x14ac:dyDescent="0.2">
      <c r="A674" s="14" t="s">
        <v>2598</v>
      </c>
      <c r="B674" s="15">
        <v>246773.99</v>
      </c>
    </row>
    <row r="675" spans="1:2" x14ac:dyDescent="0.2">
      <c r="A675" s="14" t="s">
        <v>2394</v>
      </c>
      <c r="B675" s="15">
        <v>1236479.1299999999</v>
      </c>
    </row>
    <row r="676" spans="1:2" x14ac:dyDescent="0.2">
      <c r="A676" s="14" t="s">
        <v>2425</v>
      </c>
      <c r="B676" s="15">
        <v>829813.74</v>
      </c>
    </row>
    <row r="677" spans="1:2" x14ac:dyDescent="0.2">
      <c r="A677" s="14" t="s">
        <v>1669</v>
      </c>
      <c r="B677" s="15">
        <v>2352.2800000000002</v>
      </c>
    </row>
    <row r="678" spans="1:2" x14ac:dyDescent="0.2">
      <c r="A678" s="14" t="s">
        <v>3089</v>
      </c>
      <c r="B678" s="15">
        <v>1068759.56</v>
      </c>
    </row>
    <row r="679" spans="1:2" x14ac:dyDescent="0.2">
      <c r="A679" s="14" t="s">
        <v>1793</v>
      </c>
      <c r="B679" s="15">
        <v>44890.69</v>
      </c>
    </row>
    <row r="680" spans="1:2" x14ac:dyDescent="0.2">
      <c r="A680" s="14" t="s">
        <v>2214</v>
      </c>
      <c r="B680" s="15">
        <v>468310.33</v>
      </c>
    </row>
    <row r="681" spans="1:2" x14ac:dyDescent="0.2">
      <c r="A681" s="14" t="s">
        <v>1260</v>
      </c>
      <c r="B681" s="15">
        <v>105298.37</v>
      </c>
    </row>
    <row r="682" spans="1:2" x14ac:dyDescent="0.2">
      <c r="A682" s="14" t="s">
        <v>3589</v>
      </c>
      <c r="B682" s="15">
        <v>2395.06</v>
      </c>
    </row>
    <row r="683" spans="1:2" x14ac:dyDescent="0.2">
      <c r="A683" s="14" t="s">
        <v>1182</v>
      </c>
      <c r="B683" s="15">
        <v>1265</v>
      </c>
    </row>
    <row r="684" spans="1:2" x14ac:dyDescent="0.2">
      <c r="A684" s="14" t="s">
        <v>1361</v>
      </c>
      <c r="B684" s="15">
        <v>153682.06</v>
      </c>
    </row>
    <row r="685" spans="1:2" x14ac:dyDescent="0.2">
      <c r="A685" s="14" t="s">
        <v>1049</v>
      </c>
      <c r="B685" s="15">
        <v>28169.45</v>
      </c>
    </row>
    <row r="686" spans="1:2" x14ac:dyDescent="0.2">
      <c r="A686" s="14" t="s">
        <v>2434</v>
      </c>
      <c r="B686" s="15">
        <v>683056.06</v>
      </c>
    </row>
    <row r="687" spans="1:2" x14ac:dyDescent="0.2">
      <c r="A687" s="14" t="s">
        <v>3091</v>
      </c>
      <c r="B687" s="15">
        <v>13810.17</v>
      </c>
    </row>
    <row r="688" spans="1:2" x14ac:dyDescent="0.2">
      <c r="A688" s="14" t="s">
        <v>1550</v>
      </c>
      <c r="B688" s="15">
        <v>128454.52</v>
      </c>
    </row>
    <row r="689" spans="1:2" x14ac:dyDescent="0.2">
      <c r="A689" s="14" t="s">
        <v>3135</v>
      </c>
      <c r="B689" s="15">
        <v>27604.76</v>
      </c>
    </row>
    <row r="690" spans="1:2" x14ac:dyDescent="0.2">
      <c r="A690" s="14" t="s">
        <v>2134</v>
      </c>
      <c r="B690" s="15">
        <v>12876.45</v>
      </c>
    </row>
    <row r="691" spans="1:2" x14ac:dyDescent="0.2">
      <c r="A691" s="14" t="s">
        <v>3570</v>
      </c>
      <c r="B691" s="15">
        <v>22978.66</v>
      </c>
    </row>
    <row r="692" spans="1:2" x14ac:dyDescent="0.2">
      <c r="A692" s="14" t="s">
        <v>2739</v>
      </c>
      <c r="B692" s="15">
        <v>124.6</v>
      </c>
    </row>
    <row r="693" spans="1:2" x14ac:dyDescent="0.2">
      <c r="A693" s="14" t="s">
        <v>1335</v>
      </c>
      <c r="B693" s="15">
        <v>62863.07</v>
      </c>
    </row>
    <row r="694" spans="1:2" x14ac:dyDescent="0.2">
      <c r="A694" s="14" t="s">
        <v>3656</v>
      </c>
      <c r="B694" s="15">
        <v>1.44</v>
      </c>
    </row>
    <row r="695" spans="1:2" x14ac:dyDescent="0.2">
      <c r="A695" s="14" t="s">
        <v>2352</v>
      </c>
      <c r="B695" s="15">
        <v>2443153.7200000002</v>
      </c>
    </row>
    <row r="696" spans="1:2" x14ac:dyDescent="0.2">
      <c r="A696" s="14" t="s">
        <v>1610</v>
      </c>
      <c r="B696" s="15">
        <v>371042.87</v>
      </c>
    </row>
    <row r="697" spans="1:2" x14ac:dyDescent="0.2">
      <c r="A697" s="14" t="s">
        <v>2997</v>
      </c>
      <c r="B697" s="15">
        <v>1806.55</v>
      </c>
    </row>
    <row r="698" spans="1:2" x14ac:dyDescent="0.2">
      <c r="A698" s="14" t="s">
        <v>3623</v>
      </c>
      <c r="B698" s="15">
        <v>259645.99</v>
      </c>
    </row>
    <row r="699" spans="1:2" x14ac:dyDescent="0.2">
      <c r="A699" s="14" t="s">
        <v>2147</v>
      </c>
      <c r="B699" s="15">
        <v>14170.16</v>
      </c>
    </row>
    <row r="700" spans="1:2" x14ac:dyDescent="0.2">
      <c r="A700" s="14" t="s">
        <v>1512</v>
      </c>
      <c r="B700" s="15">
        <v>11585.78</v>
      </c>
    </row>
    <row r="701" spans="1:2" x14ac:dyDescent="0.2">
      <c r="A701" s="14" t="s">
        <v>3553</v>
      </c>
      <c r="B701" s="15">
        <v>13556.31</v>
      </c>
    </row>
    <row r="702" spans="1:2" x14ac:dyDescent="0.2">
      <c r="A702" s="14" t="s">
        <v>2436</v>
      </c>
      <c r="B702" s="15">
        <v>9620.32</v>
      </c>
    </row>
    <row r="703" spans="1:2" x14ac:dyDescent="0.2">
      <c r="A703" s="14" t="s">
        <v>1951</v>
      </c>
      <c r="B703" s="15">
        <v>26241.8</v>
      </c>
    </row>
    <row r="704" spans="1:2" x14ac:dyDescent="0.2">
      <c r="A704" s="14" t="s">
        <v>676</v>
      </c>
      <c r="B704" s="15">
        <v>16970929.16</v>
      </c>
    </row>
    <row r="705" spans="1:2" x14ac:dyDescent="0.2">
      <c r="A705" s="14" t="s">
        <v>4448</v>
      </c>
      <c r="B705" s="15">
        <v>388.27</v>
      </c>
    </row>
    <row r="706" spans="1:2" x14ac:dyDescent="0.2">
      <c r="A706" s="14" t="s">
        <v>2934</v>
      </c>
      <c r="B706" s="15">
        <v>186241.69</v>
      </c>
    </row>
    <row r="707" spans="1:2" x14ac:dyDescent="0.2">
      <c r="A707" s="14" t="s">
        <v>484</v>
      </c>
      <c r="B707" s="15">
        <v>2137.1999999999998</v>
      </c>
    </row>
    <row r="708" spans="1:2" x14ac:dyDescent="0.2">
      <c r="A708" s="14" t="s">
        <v>1102</v>
      </c>
      <c r="B708" s="15">
        <v>2386463.41</v>
      </c>
    </row>
    <row r="709" spans="1:2" x14ac:dyDescent="0.2">
      <c r="A709" s="14" t="s">
        <v>794</v>
      </c>
      <c r="B709" s="15">
        <v>10822.9</v>
      </c>
    </row>
    <row r="710" spans="1:2" x14ac:dyDescent="0.2">
      <c r="A710" s="14" t="s">
        <v>884</v>
      </c>
      <c r="B710" s="15">
        <v>40402.68</v>
      </c>
    </row>
    <row r="711" spans="1:2" x14ac:dyDescent="0.2">
      <c r="A711" s="14" t="s">
        <v>1783</v>
      </c>
      <c r="B711" s="15">
        <v>38172.67</v>
      </c>
    </row>
    <row r="712" spans="1:2" x14ac:dyDescent="0.2">
      <c r="A712" s="14" t="s">
        <v>1337</v>
      </c>
      <c r="B712" s="15">
        <v>1559.22</v>
      </c>
    </row>
    <row r="713" spans="1:2" x14ac:dyDescent="0.2">
      <c r="A713" s="14" t="s">
        <v>1399</v>
      </c>
      <c r="B713" s="15">
        <v>421.81</v>
      </c>
    </row>
    <row r="714" spans="1:2" x14ac:dyDescent="0.2">
      <c r="A714" s="14" t="s">
        <v>1218</v>
      </c>
      <c r="B714" s="15">
        <v>230605.79</v>
      </c>
    </row>
    <row r="715" spans="1:2" x14ac:dyDescent="0.2">
      <c r="A715" s="14" t="s">
        <v>3010</v>
      </c>
      <c r="B715" s="15">
        <v>11828.8</v>
      </c>
    </row>
    <row r="716" spans="1:2" x14ac:dyDescent="0.2">
      <c r="A716" s="14" t="s">
        <v>740</v>
      </c>
      <c r="B716" s="15">
        <v>398179.14</v>
      </c>
    </row>
    <row r="717" spans="1:2" x14ac:dyDescent="0.2">
      <c r="A717" s="14" t="s">
        <v>987</v>
      </c>
      <c r="B717" s="15">
        <v>231039.71</v>
      </c>
    </row>
    <row r="718" spans="1:2" x14ac:dyDescent="0.2">
      <c r="A718" s="14" t="s">
        <v>2252</v>
      </c>
      <c r="B718" s="15">
        <v>212490.99</v>
      </c>
    </row>
    <row r="719" spans="1:2" x14ac:dyDescent="0.2">
      <c r="A719" s="14" t="s">
        <v>3366</v>
      </c>
      <c r="B719" s="15">
        <v>296.33999999999997</v>
      </c>
    </row>
    <row r="720" spans="1:2" x14ac:dyDescent="0.2">
      <c r="A720" s="14" t="s">
        <v>1791</v>
      </c>
      <c r="B720" s="15">
        <v>91.99</v>
      </c>
    </row>
    <row r="721" spans="1:2" x14ac:dyDescent="0.2">
      <c r="A721" s="14" t="s">
        <v>3814</v>
      </c>
      <c r="B721" s="15">
        <v>5700</v>
      </c>
    </row>
    <row r="722" spans="1:2" x14ac:dyDescent="0.2">
      <c r="A722" s="14" t="s">
        <v>786</v>
      </c>
      <c r="B722" s="15">
        <v>24802.560000000001</v>
      </c>
    </row>
    <row r="723" spans="1:2" x14ac:dyDescent="0.2">
      <c r="A723" s="14" t="s">
        <v>2539</v>
      </c>
      <c r="B723" s="15">
        <v>3273.85</v>
      </c>
    </row>
    <row r="724" spans="1:2" x14ac:dyDescent="0.2">
      <c r="A724" s="14" t="s">
        <v>1602</v>
      </c>
      <c r="B724" s="15">
        <v>2464.81</v>
      </c>
    </row>
    <row r="725" spans="1:2" x14ac:dyDescent="0.2">
      <c r="A725" s="14" t="s">
        <v>1996</v>
      </c>
      <c r="B725" s="15">
        <v>450.15</v>
      </c>
    </row>
    <row r="726" spans="1:2" x14ac:dyDescent="0.2">
      <c r="A726" s="14" t="s">
        <v>1733</v>
      </c>
      <c r="B726" s="15">
        <v>4714.76</v>
      </c>
    </row>
    <row r="727" spans="1:2" x14ac:dyDescent="0.2">
      <c r="A727" s="14" t="s">
        <v>1805</v>
      </c>
      <c r="B727" s="15">
        <v>2215.6</v>
      </c>
    </row>
    <row r="728" spans="1:2" x14ac:dyDescent="0.2">
      <c r="A728" s="14" t="s">
        <v>3668</v>
      </c>
      <c r="B728" s="15">
        <v>691.98</v>
      </c>
    </row>
    <row r="729" spans="1:2" x14ac:dyDescent="0.2">
      <c r="A729" s="14" t="s">
        <v>3274</v>
      </c>
      <c r="B729" s="15">
        <v>76.989999999999995</v>
      </c>
    </row>
    <row r="730" spans="1:2" x14ac:dyDescent="0.2">
      <c r="A730" s="14" t="s">
        <v>2024</v>
      </c>
      <c r="B730" s="15">
        <v>777.5</v>
      </c>
    </row>
    <row r="731" spans="1:2" x14ac:dyDescent="0.2">
      <c r="A731" s="14" t="s">
        <v>3044</v>
      </c>
      <c r="B731" s="15">
        <v>388.94</v>
      </c>
    </row>
    <row r="732" spans="1:2" x14ac:dyDescent="0.2">
      <c r="A732" s="14" t="s">
        <v>1770</v>
      </c>
      <c r="B732" s="15">
        <v>16809.88</v>
      </c>
    </row>
    <row r="733" spans="1:2" x14ac:dyDescent="0.2">
      <c r="A733" s="14" t="s">
        <v>1896</v>
      </c>
      <c r="B733" s="15">
        <v>433626.58</v>
      </c>
    </row>
    <row r="734" spans="1:2" x14ac:dyDescent="0.2">
      <c r="A734" s="14" t="s">
        <v>2460</v>
      </c>
      <c r="B734" s="15">
        <v>113278.32</v>
      </c>
    </row>
    <row r="735" spans="1:2" x14ac:dyDescent="0.2">
      <c r="A735" s="14" t="s">
        <v>3713</v>
      </c>
      <c r="B735" s="15">
        <v>23748.62</v>
      </c>
    </row>
    <row r="736" spans="1:2" x14ac:dyDescent="0.2">
      <c r="A736" s="14" t="s">
        <v>3236</v>
      </c>
      <c r="B736" s="15">
        <v>974.7</v>
      </c>
    </row>
    <row r="737" spans="1:2" x14ac:dyDescent="0.2">
      <c r="A737" s="14" t="s">
        <v>913</v>
      </c>
      <c r="B737" s="15">
        <v>2215.65</v>
      </c>
    </row>
    <row r="738" spans="1:2" x14ac:dyDescent="0.2">
      <c r="A738" s="14" t="s">
        <v>3688</v>
      </c>
      <c r="B738" s="15">
        <v>723.11</v>
      </c>
    </row>
    <row r="739" spans="1:2" x14ac:dyDescent="0.2">
      <c r="A739" s="14" t="s">
        <v>1409</v>
      </c>
      <c r="B739" s="15">
        <v>753.02</v>
      </c>
    </row>
    <row r="740" spans="1:2" x14ac:dyDescent="0.2">
      <c r="A740" s="14" t="s">
        <v>2004</v>
      </c>
      <c r="B740" s="15">
        <v>907.01</v>
      </c>
    </row>
    <row r="741" spans="1:2" x14ac:dyDescent="0.2">
      <c r="A741" s="14" t="s">
        <v>2028</v>
      </c>
      <c r="B741" s="15">
        <v>435.55</v>
      </c>
    </row>
    <row r="742" spans="1:2" x14ac:dyDescent="0.2">
      <c r="A742" s="14" t="s">
        <v>2087</v>
      </c>
      <c r="B742" s="15">
        <v>15234.01</v>
      </c>
    </row>
    <row r="743" spans="1:2" x14ac:dyDescent="0.2">
      <c r="A743" s="14" t="s">
        <v>3750</v>
      </c>
      <c r="B743" s="15">
        <v>14.16</v>
      </c>
    </row>
    <row r="744" spans="1:2" x14ac:dyDescent="0.2">
      <c r="A744" s="14" t="s">
        <v>344</v>
      </c>
      <c r="B744" s="15">
        <v>62.08</v>
      </c>
    </row>
    <row r="745" spans="1:2" x14ac:dyDescent="0.2">
      <c r="A745" s="14" t="s">
        <v>546</v>
      </c>
      <c r="B745" s="15">
        <v>21646.62</v>
      </c>
    </row>
    <row r="746" spans="1:2" x14ac:dyDescent="0.2">
      <c r="A746" s="14" t="s">
        <v>826</v>
      </c>
      <c r="B746" s="15">
        <v>233.87</v>
      </c>
    </row>
    <row r="747" spans="1:2" x14ac:dyDescent="0.2">
      <c r="A747" s="14" t="s">
        <v>3812</v>
      </c>
      <c r="B747" s="15">
        <v>688.79</v>
      </c>
    </row>
    <row r="748" spans="1:2" x14ac:dyDescent="0.2">
      <c r="A748" s="14" t="s">
        <v>2296</v>
      </c>
      <c r="B748" s="15">
        <v>1678.53</v>
      </c>
    </row>
    <row r="749" spans="1:2" x14ac:dyDescent="0.2">
      <c r="A749" s="14" t="s">
        <v>1632</v>
      </c>
      <c r="B749" s="15">
        <v>1441.88</v>
      </c>
    </row>
    <row r="750" spans="1:2" x14ac:dyDescent="0.2">
      <c r="A750" s="14" t="s">
        <v>99</v>
      </c>
      <c r="B750" s="15">
        <v>42.43</v>
      </c>
    </row>
    <row r="751" spans="1:2" x14ac:dyDescent="0.2">
      <c r="A751" s="14" t="s">
        <v>262</v>
      </c>
      <c r="B751" s="15">
        <v>1221.51</v>
      </c>
    </row>
    <row r="752" spans="1:2" x14ac:dyDescent="0.2">
      <c r="A752" s="14" t="s">
        <v>116</v>
      </c>
      <c r="B752" s="15">
        <v>27.52</v>
      </c>
    </row>
    <row r="753" spans="1:2" x14ac:dyDescent="0.2">
      <c r="A753" s="14" t="s">
        <v>2991</v>
      </c>
      <c r="B753" s="15">
        <v>79.52</v>
      </c>
    </row>
    <row r="754" spans="1:2" x14ac:dyDescent="0.2">
      <c r="A754" s="14" t="s">
        <v>2575</v>
      </c>
      <c r="B754" s="15">
        <v>874773.69</v>
      </c>
    </row>
    <row r="755" spans="1:2" x14ac:dyDescent="0.2">
      <c r="A755" s="14" t="s">
        <v>2310</v>
      </c>
      <c r="B755" s="15">
        <v>11958221.66</v>
      </c>
    </row>
    <row r="756" spans="1:2" x14ac:dyDescent="0.2">
      <c r="A756" s="14" t="s">
        <v>2661</v>
      </c>
      <c r="B756" s="15">
        <v>85834</v>
      </c>
    </row>
    <row r="757" spans="1:2" x14ac:dyDescent="0.2">
      <c r="A757" s="14" t="s">
        <v>2787</v>
      </c>
      <c r="B757" s="15">
        <v>311397.94</v>
      </c>
    </row>
    <row r="758" spans="1:2" x14ac:dyDescent="0.2">
      <c r="A758" s="14" t="s">
        <v>2623</v>
      </c>
      <c r="B758" s="15">
        <v>184216.26</v>
      </c>
    </row>
    <row r="759" spans="1:2" x14ac:dyDescent="0.2">
      <c r="A759" s="14" t="s">
        <v>1865</v>
      </c>
      <c r="B759" s="15">
        <v>7066.42</v>
      </c>
    </row>
    <row r="760" spans="1:2" x14ac:dyDescent="0.2">
      <c r="A760" s="14" t="s">
        <v>2680</v>
      </c>
      <c r="B760" s="15">
        <v>6728263.1600000001</v>
      </c>
    </row>
    <row r="761" spans="1:2" x14ac:dyDescent="0.2">
      <c r="A761" s="14" t="s">
        <v>2342</v>
      </c>
      <c r="B761" s="15">
        <v>2537853</v>
      </c>
    </row>
    <row r="762" spans="1:2" x14ac:dyDescent="0.2">
      <c r="A762" s="14" t="s">
        <v>2983</v>
      </c>
      <c r="B762" s="15">
        <v>127521.84</v>
      </c>
    </row>
    <row r="763" spans="1:2" x14ac:dyDescent="0.2">
      <c r="A763" s="14" t="s">
        <v>1686</v>
      </c>
      <c r="B763" s="15">
        <v>315002.03999999998</v>
      </c>
    </row>
    <row r="764" spans="1:2" x14ac:dyDescent="0.2">
      <c r="A764" s="14" t="s">
        <v>1619</v>
      </c>
      <c r="B764" s="15">
        <v>718647.95</v>
      </c>
    </row>
    <row r="765" spans="1:2" x14ac:dyDescent="0.2">
      <c r="A765" s="14" t="s">
        <v>2936</v>
      </c>
      <c r="B765" s="15">
        <v>92499.55</v>
      </c>
    </row>
    <row r="766" spans="1:2" x14ac:dyDescent="0.2">
      <c r="A766" s="14" t="s">
        <v>2399</v>
      </c>
      <c r="B766" s="15">
        <v>52293.22</v>
      </c>
    </row>
    <row r="767" spans="1:2" x14ac:dyDescent="0.2">
      <c r="A767" s="14" t="s">
        <v>3705</v>
      </c>
      <c r="B767" s="15">
        <v>65998.850000000006</v>
      </c>
    </row>
    <row r="768" spans="1:2" x14ac:dyDescent="0.2">
      <c r="A768" s="14" t="s">
        <v>1772</v>
      </c>
      <c r="B768" s="15">
        <v>281491</v>
      </c>
    </row>
    <row r="769" spans="1:2" x14ac:dyDescent="0.2">
      <c r="A769" s="14" t="s">
        <v>2364</v>
      </c>
      <c r="B769" s="15">
        <v>147037.53</v>
      </c>
    </row>
    <row r="770" spans="1:2" x14ac:dyDescent="0.2">
      <c r="A770" s="14" t="s">
        <v>1468</v>
      </c>
      <c r="B770" s="15">
        <v>399404.15</v>
      </c>
    </row>
    <row r="771" spans="1:2" x14ac:dyDescent="0.2">
      <c r="A771" s="14" t="s">
        <v>2805</v>
      </c>
      <c r="B771" s="15">
        <v>92730.1</v>
      </c>
    </row>
    <row r="772" spans="1:2" x14ac:dyDescent="0.2">
      <c r="A772" s="14" t="s">
        <v>3425</v>
      </c>
      <c r="B772" s="15">
        <v>379582.23</v>
      </c>
    </row>
    <row r="773" spans="1:2" x14ac:dyDescent="0.2">
      <c r="A773" s="14" t="s">
        <v>2558</v>
      </c>
      <c r="B773" s="15">
        <v>197216.56</v>
      </c>
    </row>
    <row r="774" spans="1:2" x14ac:dyDescent="0.2">
      <c r="A774" s="14" t="s">
        <v>1579</v>
      </c>
      <c r="B774" s="15">
        <v>51887.56</v>
      </c>
    </row>
    <row r="775" spans="1:2" x14ac:dyDescent="0.2">
      <c r="A775" s="14" t="s">
        <v>1113</v>
      </c>
      <c r="B775" s="15">
        <v>249515.07</v>
      </c>
    </row>
    <row r="776" spans="1:2" x14ac:dyDescent="0.2">
      <c r="A776" s="14" t="s">
        <v>813</v>
      </c>
      <c r="B776" s="15">
        <v>48628.36</v>
      </c>
    </row>
    <row r="777" spans="1:2" x14ac:dyDescent="0.2">
      <c r="A777" s="14" t="s">
        <v>2278</v>
      </c>
      <c r="B777" s="15">
        <v>8707979.5500000007</v>
      </c>
    </row>
    <row r="778" spans="1:2" x14ac:dyDescent="0.2">
      <c r="A778" s="14" t="s">
        <v>2390</v>
      </c>
      <c r="B778" s="15">
        <v>14298.63</v>
      </c>
    </row>
    <row r="779" spans="1:2" x14ac:dyDescent="0.2">
      <c r="A779" s="14" t="s">
        <v>1207</v>
      </c>
      <c r="B779" s="15">
        <v>1044149.96</v>
      </c>
    </row>
    <row r="780" spans="1:2" x14ac:dyDescent="0.2">
      <c r="A780" s="14" t="s">
        <v>2628</v>
      </c>
      <c r="B780" s="15">
        <v>266132.12</v>
      </c>
    </row>
    <row r="781" spans="1:2" x14ac:dyDescent="0.2">
      <c r="A781" s="14" t="s">
        <v>418</v>
      </c>
      <c r="B781" s="15">
        <v>983.96</v>
      </c>
    </row>
    <row r="782" spans="1:2" x14ac:dyDescent="0.2">
      <c r="A782" s="14" t="s">
        <v>594</v>
      </c>
      <c r="B782" s="15">
        <v>807604.64</v>
      </c>
    </row>
    <row r="783" spans="1:2" x14ac:dyDescent="0.2">
      <c r="A783" s="14" t="s">
        <v>3120</v>
      </c>
      <c r="B783" s="15">
        <v>612083.14</v>
      </c>
    </row>
    <row r="784" spans="1:2" x14ac:dyDescent="0.2">
      <c r="A784" s="14" t="s">
        <v>1281</v>
      </c>
      <c r="B784" s="15">
        <v>5972.09</v>
      </c>
    </row>
    <row r="785" spans="1:2" x14ac:dyDescent="0.2">
      <c r="A785" s="14" t="s">
        <v>1492</v>
      </c>
      <c r="B785" s="15">
        <v>149262.64000000001</v>
      </c>
    </row>
    <row r="786" spans="1:2" x14ac:dyDescent="0.2">
      <c r="A786" s="14" t="s">
        <v>992</v>
      </c>
      <c r="B786" s="15">
        <v>162072.54999999999</v>
      </c>
    </row>
    <row r="787" spans="1:2" x14ac:dyDescent="0.2">
      <c r="A787" s="14" t="s">
        <v>2117</v>
      </c>
      <c r="B787" s="15">
        <v>491.87</v>
      </c>
    </row>
    <row r="788" spans="1:2" x14ac:dyDescent="0.2">
      <c r="A788" s="14" t="s">
        <v>619</v>
      </c>
      <c r="B788" s="15">
        <v>438112.78</v>
      </c>
    </row>
    <row r="789" spans="1:2" x14ac:dyDescent="0.2">
      <c r="A789" s="14" t="s">
        <v>2755</v>
      </c>
      <c r="B789" s="15">
        <v>280107.86</v>
      </c>
    </row>
    <row r="790" spans="1:2" x14ac:dyDescent="0.2">
      <c r="A790" s="14" t="s">
        <v>2108</v>
      </c>
      <c r="B790" s="15">
        <v>8435.84</v>
      </c>
    </row>
    <row r="791" spans="1:2" x14ac:dyDescent="0.2">
      <c r="A791" s="14" t="s">
        <v>591</v>
      </c>
      <c r="B791" s="15">
        <v>1229968.49</v>
      </c>
    </row>
    <row r="792" spans="1:2" x14ac:dyDescent="0.2">
      <c r="A792" s="14" t="s">
        <v>2428</v>
      </c>
      <c r="B792" s="15">
        <v>604695.13</v>
      </c>
    </row>
    <row r="793" spans="1:2" x14ac:dyDescent="0.2">
      <c r="A793" s="14" t="s">
        <v>1370</v>
      </c>
      <c r="B793" s="15">
        <v>51801.91</v>
      </c>
    </row>
    <row r="794" spans="1:2" x14ac:dyDescent="0.2">
      <c r="A794" s="14" t="s">
        <v>3110</v>
      </c>
      <c r="B794" s="15">
        <v>23942.7</v>
      </c>
    </row>
    <row r="795" spans="1:2" x14ac:dyDescent="0.2">
      <c r="A795" s="14" t="s">
        <v>2860</v>
      </c>
      <c r="B795" s="15">
        <v>726.87</v>
      </c>
    </row>
    <row r="796" spans="1:2" x14ac:dyDescent="0.2">
      <c r="A796" s="14" t="s">
        <v>4073</v>
      </c>
      <c r="B796" s="15">
        <v>121.86</v>
      </c>
    </row>
    <row r="797" spans="1:2" x14ac:dyDescent="0.2">
      <c r="A797" s="14" t="s">
        <v>557</v>
      </c>
      <c r="B797" s="15">
        <v>375741.79</v>
      </c>
    </row>
    <row r="798" spans="1:2" x14ac:dyDescent="0.2">
      <c r="A798" s="14" t="s">
        <v>1329</v>
      </c>
      <c r="B798" s="15">
        <v>23916.07</v>
      </c>
    </row>
    <row r="799" spans="1:2" x14ac:dyDescent="0.2">
      <c r="A799" s="14" t="s">
        <v>898</v>
      </c>
      <c r="B799" s="15">
        <v>165089.26999999999</v>
      </c>
    </row>
    <row r="800" spans="1:2" x14ac:dyDescent="0.2">
      <c r="A800" s="14" t="s">
        <v>2414</v>
      </c>
      <c r="B800" s="15">
        <v>17295.830000000002</v>
      </c>
    </row>
    <row r="801" spans="1:2" x14ac:dyDescent="0.2">
      <c r="A801" s="14" t="s">
        <v>1645</v>
      </c>
      <c r="B801" s="15">
        <v>4550.57</v>
      </c>
    </row>
    <row r="802" spans="1:2" x14ac:dyDescent="0.2">
      <c r="A802" s="14" t="s">
        <v>1429</v>
      </c>
      <c r="B802" s="15">
        <v>4978.55</v>
      </c>
    </row>
    <row r="803" spans="1:2" x14ac:dyDescent="0.2">
      <c r="A803" s="14" t="s">
        <v>4106</v>
      </c>
      <c r="B803" s="15">
        <v>479.12</v>
      </c>
    </row>
    <row r="804" spans="1:2" x14ac:dyDescent="0.2">
      <c r="A804" s="14" t="s">
        <v>1009</v>
      </c>
      <c r="B804" s="15">
        <v>264431.73</v>
      </c>
    </row>
    <row r="805" spans="1:2" x14ac:dyDescent="0.2">
      <c r="A805" s="14" t="s">
        <v>2106</v>
      </c>
      <c r="B805" s="15">
        <v>88114.09</v>
      </c>
    </row>
    <row r="806" spans="1:2" x14ac:dyDescent="0.2">
      <c r="A806" s="14" t="s">
        <v>3551</v>
      </c>
      <c r="B806" s="15">
        <v>2100.06</v>
      </c>
    </row>
    <row r="807" spans="1:2" x14ac:dyDescent="0.2">
      <c r="A807" s="14" t="s">
        <v>2157</v>
      </c>
      <c r="B807" s="15">
        <v>13156.67</v>
      </c>
    </row>
    <row r="808" spans="1:2" x14ac:dyDescent="0.2">
      <c r="A808" s="14" t="s">
        <v>2372</v>
      </c>
      <c r="B808" s="15">
        <v>101179.78</v>
      </c>
    </row>
    <row r="809" spans="1:2" x14ac:dyDescent="0.2">
      <c r="A809" s="14" t="s">
        <v>3573</v>
      </c>
      <c r="B809" s="15">
        <v>1150.97</v>
      </c>
    </row>
    <row r="810" spans="1:2" x14ac:dyDescent="0.2">
      <c r="A810" s="14" t="s">
        <v>850</v>
      </c>
      <c r="B810" s="15">
        <v>22108.09</v>
      </c>
    </row>
    <row r="811" spans="1:2" x14ac:dyDescent="0.2">
      <c r="A811" s="14" t="s">
        <v>2280</v>
      </c>
      <c r="B811" s="15">
        <v>179453.38</v>
      </c>
    </row>
    <row r="812" spans="1:2" x14ac:dyDescent="0.2">
      <c r="A812" s="14" t="s">
        <v>2770</v>
      </c>
      <c r="B812" s="15">
        <v>358.18</v>
      </c>
    </row>
    <row r="813" spans="1:2" x14ac:dyDescent="0.2">
      <c r="A813" s="14" t="s">
        <v>4048</v>
      </c>
      <c r="B813" s="15">
        <v>5</v>
      </c>
    </row>
    <row r="814" spans="1:2" x14ac:dyDescent="0.2">
      <c r="A814" s="14" t="s">
        <v>4409</v>
      </c>
      <c r="B814" s="15">
        <v>38776.68</v>
      </c>
    </row>
    <row r="815" spans="1:2" x14ac:dyDescent="0.2">
      <c r="A815" s="14" t="s">
        <v>1288</v>
      </c>
      <c r="B815" s="15">
        <v>8201.24</v>
      </c>
    </row>
    <row r="816" spans="1:2" x14ac:dyDescent="0.2">
      <c r="A816" s="14" t="s">
        <v>3468</v>
      </c>
      <c r="B816" s="15">
        <v>1159.6300000000001</v>
      </c>
    </row>
    <row r="817" spans="1:2" x14ac:dyDescent="0.2">
      <c r="A817" s="14" t="s">
        <v>1889</v>
      </c>
      <c r="B817" s="15">
        <v>57972781.460000001</v>
      </c>
    </row>
    <row r="818" spans="1:2" x14ac:dyDescent="0.2">
      <c r="A818" s="14" t="s">
        <v>2380</v>
      </c>
      <c r="B818" s="15">
        <v>71750.69</v>
      </c>
    </row>
    <row r="819" spans="1:2" x14ac:dyDescent="0.2">
      <c r="A819" s="14" t="s">
        <v>3520</v>
      </c>
      <c r="B819" s="15">
        <v>125.93</v>
      </c>
    </row>
    <row r="820" spans="1:2" x14ac:dyDescent="0.2">
      <c r="A820" s="14" t="s">
        <v>340</v>
      </c>
      <c r="B820" s="15">
        <v>31.17</v>
      </c>
    </row>
    <row r="821" spans="1:2" x14ac:dyDescent="0.2">
      <c r="A821" s="14" t="s">
        <v>730</v>
      </c>
      <c r="B821" s="15">
        <v>16109.46</v>
      </c>
    </row>
    <row r="822" spans="1:2" x14ac:dyDescent="0.2">
      <c r="A822" s="14" t="s">
        <v>2663</v>
      </c>
      <c r="B822" s="15">
        <v>5762.04</v>
      </c>
    </row>
    <row r="823" spans="1:2" x14ac:dyDescent="0.2">
      <c r="A823" s="14" t="s">
        <v>2074</v>
      </c>
      <c r="B823" s="15">
        <v>13.13</v>
      </c>
    </row>
    <row r="824" spans="1:2" x14ac:dyDescent="0.2">
      <c r="A824" s="14" t="s">
        <v>1059</v>
      </c>
      <c r="B824" s="15">
        <v>18046.66</v>
      </c>
    </row>
    <row r="825" spans="1:2" x14ac:dyDescent="0.2">
      <c r="A825" s="14" t="s">
        <v>790</v>
      </c>
      <c r="B825" s="15">
        <v>2295.12</v>
      </c>
    </row>
    <row r="826" spans="1:2" x14ac:dyDescent="0.2">
      <c r="A826" s="14" t="s">
        <v>3466</v>
      </c>
      <c r="B826" s="15">
        <v>3.62</v>
      </c>
    </row>
    <row r="827" spans="1:2" x14ac:dyDescent="0.2">
      <c r="A827" s="14" t="s">
        <v>1276</v>
      </c>
      <c r="B827" s="15">
        <v>35726.92</v>
      </c>
    </row>
    <row r="828" spans="1:2" x14ac:dyDescent="0.2">
      <c r="A828" s="14" t="s">
        <v>1308</v>
      </c>
      <c r="B828" s="15">
        <v>24291.74</v>
      </c>
    </row>
    <row r="829" spans="1:2" x14ac:dyDescent="0.2">
      <c r="A829" s="14" t="s">
        <v>653</v>
      </c>
      <c r="B829" s="15">
        <v>35.200000000000003</v>
      </c>
    </row>
    <row r="830" spans="1:2" x14ac:dyDescent="0.2">
      <c r="A830" s="14" t="s">
        <v>725</v>
      </c>
      <c r="B830" s="15">
        <v>1718.74</v>
      </c>
    </row>
    <row r="831" spans="1:2" x14ac:dyDescent="0.2">
      <c r="A831" s="14" t="s">
        <v>2741</v>
      </c>
      <c r="B831" s="15">
        <v>35045.660000000003</v>
      </c>
    </row>
    <row r="832" spans="1:2" x14ac:dyDescent="0.2">
      <c r="A832" s="14" t="s">
        <v>2201</v>
      </c>
      <c r="B832" s="15">
        <v>701.41</v>
      </c>
    </row>
    <row r="833" spans="1:2" x14ac:dyDescent="0.2">
      <c r="A833" s="14" t="s">
        <v>3494</v>
      </c>
      <c r="B833" s="15">
        <v>617.96</v>
      </c>
    </row>
    <row r="834" spans="1:2" x14ac:dyDescent="0.2">
      <c r="A834" s="14" t="s">
        <v>861</v>
      </c>
      <c r="B834" s="15">
        <v>6200.05</v>
      </c>
    </row>
    <row r="835" spans="1:2" x14ac:dyDescent="0.2">
      <c r="A835" s="14" t="s">
        <v>4114</v>
      </c>
      <c r="B835" s="15">
        <v>4787.68</v>
      </c>
    </row>
    <row r="836" spans="1:2" x14ac:dyDescent="0.2">
      <c r="A836" s="14" t="s">
        <v>922</v>
      </c>
      <c r="B836" s="15">
        <v>2974.93</v>
      </c>
    </row>
    <row r="837" spans="1:2" x14ac:dyDescent="0.2">
      <c r="A837" s="14" t="s">
        <v>1504</v>
      </c>
      <c r="B837" s="15">
        <v>368263.31</v>
      </c>
    </row>
    <row r="838" spans="1:2" x14ac:dyDescent="0.2">
      <c r="A838" s="14" t="s">
        <v>2268</v>
      </c>
      <c r="B838" s="15">
        <v>105440.41</v>
      </c>
    </row>
    <row r="839" spans="1:2" x14ac:dyDescent="0.2">
      <c r="A839" s="14" t="s">
        <v>3096</v>
      </c>
      <c r="B839" s="15">
        <v>15528986.710000001</v>
      </c>
    </row>
    <row r="840" spans="1:2" x14ac:dyDescent="0.2">
      <c r="A840" s="14" t="s">
        <v>1908</v>
      </c>
      <c r="B840" s="15">
        <v>298.10000000000002</v>
      </c>
    </row>
    <row r="841" spans="1:2" x14ac:dyDescent="0.2">
      <c r="A841" s="14" t="s">
        <v>1946</v>
      </c>
      <c r="B841" s="15">
        <v>4365.7700000000004</v>
      </c>
    </row>
    <row r="842" spans="1:2" x14ac:dyDescent="0.2">
      <c r="A842" s="14" t="s">
        <v>1388</v>
      </c>
      <c r="B842" s="15">
        <v>2134.46</v>
      </c>
    </row>
    <row r="843" spans="1:2" x14ac:dyDescent="0.2">
      <c r="A843" s="14" t="s">
        <v>4408</v>
      </c>
      <c r="B843" s="15">
        <v>13.71</v>
      </c>
    </row>
    <row r="844" spans="1:2" x14ac:dyDescent="0.2">
      <c r="A844" s="14" t="s">
        <v>3885</v>
      </c>
      <c r="B844" s="15">
        <v>3482.9</v>
      </c>
    </row>
    <row r="845" spans="1:2" x14ac:dyDescent="0.2">
      <c r="A845" s="14" t="s">
        <v>1660</v>
      </c>
      <c r="B845" s="15">
        <v>15942.03</v>
      </c>
    </row>
    <row r="846" spans="1:2" x14ac:dyDescent="0.2">
      <c r="A846" s="14" t="s">
        <v>3892</v>
      </c>
      <c r="B846" s="15">
        <v>3.28</v>
      </c>
    </row>
    <row r="847" spans="1:2" x14ac:dyDescent="0.2">
      <c r="A847" s="14" t="s">
        <v>4016</v>
      </c>
      <c r="B847" s="15">
        <v>94.12</v>
      </c>
    </row>
    <row r="848" spans="1:2" x14ac:dyDescent="0.2">
      <c r="A848" s="14" t="s">
        <v>829</v>
      </c>
      <c r="B848" s="15">
        <v>3485.81</v>
      </c>
    </row>
    <row r="849" spans="1:2" x14ac:dyDescent="0.2">
      <c r="A849" s="14" t="s">
        <v>2900</v>
      </c>
      <c r="B849" s="15">
        <v>114.4</v>
      </c>
    </row>
    <row r="850" spans="1:2" x14ac:dyDescent="0.2">
      <c r="A850" s="14" t="s">
        <v>2585</v>
      </c>
      <c r="B850" s="15">
        <v>79.599999999999994</v>
      </c>
    </row>
    <row r="851" spans="1:2" x14ac:dyDescent="0.2">
      <c r="A851" s="14" t="s">
        <v>2163</v>
      </c>
      <c r="B851" s="15">
        <v>38</v>
      </c>
    </row>
    <row r="852" spans="1:2" x14ac:dyDescent="0.2">
      <c r="A852" s="14" t="s">
        <v>3788</v>
      </c>
      <c r="B852" s="15">
        <v>344.19</v>
      </c>
    </row>
    <row r="853" spans="1:2" x14ac:dyDescent="0.2">
      <c r="A853" s="14" t="s">
        <v>4449</v>
      </c>
      <c r="B853" s="15">
        <v>84.74</v>
      </c>
    </row>
    <row r="854" spans="1:2" x14ac:dyDescent="0.2">
      <c r="A854" s="14" t="s">
        <v>2493</v>
      </c>
      <c r="B854" s="15">
        <v>1068.04</v>
      </c>
    </row>
    <row r="855" spans="1:2" x14ac:dyDescent="0.2">
      <c r="A855" s="14" t="s">
        <v>2195</v>
      </c>
      <c r="B855" s="15">
        <v>2548.65</v>
      </c>
    </row>
  </sheetData>
  <sortState xmlns:xlrd2="http://schemas.microsoft.com/office/spreadsheetml/2017/richdata2" ref="A2:B880">
    <sortCondition ref="A1"/>
  </sortState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1"/>
  <sheetViews>
    <sheetView workbookViewId="0">
      <selection sqref="A1:A31"/>
    </sheetView>
  </sheetViews>
  <sheetFormatPr defaultRowHeight="15" x14ac:dyDescent="0.25"/>
  <cols>
    <col min="1" max="1" width="88.7109375" bestFit="1" customWidth="1"/>
  </cols>
  <sheetData>
    <row r="1" spans="1:1" x14ac:dyDescent="0.25">
      <c r="A1" t="s">
        <v>4381</v>
      </c>
    </row>
    <row r="2" spans="1:1" x14ac:dyDescent="0.25">
      <c r="A2" t="s">
        <v>4382</v>
      </c>
    </row>
    <row r="3" spans="1:1" x14ac:dyDescent="0.25">
      <c r="A3" t="s">
        <v>4411</v>
      </c>
    </row>
    <row r="4" spans="1:1" x14ac:dyDescent="0.25">
      <c r="A4" t="s">
        <v>4412</v>
      </c>
    </row>
    <row r="5" spans="1:1" x14ac:dyDescent="0.25">
      <c r="A5" t="s">
        <v>4413</v>
      </c>
    </row>
    <row r="6" spans="1:1" x14ac:dyDescent="0.25">
      <c r="A6" t="s">
        <v>4414</v>
      </c>
    </row>
    <row r="7" spans="1:1" x14ac:dyDescent="0.25">
      <c r="A7" t="s">
        <v>4415</v>
      </c>
    </row>
    <row r="8" spans="1:1" x14ac:dyDescent="0.25">
      <c r="A8" t="s">
        <v>4416</v>
      </c>
    </row>
    <row r="9" spans="1:1" x14ac:dyDescent="0.25">
      <c r="A9" t="s">
        <v>4417</v>
      </c>
    </row>
    <row r="10" spans="1:1" x14ac:dyDescent="0.25">
      <c r="A10" t="s">
        <v>4418</v>
      </c>
    </row>
    <row r="11" spans="1:1" x14ac:dyDescent="0.25">
      <c r="A11" t="s">
        <v>4419</v>
      </c>
    </row>
    <row r="12" spans="1:1" x14ac:dyDescent="0.25">
      <c r="A12" t="s">
        <v>4420</v>
      </c>
    </row>
    <row r="13" spans="1:1" x14ac:dyDescent="0.25">
      <c r="A13" t="s">
        <v>4421</v>
      </c>
    </row>
    <row r="14" spans="1:1" x14ac:dyDescent="0.25">
      <c r="A14" t="s">
        <v>4422</v>
      </c>
    </row>
    <row r="15" spans="1:1" x14ac:dyDescent="0.25">
      <c r="A15" t="s">
        <v>4383</v>
      </c>
    </row>
    <row r="16" spans="1:1" x14ac:dyDescent="0.25">
      <c r="A16" t="s">
        <v>4384</v>
      </c>
    </row>
    <row r="17" spans="1:1" x14ac:dyDescent="0.25">
      <c r="A17" t="s">
        <v>4385</v>
      </c>
    </row>
    <row r="18" spans="1:1" x14ac:dyDescent="0.25">
      <c r="A18" t="s">
        <v>4386</v>
      </c>
    </row>
    <row r="20" spans="1:1" x14ac:dyDescent="0.25">
      <c r="A20" t="s">
        <v>4387</v>
      </c>
    </row>
    <row r="21" spans="1:1" x14ac:dyDescent="0.25">
      <c r="A21" t="s">
        <v>4388</v>
      </c>
    </row>
    <row r="22" spans="1:1" x14ac:dyDescent="0.25">
      <c r="A22" t="s">
        <v>4389</v>
      </c>
    </row>
    <row r="23" spans="1:1" x14ac:dyDescent="0.25">
      <c r="A23" t="s">
        <v>4445</v>
      </c>
    </row>
    <row r="24" spans="1:1" x14ac:dyDescent="0.25">
      <c r="A24" t="s">
        <v>4446</v>
      </c>
    </row>
    <row r="25" spans="1:1" x14ac:dyDescent="0.25">
      <c r="A25" t="s">
        <v>4390</v>
      </c>
    </row>
    <row r="26" spans="1:1" x14ac:dyDescent="0.25">
      <c r="A26" t="s">
        <v>4391</v>
      </c>
    </row>
    <row r="27" spans="1:1" x14ac:dyDescent="0.25">
      <c r="A27" t="s">
        <v>4392</v>
      </c>
    </row>
    <row r="28" spans="1:1" x14ac:dyDescent="0.25">
      <c r="A28" t="s">
        <v>4393</v>
      </c>
    </row>
    <row r="29" spans="1:1" x14ac:dyDescent="0.25">
      <c r="A29" t="s">
        <v>4394</v>
      </c>
    </row>
    <row r="31" spans="1:1" x14ac:dyDescent="0.25">
      <c r="A31" t="s">
        <v>4395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FECP Por atividade economica</vt:lpstr>
      <vt:lpstr>Arr 2020</vt:lpstr>
      <vt:lpstr>SQL Results</vt:lpstr>
      <vt:lpstr>SQL Statement</vt:lpstr>
      <vt:lpstr>'FECP Por atividade economica'!Area_de_impressao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de Souza Pacheco</dc:creator>
  <cp:lastModifiedBy>Eduardo de Souza Pacheco</cp:lastModifiedBy>
  <cp:lastPrinted>2018-08-15T17:21:22Z</cp:lastPrinted>
  <dcterms:created xsi:type="dcterms:W3CDTF">2017-05-04T20:53:52Z</dcterms:created>
  <dcterms:modified xsi:type="dcterms:W3CDTF">2021-01-19T16:30:19Z</dcterms:modified>
</cp:coreProperties>
</file>