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barbosa\Desktop\RREO 2º Bimestre 2026\"/>
    </mc:Choice>
  </mc:AlternateContent>
  <xr:revisionPtr revIDLastSave="0" documentId="13_ncr:1_{69C262DA-8F94-4ECB-9974-7D07E17E5BD0}" xr6:coauthVersionLast="47" xr6:coauthVersionMax="47" xr10:uidLastSave="{00000000-0000-0000-0000-000000000000}"/>
  <bookViews>
    <workbookView xWindow="-28920" yWindow="-105" windowWidth="29040" windowHeight="15720" xr2:uid="{8F603DE7-494E-4467-9819-03735DEB9ECE}"/>
  </bookViews>
  <sheets>
    <sheet name="Plan1" sheetId="1" r:id="rId1"/>
  </sheets>
  <definedNames>
    <definedName name="_xlnm.Print_Area" localSheetId="0">Plan1!$A$1:$O$61</definedName>
    <definedName name="HTML_CodePage" hidden="1">1252</definedName>
    <definedName name="HTML_Description" hidden="1">""</definedName>
    <definedName name="HTML_Email" hidden="1">""</definedName>
    <definedName name="HTML_Header" hidden="1">"Tabela"</definedName>
    <definedName name="HTML_LastUpdate" hidden="1">"16/03/98"</definedName>
    <definedName name="HTML_LineAfter" hidden="1">FALSE</definedName>
    <definedName name="HTML_LineBefore" hidden="1">FALSE</definedName>
    <definedName name="HTML_Name" hidden="1">"Rede Integrada"</definedName>
    <definedName name="HTML_OBDlg2" hidden="1">TRUE</definedName>
    <definedName name="HTML_OBDlg4" hidden="1">TRUE</definedName>
    <definedName name="HTML_OS" hidden="1">0</definedName>
    <definedName name="HTML_PathFile" hidden="1">"C:\internetemp\balpep1.htm"</definedName>
    <definedName name="HTML_Title" hidden="1">"Balpep11"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8" i="1" l="1"/>
  <c r="C48" i="1"/>
  <c r="D48" i="1"/>
  <c r="E48" i="1"/>
  <c r="F48" i="1"/>
  <c r="G48" i="1"/>
  <c r="H48" i="1"/>
  <c r="I48" i="1"/>
  <c r="J48" i="1"/>
  <c r="K48" i="1"/>
  <c r="L48" i="1"/>
  <c r="M48" i="1"/>
  <c r="N48" i="1"/>
  <c r="O48" i="1"/>
  <c r="O44" i="1"/>
  <c r="N44" i="1"/>
  <c r="M44" i="1"/>
  <c r="L44" i="1"/>
  <c r="K44" i="1"/>
  <c r="J44" i="1"/>
  <c r="I44" i="1"/>
  <c r="H44" i="1"/>
  <c r="G44" i="1"/>
  <c r="F44" i="1"/>
  <c r="E44" i="1"/>
  <c r="D44" i="1"/>
  <c r="C44" i="1"/>
  <c r="B44" i="1"/>
  <c r="O24" i="1" l="1"/>
  <c r="N41" i="1"/>
  <c r="M36" i="1"/>
  <c r="H45" i="1"/>
  <c r="K36" i="1"/>
  <c r="J36" i="1"/>
  <c r="I36" i="1"/>
  <c r="H36" i="1"/>
  <c r="G36" i="1"/>
  <c r="F36" i="1"/>
  <c r="E36" i="1"/>
  <c r="D36" i="1"/>
  <c r="C36" i="1"/>
  <c r="B36" i="1"/>
  <c r="K30" i="1"/>
  <c r="J30" i="1"/>
  <c r="I30" i="1"/>
  <c r="H30" i="1"/>
  <c r="G30" i="1"/>
  <c r="G15" i="1" s="1"/>
  <c r="G42" i="1" s="1"/>
  <c r="F30" i="1"/>
  <c r="F15" i="1" s="1"/>
  <c r="F42" i="1" s="1"/>
  <c r="E30" i="1"/>
  <c r="D30" i="1"/>
  <c r="C30" i="1"/>
  <c r="B30" i="1"/>
  <c r="K24" i="1"/>
  <c r="J24" i="1"/>
  <c r="I24" i="1"/>
  <c r="I15" i="1" s="1"/>
  <c r="I42" i="1" s="1"/>
  <c r="H24" i="1"/>
  <c r="H15" i="1" s="1"/>
  <c r="H42" i="1" s="1"/>
  <c r="G24" i="1"/>
  <c r="F24" i="1"/>
  <c r="E24" i="1"/>
  <c r="D24" i="1"/>
  <c r="C24" i="1"/>
  <c r="B24" i="1"/>
  <c r="K16" i="1"/>
  <c r="K15" i="1" s="1"/>
  <c r="K42" i="1" s="1"/>
  <c r="J16" i="1"/>
  <c r="J15" i="1" s="1"/>
  <c r="J42" i="1" s="1"/>
  <c r="I16" i="1"/>
  <c r="H16" i="1"/>
  <c r="G16" i="1"/>
  <c r="F16" i="1"/>
  <c r="E16" i="1"/>
  <c r="D16" i="1"/>
  <c r="C16" i="1"/>
  <c r="C15" i="1" s="1"/>
  <c r="C42" i="1" s="1"/>
  <c r="B16" i="1"/>
  <c r="B15" i="1" s="1"/>
  <c r="B42" i="1" s="1"/>
  <c r="E15" i="1"/>
  <c r="E42" i="1" s="1"/>
  <c r="D15" i="1"/>
  <c r="D42" i="1" s="1"/>
  <c r="N47" i="1" l="1"/>
  <c r="N46" i="1"/>
  <c r="N43" i="1"/>
  <c r="N20" i="1"/>
  <c r="N45" i="1" l="1"/>
  <c r="N37" i="1" l="1"/>
  <c r="O30" i="1" l="1"/>
  <c r="O16" i="1"/>
  <c r="O36" i="1"/>
  <c r="L36" i="1"/>
  <c r="M30" i="1"/>
  <c r="L30" i="1"/>
  <c r="M24" i="1"/>
  <c r="L24" i="1"/>
  <c r="M16" i="1"/>
  <c r="L16" i="1"/>
  <c r="N17" i="1"/>
  <c r="N18" i="1"/>
  <c r="N19" i="1"/>
  <c r="N21" i="1"/>
  <c r="N22" i="1"/>
  <c r="N23" i="1"/>
  <c r="N25" i="1"/>
  <c r="N26" i="1"/>
  <c r="N27" i="1"/>
  <c r="N28" i="1"/>
  <c r="N29" i="1"/>
  <c r="N31" i="1"/>
  <c r="N32" i="1"/>
  <c r="N33" i="1"/>
  <c r="N34" i="1"/>
  <c r="N35" i="1"/>
  <c r="N38" i="1"/>
  <c r="N39" i="1"/>
  <c r="N40" i="1"/>
  <c r="M15" i="1" l="1"/>
  <c r="M42" i="1" s="1"/>
  <c r="N30" i="1"/>
  <c r="O15" i="1"/>
  <c r="O42" i="1" s="1"/>
  <c r="N36" i="1"/>
  <c r="N24" i="1"/>
  <c r="L15" i="1"/>
  <c r="L42" i="1" s="1"/>
  <c r="N16" i="1"/>
  <c r="N15" i="1" l="1"/>
  <c r="N42" i="1" s="1"/>
</calcChain>
</file>

<file path=xl/sharedStrings.xml><?xml version="1.0" encoding="utf-8"?>
<sst xmlns="http://schemas.openxmlformats.org/spreadsheetml/2006/main" count="72" uniqueCount="72">
  <si>
    <t>GOVERNO DO ESTADO DO RIO DE JANEIRO</t>
  </si>
  <si>
    <t>RELATÓRIO RESUMIDO DA EXECUÇÃO ORÇAMENTÁRIA</t>
  </si>
  <si>
    <t>DEMONSTRATIVO DA RECEITA CORRENTE LÍQUIDA</t>
  </si>
  <si>
    <t>ORÇAMENTOS FISCAL E DA SEGURIDADE SOCIAL</t>
  </si>
  <si>
    <t>RREO - ANEXO 3 (LRF, Art. 53, inciso I)</t>
  </si>
  <si>
    <t>ESPECIFICAÇÃO</t>
  </si>
  <si>
    <t>EVOLUÇÃO DA RECEITA REALIZADA NOS ÚLTIMOS 12 MESES</t>
  </si>
  <si>
    <t>TOTAL                             (ÚLTIMOS 12 MESES)</t>
  </si>
  <si>
    <t>PREVISÃO</t>
  </si>
  <si>
    <t>ATUALIZADA</t>
  </si>
  <si>
    <t>Mai/2025</t>
  </si>
  <si>
    <t>Jun/2025</t>
  </si>
  <si>
    <t>Jul/2025</t>
  </si>
  <si>
    <t>Ago/2025</t>
  </si>
  <si>
    <t>Set/2025</t>
  </si>
  <si>
    <t>Out/2025</t>
  </si>
  <si>
    <t>Nov/2025</t>
  </si>
  <si>
    <t>Dez/2025</t>
  </si>
  <si>
    <t>Jan/2026</t>
  </si>
  <si>
    <t>Fev/2026</t>
  </si>
  <si>
    <t>2026</t>
  </si>
  <si>
    <t>RECEITAS CORRENTES (I)</t>
  </si>
  <si>
    <t xml:space="preserve">  Impostos, Taxas e Contribuições de Melhoria</t>
  </si>
  <si>
    <t xml:space="preserve">      ICMS</t>
  </si>
  <si>
    <t xml:space="preserve">      IPVA</t>
  </si>
  <si>
    <t xml:space="preserve">      ITCD</t>
  </si>
  <si>
    <t xml:space="preserve">      IBS</t>
  </si>
  <si>
    <t xml:space="preserve">      IRRF</t>
  </si>
  <si>
    <t xml:space="preserve">      Outros Impostos, Taxas e Contribuições de Melhoria</t>
  </si>
  <si>
    <t xml:space="preserve">  Contribuições</t>
  </si>
  <si>
    <t xml:space="preserve">  Receita Patrimonial</t>
  </si>
  <si>
    <t xml:space="preserve">      Rendimentos de Aplicação Financeira</t>
  </si>
  <si>
    <t xml:space="preserve">      Outras Receitas Patrimoniais</t>
  </si>
  <si>
    <t xml:space="preserve">  Receita Agropecuária</t>
  </si>
  <si>
    <t xml:space="preserve">  Receita Industrial</t>
  </si>
  <si>
    <t xml:space="preserve">  Receita de Serviços</t>
  </si>
  <si>
    <t xml:space="preserve">  Transferências Correntes</t>
  </si>
  <si>
    <t xml:space="preserve">      Cota-Parte do FPE</t>
  </si>
  <si>
    <t xml:space="preserve">      Transferências da LC 61/1989</t>
  </si>
  <si>
    <t xml:space="preserve">      Transferências do FUNDEB</t>
  </si>
  <si>
    <t xml:space="preserve">      Outras Transferências Correntes</t>
  </si>
  <si>
    <t xml:space="preserve">  Outras Receitas Correntes</t>
  </si>
  <si>
    <t>DEDUÇÕES (II)</t>
  </si>
  <si>
    <t xml:space="preserve">  Transferências Constitucionais e Legais</t>
  </si>
  <si>
    <t xml:space="preserve">  Contrib. do Servidor para o Plano de Previdência </t>
  </si>
  <si>
    <t xml:space="preserve">  Compensação Financ. entre Regimes Prev.</t>
  </si>
  <si>
    <t xml:space="preserve">  Rendimentos de Aplicações de Recursos Previdenciários</t>
  </si>
  <si>
    <t xml:space="preserve">  Dedução de Receita p/ Formação do FUNDEB</t>
  </si>
  <si>
    <t>RECEITA CORRENTE LÍQUIDA (III) = (I - II)</t>
  </si>
  <si>
    <t xml:space="preserve">( - ) Transferências obrigatórias da União relativas às emendas individuais (art. 166-A, § 1º, da CF) (IV)    </t>
  </si>
  <si>
    <t>RECEITA CORRENTE LÍQUIDA AJUSTADA PARA CÁLCULO DOS LIMITES DE ENDIVIDAMENTO (V) = (III - IV)</t>
  </si>
  <si>
    <t>( - ) Transferências obrigatórias da União relativas às emendas de bancada (art. 166, § 16, da CF)(VI)</t>
  </si>
  <si>
    <t xml:space="preserve">( - ) Transferências da União relativas  a remunerção dos agentes comunitários de saúde e de combate às endemias (CF, art. 198, §11)(VII)  </t>
  </si>
  <si>
    <t>( - ) Outras Deduções Constitucionais ou Legais (VIII)</t>
  </si>
  <si>
    <t>RECEITA CORRENTE LÍQUIDA AJUSTADA PARA CÁLCULO DOS LIMITES DA DESPESA COM PESSOAL (IX) = (V - VI - VII - VIII)</t>
  </si>
  <si>
    <t>FONTE: Siafe-Rio - Secretaria de Estado de Fazenda.</t>
  </si>
  <si>
    <t>Obs.: 1 - Excluídas a Imprensa Oficial, a CEDAE e a AGERIO por não se enquadrarem no conceito de Empresa Dependente.</t>
  </si>
  <si>
    <t xml:space="preserve">         2 - Imprensa Oficial, CEDAE e AGERIO não constam nos Orçamentos Fiscal e da Seguridade Social no exercício de 2025.</t>
  </si>
  <si>
    <t xml:space="preserve">         2 - Os valores informados nas linhas "( - ) Transferências obrigatórias da União relativas às emendas individuais (art. 166-A, § 1º, da CF) (IV)" e "( - ) Transferências obrigatórias da União relativas às emendas de bancada (art. 166, § 16, da CF) (VI)" foram identificados através do portal Tesouro Nacional Transparente (https://www.tesourotransparente.gov.br/ckan/dataset/emendas-parlamentares-individuais-e-de-bancada), considerando as naturezas de receita contabilizadas no Siafe-Rio.</t>
  </si>
  <si>
    <t>Renato Ferreira Costa</t>
  </si>
  <si>
    <t>Ronald Marcio G. Rodrigues</t>
  </si>
  <si>
    <t>Yasmim da Costa Monteiro</t>
  </si>
  <si>
    <t>Coordenador - ID: 4.284.985-3</t>
  </si>
  <si>
    <t>Superintendente - ID: 1.943.584-3</t>
  </si>
  <si>
    <t>Subsecretária de Contabilidade Geral - ID: 4.461.243-5</t>
  </si>
  <si>
    <t>Contador - CRC-RJ-097281/O-6</t>
  </si>
  <si>
    <t>Contador - CRC-RJ-079208/O-8</t>
  </si>
  <si>
    <t>Contadora - CRC-RJ-114428/O-0</t>
  </si>
  <si>
    <t>Mar/2026</t>
  </si>
  <si>
    <t>Abr/2026</t>
  </si>
  <si>
    <t>MAIO/2025 A ABRIL/2026</t>
  </si>
  <si>
    <t xml:space="preserve">            Emissão: 20/05/2026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</si>
</sst>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.00_);_(* \(#,##0.00\);_(* &quot;-&quot;??_);_(@_)"/>
    <numFmt numFmtId="165" formatCode="&quot;R$ &quot;#,##0.00_);[Red]\(&quot;R$ &quot;#,##0.00\)"/>
    <numFmt numFmtId="166" formatCode="_(* #,##0_);_(* \(#,##0\);_(* &quot;-&quot;??_);_(@_)"/>
  </numFmts>
  <fonts count="10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sz val="9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9"/>
      <name val="Times New Roman"/>
      <family val="1"/>
    </font>
    <font>
      <u/>
      <sz val="10"/>
      <color theme="10"/>
      <name val="Arial"/>
      <family val="2"/>
    </font>
    <font>
      <b/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8" fillId="0" borderId="0" applyNumberFormat="0" applyFill="0" applyBorder="0" applyAlignment="0" applyProtection="0"/>
    <xf numFmtId="0" fontId="2" fillId="0" borderId="0"/>
    <xf numFmtId="164" fontId="1" fillId="0" borderId="0" applyFont="0" applyFill="0" applyBorder="0" applyAlignment="0" applyProtection="0"/>
  </cellStyleXfs>
  <cellXfs count="86">
    <xf numFmtId="0" fontId="0" fillId="0" borderId="0" xfId="0"/>
    <xf numFmtId="0" fontId="3" fillId="0" borderId="0" xfId="0" applyFont="1"/>
    <xf numFmtId="164" fontId="4" fillId="0" borderId="0" xfId="3" applyFont="1" applyAlignment="1">
      <alignment horizontal="center"/>
    </xf>
    <xf numFmtId="164" fontId="4" fillId="0" borderId="0" xfId="3" applyFont="1" applyAlignment="1"/>
    <xf numFmtId="0" fontId="4" fillId="0" borderId="0" xfId="0" applyFont="1"/>
    <xf numFmtId="43" fontId="4" fillId="0" borderId="0" xfId="0" applyNumberFormat="1" applyFont="1"/>
    <xf numFmtId="164" fontId="4" fillId="0" borderId="0" xfId="3" applyFont="1" applyAlignment="1">
      <alignment horizontal="right"/>
    </xf>
    <xf numFmtId="0" fontId="4" fillId="0" borderId="0" xfId="0" applyFont="1" applyAlignment="1">
      <alignment horizontal="right"/>
    </xf>
    <xf numFmtId="164" fontId="4" fillId="0" borderId="0" xfId="3" applyFont="1" applyBorder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166" fontId="5" fillId="0" borderId="0" xfId="0" applyNumberFormat="1" applyFont="1"/>
    <xf numFmtId="0" fontId="6" fillId="3" borderId="1" xfId="0" applyFont="1" applyFill="1" applyBorder="1" applyAlignment="1">
      <alignment horizontal="center"/>
    </xf>
    <xf numFmtId="0" fontId="6" fillId="3" borderId="2" xfId="0" applyFont="1" applyFill="1" applyBorder="1" applyAlignment="1">
      <alignment horizontal="center"/>
    </xf>
    <xf numFmtId="49" fontId="6" fillId="3" borderId="7" xfId="0" applyNumberFormat="1" applyFont="1" applyFill="1" applyBorder="1" applyAlignment="1">
      <alignment horizontal="center"/>
    </xf>
    <xf numFmtId="49" fontId="6" fillId="3" borderId="8" xfId="0" applyNumberFormat="1" applyFont="1" applyFill="1" applyBorder="1" applyAlignment="1">
      <alignment horizontal="center"/>
    </xf>
    <xf numFmtId="0" fontId="5" fillId="4" borderId="0" xfId="0" applyFont="1" applyFill="1"/>
    <xf numFmtId="166" fontId="4" fillId="0" borderId="0" xfId="0" applyNumberFormat="1" applyFont="1"/>
    <xf numFmtId="49" fontId="6" fillId="3" borderId="11" xfId="2" applyNumberFormat="1" applyFont="1" applyFill="1" applyBorder="1" applyAlignment="1">
      <alignment horizontal="justify" wrapText="1"/>
    </xf>
    <xf numFmtId="164" fontId="6" fillId="0" borderId="1" xfId="3" applyFont="1" applyFill="1" applyBorder="1" applyAlignment="1"/>
    <xf numFmtId="164" fontId="5" fillId="0" borderId="2" xfId="3" applyFont="1" applyBorder="1" applyAlignment="1"/>
    <xf numFmtId="164" fontId="5" fillId="0" borderId="2" xfId="3" applyFont="1" applyFill="1" applyBorder="1" applyAlignment="1"/>
    <xf numFmtId="164" fontId="5" fillId="0" borderId="2" xfId="3" applyFont="1" applyFill="1" applyBorder="1" applyAlignment="1">
      <alignment horizontal="left" indent="1"/>
    </xf>
    <xf numFmtId="164" fontId="5" fillId="4" borderId="2" xfId="3" applyFont="1" applyFill="1" applyBorder="1" applyAlignment="1"/>
    <xf numFmtId="164" fontId="5" fillId="4" borderId="2" xfId="3" applyFont="1" applyFill="1" applyBorder="1" applyAlignment="1">
      <alignment horizontal="left" indent="1"/>
    </xf>
    <xf numFmtId="164" fontId="6" fillId="0" borderId="3" xfId="3" applyFont="1" applyFill="1" applyBorder="1" applyAlignment="1"/>
    <xf numFmtId="164" fontId="5" fillId="0" borderId="3" xfId="3" applyFont="1" applyFill="1" applyBorder="1" applyAlignment="1"/>
    <xf numFmtId="164" fontId="5" fillId="0" borderId="3" xfId="3" applyFont="1" applyFill="1" applyBorder="1"/>
    <xf numFmtId="164" fontId="6" fillId="3" borderId="10" xfId="3" applyFont="1" applyFill="1" applyBorder="1"/>
    <xf numFmtId="43" fontId="5" fillId="0" borderId="0" xfId="0" applyNumberFormat="1" applyFont="1"/>
    <xf numFmtId="43" fontId="3" fillId="0" borderId="0" xfId="0" applyNumberFormat="1" applyFont="1"/>
    <xf numFmtId="0" fontId="5" fillId="0" borderId="0" xfId="0" applyFont="1" applyAlignment="1">
      <alignment horizontal="left"/>
    </xf>
    <xf numFmtId="164" fontId="6" fillId="4" borderId="1" xfId="3" applyFont="1" applyFill="1" applyBorder="1" applyAlignment="1"/>
    <xf numFmtId="164" fontId="6" fillId="4" borderId="3" xfId="3" applyFont="1" applyFill="1" applyBorder="1" applyAlignment="1"/>
    <xf numFmtId="164" fontId="5" fillId="4" borderId="3" xfId="3" applyFont="1" applyFill="1" applyBorder="1" applyAlignment="1"/>
    <xf numFmtId="164" fontId="5" fillId="4" borderId="3" xfId="3" applyFont="1" applyFill="1" applyBorder="1"/>
    <xf numFmtId="164" fontId="6" fillId="0" borderId="1" xfId="3" applyFont="1" applyBorder="1" applyAlignment="1"/>
    <xf numFmtId="4" fontId="5" fillId="2" borderId="12" xfId="0" applyNumberFormat="1" applyFont="1" applyFill="1" applyBorder="1" applyAlignment="1">
      <alignment horizontal="right" vertical="top" wrapText="1"/>
    </xf>
    <xf numFmtId="164" fontId="6" fillId="0" borderId="2" xfId="3" applyFont="1" applyFill="1" applyBorder="1" applyAlignment="1"/>
    <xf numFmtId="164" fontId="6" fillId="3" borderId="9" xfId="3" applyFont="1" applyFill="1" applyBorder="1"/>
    <xf numFmtId="0" fontId="5" fillId="4" borderId="0" xfId="0" applyFont="1" applyFill="1" applyAlignment="1">
      <alignment horizontal="right"/>
    </xf>
    <xf numFmtId="0" fontId="6" fillId="4" borderId="0" xfId="0" applyFont="1" applyFill="1" applyAlignment="1">
      <alignment horizontal="left"/>
    </xf>
    <xf numFmtId="0" fontId="6" fillId="4" borderId="0" xfId="0" applyFont="1" applyFill="1"/>
    <xf numFmtId="0" fontId="5" fillId="4" borderId="4" xfId="0" applyFont="1" applyFill="1" applyBorder="1" applyAlignment="1">
      <alignment horizontal="justify" wrapText="1"/>
    </xf>
    <xf numFmtId="164" fontId="5" fillId="0" borderId="10" xfId="3" applyFont="1" applyFill="1" applyBorder="1"/>
    <xf numFmtId="164" fontId="5" fillId="0" borderId="9" xfId="3" applyFont="1" applyFill="1" applyBorder="1"/>
    <xf numFmtId="49" fontId="6" fillId="3" borderId="4" xfId="2" applyNumberFormat="1" applyFont="1" applyFill="1" applyBorder="1" applyAlignment="1">
      <alignment horizontal="justify" wrapText="1"/>
    </xf>
    <xf numFmtId="164" fontId="6" fillId="3" borderId="13" xfId="3" applyFont="1" applyFill="1" applyBorder="1" applyAlignment="1">
      <alignment horizontal="center"/>
    </xf>
    <xf numFmtId="164" fontId="6" fillId="3" borderId="1" xfId="3" applyFont="1" applyFill="1" applyBorder="1" applyAlignment="1">
      <alignment horizontal="center"/>
    </xf>
    <xf numFmtId="49" fontId="6" fillId="3" borderId="6" xfId="2" applyNumberFormat="1" applyFont="1" applyFill="1" applyBorder="1" applyAlignment="1">
      <alignment horizontal="justify" wrapText="1"/>
    </xf>
    <xf numFmtId="164" fontId="6" fillId="3" borderId="7" xfId="3" applyFont="1" applyFill="1" applyBorder="1" applyAlignment="1"/>
    <xf numFmtId="164" fontId="6" fillId="3" borderId="8" xfId="3" applyFont="1" applyFill="1" applyBorder="1" applyAlignment="1"/>
    <xf numFmtId="0" fontId="5" fillId="4" borderId="0" xfId="0" applyFont="1" applyFill="1" applyAlignment="1">
      <alignment horizontal="justify" wrapText="1"/>
    </xf>
    <xf numFmtId="164" fontId="5" fillId="0" borderId="0" xfId="3" applyFont="1" applyFill="1" applyBorder="1" applyAlignment="1"/>
    <xf numFmtId="0" fontId="5" fillId="4" borderId="15" xfId="0" applyFont="1" applyFill="1" applyBorder="1" applyAlignment="1">
      <alignment horizontal="justify" wrapText="1"/>
    </xf>
    <xf numFmtId="0" fontId="5" fillId="4" borderId="14" xfId="0" applyFont="1" applyFill="1" applyBorder="1" applyAlignment="1">
      <alignment horizontal="justify" wrapText="1"/>
    </xf>
    <xf numFmtId="164" fontId="5" fillId="0" borderId="14" xfId="3" applyFont="1" applyFill="1" applyBorder="1" applyAlignment="1"/>
    <xf numFmtId="164" fontId="5" fillId="0" borderId="15" xfId="3" applyFont="1" applyFill="1" applyBorder="1" applyAlignment="1"/>
    <xf numFmtId="164" fontId="5" fillId="0" borderId="13" xfId="3" applyFont="1" applyFill="1" applyBorder="1" applyAlignment="1"/>
    <xf numFmtId="164" fontId="5" fillId="0" borderId="7" xfId="3" applyFont="1" applyFill="1" applyBorder="1" applyAlignment="1"/>
    <xf numFmtId="164" fontId="5" fillId="4" borderId="13" xfId="3" applyFont="1" applyFill="1" applyBorder="1" applyAlignment="1"/>
    <xf numFmtId="0" fontId="5" fillId="0" borderId="0" xfId="0" applyFont="1" applyAlignment="1">
      <alignment horizontal="center"/>
    </xf>
    <xf numFmtId="0" fontId="5" fillId="4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6" fillId="3" borderId="4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37" fontId="6" fillId="3" borderId="1" xfId="0" applyNumberFormat="1" applyFont="1" applyFill="1" applyBorder="1" applyAlignment="1">
      <alignment horizontal="center" vertical="center"/>
    </xf>
    <xf numFmtId="37" fontId="6" fillId="3" borderId="15" xfId="0" applyNumberFormat="1" applyFont="1" applyFill="1" applyBorder="1" applyAlignment="1">
      <alignment horizontal="center" vertical="center"/>
    </xf>
    <xf numFmtId="37" fontId="6" fillId="3" borderId="4" xfId="0" applyNumberFormat="1" applyFont="1" applyFill="1" applyBorder="1" applyAlignment="1">
      <alignment horizontal="center" vertical="center"/>
    </xf>
    <xf numFmtId="37" fontId="6" fillId="3" borderId="8" xfId="0" applyNumberFormat="1" applyFont="1" applyFill="1" applyBorder="1" applyAlignment="1">
      <alignment horizontal="center" vertical="center"/>
    </xf>
    <xf numFmtId="37" fontId="6" fillId="3" borderId="14" xfId="0" applyNumberFormat="1" applyFont="1" applyFill="1" applyBorder="1" applyAlignment="1">
      <alignment horizontal="center" vertical="center"/>
    </xf>
    <xf numFmtId="37" fontId="6" fillId="3" borderId="6" xfId="0" applyNumberFormat="1" applyFont="1" applyFill="1" applyBorder="1" applyAlignment="1">
      <alignment horizontal="center" vertical="center"/>
    </xf>
    <xf numFmtId="49" fontId="6" fillId="3" borderId="13" xfId="0" applyNumberFormat="1" applyFont="1" applyFill="1" applyBorder="1" applyAlignment="1">
      <alignment horizontal="center" vertical="center" wrapText="1"/>
    </xf>
    <xf numFmtId="49" fontId="6" fillId="3" borderId="3" xfId="0" applyNumberFormat="1" applyFont="1" applyFill="1" applyBorder="1" applyAlignment="1">
      <alignment horizontal="center" vertical="center" wrapText="1"/>
    </xf>
    <xf numFmtId="49" fontId="6" fillId="3" borderId="7" xfId="0" applyNumberFormat="1" applyFont="1" applyFill="1" applyBorder="1" applyAlignment="1">
      <alignment horizontal="center" vertical="center" wrapText="1"/>
    </xf>
    <xf numFmtId="165" fontId="5" fillId="0" borderId="14" xfId="0" applyNumberFormat="1" applyFont="1" applyBorder="1" applyAlignment="1">
      <alignment horizontal="right"/>
    </xf>
    <xf numFmtId="0" fontId="5" fillId="0" borderId="14" xfId="0" applyFont="1" applyBorder="1" applyAlignment="1">
      <alignment horizontal="right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wrapText="1"/>
    </xf>
    <xf numFmtId="164" fontId="4" fillId="4" borderId="0" xfId="3" applyFont="1" applyFill="1" applyAlignment="1">
      <alignment horizontal="center"/>
    </xf>
    <xf numFmtId="164" fontId="4" fillId="4" borderId="0" xfId="3" applyFont="1" applyFill="1" applyBorder="1" applyAlignment="1">
      <alignment horizontal="right"/>
    </xf>
    <xf numFmtId="164" fontId="4" fillId="4" borderId="0" xfId="3" applyFont="1" applyFill="1" applyAlignment="1">
      <alignment horizontal="right"/>
    </xf>
    <xf numFmtId="164" fontId="4" fillId="4" borderId="0" xfId="3" applyFont="1" applyFill="1" applyAlignment="1"/>
    <xf numFmtId="164" fontId="9" fillId="4" borderId="0" xfId="1" applyNumberFormat="1" applyFont="1" applyFill="1" applyBorder="1" applyAlignment="1">
      <alignment vertical="center" wrapText="1"/>
    </xf>
    <xf numFmtId="164" fontId="7" fillId="4" borderId="0" xfId="3" applyFont="1" applyFill="1" applyBorder="1" applyAlignment="1">
      <alignment vertical="center" wrapText="1"/>
    </xf>
  </cellXfs>
  <cellStyles count="4">
    <cellStyle name="Hiperlink" xfId="1" builtinId="8"/>
    <cellStyle name="Normal" xfId="0" builtinId="0"/>
    <cellStyle name="Normal 2" xfId="2" xr:uid="{951FD48E-EF53-4F32-B570-5CA2ABBE0219}"/>
    <cellStyle name="Vírgula" xfId="3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73025</xdr:colOff>
      <xdr:row>0</xdr:row>
      <xdr:rowOff>73025</xdr:rowOff>
    </xdr:from>
    <xdr:to>
      <xdr:col>6</xdr:col>
      <xdr:colOff>644525</xdr:colOff>
      <xdr:row>3</xdr:row>
      <xdr:rowOff>225425</xdr:rowOff>
    </xdr:to>
    <xdr:pic>
      <xdr:nvPicPr>
        <xdr:cNvPr id="1683" name="Imagem 1">
          <a:extLst>
            <a:ext uri="{FF2B5EF4-FFF2-40B4-BE49-F238E27FC236}">
              <a16:creationId xmlns:a16="http://schemas.microsoft.com/office/drawing/2014/main" id="{A3119EAD-1D48-DB12-94E6-7EBB769A77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44425" y="73025"/>
          <a:ext cx="571500" cy="673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525D47-4E22-4687-BE62-7EFC88728840}">
  <sheetPr>
    <pageSetUpPr fitToPage="1"/>
  </sheetPr>
  <dimension ref="A1:U69"/>
  <sheetViews>
    <sheetView showGridLines="0" tabSelected="1" zoomScale="75" zoomScaleNormal="75" workbookViewId="0">
      <selection activeCell="P43" sqref="P43:Q48"/>
    </sheetView>
  </sheetViews>
  <sheetFormatPr defaultColWidth="9.140625" defaultRowHeight="12.75" x14ac:dyDescent="0.2"/>
  <cols>
    <col min="1" max="1" width="76.5703125" style="1" customWidth="1"/>
    <col min="2" max="13" width="22.140625" style="1" customWidth="1"/>
    <col min="14" max="14" width="24.28515625" style="1" customWidth="1"/>
    <col min="15" max="15" width="22.42578125" style="1" customWidth="1"/>
    <col min="16" max="16" width="18.28515625" style="2" customWidth="1"/>
    <col min="17" max="17" width="15.140625" style="3" bestFit="1" customWidth="1"/>
    <col min="18" max="18" width="16.85546875" style="4" bestFit="1" customWidth="1"/>
    <col min="19" max="19" width="16.140625" style="1" bestFit="1" customWidth="1"/>
    <col min="20" max="16384" width="9.140625" style="1"/>
  </cols>
  <sheetData>
    <row r="1" spans="1:18" ht="9" customHeight="1" x14ac:dyDescent="0.2"/>
    <row r="2" spans="1:18" ht="15.75" x14ac:dyDescent="0.25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</row>
    <row r="3" spans="1:18" ht="15.75" x14ac:dyDescent="0.2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</row>
    <row r="4" spans="1:18" ht="21" customHeight="1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</row>
    <row r="5" spans="1:18" ht="15.75" x14ac:dyDescent="0.25">
      <c r="A5" s="61" t="s">
        <v>0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</row>
    <row r="6" spans="1:18" ht="15.75" x14ac:dyDescent="0.25">
      <c r="A6" s="61" t="s">
        <v>1</v>
      </c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</row>
    <row r="7" spans="1:18" ht="15.75" x14ac:dyDescent="0.25">
      <c r="A7" s="63" t="s">
        <v>2</v>
      </c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</row>
    <row r="8" spans="1:18" ht="15.75" x14ac:dyDescent="0.25">
      <c r="A8" s="61" t="s">
        <v>3</v>
      </c>
      <c r="B8" s="61"/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</row>
    <row r="9" spans="1:18" ht="15.75" x14ac:dyDescent="0.25">
      <c r="A9" s="61" t="s">
        <v>70</v>
      </c>
      <c r="B9" s="61"/>
      <c r="C9" s="61"/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  <c r="O9" s="61"/>
    </row>
    <row r="10" spans="1:18" ht="15.75" x14ac:dyDescent="0.25">
      <c r="A10" s="10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9"/>
      <c r="O10" s="40" t="s">
        <v>71</v>
      </c>
    </row>
    <row r="11" spans="1:18" ht="15.75" x14ac:dyDescent="0.25">
      <c r="A11" s="9" t="s">
        <v>4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11"/>
      <c r="M11" s="9"/>
      <c r="N11" s="76">
        <v>1</v>
      </c>
      <c r="O11" s="77"/>
    </row>
    <row r="12" spans="1:18" ht="15.75" x14ac:dyDescent="0.25">
      <c r="A12" s="64" t="s">
        <v>5</v>
      </c>
      <c r="B12" s="67" t="s">
        <v>6</v>
      </c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9"/>
      <c r="N12" s="73" t="s">
        <v>7</v>
      </c>
      <c r="O12" s="12" t="s">
        <v>8</v>
      </c>
    </row>
    <row r="13" spans="1:18" ht="15.75" customHeight="1" x14ac:dyDescent="0.25">
      <c r="A13" s="65"/>
      <c r="B13" s="70"/>
      <c r="C13" s="71"/>
      <c r="D13" s="71"/>
      <c r="E13" s="71"/>
      <c r="F13" s="71"/>
      <c r="G13" s="71"/>
      <c r="H13" s="71"/>
      <c r="I13" s="71"/>
      <c r="J13" s="71"/>
      <c r="K13" s="71"/>
      <c r="L13" s="71"/>
      <c r="M13" s="72"/>
      <c r="N13" s="74"/>
      <c r="O13" s="13" t="s">
        <v>9</v>
      </c>
    </row>
    <row r="14" spans="1:18" ht="15.75" x14ac:dyDescent="0.25">
      <c r="A14" s="66"/>
      <c r="B14" s="14" t="s">
        <v>10</v>
      </c>
      <c r="C14" s="14" t="s">
        <v>11</v>
      </c>
      <c r="D14" s="14" t="s">
        <v>12</v>
      </c>
      <c r="E14" s="14" t="s">
        <v>13</v>
      </c>
      <c r="F14" s="14" t="s">
        <v>14</v>
      </c>
      <c r="G14" s="14" t="s">
        <v>15</v>
      </c>
      <c r="H14" s="14" t="s">
        <v>16</v>
      </c>
      <c r="I14" s="14" t="s">
        <v>17</v>
      </c>
      <c r="J14" s="14" t="s">
        <v>18</v>
      </c>
      <c r="K14" s="14" t="s">
        <v>19</v>
      </c>
      <c r="L14" s="14" t="s">
        <v>68</v>
      </c>
      <c r="M14" s="14" t="s">
        <v>69</v>
      </c>
      <c r="N14" s="75"/>
      <c r="O14" s="15" t="s">
        <v>20</v>
      </c>
    </row>
    <row r="15" spans="1:18" ht="15.75" x14ac:dyDescent="0.25">
      <c r="A15" s="41" t="s">
        <v>21</v>
      </c>
      <c r="B15" s="19">
        <f t="shared" ref="B15:H15" si="0">B16+B23+B24+B27+B28+B29+B30+B35</f>
        <v>13391739091.379997</v>
      </c>
      <c r="C15" s="19">
        <f t="shared" si="0"/>
        <v>10701436142.110001</v>
      </c>
      <c r="D15" s="19">
        <f t="shared" si="0"/>
        <v>9432354112.2299976</v>
      </c>
      <c r="E15" s="19">
        <f t="shared" si="0"/>
        <v>12024652703.18</v>
      </c>
      <c r="F15" s="19">
        <f t="shared" si="0"/>
        <v>9954165128.8500004</v>
      </c>
      <c r="G15" s="19">
        <f t="shared" si="0"/>
        <v>9690332009.6100006</v>
      </c>
      <c r="H15" s="32">
        <f t="shared" si="0"/>
        <v>12179828982.720001</v>
      </c>
      <c r="I15" s="32">
        <f>I16+I23+I24+I27+I28+I29+I30+I35</f>
        <v>12554885993.549999</v>
      </c>
      <c r="J15" s="32">
        <f t="shared" ref="J15:K15" si="1">J16+J23+J24+J27+J28+J29+J30+J35</f>
        <v>12474523951.83</v>
      </c>
      <c r="K15" s="32">
        <f t="shared" si="1"/>
        <v>13543293287.789999</v>
      </c>
      <c r="L15" s="32">
        <f t="shared" ref="L15:O15" si="2">L16+L23+L24+L27+L28+L29+L30+L35</f>
        <v>10849819631.889999</v>
      </c>
      <c r="M15" s="32">
        <f t="shared" si="2"/>
        <v>12103590897.090002</v>
      </c>
      <c r="N15" s="19">
        <f t="shared" si="2"/>
        <v>138900621932.23001</v>
      </c>
      <c r="O15" s="36">
        <f t="shared" si="2"/>
        <v>138623634744.75</v>
      </c>
      <c r="R15" s="5"/>
    </row>
    <row r="16" spans="1:18" ht="15.75" x14ac:dyDescent="0.25">
      <c r="A16" s="16" t="s">
        <v>22</v>
      </c>
      <c r="B16" s="20">
        <f t="shared" ref="B16:K16" si="3">SUM(B17:B22)</f>
        <v>6506535495.6700001</v>
      </c>
      <c r="C16" s="20">
        <f t="shared" si="3"/>
        <v>6519860201.3499994</v>
      </c>
      <c r="D16" s="20">
        <f t="shared" si="3"/>
        <v>6428850488.8199987</v>
      </c>
      <c r="E16" s="20">
        <f t="shared" si="3"/>
        <v>6147242937.4200001</v>
      </c>
      <c r="F16" s="20">
        <f t="shared" si="3"/>
        <v>6889139406.539999</v>
      </c>
      <c r="G16" s="20">
        <f t="shared" si="3"/>
        <v>6376192091.9200001</v>
      </c>
      <c r="H16" s="20">
        <f t="shared" si="3"/>
        <v>6335430859.5100002</v>
      </c>
      <c r="I16" s="20">
        <f t="shared" si="3"/>
        <v>8121893772.04</v>
      </c>
      <c r="J16" s="20">
        <f t="shared" si="3"/>
        <v>9285152539.5599995</v>
      </c>
      <c r="K16" s="20">
        <f t="shared" si="3"/>
        <v>8071233897.2199993</v>
      </c>
      <c r="L16" s="20">
        <f t="shared" ref="L16:O16" si="4">SUM(L17:L22)</f>
        <v>7464144624.1599998</v>
      </c>
      <c r="M16" s="20">
        <f t="shared" si="4"/>
        <v>8762705886.8700008</v>
      </c>
      <c r="N16" s="21">
        <f t="shared" si="4"/>
        <v>86908382201.079987</v>
      </c>
      <c r="O16" s="20">
        <f t="shared" si="4"/>
        <v>86056413956.759995</v>
      </c>
    </row>
    <row r="17" spans="1:18" ht="15.75" x14ac:dyDescent="0.25">
      <c r="A17" s="16" t="s">
        <v>23</v>
      </c>
      <c r="B17" s="21">
        <v>5012354341.9700003</v>
      </c>
      <c r="C17" s="21">
        <v>5173860958.0699997</v>
      </c>
      <c r="D17" s="20">
        <v>4983940327.6099997</v>
      </c>
      <c r="E17" s="20">
        <v>4839785733.5</v>
      </c>
      <c r="F17" s="20">
        <v>5572902477.1199999</v>
      </c>
      <c r="G17" s="20">
        <v>5050495198.3699999</v>
      </c>
      <c r="H17" s="20">
        <v>5148701434.0799999</v>
      </c>
      <c r="I17" s="20">
        <v>5595438666.25</v>
      </c>
      <c r="J17" s="20">
        <v>6764278991.8500004</v>
      </c>
      <c r="K17" s="20">
        <v>5855159455.9399996</v>
      </c>
      <c r="L17" s="20">
        <v>5318618480.3999996</v>
      </c>
      <c r="M17" s="20">
        <v>7097018566.9799995</v>
      </c>
      <c r="N17" s="22">
        <f t="shared" ref="N17:N35" si="5">SUM(B17:M17)</f>
        <v>66412554632.139999</v>
      </c>
      <c r="O17" s="37">
        <v>66603318937.489998</v>
      </c>
    </row>
    <row r="18" spans="1:18" ht="15.75" x14ac:dyDescent="0.25">
      <c r="A18" s="16" t="s">
        <v>24</v>
      </c>
      <c r="B18" s="21">
        <v>289017501.50999999</v>
      </c>
      <c r="C18" s="21">
        <v>229542325.97</v>
      </c>
      <c r="D18" s="20">
        <v>243852552.22999999</v>
      </c>
      <c r="E18" s="20">
        <v>193585269.55000001</v>
      </c>
      <c r="F18" s="20">
        <v>190089764.34</v>
      </c>
      <c r="G18" s="20">
        <v>173299652.22</v>
      </c>
      <c r="H18" s="20">
        <v>144822363.25999999</v>
      </c>
      <c r="I18" s="20">
        <v>176393461.66999999</v>
      </c>
      <c r="J18" s="20">
        <v>1655883280.95</v>
      </c>
      <c r="K18" s="20">
        <v>1005617714.88</v>
      </c>
      <c r="L18" s="20">
        <v>857510612.88999999</v>
      </c>
      <c r="M18" s="20">
        <v>606061225.70000005</v>
      </c>
      <c r="N18" s="22">
        <f t="shared" si="5"/>
        <v>5765675725.1700001</v>
      </c>
      <c r="O18" s="37">
        <v>5696478058.7200003</v>
      </c>
    </row>
    <row r="19" spans="1:18" ht="15.75" x14ac:dyDescent="0.25">
      <c r="A19" s="16" t="s">
        <v>25</v>
      </c>
      <c r="B19" s="21">
        <v>160978470.94999999</v>
      </c>
      <c r="C19" s="21">
        <v>144851868.15000001</v>
      </c>
      <c r="D19" s="20">
        <v>143081309.65000001</v>
      </c>
      <c r="E19" s="20">
        <v>139307058.22999999</v>
      </c>
      <c r="F19" s="20">
        <v>176104161.72999999</v>
      </c>
      <c r="G19" s="20">
        <v>164355337.71000001</v>
      </c>
      <c r="H19" s="20">
        <v>160296445.69999999</v>
      </c>
      <c r="I19" s="20">
        <v>333539776.08999997</v>
      </c>
      <c r="J19" s="20">
        <v>124124360.56999999</v>
      </c>
      <c r="K19" s="20">
        <v>98090259.209999993</v>
      </c>
      <c r="L19" s="20">
        <v>134325622.05000001</v>
      </c>
      <c r="M19" s="20">
        <v>160135712.13999999</v>
      </c>
      <c r="N19" s="22">
        <f t="shared" si="5"/>
        <v>1939190382.1799998</v>
      </c>
      <c r="O19" s="37">
        <v>1733000949.8299999</v>
      </c>
    </row>
    <row r="20" spans="1:18" ht="15.75" x14ac:dyDescent="0.25">
      <c r="A20" s="16" t="s">
        <v>26</v>
      </c>
      <c r="B20" s="21">
        <v>0</v>
      </c>
      <c r="C20" s="21">
        <v>0</v>
      </c>
      <c r="D20" s="20">
        <v>0</v>
      </c>
      <c r="E20" s="20">
        <v>0</v>
      </c>
      <c r="F20" s="20">
        <v>0</v>
      </c>
      <c r="G20" s="20">
        <v>0</v>
      </c>
      <c r="H20" s="20">
        <v>0</v>
      </c>
      <c r="I20" s="20">
        <v>0</v>
      </c>
      <c r="J20" s="20">
        <v>0</v>
      </c>
      <c r="K20" s="20">
        <v>0</v>
      </c>
      <c r="L20" s="20">
        <v>0</v>
      </c>
      <c r="M20" s="20">
        <v>0</v>
      </c>
      <c r="N20" s="22">
        <f t="shared" si="5"/>
        <v>0</v>
      </c>
      <c r="O20" s="37">
        <v>0</v>
      </c>
    </row>
    <row r="21" spans="1:18" ht="15.75" x14ac:dyDescent="0.25">
      <c r="A21" s="16" t="s">
        <v>27</v>
      </c>
      <c r="B21" s="21">
        <v>647324821.09000003</v>
      </c>
      <c r="C21" s="21">
        <v>625960603.22000003</v>
      </c>
      <c r="D21" s="20">
        <v>705702861.28999996</v>
      </c>
      <c r="E21" s="20">
        <v>587408323.91999996</v>
      </c>
      <c r="F21" s="20">
        <v>616904257.11000001</v>
      </c>
      <c r="G21" s="20">
        <v>660265546.00999999</v>
      </c>
      <c r="H21" s="20">
        <v>602713021.25</v>
      </c>
      <c r="I21" s="20">
        <v>1692635529.49</v>
      </c>
      <c r="J21" s="20">
        <v>233630589.16999999</v>
      </c>
      <c r="K21" s="20">
        <v>497202641.92000002</v>
      </c>
      <c r="L21" s="20">
        <v>690503857.39999998</v>
      </c>
      <c r="M21" s="20">
        <v>515039974.76999998</v>
      </c>
      <c r="N21" s="22">
        <f t="shared" si="5"/>
        <v>8075292026.6399994</v>
      </c>
      <c r="O21" s="37">
        <v>7341509402.4899998</v>
      </c>
    </row>
    <row r="22" spans="1:18" ht="15.75" x14ac:dyDescent="0.25">
      <c r="A22" s="16" t="s">
        <v>28</v>
      </c>
      <c r="B22" s="22">
        <v>396860360.14999998</v>
      </c>
      <c r="C22" s="22">
        <v>345644445.94</v>
      </c>
      <c r="D22" s="24">
        <v>352273438.04000002</v>
      </c>
      <c r="E22" s="24">
        <v>387156552.22000003</v>
      </c>
      <c r="F22" s="24">
        <v>333138746.24000001</v>
      </c>
      <c r="G22" s="24">
        <v>327776357.61000001</v>
      </c>
      <c r="H22" s="24">
        <v>278897595.22000003</v>
      </c>
      <c r="I22" s="24">
        <v>323886338.54000002</v>
      </c>
      <c r="J22" s="24">
        <v>507235317.01999998</v>
      </c>
      <c r="K22" s="24">
        <v>615163825.26999998</v>
      </c>
      <c r="L22" s="24">
        <v>463186051.42000002</v>
      </c>
      <c r="M22" s="24">
        <v>384450407.27999997</v>
      </c>
      <c r="N22" s="22">
        <f t="shared" si="5"/>
        <v>4715669434.9499998</v>
      </c>
      <c r="O22" s="37">
        <v>4682106608.2299995</v>
      </c>
    </row>
    <row r="23" spans="1:18" ht="15.75" x14ac:dyDescent="0.25">
      <c r="A23" s="16" t="s">
        <v>29</v>
      </c>
      <c r="B23" s="22">
        <v>391156688.63</v>
      </c>
      <c r="C23" s="22">
        <v>334697076.50999999</v>
      </c>
      <c r="D23" s="24">
        <v>314825774.54000002</v>
      </c>
      <c r="E23" s="24">
        <v>417794440.06</v>
      </c>
      <c r="F23" s="24">
        <v>305877905.83999997</v>
      </c>
      <c r="G23" s="24">
        <v>351016965.35000002</v>
      </c>
      <c r="H23" s="24">
        <v>335986320.54000002</v>
      </c>
      <c r="I23" s="24">
        <v>679626721.80999994</v>
      </c>
      <c r="J23" s="24">
        <v>324524928.11000001</v>
      </c>
      <c r="K23" s="24">
        <v>317116217.69999999</v>
      </c>
      <c r="L23" s="24">
        <v>437959105.41000003</v>
      </c>
      <c r="M23" s="24">
        <v>337331770.60000002</v>
      </c>
      <c r="N23" s="22">
        <f t="shared" si="5"/>
        <v>4547913915.0999994</v>
      </c>
      <c r="O23" s="37">
        <v>4667582423.54</v>
      </c>
    </row>
    <row r="24" spans="1:18" ht="15.75" x14ac:dyDescent="0.25">
      <c r="A24" s="16" t="s">
        <v>30</v>
      </c>
      <c r="B24" s="21">
        <f t="shared" ref="B24:K24" si="6">B25+B26</f>
        <v>5172772955.5200005</v>
      </c>
      <c r="C24" s="21">
        <f t="shared" si="6"/>
        <v>2500825535.8400002</v>
      </c>
      <c r="D24" s="21">
        <f t="shared" si="6"/>
        <v>1633257521.24</v>
      </c>
      <c r="E24" s="21">
        <f t="shared" si="6"/>
        <v>4261633635.3299999</v>
      </c>
      <c r="F24" s="21">
        <f t="shared" si="6"/>
        <v>1658815930.6900001</v>
      </c>
      <c r="G24" s="21">
        <f t="shared" si="6"/>
        <v>1817835987.77</v>
      </c>
      <c r="H24" s="21">
        <f t="shared" si="6"/>
        <v>4272531323.3499999</v>
      </c>
      <c r="I24" s="21">
        <f t="shared" si="6"/>
        <v>2170709499.29</v>
      </c>
      <c r="J24" s="23">
        <f t="shared" si="6"/>
        <v>1525920566.8699999</v>
      </c>
      <c r="K24" s="23">
        <f t="shared" si="6"/>
        <v>3672850098.2999997</v>
      </c>
      <c r="L24" s="23">
        <f t="shared" ref="L24:M24" si="7">L25+L26</f>
        <v>1652592796.4100001</v>
      </c>
      <c r="M24" s="23">
        <f t="shared" si="7"/>
        <v>1672426458.1999998</v>
      </c>
      <c r="N24" s="22">
        <f t="shared" si="5"/>
        <v>32012172308.810001</v>
      </c>
      <c r="O24" s="20">
        <f>O25+O26</f>
        <v>32171816772.619999</v>
      </c>
    </row>
    <row r="25" spans="1:18" ht="15.75" x14ac:dyDescent="0.25">
      <c r="A25" s="16" t="s">
        <v>31</v>
      </c>
      <c r="B25" s="21">
        <v>475282140.5</v>
      </c>
      <c r="C25" s="21">
        <v>399838926.23000002</v>
      </c>
      <c r="D25" s="23">
        <v>450983442.92000002</v>
      </c>
      <c r="E25" s="23">
        <v>294213033.20999998</v>
      </c>
      <c r="F25" s="23">
        <v>336412536.61000001</v>
      </c>
      <c r="G25" s="23">
        <v>619234061.99000001</v>
      </c>
      <c r="H25" s="23">
        <v>522732605.01999998</v>
      </c>
      <c r="I25" s="23">
        <v>445340160.52999997</v>
      </c>
      <c r="J25" s="23">
        <v>351252108.50999999</v>
      </c>
      <c r="K25" s="23">
        <v>349315282.94999999</v>
      </c>
      <c r="L25" s="23">
        <v>419599512.68000001</v>
      </c>
      <c r="M25" s="23">
        <v>537970186.38</v>
      </c>
      <c r="N25" s="24">
        <f t="shared" si="5"/>
        <v>5202173997.5300007</v>
      </c>
      <c r="O25" s="37">
        <v>3323718802.1799998</v>
      </c>
    </row>
    <row r="26" spans="1:18" ht="15.75" x14ac:dyDescent="0.25">
      <c r="A26" s="16" t="s">
        <v>32</v>
      </c>
      <c r="B26" s="21">
        <v>4697490815.0200005</v>
      </c>
      <c r="C26" s="21">
        <v>2100986609.6099999</v>
      </c>
      <c r="D26" s="23">
        <v>1182274078.3199999</v>
      </c>
      <c r="E26" s="23">
        <v>3967420602.1199999</v>
      </c>
      <c r="F26" s="23">
        <v>1322403394.0799999</v>
      </c>
      <c r="G26" s="23">
        <v>1198601925.78</v>
      </c>
      <c r="H26" s="23">
        <v>3749798718.3299999</v>
      </c>
      <c r="I26" s="23">
        <v>1725369338.76</v>
      </c>
      <c r="J26" s="23">
        <v>1174668458.3599999</v>
      </c>
      <c r="K26" s="23">
        <v>3323534815.3499999</v>
      </c>
      <c r="L26" s="23">
        <v>1232993283.73</v>
      </c>
      <c r="M26" s="23">
        <v>1134456271.8199999</v>
      </c>
      <c r="N26" s="24">
        <f t="shared" si="5"/>
        <v>26809998311.279999</v>
      </c>
      <c r="O26" s="37">
        <v>28848097970.439999</v>
      </c>
    </row>
    <row r="27" spans="1:18" ht="15.75" x14ac:dyDescent="0.25">
      <c r="A27" s="16" t="s">
        <v>33</v>
      </c>
      <c r="B27" s="21">
        <v>0</v>
      </c>
      <c r="C27" s="21">
        <v>0</v>
      </c>
      <c r="D27" s="21">
        <v>0</v>
      </c>
      <c r="E27" s="21">
        <v>0</v>
      </c>
      <c r="F27" s="23">
        <v>0</v>
      </c>
      <c r="G27" s="23">
        <v>0</v>
      </c>
      <c r="H27" s="23">
        <v>0</v>
      </c>
      <c r="I27" s="23">
        <v>423253.25</v>
      </c>
      <c r="J27" s="23">
        <v>0</v>
      </c>
      <c r="K27" s="23">
        <v>0</v>
      </c>
      <c r="L27" s="23">
        <v>0</v>
      </c>
      <c r="M27" s="23">
        <v>8610</v>
      </c>
      <c r="N27" s="22">
        <f t="shared" si="5"/>
        <v>431863.25</v>
      </c>
      <c r="O27" s="37">
        <v>120000</v>
      </c>
    </row>
    <row r="28" spans="1:18" ht="15.75" x14ac:dyDescent="0.25">
      <c r="A28" s="16" t="s">
        <v>34</v>
      </c>
      <c r="B28" s="21">
        <v>6376.88</v>
      </c>
      <c r="C28" s="21">
        <v>12111.87</v>
      </c>
      <c r="D28" s="23">
        <v>54872.72</v>
      </c>
      <c r="E28" s="23">
        <v>39556.58</v>
      </c>
      <c r="F28" s="23">
        <v>10902.03</v>
      </c>
      <c r="G28" s="23">
        <v>6621.96</v>
      </c>
      <c r="H28" s="23">
        <v>9691.85</v>
      </c>
      <c r="I28" s="23">
        <v>6601.7</v>
      </c>
      <c r="J28" s="23">
        <v>18799.07</v>
      </c>
      <c r="K28" s="23">
        <v>34029.93</v>
      </c>
      <c r="L28" s="23">
        <v>9907.61</v>
      </c>
      <c r="M28" s="23">
        <v>17591.169999999998</v>
      </c>
      <c r="N28" s="22">
        <f t="shared" si="5"/>
        <v>227063.37</v>
      </c>
      <c r="O28" s="37">
        <v>237794.9</v>
      </c>
    </row>
    <row r="29" spans="1:18" ht="15.75" x14ac:dyDescent="0.25">
      <c r="A29" s="16" t="s">
        <v>35</v>
      </c>
      <c r="B29" s="21">
        <v>42053205.880000003</v>
      </c>
      <c r="C29" s="21">
        <v>50360059.100000001</v>
      </c>
      <c r="D29" s="23">
        <v>43863903.619999997</v>
      </c>
      <c r="E29" s="23">
        <v>44048555.490000002</v>
      </c>
      <c r="F29" s="23">
        <v>42385289.549999997</v>
      </c>
      <c r="G29" s="23">
        <v>47277136.939999998</v>
      </c>
      <c r="H29" s="23">
        <v>59616077.119999997</v>
      </c>
      <c r="I29" s="23">
        <v>62093859.020000003</v>
      </c>
      <c r="J29" s="23">
        <v>37290954.659999996</v>
      </c>
      <c r="K29" s="23">
        <v>32821163.829999998</v>
      </c>
      <c r="L29" s="23">
        <v>40035640.810000002</v>
      </c>
      <c r="M29" s="23">
        <v>46129256.799999997</v>
      </c>
      <c r="N29" s="22">
        <f t="shared" si="5"/>
        <v>547975102.81999993</v>
      </c>
      <c r="O29" s="37">
        <v>474863598.41000003</v>
      </c>
    </row>
    <row r="30" spans="1:18" ht="15.75" x14ac:dyDescent="0.25">
      <c r="A30" s="16" t="s">
        <v>36</v>
      </c>
      <c r="B30" s="21">
        <f t="shared" ref="B30:K30" si="8">SUM(B31:B34)</f>
        <v>962866535.7299999</v>
      </c>
      <c r="C30" s="21">
        <f t="shared" si="8"/>
        <v>965806662.36999989</v>
      </c>
      <c r="D30" s="21">
        <f t="shared" si="8"/>
        <v>881359796.73999989</v>
      </c>
      <c r="E30" s="21">
        <f t="shared" si="8"/>
        <v>917468986.75000012</v>
      </c>
      <c r="F30" s="21">
        <f t="shared" si="8"/>
        <v>854886578.93000007</v>
      </c>
      <c r="G30" s="21">
        <f t="shared" si="8"/>
        <v>869589895.17999995</v>
      </c>
      <c r="H30" s="21">
        <f t="shared" si="8"/>
        <v>940826462.25999999</v>
      </c>
      <c r="I30" s="21">
        <f t="shared" si="8"/>
        <v>1235190310.21</v>
      </c>
      <c r="J30" s="23">
        <f t="shared" si="8"/>
        <v>1063830397.89</v>
      </c>
      <c r="K30" s="23">
        <f t="shared" si="8"/>
        <v>1214122280.4099998</v>
      </c>
      <c r="L30" s="23">
        <f t="shared" ref="L30:M30" si="9">SUM(L31:L34)</f>
        <v>1006162454.8399999</v>
      </c>
      <c r="M30" s="23">
        <f t="shared" si="9"/>
        <v>1017254937.7900001</v>
      </c>
      <c r="N30" s="22">
        <f t="shared" si="5"/>
        <v>11929365299.1</v>
      </c>
      <c r="O30" s="21">
        <f>SUM(O31:O34)</f>
        <v>12623530798.820002</v>
      </c>
    </row>
    <row r="31" spans="1:18" ht="15.75" x14ac:dyDescent="0.25">
      <c r="A31" s="16" t="s">
        <v>37</v>
      </c>
      <c r="B31" s="21">
        <v>318923936.61000001</v>
      </c>
      <c r="C31" s="21">
        <v>335200912.17000002</v>
      </c>
      <c r="D31" s="23">
        <v>201399572.53999999</v>
      </c>
      <c r="E31" s="23">
        <v>269501622.13</v>
      </c>
      <c r="F31" s="23">
        <v>216780111.50999999</v>
      </c>
      <c r="G31" s="23">
        <v>226113475.16999999</v>
      </c>
      <c r="H31" s="23">
        <v>315144278.94999999</v>
      </c>
      <c r="I31" s="23">
        <v>355330522.88999999</v>
      </c>
      <c r="J31" s="23">
        <v>331840801.70999998</v>
      </c>
      <c r="K31" s="23">
        <v>447074538.19999999</v>
      </c>
      <c r="L31" s="23">
        <v>256112110.88999999</v>
      </c>
      <c r="M31" s="23">
        <v>310900382.98000002</v>
      </c>
      <c r="N31" s="22">
        <f t="shared" si="5"/>
        <v>3584322265.7499995</v>
      </c>
      <c r="O31" s="37">
        <v>3619712184.8000002</v>
      </c>
    </row>
    <row r="32" spans="1:18" ht="15.75" x14ac:dyDescent="0.25">
      <c r="A32" s="16" t="s">
        <v>38</v>
      </c>
      <c r="B32" s="21">
        <v>136594955.03999999</v>
      </c>
      <c r="C32" s="21">
        <v>155502483.25999999</v>
      </c>
      <c r="D32" s="23">
        <v>133417657.95999999</v>
      </c>
      <c r="E32" s="23">
        <v>147374997.08000001</v>
      </c>
      <c r="F32" s="23">
        <v>156288112.59</v>
      </c>
      <c r="G32" s="23">
        <v>149881325.87</v>
      </c>
      <c r="H32" s="23">
        <v>148136969.43000001</v>
      </c>
      <c r="I32" s="23">
        <v>179438750.71000001</v>
      </c>
      <c r="J32" s="23">
        <v>139737240.81</v>
      </c>
      <c r="K32" s="23">
        <v>146639695.15000001</v>
      </c>
      <c r="L32" s="23">
        <v>145159159.69</v>
      </c>
      <c r="M32" s="23">
        <v>127694220</v>
      </c>
      <c r="N32" s="24">
        <f t="shared" si="5"/>
        <v>1765865567.5900002</v>
      </c>
      <c r="O32" s="37">
        <v>1944903235.6500001</v>
      </c>
      <c r="R32" s="17"/>
    </row>
    <row r="33" spans="1:21" ht="15.75" x14ac:dyDescent="0.25">
      <c r="A33" s="16" t="s">
        <v>39</v>
      </c>
      <c r="B33" s="21">
        <v>341896169.69</v>
      </c>
      <c r="C33" s="21">
        <v>325067123.38999999</v>
      </c>
      <c r="D33" s="23">
        <v>348890096.82999998</v>
      </c>
      <c r="E33" s="23">
        <v>318597875.44</v>
      </c>
      <c r="F33" s="23">
        <v>324930439.38</v>
      </c>
      <c r="G33" s="23">
        <v>317722020.01999998</v>
      </c>
      <c r="H33" s="23">
        <v>309588102.91000003</v>
      </c>
      <c r="I33" s="23">
        <v>404886351.30000001</v>
      </c>
      <c r="J33" s="23">
        <v>412506665.54000002</v>
      </c>
      <c r="K33" s="23">
        <v>447021166.42000002</v>
      </c>
      <c r="L33" s="23">
        <v>411726502.75</v>
      </c>
      <c r="M33" s="23">
        <v>408885458.95999998</v>
      </c>
      <c r="N33" s="22">
        <f t="shared" si="5"/>
        <v>4371717972.6300001</v>
      </c>
      <c r="O33" s="37">
        <v>4437477650.9499998</v>
      </c>
    </row>
    <row r="34" spans="1:21" ht="15.75" x14ac:dyDescent="0.25">
      <c r="A34" s="16" t="s">
        <v>40</v>
      </c>
      <c r="B34" s="21">
        <v>165451474.38999999</v>
      </c>
      <c r="C34" s="21">
        <v>150036143.55000001</v>
      </c>
      <c r="D34" s="23">
        <v>197652469.41</v>
      </c>
      <c r="E34" s="23">
        <v>181994492.09999999</v>
      </c>
      <c r="F34" s="23">
        <v>156887915.44999999</v>
      </c>
      <c r="G34" s="23">
        <v>175873074.12</v>
      </c>
      <c r="H34" s="23">
        <v>167957110.97</v>
      </c>
      <c r="I34" s="23">
        <v>295534685.31</v>
      </c>
      <c r="J34" s="23">
        <v>179745689.83000001</v>
      </c>
      <c r="K34" s="23">
        <v>173386880.63999999</v>
      </c>
      <c r="L34" s="23">
        <v>193164681.50999999</v>
      </c>
      <c r="M34" s="23">
        <v>169774875.84999999</v>
      </c>
      <c r="N34" s="22">
        <f t="shared" si="5"/>
        <v>2207459493.1300001</v>
      </c>
      <c r="O34" s="37">
        <v>2621437727.4200001</v>
      </c>
    </row>
    <row r="35" spans="1:21" ht="15.75" x14ac:dyDescent="0.25">
      <c r="A35" s="16" t="s">
        <v>41</v>
      </c>
      <c r="B35" s="21">
        <v>316347833.06999999</v>
      </c>
      <c r="C35" s="21">
        <v>329874495.06999999</v>
      </c>
      <c r="D35" s="23">
        <v>130141754.55</v>
      </c>
      <c r="E35" s="23">
        <v>236424591.55000001</v>
      </c>
      <c r="F35" s="23">
        <v>203049115.27000001</v>
      </c>
      <c r="G35" s="23">
        <v>228413310.49000001</v>
      </c>
      <c r="H35" s="23">
        <v>235428248.09</v>
      </c>
      <c r="I35" s="23">
        <v>284941976.23000002</v>
      </c>
      <c r="J35" s="23">
        <v>237785765.66999999</v>
      </c>
      <c r="K35" s="23">
        <v>235115600.40000001</v>
      </c>
      <c r="L35" s="23">
        <v>248915102.65000001</v>
      </c>
      <c r="M35" s="23">
        <v>267716385.66</v>
      </c>
      <c r="N35" s="22">
        <f t="shared" si="5"/>
        <v>2954154178.6999998</v>
      </c>
      <c r="O35" s="37">
        <v>2629069399.6999998</v>
      </c>
    </row>
    <row r="36" spans="1:21" ht="15.75" x14ac:dyDescent="0.25">
      <c r="A36" s="42" t="s">
        <v>42</v>
      </c>
      <c r="B36" s="25">
        <f t="shared" ref="B36:K36" si="10">SUM(B37:B41)</f>
        <v>2884232882.9199996</v>
      </c>
      <c r="C36" s="25">
        <f t="shared" si="10"/>
        <v>3148626104.04</v>
      </c>
      <c r="D36" s="25">
        <f t="shared" si="10"/>
        <v>2666788807.8699999</v>
      </c>
      <c r="E36" s="25">
        <f t="shared" si="10"/>
        <v>2617717948.3499999</v>
      </c>
      <c r="F36" s="25">
        <f t="shared" si="10"/>
        <v>2842997107.6100001</v>
      </c>
      <c r="G36" s="25">
        <f t="shared" si="10"/>
        <v>2956326529.8900003</v>
      </c>
      <c r="H36" s="25">
        <f t="shared" si="10"/>
        <v>2770569982.6100001</v>
      </c>
      <c r="I36" s="25">
        <f t="shared" si="10"/>
        <v>3309224863.3699999</v>
      </c>
      <c r="J36" s="33">
        <f t="shared" si="10"/>
        <v>4200219168.54</v>
      </c>
      <c r="K36" s="33">
        <f t="shared" si="10"/>
        <v>3471450267.2200003</v>
      </c>
      <c r="L36" s="33">
        <f t="shared" ref="L36:O36" si="11">SUM(L37:L41)</f>
        <v>3298853770.9100003</v>
      </c>
      <c r="M36" s="33">
        <f t="shared" si="11"/>
        <v>3902246654.4099998</v>
      </c>
      <c r="N36" s="25">
        <f t="shared" si="11"/>
        <v>38069254087.73999</v>
      </c>
      <c r="O36" s="38">
        <f t="shared" si="11"/>
        <v>37958866729.25</v>
      </c>
      <c r="R36" s="5"/>
    </row>
    <row r="37" spans="1:21" ht="15.75" x14ac:dyDescent="0.25">
      <c r="A37" s="16" t="s">
        <v>43</v>
      </c>
      <c r="B37" s="26">
        <v>1445721986.55</v>
      </c>
      <c r="C37" s="26">
        <v>1798996936.99</v>
      </c>
      <c r="D37" s="34">
        <v>1411173882.48</v>
      </c>
      <c r="E37" s="34">
        <v>1357495665.8</v>
      </c>
      <c r="F37" s="34">
        <v>1545258198.8599999</v>
      </c>
      <c r="G37" s="34">
        <v>1395684771.25</v>
      </c>
      <c r="H37" s="34">
        <v>1393027381.0599999</v>
      </c>
      <c r="I37" s="34">
        <v>1527102891.0999999</v>
      </c>
      <c r="J37" s="34">
        <v>2518397060.8499999</v>
      </c>
      <c r="K37" s="34">
        <v>1997920058.6400001</v>
      </c>
      <c r="L37" s="34">
        <v>1800472140.99</v>
      </c>
      <c r="M37" s="34">
        <v>2067902756.4400001</v>
      </c>
      <c r="N37" s="26">
        <f>SUM(B37:M37)</f>
        <v>20259153731.009998</v>
      </c>
      <c r="O37" s="37">
        <v>20286615130.34</v>
      </c>
      <c r="Q37" s="6"/>
      <c r="R37" s="7"/>
    </row>
    <row r="38" spans="1:21" ht="15.75" x14ac:dyDescent="0.25">
      <c r="A38" s="16" t="s">
        <v>44</v>
      </c>
      <c r="B38" s="26">
        <v>372152666.32999998</v>
      </c>
      <c r="C38" s="26">
        <v>323778485.04000002</v>
      </c>
      <c r="D38" s="34">
        <v>293066760.69999999</v>
      </c>
      <c r="E38" s="34">
        <v>399022964.05000001</v>
      </c>
      <c r="F38" s="34">
        <v>291614317.63999999</v>
      </c>
      <c r="G38" s="34">
        <v>334505719.20999998</v>
      </c>
      <c r="H38" s="34">
        <v>319432963.95999998</v>
      </c>
      <c r="I38" s="34">
        <v>654794211.26999998</v>
      </c>
      <c r="J38" s="34">
        <v>315532504.37</v>
      </c>
      <c r="K38" s="34">
        <v>300332837.07999998</v>
      </c>
      <c r="L38" s="34">
        <v>418821181.31</v>
      </c>
      <c r="M38" s="34">
        <v>322757151.89999998</v>
      </c>
      <c r="N38" s="26">
        <f>SUM(B38:M38)</f>
        <v>4345811762.8599997</v>
      </c>
      <c r="O38" s="37">
        <v>4465402286.6099997</v>
      </c>
      <c r="P38" s="80"/>
      <c r="Q38" s="81"/>
      <c r="R38" s="7"/>
    </row>
    <row r="39" spans="1:21" ht="15.75" x14ac:dyDescent="0.25">
      <c r="A39" s="16" t="s">
        <v>45</v>
      </c>
      <c r="B39" s="26">
        <v>15716610.35</v>
      </c>
      <c r="C39" s="26">
        <v>15095119.33</v>
      </c>
      <c r="D39" s="34">
        <v>20927838.699999999</v>
      </c>
      <c r="E39" s="34">
        <v>10433829.470000001</v>
      </c>
      <c r="F39" s="34">
        <v>308738.43</v>
      </c>
      <c r="G39" s="34">
        <v>24347604.25</v>
      </c>
      <c r="H39" s="34">
        <v>11854527.630000001</v>
      </c>
      <c r="I39" s="34">
        <v>21646775.07</v>
      </c>
      <c r="J39" s="34">
        <v>14077898.380000001</v>
      </c>
      <c r="K39" s="34">
        <v>159683.53</v>
      </c>
      <c r="L39" s="34">
        <v>33455406.440000001</v>
      </c>
      <c r="M39" s="34">
        <v>121784.93</v>
      </c>
      <c r="N39" s="26">
        <f>SUM(B39:M39)</f>
        <v>168145816.50999999</v>
      </c>
      <c r="O39" s="37">
        <v>265834551</v>
      </c>
      <c r="P39" s="80"/>
      <c r="Q39" s="81"/>
      <c r="R39" s="7"/>
    </row>
    <row r="40" spans="1:21" ht="15.75" x14ac:dyDescent="0.25">
      <c r="A40" s="16" t="s">
        <v>46</v>
      </c>
      <c r="B40" s="26">
        <v>125214685.34</v>
      </c>
      <c r="C40" s="26">
        <v>63758735.420000002</v>
      </c>
      <c r="D40" s="34">
        <v>54546585.270000003</v>
      </c>
      <c r="E40" s="34">
        <v>-24713357.079999998</v>
      </c>
      <c r="F40" s="34">
        <v>21292232.420000002</v>
      </c>
      <c r="G40" s="34">
        <v>299021161.38</v>
      </c>
      <c r="H40" s="34">
        <v>114168530.59</v>
      </c>
      <c r="I40" s="34">
        <v>55319621.829999998</v>
      </c>
      <c r="J40" s="34">
        <v>27985040.989999998</v>
      </c>
      <c r="K40" s="34">
        <v>34489072.969999999</v>
      </c>
      <c r="L40" s="34">
        <v>34852495.130000003</v>
      </c>
      <c r="M40" s="34">
        <v>238542497.34</v>
      </c>
      <c r="N40" s="26">
        <f>SUM(B40:M40)</f>
        <v>1044477301.6000001</v>
      </c>
      <c r="O40" s="37">
        <v>678516590.44000006</v>
      </c>
      <c r="P40" s="80"/>
      <c r="Q40" s="81"/>
      <c r="R40" s="7"/>
    </row>
    <row r="41" spans="1:21" ht="15.75" x14ac:dyDescent="0.25">
      <c r="A41" s="16" t="s">
        <v>47</v>
      </c>
      <c r="B41" s="27">
        <v>925426934.35000002</v>
      </c>
      <c r="C41" s="27">
        <v>946996827.25999999</v>
      </c>
      <c r="D41" s="35">
        <v>887073740.72000003</v>
      </c>
      <c r="E41" s="35">
        <v>875478846.11000001</v>
      </c>
      <c r="F41" s="35">
        <v>984523620.25999999</v>
      </c>
      <c r="G41" s="35">
        <v>902767273.79999995</v>
      </c>
      <c r="H41" s="35">
        <v>932086579.37</v>
      </c>
      <c r="I41" s="35">
        <v>1050361364.1</v>
      </c>
      <c r="J41" s="35">
        <v>1324226663.95</v>
      </c>
      <c r="K41" s="35">
        <v>1138548615</v>
      </c>
      <c r="L41" s="35">
        <v>1011252547.04</v>
      </c>
      <c r="M41" s="35">
        <v>1272922463.8</v>
      </c>
      <c r="N41" s="26">
        <f>SUM(B41:M41)</f>
        <v>12251665475.759998</v>
      </c>
      <c r="O41" s="37">
        <v>12262498170.860001</v>
      </c>
      <c r="P41" s="80"/>
      <c r="Q41" s="82"/>
      <c r="R41" s="7"/>
    </row>
    <row r="42" spans="1:21" ht="35.25" customHeight="1" x14ac:dyDescent="0.25">
      <c r="A42" s="18" t="s">
        <v>48</v>
      </c>
      <c r="B42" s="28">
        <f t="shared" ref="B42:K42" si="12">B15-B36</f>
        <v>10507506208.459997</v>
      </c>
      <c r="C42" s="28">
        <f t="shared" si="12"/>
        <v>7552810038.0700006</v>
      </c>
      <c r="D42" s="28">
        <f t="shared" si="12"/>
        <v>6765565304.3599977</v>
      </c>
      <c r="E42" s="28">
        <f t="shared" si="12"/>
        <v>9406934754.8299999</v>
      </c>
      <c r="F42" s="28">
        <f t="shared" si="12"/>
        <v>7111168021.2399998</v>
      </c>
      <c r="G42" s="28">
        <f t="shared" si="12"/>
        <v>6734005479.7200003</v>
      </c>
      <c r="H42" s="28">
        <f t="shared" si="12"/>
        <v>9409259000.1100006</v>
      </c>
      <c r="I42" s="28">
        <f t="shared" si="12"/>
        <v>9245661130.1800003</v>
      </c>
      <c r="J42" s="28">
        <f t="shared" si="12"/>
        <v>8274304783.29</v>
      </c>
      <c r="K42" s="28">
        <f t="shared" si="12"/>
        <v>10071843020.57</v>
      </c>
      <c r="L42" s="28">
        <f t="shared" ref="L42:O42" si="13">L15-L36</f>
        <v>7550965860.9799995</v>
      </c>
      <c r="M42" s="28">
        <f t="shared" si="13"/>
        <v>8201344242.6800022</v>
      </c>
      <c r="N42" s="28">
        <f t="shared" si="13"/>
        <v>100831367844.49002</v>
      </c>
      <c r="O42" s="39">
        <f t="shared" si="13"/>
        <v>100664768015.5</v>
      </c>
      <c r="P42" s="80"/>
      <c r="Q42" s="83"/>
      <c r="R42" s="5"/>
      <c r="S42" s="30"/>
    </row>
    <row r="43" spans="1:21" ht="35.25" customHeight="1" x14ac:dyDescent="0.25">
      <c r="A43" s="43" t="s">
        <v>49</v>
      </c>
      <c r="B43" s="44">
        <v>320893.98</v>
      </c>
      <c r="C43" s="44">
        <v>0</v>
      </c>
      <c r="D43" s="44">
        <v>0</v>
      </c>
      <c r="E43" s="44">
        <v>12845039.880000001</v>
      </c>
      <c r="F43" s="44">
        <v>1695536.55</v>
      </c>
      <c r="G43" s="44">
        <v>82945.149999999994</v>
      </c>
      <c r="H43" s="44">
        <v>479848.06</v>
      </c>
      <c r="I43" s="44">
        <v>1126978.96</v>
      </c>
      <c r="J43" s="44">
        <v>7836667.2699999986</v>
      </c>
      <c r="K43" s="44">
        <v>250000</v>
      </c>
      <c r="L43" s="44">
        <v>2883450.92</v>
      </c>
      <c r="M43" s="44">
        <v>0</v>
      </c>
      <c r="N43" s="44">
        <f>SUM(B43:M43)</f>
        <v>27521360.770000003</v>
      </c>
      <c r="O43" s="45">
        <v>0</v>
      </c>
      <c r="P43" s="84"/>
      <c r="Q43" s="85"/>
      <c r="R43" s="5"/>
      <c r="S43" s="30"/>
    </row>
    <row r="44" spans="1:21" ht="35.25" customHeight="1" x14ac:dyDescent="0.25">
      <c r="A44" s="46" t="s">
        <v>50</v>
      </c>
      <c r="B44" s="47">
        <f t="shared" ref="B44:O44" si="14">B42-B43</f>
        <v>10507185314.479998</v>
      </c>
      <c r="C44" s="47">
        <f t="shared" si="14"/>
        <v>7552810038.0700006</v>
      </c>
      <c r="D44" s="47">
        <f t="shared" si="14"/>
        <v>6765565304.3599977</v>
      </c>
      <c r="E44" s="47">
        <f t="shared" si="14"/>
        <v>9394089714.9500008</v>
      </c>
      <c r="F44" s="47">
        <f t="shared" si="14"/>
        <v>7109472484.6899996</v>
      </c>
      <c r="G44" s="47">
        <f t="shared" si="14"/>
        <v>6733922534.5700006</v>
      </c>
      <c r="H44" s="47">
        <f t="shared" si="14"/>
        <v>9408779152.0500011</v>
      </c>
      <c r="I44" s="47">
        <f t="shared" si="14"/>
        <v>9244534151.2200012</v>
      </c>
      <c r="J44" s="47">
        <f t="shared" si="14"/>
        <v>8266468116.0199995</v>
      </c>
      <c r="K44" s="47">
        <f t="shared" si="14"/>
        <v>10071593020.57</v>
      </c>
      <c r="L44" s="47">
        <f t="shared" si="14"/>
        <v>7548082410.0599995</v>
      </c>
      <c r="M44" s="47">
        <f t="shared" si="14"/>
        <v>8201344242.6800022</v>
      </c>
      <c r="N44" s="47">
        <f t="shared" si="14"/>
        <v>100803846483.72002</v>
      </c>
      <c r="O44" s="48">
        <f t="shared" si="14"/>
        <v>100664768015.5</v>
      </c>
      <c r="P44" s="85"/>
      <c r="Q44" s="85"/>
      <c r="R44" s="5"/>
      <c r="S44" s="30"/>
    </row>
    <row r="45" spans="1:21" ht="35.25" customHeight="1" x14ac:dyDescent="0.25">
      <c r="A45" s="54" t="s">
        <v>51</v>
      </c>
      <c r="B45" s="58">
        <v>0</v>
      </c>
      <c r="C45" s="58">
        <v>1220560.04</v>
      </c>
      <c r="D45" s="58">
        <v>0</v>
      </c>
      <c r="E45" s="60">
        <v>0</v>
      </c>
      <c r="F45" s="58">
        <v>1029114.85</v>
      </c>
      <c r="G45" s="60">
        <v>3036141.27</v>
      </c>
      <c r="H45" s="58">
        <f>10528360+198753</f>
        <v>10727113</v>
      </c>
      <c r="I45" s="60">
        <v>11743996</v>
      </c>
      <c r="J45" s="58">
        <v>0</v>
      </c>
      <c r="K45" s="60">
        <v>0</v>
      </c>
      <c r="L45" s="58">
        <v>0</v>
      </c>
      <c r="M45" s="60">
        <v>0</v>
      </c>
      <c r="N45" s="58">
        <f>SUM(B45:M45)</f>
        <v>27756925.16</v>
      </c>
      <c r="O45" s="57">
        <v>0</v>
      </c>
      <c r="P45" s="85"/>
      <c r="Q45" s="85"/>
      <c r="R45"/>
      <c r="S45"/>
      <c r="T45"/>
      <c r="U45"/>
    </row>
    <row r="46" spans="1:21" ht="35.25" customHeight="1" x14ac:dyDescent="0.25">
      <c r="A46" s="52" t="s">
        <v>52</v>
      </c>
      <c r="B46" s="26">
        <v>0</v>
      </c>
      <c r="C46" s="26">
        <v>0</v>
      </c>
      <c r="D46" s="26">
        <v>0</v>
      </c>
      <c r="E46" s="26">
        <v>0</v>
      </c>
      <c r="F46" s="26">
        <v>0</v>
      </c>
      <c r="G46" s="26">
        <v>0</v>
      </c>
      <c r="H46" s="26">
        <v>0</v>
      </c>
      <c r="I46" s="26">
        <v>0</v>
      </c>
      <c r="J46" s="26">
        <v>0</v>
      </c>
      <c r="K46" s="26">
        <v>0</v>
      </c>
      <c r="L46" s="26">
        <v>0</v>
      </c>
      <c r="M46" s="26">
        <v>0</v>
      </c>
      <c r="N46" s="26">
        <f>SUM(B46:M46)</f>
        <v>0</v>
      </c>
      <c r="O46" s="53">
        <v>0</v>
      </c>
      <c r="P46" s="85"/>
      <c r="Q46" s="85"/>
      <c r="R46"/>
      <c r="S46"/>
      <c r="T46"/>
      <c r="U46"/>
    </row>
    <row r="47" spans="1:21" ht="35.25" customHeight="1" x14ac:dyDescent="0.25">
      <c r="A47" s="55" t="s">
        <v>53</v>
      </c>
      <c r="B47" s="59">
        <v>0</v>
      </c>
      <c r="C47" s="59">
        <v>0</v>
      </c>
      <c r="D47" s="59">
        <v>0</v>
      </c>
      <c r="E47" s="59">
        <v>0</v>
      </c>
      <c r="F47" s="59">
        <v>0</v>
      </c>
      <c r="G47" s="59">
        <v>0</v>
      </c>
      <c r="H47" s="59">
        <v>0</v>
      </c>
      <c r="I47" s="59">
        <v>0</v>
      </c>
      <c r="J47" s="59">
        <v>0</v>
      </c>
      <c r="K47" s="59">
        <v>0</v>
      </c>
      <c r="L47" s="59">
        <v>0</v>
      </c>
      <c r="M47" s="59">
        <v>0</v>
      </c>
      <c r="N47" s="59">
        <f>SUM(B47:M47)</f>
        <v>0</v>
      </c>
      <c r="O47" s="56">
        <v>0</v>
      </c>
      <c r="P47" s="85"/>
      <c r="Q47" s="85"/>
      <c r="R47"/>
      <c r="S47"/>
      <c r="T47"/>
      <c r="U47"/>
    </row>
    <row r="48" spans="1:21" ht="35.25" customHeight="1" x14ac:dyDescent="0.25">
      <c r="A48" s="49" t="s">
        <v>54</v>
      </c>
      <c r="B48" s="50">
        <f t="shared" ref="B48:O48" si="15">B44-B45-B46-B47</f>
        <v>10507185314.479998</v>
      </c>
      <c r="C48" s="50">
        <f t="shared" si="15"/>
        <v>7551589478.0300007</v>
      </c>
      <c r="D48" s="50">
        <f t="shared" si="15"/>
        <v>6765565304.3599977</v>
      </c>
      <c r="E48" s="50">
        <f t="shared" si="15"/>
        <v>9394089714.9500008</v>
      </c>
      <c r="F48" s="50">
        <f t="shared" si="15"/>
        <v>7108443369.8399992</v>
      </c>
      <c r="G48" s="50">
        <f t="shared" si="15"/>
        <v>6730886393.3000002</v>
      </c>
      <c r="H48" s="50">
        <f t="shared" si="15"/>
        <v>9398052039.0500011</v>
      </c>
      <c r="I48" s="50">
        <f t="shared" si="15"/>
        <v>9232790155.2200012</v>
      </c>
      <c r="J48" s="50">
        <f t="shared" si="15"/>
        <v>8266468116.0199995</v>
      </c>
      <c r="K48" s="50">
        <f t="shared" si="15"/>
        <v>10071593020.57</v>
      </c>
      <c r="L48" s="50">
        <f t="shared" si="15"/>
        <v>7548082410.0599995</v>
      </c>
      <c r="M48" s="50">
        <f t="shared" si="15"/>
        <v>8201344242.6800022</v>
      </c>
      <c r="N48" s="51">
        <f t="shared" si="15"/>
        <v>100776089558.56001</v>
      </c>
      <c r="O48" s="51">
        <f t="shared" si="15"/>
        <v>100664768015.5</v>
      </c>
      <c r="P48" s="85"/>
      <c r="Q48" s="85"/>
      <c r="R48"/>
      <c r="S48"/>
      <c r="T48"/>
      <c r="U48"/>
    </row>
    <row r="49" spans="1:16" ht="15.75" x14ac:dyDescent="0.25">
      <c r="A49" s="9" t="s">
        <v>55</v>
      </c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</row>
    <row r="50" spans="1:16" ht="15.75" x14ac:dyDescent="0.25">
      <c r="A50" s="78" t="s">
        <v>56</v>
      </c>
      <c r="B50" s="78"/>
      <c r="C50" s="78"/>
      <c r="D50" s="78"/>
      <c r="E50" s="78"/>
      <c r="F50" s="78"/>
      <c r="G50" s="78"/>
      <c r="H50" s="78"/>
      <c r="I50" s="78"/>
      <c r="J50" s="78"/>
      <c r="K50" s="78"/>
      <c r="L50" s="78"/>
      <c r="M50" s="78"/>
      <c r="N50" s="78"/>
      <c r="O50" s="78"/>
      <c r="P50" s="8"/>
    </row>
    <row r="51" spans="1:16" ht="15.75" hidden="1" x14ac:dyDescent="0.25">
      <c r="A51" s="31" t="s">
        <v>57</v>
      </c>
      <c r="B51" s="31"/>
      <c r="C51" s="31"/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</row>
    <row r="52" spans="1:16" ht="30.75" customHeight="1" x14ac:dyDescent="0.25">
      <c r="A52" s="79" t="s">
        <v>58</v>
      </c>
      <c r="B52" s="79"/>
      <c r="C52" s="79"/>
      <c r="D52" s="79"/>
      <c r="E52" s="79"/>
      <c r="F52" s="79"/>
      <c r="G52" s="79"/>
      <c r="H52" s="79"/>
      <c r="I52" s="79"/>
      <c r="J52" s="79"/>
      <c r="K52" s="79"/>
      <c r="L52" s="79"/>
      <c r="M52" s="79"/>
      <c r="N52" s="79"/>
      <c r="O52" s="79"/>
    </row>
    <row r="53" spans="1:16" ht="15.75" x14ac:dyDescent="0.25">
      <c r="A53" s="79"/>
      <c r="B53" s="79"/>
      <c r="C53" s="79"/>
      <c r="D53" s="79"/>
      <c r="E53" s="79"/>
      <c r="F53" s="79"/>
      <c r="G53" s="79"/>
      <c r="H53" s="79"/>
      <c r="I53" s="79"/>
      <c r="J53" s="79"/>
      <c r="K53" s="79"/>
      <c r="L53" s="79"/>
      <c r="M53" s="79"/>
      <c r="N53" s="79"/>
      <c r="O53" s="79"/>
    </row>
    <row r="54" spans="1:16" x14ac:dyDescent="0.2">
      <c r="B54" s="30"/>
      <c r="C54" s="30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</row>
    <row r="55" spans="1:16" ht="15.75" x14ac:dyDescent="0.25">
      <c r="A55" s="9"/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</row>
    <row r="56" spans="1:16" ht="15.75" x14ac:dyDescent="0.25">
      <c r="A56" s="9"/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</row>
    <row r="57" spans="1:16" ht="15.75" x14ac:dyDescent="0.25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30"/>
      <c r="O57" s="9"/>
    </row>
    <row r="58" spans="1:16" ht="15.75" x14ac:dyDescent="0.25">
      <c r="A58" s="61" t="s">
        <v>59</v>
      </c>
      <c r="B58" s="61"/>
      <c r="C58" s="61"/>
      <c r="D58" s="61"/>
      <c r="E58" s="61" t="s">
        <v>60</v>
      </c>
      <c r="F58" s="61"/>
      <c r="G58" s="61"/>
      <c r="H58" s="61"/>
      <c r="I58" s="62" t="s">
        <v>61</v>
      </c>
      <c r="J58" s="62"/>
      <c r="K58" s="62"/>
      <c r="L58" s="62"/>
      <c r="M58" s="62"/>
      <c r="N58" s="62"/>
      <c r="O58" s="62"/>
    </row>
    <row r="59" spans="1:16" ht="15.75" x14ac:dyDescent="0.25">
      <c r="A59" s="61" t="s">
        <v>62</v>
      </c>
      <c r="B59" s="61"/>
      <c r="C59" s="61"/>
      <c r="D59" s="61"/>
      <c r="E59" s="61" t="s">
        <v>63</v>
      </c>
      <c r="F59" s="61"/>
      <c r="G59" s="61"/>
      <c r="H59" s="61"/>
      <c r="I59" s="62" t="s">
        <v>64</v>
      </c>
      <c r="J59" s="62"/>
      <c r="K59" s="62"/>
      <c r="L59" s="62"/>
      <c r="M59" s="62"/>
      <c r="N59" s="62"/>
      <c r="O59" s="62"/>
    </row>
    <row r="60" spans="1:16" ht="15.75" x14ac:dyDescent="0.25">
      <c r="A60" s="61" t="s">
        <v>65</v>
      </c>
      <c r="B60" s="61"/>
      <c r="C60" s="61"/>
      <c r="D60" s="61"/>
      <c r="E60" s="61" t="s">
        <v>66</v>
      </c>
      <c r="F60" s="61"/>
      <c r="G60" s="61"/>
      <c r="H60" s="61"/>
      <c r="I60" s="62" t="s">
        <v>67</v>
      </c>
      <c r="J60" s="62"/>
      <c r="K60" s="62"/>
      <c r="L60" s="62"/>
      <c r="M60" s="62"/>
      <c r="N60" s="62"/>
      <c r="O60" s="62"/>
    </row>
    <row r="61" spans="1:16" ht="15.75" x14ac:dyDescent="0.25">
      <c r="A61" s="9"/>
      <c r="B61" s="9"/>
      <c r="C61" s="9"/>
      <c r="D61" s="9"/>
      <c r="E61" s="9"/>
      <c r="F61" s="9"/>
      <c r="G61" s="9"/>
      <c r="H61" s="9"/>
      <c r="I61" s="16"/>
      <c r="J61" s="16"/>
      <c r="K61" s="16"/>
      <c r="L61" s="16"/>
      <c r="M61" s="16"/>
      <c r="N61" s="16"/>
      <c r="O61" s="16"/>
    </row>
    <row r="62" spans="1:16" ht="15.75" x14ac:dyDescent="0.25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</row>
    <row r="63" spans="1:16" ht="15.75" x14ac:dyDescent="0.25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</row>
    <row r="64" spans="1:16" ht="15.75" x14ac:dyDescent="0.25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</row>
    <row r="65" spans="1:15" ht="15.75" x14ac:dyDescent="0.25">
      <c r="A65" s="9"/>
      <c r="B65" s="29"/>
      <c r="C65" s="29"/>
      <c r="D65" s="29"/>
      <c r="E65" s="29"/>
      <c r="F65" s="29"/>
      <c r="G65" s="29"/>
      <c r="H65" s="29"/>
      <c r="I65" s="29"/>
      <c r="J65" s="29"/>
      <c r="K65" s="29"/>
      <c r="L65" s="9"/>
      <c r="M65" s="9"/>
      <c r="N65" s="9"/>
      <c r="O65" s="9"/>
    </row>
    <row r="66" spans="1:15" ht="15.75" x14ac:dyDescent="0.25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</row>
    <row r="67" spans="1:15" ht="15.75" x14ac:dyDescent="0.25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</row>
    <row r="68" spans="1:15" ht="15.75" x14ac:dyDescent="0.25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</row>
    <row r="69" spans="1:15" ht="15.75" x14ac:dyDescent="0.25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</row>
  </sheetData>
  <mergeCells count="21">
    <mergeCell ref="A60:D60"/>
    <mergeCell ref="E60:H60"/>
    <mergeCell ref="I60:O60"/>
    <mergeCell ref="A58:D58"/>
    <mergeCell ref="A52:O52"/>
    <mergeCell ref="E58:H58"/>
    <mergeCell ref="I58:O58"/>
    <mergeCell ref="A59:D59"/>
    <mergeCell ref="A53:O53"/>
    <mergeCell ref="E59:H59"/>
    <mergeCell ref="I59:O59"/>
    <mergeCell ref="A5:O5"/>
    <mergeCell ref="A6:O6"/>
    <mergeCell ref="A7:O7"/>
    <mergeCell ref="A8:O8"/>
    <mergeCell ref="A12:A14"/>
    <mergeCell ref="B12:M13"/>
    <mergeCell ref="N12:N14"/>
    <mergeCell ref="A9:O9"/>
    <mergeCell ref="N11:O11"/>
    <mergeCell ref="A50:O50"/>
  </mergeCells>
  <phoneticPr fontId="0" type="noConversion"/>
  <printOptions horizontalCentered="1"/>
  <pageMargins left="0.35433070866141736" right="0.23622047244094491" top="0.23622047244094491" bottom="0.23622047244094491" header="0" footer="0.23622047244094491"/>
  <pageSetup paperSize="9" scale="37" orientation="landscape" r:id="rId1"/>
  <headerFooter alignWithMargins="0"/>
  <ignoredErrors>
    <ignoredError sqref="L16:M16 L24:M24 L30:M30 L36:M36 L42:M42 B16:K31" formulaRange="1"/>
    <ignoredError sqref="N44" formula="1"/>
    <ignoredError sqref="N12:O13 O45 N14:O15" numberStoredAsText="1"/>
    <ignoredError sqref="N21:N23 O16 N16:N19" numberStoredAsText="1" formulaRange="1"/>
    <ignoredError sqref="O24 O36 O42:O43" numberStoredAsText="1" formula="1"/>
    <ignoredError sqref="N24:N31 O30 N32:N36 N38:N40 N42" numberStoredAsText="1" formula="1" formulaRange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bfcc7d6-e1dc-4701-b230-8bbb8f498e60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874BBF854C49E478CC09B3E53C2FE20" ma:contentTypeVersion="11" ma:contentTypeDescription="Create a new document." ma:contentTypeScope="" ma:versionID="63d54850c693ae4464fc8451daf066d0">
  <xsd:schema xmlns:xsd="http://www.w3.org/2001/XMLSchema" xmlns:xs="http://www.w3.org/2001/XMLSchema" xmlns:p="http://schemas.microsoft.com/office/2006/metadata/properties" xmlns:ns2="ebfcc7d6-e1dc-4701-b230-8bbb8f498e60" targetNamespace="http://schemas.microsoft.com/office/2006/metadata/properties" ma:root="true" ma:fieldsID="860b85fa13d0b3f8cfeb90c06dd5513c" ns2:_="">
    <xsd:import namespace="ebfcc7d6-e1dc-4701-b230-8bbb8f498e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2:MediaServiceDateTaken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fcc7d6-e1dc-4701-b230-8bbb8f498e6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9f008325-463b-45ed-9e9b-5388e118c1e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942D773-CFBD-4664-8600-9A2C89FC638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47261AF-0CD2-410A-80AC-BF7C62B52464}">
  <ds:schemaRefs>
    <ds:schemaRef ds:uri="http://purl.org/dc/dcmitype/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ebfcc7d6-e1dc-4701-b230-8bbb8f498e60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E495BC42-7D16-417D-8320-0EB25742D2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bfcc7d6-e1dc-4701-b230-8bbb8f498e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Plan1</vt:lpstr>
      <vt:lpstr>Plan1!Area_de_impressao</vt:lpstr>
    </vt:vector>
  </TitlesOfParts>
  <Manager/>
  <Company>sefcon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Dcpacheco</dc:creator>
  <cp:keywords/>
  <dc:description/>
  <cp:lastModifiedBy>Yago Barros Barbosa</cp:lastModifiedBy>
  <cp:revision/>
  <cp:lastPrinted>2026-05-19T18:27:49Z</cp:lastPrinted>
  <dcterms:created xsi:type="dcterms:W3CDTF">2005-03-08T15:29:36Z</dcterms:created>
  <dcterms:modified xsi:type="dcterms:W3CDTF">2026-05-26T18:51:48Z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0x010100C874BBF854C49E478CC09B3E53C2FE20</vt:lpwstr>
  </property>
  <property fmtid="{D5CDD505-2E9C-101B-9397-08002B2CF9AE}" pid="3" name="MediaServiceImageTags">
    <vt:lpwstr/>
  </property>
</Properties>
</file>