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barbosa\Desktop\SITE 2026 RREO 1 BIM\"/>
    </mc:Choice>
  </mc:AlternateContent>
  <xr:revisionPtr revIDLastSave="0" documentId="13_ncr:1_{FEBB0072-2A0B-4ACD-8BFF-756FB8E46C3A}" xr6:coauthVersionLast="47" xr6:coauthVersionMax="47" xr10:uidLastSave="{00000000-0000-0000-0000-000000000000}"/>
  <bookViews>
    <workbookView xWindow="-28920" yWindow="-105" windowWidth="29040" windowHeight="15720" xr2:uid="{7B0BACB0-9B1A-4ED7-9E8A-8532D3EE8E54}"/>
  </bookViews>
  <sheets>
    <sheet name="Anexo 14 RREO" sheetId="1" r:id="rId1"/>
    <sheet name="Plan1" sheetId="2" r:id="rId2"/>
  </sheets>
  <definedNames>
    <definedName name="_xlnm.Print_Area" localSheetId="0">'Anexo 14 RREO'!$A$1:$E$111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E95" i="1" l="1"/>
  <c r="E87" i="1" l="1"/>
  <c r="B87" i="1"/>
  <c r="E86" i="1"/>
  <c r="B86" i="1"/>
  <c r="E56" i="1" l="1"/>
  <c r="E50" i="1"/>
  <c r="E44" i="1"/>
  <c r="E32" i="1" l="1"/>
  <c r="E31" i="1"/>
  <c r="E29" i="1" l="1"/>
  <c r="E17" i="1"/>
  <c r="B68" i="1" l="1"/>
  <c r="C68" i="1"/>
  <c r="D68" i="1"/>
  <c r="D74" i="1"/>
  <c r="C74" i="1"/>
  <c r="B74" i="1"/>
  <c r="E28" i="1"/>
  <c r="E69" i="1"/>
  <c r="E70" i="1"/>
  <c r="E71" i="1"/>
  <c r="E72" i="1"/>
  <c r="E73" i="1"/>
  <c r="E75" i="1"/>
  <c r="E76" i="1"/>
  <c r="E77" i="1"/>
  <c r="E78" i="1"/>
  <c r="E79" i="1"/>
  <c r="D80" i="1" l="1"/>
  <c r="C80" i="1"/>
  <c r="B80" i="1"/>
  <c r="E74" i="1"/>
  <c r="E68" i="1"/>
  <c r="E80" i="1" s="1"/>
</calcChain>
</file>

<file path=xl/sharedStrings.xml><?xml version="1.0" encoding="utf-8"?>
<sst xmlns="http://schemas.openxmlformats.org/spreadsheetml/2006/main" count="113" uniqueCount="97">
  <si>
    <t>GOVERNO DO ESTADO DO RIO DE JANEIRO</t>
  </si>
  <si>
    <t xml:space="preserve"> DEMONSTRATIVO SIMPLIFICADO DO RELATÓRIO RESUMIDO DA EXECUÇÃO ORÇAMENTÁRIA</t>
  </si>
  <si>
    <t>ORÇAMENTOS FISCAL E DA SEGURIDADE SOCIAL</t>
  </si>
  <si>
    <t>RREO - Anexo 14 (LRF, Art. 48)</t>
  </si>
  <si>
    <t>R$1,00</t>
  </si>
  <si>
    <t>BALANÇO ORÇAMENTÁRIO</t>
  </si>
  <si>
    <t>Até o bimestre</t>
  </si>
  <si>
    <t>RECEITAS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</si>
  <si>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</si>
  <si>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</si>
  <si>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</si>
  <si>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</si>
  <si>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Déficit Orçamentário - Liquidada</t>
  </si>
  <si>
    <t xml:space="preserve">  Déficit Orçamentário - Paga</t>
  </si>
  <si>
    <t xml:space="preserve">  Saldos de Exercícios Anteriores (Utilizados para Créditos Adicionais)</t>
  </si>
  <si>
    <t>DESPESAS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</si>
  <si>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</si>
  <si>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</si>
  <si>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</si>
  <si>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</si>
  <si>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</si>
  <si>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 - Empenhada</t>
  </si>
  <si>
    <t xml:space="preserve">  Superávit Orçamentário - Liquidada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</si>
  <si>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</si>
  <si>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</si>
  <si>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</si>
  <si>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</si>
  <si>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</si>
  <si>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</si>
  <si>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</si>
  <si>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</si>
  <si>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</si>
  <si>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PREVIDENCIÁRIO)</t>
  </si>
  <si>
    <t xml:space="preserve">  Receitas Previdenciárias Realizadas (I)</t>
  </si>
  <si>
    <t xml:space="preserve">  Despesas Previdenciárias Empenhadas </t>
  </si>
  <si>
    <t xml:space="preserve">  Despesas Previdenciárias Liquidadas (II)</t>
  </si>
  <si>
    <t xml:space="preserve">  Despesas Previdenciárias Pagas</t>
  </si>
  <si>
    <t xml:space="preserve">  Resultado Previdenciário (III) = (I - II)</t>
  </si>
  <si>
    <t>Fundo em Repartição (PLANO FINANCEIRO)</t>
  </si>
  <si>
    <t xml:space="preserve">  Receitas Previdenciárias Realizadas (IV)</t>
  </si>
  <si>
    <t xml:space="preserve">  Despesas Previdenciárias Liquidadas (V)</t>
  </si>
  <si>
    <t xml:space="preserve">  Resultado Previdenciário (VI) = (IV - V)</t>
  </si>
  <si>
    <t>Sistema de Proteção Social dos Militares - Inativos e Pensionistas</t>
  </si>
  <si>
    <t xml:space="preserve">  Receitas Realizadas (VII)</t>
  </si>
  <si>
    <t xml:space="preserve">  Despesas Liquidadas (VIII)</t>
  </si>
  <si>
    <t xml:space="preserve">  Resultado Associado às Pensões e aos Inativos Militares (IX) = (VII - VIII)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</si>
  <si>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</si>
  <si>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</si>
  <si>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</si>
  <si>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</si>
  <si>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</si>
  <si>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</si>
  <si>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</si>
  <si>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(b/a)</t>
  </si>
  <si>
    <t>(a)</t>
  </si>
  <si>
    <t>(b)</t>
  </si>
  <si>
    <t xml:space="preserve">Resultado Primário (SEM RPPS) - Acima da Linha </t>
  </si>
  <si>
    <t xml:space="preserve">Resultado Nominal (SEM RPPS) - Abaixo da Linha </t>
  </si>
  <si>
    <t>RESTOS A PAGAR A PAGAR POR PODER E MINISTÉRIO PÚBLICO</t>
  </si>
  <si>
    <t>Inscrição</t>
  </si>
  <si>
    <t>Cancelamento</t>
  </si>
  <si>
    <t>Pagamento</t>
  </si>
  <si>
    <t>Saldo a Pagar</t>
  </si>
  <si>
    <t>RESTOS A PAGAR PROCESSADOS</t>
  </si>
  <si>
    <t xml:space="preserve">  Poder Executivo</t>
  </si>
  <si>
    <t xml:space="preserve">  Poder Legislativo</t>
  </si>
  <si>
    <t xml:space="preserve">  Poder Judiciário</t>
  </si>
  <si>
    <t xml:space="preserve">  Ministério Público</t>
  </si>
  <si>
    <t xml:space="preserve">  Defensoria Pública</t>
  </si>
  <si>
    <t>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</si>
  <si>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</si>
  <si>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</si>
  <si>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</si>
  <si>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</si>
  <si>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</si>
  <si>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</si>
  <si>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 - MDE</t>
  </si>
  <si>
    <t>Mínimo Anual de 70% do FUNDEB na Remuneração dos Profissionais da Educação Básica</t>
  </si>
  <si>
    <t xml:space="preserve">Percentual de 50% da Complementação da União ao FUNDEB (VAAT) na Educação Infantil </t>
  </si>
  <si>
    <t>Mínimo de 15% da Complementação da União ao FUNDEB (VAAT) em Despesas de Capital</t>
  </si>
  <si>
    <t>DESPESAS COM AÇÕES E SERVIÇOS PÚBLICOS DE SAÚDE</t>
  </si>
  <si>
    <t>Valor Apurado até o Bimestre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</si>
  <si>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</si>
  <si>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</si>
  <si>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</si>
  <si>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</si>
  <si>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</si>
  <si>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FONTE: Siafe-Rio - Secretaria de Estado de Fazenda.</t>
  </si>
  <si>
    <t>Obs.: 1 - Excluídas a Imprensa Oficial, a CEDAE e a AGERIO por não se enquadrarem no conceito de Empresa Dependente.</t>
  </si>
  <si>
    <t xml:space="preserve">        3 - As metas dos resultados primário e nominal publicadas na LDO, para o exercício de 2019, não foram elaboradas utilizando a metodologia "Acima da Linha". Seguindo orientação da STN, a demonstração dos resultados primário e nominal, conforme a metodologia disposta na 7ª edição do MDF, está disponível no Anexo 6 – Demonstrativo dos Resultados Primário e Nominal.</t>
  </si>
  <si>
    <t xml:space="preserve">                                Renato Ferreira Costa                                                        Ronald Marcio G. Rodrigues                                                  Yasmim da Costa Monteiro</t>
  </si>
  <si>
    <t xml:space="preserve">                          Coordenador – ID: 4.284.985-3                                            Superintendente - ID: 1.943.584-3                          Subsecretária de Contabilidade Geral - ID: 4.461.243-5</t>
  </si>
  <si>
    <t xml:space="preserve">                         Contador - CRC-RJ-097281/O-6                                            Contador - CRC-RJ-079208/O-8                                          Contadora - CRC-RJ-114428/O-0</t>
  </si>
  <si>
    <t xml:space="preserve">         2 - Imprensa Oficial, CEDAE e AGERIO não constam nos Orçamentos Fiscal e da Seguridade Social no exercício de 2025.</t>
  </si>
  <si>
    <t>JANEIRO A FEVEREIRO 2026/BIMESTRE JANEIRO - FEVEREIRO</t>
  </si>
  <si>
    <t xml:space="preserve">         2 - Os Saldos dos Restos a Pagar por Poder e Órgão consideram os valores intraorçamentários demonstrados no Anexo 7.</t>
  </si>
  <si>
    <t>Emissão: 18/03/2026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</si>
</sst>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72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1" xfId="5" applyNumberFormat="1" applyFont="1" applyFill="1" applyBorder="1" applyAlignment="1">
      <alignment horizontal="right"/>
    </xf>
    <xf numFmtId="164" fontId="4" fillId="0" borderId="2" xfId="0" applyNumberFormat="1" applyFont="1" applyBorder="1"/>
    <xf numFmtId="166" fontId="4" fillId="0" borderId="3" xfId="0" applyNumberFormat="1" applyFont="1" applyBorder="1" applyAlignment="1">
      <alignment horizontal="right"/>
    </xf>
    <xf numFmtId="165" fontId="4" fillId="0" borderId="0" xfId="4" applyFont="1" applyFill="1" applyBorder="1"/>
    <xf numFmtId="166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166" fontId="4" fillId="0" borderId="0" xfId="4" applyNumberFormat="1" applyFont="1" applyFill="1" applyBorder="1"/>
    <xf numFmtId="164" fontId="4" fillId="0" borderId="1" xfId="0" applyNumberFormat="1" applyFont="1" applyBorder="1"/>
    <xf numFmtId="166" fontId="4" fillId="0" borderId="0" xfId="5" applyNumberFormat="1" applyFont="1" applyFill="1" applyBorder="1" applyAlignment="1"/>
    <xf numFmtId="164" fontId="4" fillId="0" borderId="4" xfId="0" applyNumberFormat="1" applyFont="1" applyBorder="1"/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/>
    <xf numFmtId="167" fontId="4" fillId="0" borderId="6" xfId="0" applyNumberFormat="1" applyFont="1" applyBorder="1"/>
    <xf numFmtId="167" fontId="4" fillId="0" borderId="4" xfId="0" applyNumberFormat="1" applyFont="1" applyBorder="1"/>
    <xf numFmtId="167" fontId="4" fillId="0" borderId="5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4" fillId="0" borderId="0" xfId="4" applyNumberFormat="1" applyFont="1" applyFill="1" applyBorder="1" applyAlignment="1">
      <alignment horizontal="right" vertical="center"/>
    </xf>
    <xf numFmtId="9" fontId="4" fillId="0" borderId="0" xfId="4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2" fontId="4" fillId="0" borderId="7" xfId="0" applyNumberFormat="1" applyFont="1" applyBorder="1"/>
    <xf numFmtId="2" fontId="4" fillId="0" borderId="2" xfId="0" applyNumberFormat="1" applyFont="1" applyBorder="1"/>
    <xf numFmtId="10" fontId="4" fillId="0" borderId="0" xfId="0" applyNumberFormat="1" applyFont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164" fontId="5" fillId="2" borderId="13" xfId="0" applyNumberFormat="1" applyFont="1" applyFill="1" applyBorder="1" applyAlignment="1">
      <alignment horizontal="center"/>
    </xf>
    <xf numFmtId="166" fontId="5" fillId="0" borderId="0" xfId="3" applyNumberFormat="1" applyFont="1" applyFill="1" applyBorder="1" applyAlignment="1"/>
    <xf numFmtId="166" fontId="9" fillId="0" borderId="0" xfId="4" applyNumberFormat="1" applyFont="1" applyFill="1" applyBorder="1" applyAlignment="1"/>
    <xf numFmtId="10" fontId="4" fillId="0" borderId="0" xfId="0" applyNumberFormat="1" applyFont="1"/>
    <xf numFmtId="166" fontId="4" fillId="0" borderId="0" xfId="4" applyNumberFormat="1" applyFont="1" applyFill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4" fillId="0" borderId="4" xfId="0" applyNumberFormat="1" applyFont="1" applyBorder="1"/>
    <xf numFmtId="9" fontId="4" fillId="0" borderId="9" xfId="4" applyNumberFormat="1" applyFont="1" applyFill="1" applyBorder="1" applyAlignment="1">
      <alignment horizontal="center"/>
    </xf>
    <xf numFmtId="167" fontId="5" fillId="0" borderId="4" xfId="0" applyNumberFormat="1" applyFont="1" applyBorder="1"/>
    <xf numFmtId="167" fontId="5" fillId="0" borderId="3" xfId="0" applyNumberFormat="1" applyFont="1" applyBorder="1"/>
    <xf numFmtId="165" fontId="4" fillId="0" borderId="0" xfId="5" applyFont="1" applyFill="1" applyBorder="1" applyAlignment="1">
      <alignment horizontal="right"/>
    </xf>
    <xf numFmtId="165" fontId="4" fillId="3" borderId="0" xfId="5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6" xfId="4" applyFont="1" applyFill="1" applyBorder="1" applyAlignment="1">
      <alignment horizontal="right"/>
    </xf>
    <xf numFmtId="165" fontId="4" fillId="0" borderId="5" xfId="4" applyFont="1" applyFill="1" applyBorder="1" applyAlignment="1">
      <alignment horizontal="right"/>
    </xf>
    <xf numFmtId="165" fontId="4" fillId="0" borderId="0" xfId="0" applyNumberFormat="1" applyFont="1"/>
    <xf numFmtId="165" fontId="4" fillId="0" borderId="5" xfId="0" applyNumberFormat="1" applyFont="1" applyBorder="1"/>
    <xf numFmtId="165" fontId="4" fillId="0" borderId="0" xfId="5" applyFont="1" applyFill="1" applyBorder="1" applyAlignment="1"/>
    <xf numFmtId="167" fontId="5" fillId="0" borderId="8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167" fontId="5" fillId="0" borderId="7" xfId="0" applyNumberFormat="1" applyFont="1" applyBorder="1"/>
    <xf numFmtId="165" fontId="4" fillId="0" borderId="9" xfId="5" applyFont="1" applyFill="1" applyBorder="1" applyAlignment="1"/>
    <xf numFmtId="165" fontId="4" fillId="0" borderId="12" xfId="5" applyFont="1" applyFill="1" applyBorder="1" applyAlignment="1"/>
    <xf numFmtId="9" fontId="4" fillId="0" borderId="12" xfId="4" applyNumberFormat="1" applyFont="1" applyFill="1" applyBorder="1" applyAlignment="1">
      <alignment horizontal="center"/>
    </xf>
    <xf numFmtId="165" fontId="4" fillId="0" borderId="8" xfId="5" applyFont="1" applyFill="1" applyBorder="1" applyAlignment="1"/>
    <xf numFmtId="9" fontId="4" fillId="0" borderId="8" xfId="4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4" fillId="0" borderId="0" xfId="0" applyNumberFormat="1" applyFont="1"/>
    <xf numFmtId="43" fontId="4" fillId="0" borderId="0" xfId="0" applyNumberFormat="1" applyFont="1"/>
    <xf numFmtId="167" fontId="4" fillId="0" borderId="9" xfId="0" applyNumberFormat="1" applyFont="1" applyBorder="1"/>
    <xf numFmtId="167" fontId="4" fillId="0" borderId="12" xfId="0" applyNumberFormat="1" applyFont="1" applyBorder="1"/>
    <xf numFmtId="165" fontId="5" fillId="0" borderId="0" xfId="4" applyFont="1" applyFill="1" applyBorder="1" applyAlignment="1">
      <alignment vertical="center"/>
    </xf>
    <xf numFmtId="0" fontId="4" fillId="0" borderId="5" xfId="0" applyFont="1" applyBorder="1"/>
    <xf numFmtId="164" fontId="4" fillId="0" borderId="5" xfId="0" applyNumberFormat="1" applyFont="1" applyBorder="1"/>
    <xf numFmtId="165" fontId="4" fillId="0" borderId="5" xfId="5" applyFont="1" applyFill="1" applyBorder="1" applyAlignment="1"/>
    <xf numFmtId="165" fontId="4" fillId="0" borderId="0" xfId="4" applyFont="1" applyFill="1"/>
    <xf numFmtId="165" fontId="4" fillId="0" borderId="0" xfId="4" applyFont="1" applyFill="1" applyAlignment="1">
      <alignment horizontal="center"/>
    </xf>
    <xf numFmtId="165" fontId="5" fillId="0" borderId="0" xfId="4" applyFont="1" applyFill="1" applyAlignment="1">
      <alignment horizontal="center"/>
    </xf>
    <xf numFmtId="165" fontId="5" fillId="0" borderId="0" xfId="4" applyFont="1" applyFill="1" applyBorder="1"/>
    <xf numFmtId="165" fontId="4" fillId="0" borderId="0" xfId="4" applyFont="1" applyFill="1" applyBorder="1" applyAlignment="1">
      <alignment horizontal="right"/>
    </xf>
    <xf numFmtId="165" fontId="0" fillId="0" borderId="0" xfId="4" applyFont="1"/>
    <xf numFmtId="165" fontId="9" fillId="0" borderId="0" xfId="4" applyFont="1" applyFill="1" applyBorder="1" applyAlignment="1"/>
    <xf numFmtId="165" fontId="4" fillId="0" borderId="0" xfId="4" applyFont="1" applyFill="1" applyAlignment="1">
      <alignment horizontal="left"/>
    </xf>
    <xf numFmtId="165" fontId="4" fillId="0" borderId="0" xfId="4" applyFont="1" applyFill="1" applyBorder="1" applyAlignment="1"/>
    <xf numFmtId="165" fontId="4" fillId="3" borderId="0" xfId="4" applyFont="1" applyFill="1" applyBorder="1" applyAlignment="1"/>
    <xf numFmtId="0" fontId="5" fillId="0" borderId="2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4" fillId="3" borderId="6" xfId="4" applyFont="1" applyFill="1" applyBorder="1" applyAlignment="1">
      <alignment horizontal="center" vertical="center"/>
    </xf>
    <xf numFmtId="164" fontId="4" fillId="0" borderId="3" xfId="0" applyNumberFormat="1" applyFont="1" applyBorder="1"/>
    <xf numFmtId="164" fontId="4" fillId="0" borderId="6" xfId="0" applyNumberFormat="1" applyFont="1" applyBorder="1"/>
    <xf numFmtId="167" fontId="4" fillId="3" borderId="9" xfId="0" applyNumberFormat="1" applyFont="1" applyFill="1" applyBorder="1"/>
    <xf numFmtId="167" fontId="4" fillId="3" borderId="12" xfId="0" applyNumberFormat="1" applyFont="1" applyFill="1" applyBorder="1"/>
    <xf numFmtId="165" fontId="10" fillId="3" borderId="7" xfId="0" applyNumberFormat="1" applyFont="1" applyFill="1" applyBorder="1"/>
    <xf numFmtId="165" fontId="4" fillId="3" borderId="2" xfId="4" applyFont="1" applyFill="1" applyBorder="1" applyAlignment="1"/>
    <xf numFmtId="0" fontId="4" fillId="0" borderId="2" xfId="0" applyFont="1" applyBorder="1"/>
    <xf numFmtId="9" fontId="4" fillId="3" borderId="15" xfId="1" applyFont="1" applyFill="1" applyBorder="1" applyAlignment="1">
      <alignment horizontal="center"/>
    </xf>
    <xf numFmtId="165" fontId="4" fillId="0" borderId="0" xfId="4" applyFont="1"/>
    <xf numFmtId="0" fontId="4" fillId="0" borderId="13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0" xfId="0" applyFont="1" applyFill="1" applyAlignment="1">
      <alignment horizontal="right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4" borderId="0" xfId="0" applyFont="1" applyFill="1" applyAlignment="1">
      <alignment horizontal="justify" wrapText="1"/>
    </xf>
    <xf numFmtId="0" fontId="6" fillId="0" borderId="2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6">
    <cellStyle name="Normal" xfId="0" builtinId="0"/>
    <cellStyle name="Porcentagem" xfId="1" builtinId="5"/>
    <cellStyle name="Porcentagem 2" xfId="2" xr:uid="{0E254CAD-9CC5-4FB9-B9F4-56314A8A1FF3}"/>
    <cellStyle name="Separador de milhares 2" xfId="3" xr:uid="{8DE5741C-AD05-4BC5-85E3-54B9E5EF2528}"/>
    <cellStyle name="Vírgula" xfId="4" builtinId="3"/>
    <cellStyle name="Vírgula 2" xfId="5" xr:uid="{D4EED585-D484-4E3E-878B-68A67630B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0</xdr:row>
      <xdr:rowOff>114300</xdr:rowOff>
    </xdr:from>
    <xdr:to>
      <xdr:col>1</xdr:col>
      <xdr:colOff>3171825</xdr:colOff>
      <xdr:row>4</xdr:row>
      <xdr:rowOff>0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5129053</xdr:colOff>
      <xdr:row>0</xdr:row>
      <xdr:rowOff>157156</xdr:rowOff>
    </xdr:from>
    <xdr:to>
      <xdr:col>1</xdr:col>
      <xdr:colOff>79362</xdr:colOff>
      <xdr:row>3</xdr:row>
      <xdr:rowOff>157156</xdr:rowOff>
    </xdr:to>
    <xdr:pic>
      <xdr:nvPicPr>
        <xdr:cNvPr id="4645" name="Picture 1">
          <a:extLst>
            <a:ext uri="{FF2B5EF4-FFF2-40B4-BE49-F238E27FC236}">
              <a16:creationId xmlns:a16="http://schemas.microsoft.com/office/drawing/2014/main" id="{411D296C-5B1C-7131-C791-5EE917A60763}"/>
            </a:ext>
            <a:ext uri="{147F2762-F138-4A5C-976F-8EAC2B608ADB}">
              <a16:predDERef xmlns:a16="http://schemas.microsoft.com/office/drawing/2014/main" pre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9053" y="157156"/>
          <a:ext cx="538309" cy="5953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B75F-1131-4D04-9ABB-3C8F44CD2CBA}">
  <dimension ref="A1:J120"/>
  <sheetViews>
    <sheetView showGridLines="0" tabSelected="1" zoomScale="120" zoomScaleNormal="120" workbookViewId="0">
      <selection activeCell="E95" sqref="E95"/>
    </sheetView>
  </sheetViews>
  <sheetFormatPr defaultRowHeight="15.75" x14ac:dyDescent="0.25"/>
  <cols>
    <col min="1" max="1" width="83.85546875" style="2" customWidth="1"/>
    <col min="2" max="2" width="21.42578125" style="2" customWidth="1"/>
    <col min="3" max="3" width="20.7109375" style="2" customWidth="1"/>
    <col min="4" max="4" width="20.140625" style="2" customWidth="1"/>
    <col min="5" max="5" width="21" style="2" customWidth="1"/>
    <col min="6" max="6" width="21" style="83" customWidth="1"/>
    <col min="7" max="7" width="20.28515625" style="83" bestFit="1" customWidth="1"/>
    <col min="8" max="8" width="17.7109375" style="2" bestFit="1" customWidth="1"/>
    <col min="9" max="10" width="13.85546875" style="2" bestFit="1" customWidth="1"/>
    <col min="11" max="16384" width="9.140625" style="2"/>
  </cols>
  <sheetData>
    <row r="1" spans="1:9" x14ac:dyDescent="0.25">
      <c r="A1" s="1"/>
    </row>
    <row r="5" spans="1:9" x14ac:dyDescent="0.25">
      <c r="A5" s="144" t="s">
        <v>0</v>
      </c>
      <c r="B5" s="144"/>
      <c r="C5" s="144"/>
      <c r="D5" s="144"/>
      <c r="E5" s="144"/>
      <c r="F5" s="84"/>
    </row>
    <row r="6" spans="1:9" x14ac:dyDescent="0.25">
      <c r="A6" s="145" t="s">
        <v>1</v>
      </c>
      <c r="B6" s="145"/>
      <c r="C6" s="145"/>
      <c r="D6" s="145"/>
      <c r="E6" s="145"/>
      <c r="F6" s="85"/>
      <c r="G6" s="12"/>
    </row>
    <row r="7" spans="1:9" x14ac:dyDescent="0.25">
      <c r="A7" s="144" t="s">
        <v>2</v>
      </c>
      <c r="B7" s="144"/>
      <c r="C7" s="144"/>
      <c r="D7" s="144"/>
      <c r="E7" s="144"/>
      <c r="F7" s="84"/>
      <c r="G7" s="12"/>
    </row>
    <row r="8" spans="1:9" x14ac:dyDescent="0.25">
      <c r="A8" s="144" t="s">
        <v>94</v>
      </c>
      <c r="B8" s="144"/>
      <c r="C8" s="144"/>
      <c r="D8" s="144"/>
      <c r="E8" s="144"/>
      <c r="F8" s="84"/>
      <c r="G8" s="84"/>
      <c r="H8" s="3"/>
      <c r="I8" s="3"/>
    </row>
    <row r="9" spans="1:9" x14ac:dyDescent="0.25">
      <c r="A9" s="3"/>
      <c r="B9" s="3"/>
      <c r="C9" s="3"/>
      <c r="D9" s="3"/>
      <c r="E9" s="3"/>
      <c r="F9" s="84"/>
      <c r="G9" s="84"/>
      <c r="H9" s="3"/>
      <c r="I9" s="3"/>
    </row>
    <row r="10" spans="1:9" x14ac:dyDescent="0.25">
      <c r="A10" s="4"/>
      <c r="B10" s="4"/>
      <c r="C10" s="4"/>
      <c r="E10" s="121" t="s">
        <v>96</v>
      </c>
      <c r="G10" s="12"/>
    </row>
    <row r="11" spans="1:9" x14ac:dyDescent="0.25">
      <c r="A11" s="2" t="s">
        <v>3</v>
      </c>
      <c r="B11" s="4"/>
      <c r="C11" s="4"/>
      <c r="D11" s="5"/>
      <c r="E11" s="5" t="s">
        <v>4</v>
      </c>
      <c r="F11" s="12"/>
      <c r="G11" s="12"/>
    </row>
    <row r="12" spans="1:9" x14ac:dyDescent="0.25">
      <c r="A12" s="147" t="s">
        <v>5</v>
      </c>
      <c r="B12" s="147"/>
      <c r="C12" s="148"/>
      <c r="D12" s="146" t="s">
        <v>6</v>
      </c>
      <c r="E12" s="147"/>
      <c r="F12" s="12"/>
      <c r="G12" s="12"/>
    </row>
    <row r="13" spans="1:9" x14ac:dyDescent="0.25">
      <c r="A13" s="149" t="s">
        <v>7</v>
      </c>
      <c r="B13" s="149"/>
      <c r="C13" s="150"/>
      <c r="D13" s="104"/>
      <c r="E13" s="105"/>
      <c r="F13" s="86"/>
      <c r="G13" s="12"/>
    </row>
    <row r="14" spans="1:9" x14ac:dyDescent="0.25">
      <c r="A14" s="136" t="s">
        <v>8</v>
      </c>
      <c r="B14" s="136"/>
      <c r="C14" s="137"/>
      <c r="D14" s="7"/>
      <c r="E14" s="55">
        <v>107636470637</v>
      </c>
      <c r="F14" s="87"/>
    </row>
    <row r="15" spans="1:9" x14ac:dyDescent="0.25">
      <c r="A15" s="136" t="s">
        <v>9</v>
      </c>
      <c r="B15" s="136"/>
      <c r="C15" s="137"/>
      <c r="D15" s="7"/>
      <c r="E15" s="55">
        <v>106020168422.44002</v>
      </c>
      <c r="F15" s="12"/>
    </row>
    <row r="16" spans="1:9" x14ac:dyDescent="0.25">
      <c r="A16" s="136" t="s">
        <v>10</v>
      </c>
      <c r="B16" s="136"/>
      <c r="C16" s="137"/>
      <c r="D16" s="7"/>
      <c r="E16" s="55">
        <v>20494145272.900002</v>
      </c>
      <c r="F16" s="87"/>
    </row>
    <row r="17" spans="1:7" x14ac:dyDescent="0.25">
      <c r="A17" s="136" t="s">
        <v>11</v>
      </c>
      <c r="B17" s="136"/>
      <c r="C17" s="137"/>
      <c r="D17" s="7"/>
      <c r="E17" s="55">
        <f>IF(E16&lt;E25,E25-E16,0)</f>
        <v>0</v>
      </c>
      <c r="F17" s="87"/>
    </row>
    <row r="18" spans="1:7" hidden="1" x14ac:dyDescent="0.25">
      <c r="A18" s="136" t="s">
        <v>12</v>
      </c>
      <c r="B18" s="136"/>
      <c r="C18" s="137"/>
      <c r="D18" s="7"/>
      <c r="E18" s="55">
        <v>0</v>
      </c>
      <c r="F18" s="87"/>
    </row>
    <row r="19" spans="1:7" hidden="1" x14ac:dyDescent="0.25">
      <c r="A19" s="136" t="s">
        <v>13</v>
      </c>
      <c r="B19" s="136"/>
      <c r="C19" s="137"/>
      <c r="D19" s="7"/>
      <c r="E19" s="55">
        <v>0</v>
      </c>
      <c r="F19" s="87"/>
    </row>
    <row r="20" spans="1:7" x14ac:dyDescent="0.25">
      <c r="A20" s="136" t="s">
        <v>14</v>
      </c>
      <c r="B20" s="136"/>
      <c r="C20" s="137"/>
      <c r="D20" s="7"/>
      <c r="E20" s="56">
        <v>507991524.94999999</v>
      </c>
      <c r="F20" s="87"/>
    </row>
    <row r="21" spans="1:7" x14ac:dyDescent="0.25">
      <c r="A21" s="136" t="s">
        <v>15</v>
      </c>
      <c r="B21" s="136"/>
      <c r="C21" s="137"/>
      <c r="D21" s="7"/>
      <c r="E21" s="57"/>
      <c r="F21" s="87"/>
    </row>
    <row r="22" spans="1:7" x14ac:dyDescent="0.25">
      <c r="A22" s="136" t="s">
        <v>16</v>
      </c>
      <c r="B22" s="136"/>
      <c r="C22" s="137"/>
      <c r="D22" s="9"/>
      <c r="E22" s="55">
        <v>126571670996</v>
      </c>
      <c r="F22" s="87"/>
    </row>
    <row r="23" spans="1:7" x14ac:dyDescent="0.25">
      <c r="A23" s="136" t="s">
        <v>17</v>
      </c>
      <c r="B23" s="136"/>
      <c r="C23" s="137"/>
      <c r="D23" s="9"/>
      <c r="E23" s="55">
        <v>127086308891.35001</v>
      </c>
      <c r="F23" s="12"/>
    </row>
    <row r="24" spans="1:7" x14ac:dyDescent="0.25">
      <c r="A24" s="136" t="s">
        <v>18</v>
      </c>
      <c r="B24" s="136"/>
      <c r="C24" s="137"/>
      <c r="D24" s="9"/>
      <c r="E24" s="55">
        <v>25092926830.820004</v>
      </c>
      <c r="F24" s="87"/>
    </row>
    <row r="25" spans="1:7" x14ac:dyDescent="0.25">
      <c r="A25" s="136" t="s">
        <v>19</v>
      </c>
      <c r="B25" s="136"/>
      <c r="C25" s="137"/>
      <c r="D25" s="9"/>
      <c r="E25" s="55">
        <v>17179864037.040001</v>
      </c>
      <c r="F25" s="87"/>
    </row>
    <row r="26" spans="1:7" x14ac:dyDescent="0.25">
      <c r="A26" s="136" t="s">
        <v>20</v>
      </c>
      <c r="B26" s="136"/>
      <c r="C26" s="137"/>
      <c r="D26" s="9"/>
      <c r="E26" s="55">
        <v>13096743843.75</v>
      </c>
      <c r="F26" s="87"/>
    </row>
    <row r="27" spans="1:7" hidden="1" x14ac:dyDescent="0.25">
      <c r="A27" s="136" t="s">
        <v>21</v>
      </c>
      <c r="B27" s="136"/>
      <c r="C27" s="137"/>
      <c r="D27" s="9"/>
      <c r="E27" s="55">
        <v>0</v>
      </c>
      <c r="F27" s="87"/>
    </row>
    <row r="28" spans="1:7" hidden="1" x14ac:dyDescent="0.25">
      <c r="A28" s="136" t="s">
        <v>22</v>
      </c>
      <c r="B28" s="136"/>
      <c r="C28" s="137"/>
      <c r="D28" s="9"/>
      <c r="E28" s="55">
        <f>E16-E25</f>
        <v>3314281235.8600006</v>
      </c>
      <c r="F28" s="87"/>
    </row>
    <row r="29" spans="1:7" x14ac:dyDescent="0.25">
      <c r="A29" s="168" t="s">
        <v>23</v>
      </c>
      <c r="B29" s="168"/>
      <c r="C29" s="169"/>
      <c r="D29" s="9"/>
      <c r="E29" s="55">
        <f>IF(E25&lt;E16,E16-E25,0)</f>
        <v>3314281235.8600006</v>
      </c>
      <c r="F29" s="87"/>
    </row>
    <row r="30" spans="1:7" x14ac:dyDescent="0.25">
      <c r="A30" s="147" t="s">
        <v>24</v>
      </c>
      <c r="B30" s="147"/>
      <c r="C30" s="148"/>
      <c r="D30" s="146" t="s">
        <v>6</v>
      </c>
      <c r="E30" s="147"/>
      <c r="F30" s="12"/>
      <c r="G30" s="12"/>
    </row>
    <row r="31" spans="1:7" x14ac:dyDescent="0.25">
      <c r="A31" s="149" t="s">
        <v>25</v>
      </c>
      <c r="B31" s="149"/>
      <c r="C31" s="150"/>
      <c r="D31" s="11"/>
      <c r="E31" s="58">
        <f>E24</f>
        <v>25092926830.820004</v>
      </c>
      <c r="F31" s="87"/>
      <c r="G31" s="12"/>
    </row>
    <row r="32" spans="1:7" x14ac:dyDescent="0.25">
      <c r="A32" s="168" t="s">
        <v>26</v>
      </c>
      <c r="B32" s="168"/>
      <c r="C32" s="169"/>
      <c r="D32" s="13"/>
      <c r="E32" s="59">
        <f>E25</f>
        <v>17179864037.040001</v>
      </c>
      <c r="F32" s="87"/>
      <c r="G32" s="12"/>
    </row>
    <row r="33" spans="1:7" x14ac:dyDescent="0.25">
      <c r="A33" s="165" t="s">
        <v>27</v>
      </c>
      <c r="B33" s="165"/>
      <c r="C33" s="157"/>
      <c r="D33" s="164" t="s">
        <v>6</v>
      </c>
      <c r="E33" s="165"/>
      <c r="F33" s="12"/>
      <c r="G33" s="12"/>
    </row>
    <row r="34" spans="1:7" x14ac:dyDescent="0.25">
      <c r="A34" s="114" t="s">
        <v>28</v>
      </c>
      <c r="B34" s="116"/>
      <c r="C34" s="117"/>
      <c r="D34" s="49"/>
      <c r="E34" s="103">
        <v>99412638968.170013</v>
      </c>
      <c r="F34" s="12"/>
      <c r="G34" s="12"/>
    </row>
    <row r="35" spans="1:7" x14ac:dyDescent="0.25">
      <c r="A35" s="21" t="s">
        <v>29</v>
      </c>
      <c r="B35" s="118"/>
      <c r="C35" s="119"/>
      <c r="D35" s="50"/>
      <c r="E35" s="60">
        <v>99384914801.62001</v>
      </c>
      <c r="F35" s="12"/>
      <c r="G35" s="12"/>
    </row>
    <row r="36" spans="1:7" x14ac:dyDescent="0.25">
      <c r="A36" s="115" t="s">
        <v>30</v>
      </c>
      <c r="B36" s="14"/>
      <c r="C36" s="120"/>
      <c r="D36" s="51"/>
      <c r="E36" s="61">
        <v>99344211901.62001</v>
      </c>
      <c r="F36" s="12"/>
      <c r="G36" s="12"/>
    </row>
    <row r="37" spans="1:7" x14ac:dyDescent="0.25">
      <c r="A37" s="14"/>
      <c r="B37" s="14"/>
      <c r="C37" s="14"/>
      <c r="D37" s="15"/>
      <c r="E37" s="8"/>
      <c r="F37" s="12"/>
      <c r="G37" s="12"/>
    </row>
    <row r="38" spans="1:7" ht="40.5" customHeight="1" x14ac:dyDescent="0.25">
      <c r="A38" s="170" t="s">
        <v>31</v>
      </c>
      <c r="B38" s="170"/>
      <c r="C38" s="171"/>
      <c r="D38" s="146" t="s">
        <v>6</v>
      </c>
      <c r="E38" s="147"/>
      <c r="F38" s="89"/>
      <c r="G38" s="89"/>
    </row>
    <row r="39" spans="1:7" x14ac:dyDescent="0.25">
      <c r="A39" s="138" t="s">
        <v>32</v>
      </c>
      <c r="B39" s="138"/>
      <c r="C39" s="139"/>
      <c r="D39" s="16"/>
      <c r="E39" s="17"/>
      <c r="F39" s="12"/>
      <c r="G39" s="12"/>
    </row>
    <row r="40" spans="1:7" x14ac:dyDescent="0.25">
      <c r="A40" s="136" t="s">
        <v>33</v>
      </c>
      <c r="B40" s="136"/>
      <c r="C40" s="137"/>
      <c r="D40" s="18"/>
      <c r="E40" s="62">
        <v>227409258.06</v>
      </c>
      <c r="G40" s="12"/>
    </row>
    <row r="41" spans="1:7" x14ac:dyDescent="0.25">
      <c r="A41" s="136" t="s">
        <v>34</v>
      </c>
      <c r="B41" s="136"/>
      <c r="C41" s="137"/>
      <c r="D41" s="18"/>
      <c r="E41" s="62">
        <v>3430214.85</v>
      </c>
      <c r="G41" s="12"/>
    </row>
    <row r="42" spans="1:7" x14ac:dyDescent="0.25">
      <c r="A42" s="136" t="s">
        <v>35</v>
      </c>
      <c r="B42" s="136"/>
      <c r="C42" s="137"/>
      <c r="D42" s="18"/>
      <c r="E42" s="62">
        <v>3430214.85</v>
      </c>
      <c r="F42" s="112"/>
      <c r="G42" s="12"/>
    </row>
    <row r="43" spans="1:7" x14ac:dyDescent="0.25">
      <c r="A43" s="136" t="s">
        <v>36</v>
      </c>
      <c r="B43" s="136"/>
      <c r="C43" s="137"/>
      <c r="D43" s="18"/>
      <c r="E43" s="62">
        <v>1911357.42</v>
      </c>
      <c r="F43" s="112"/>
      <c r="G43" s="12"/>
    </row>
    <row r="44" spans="1:7" x14ac:dyDescent="0.25">
      <c r="A44" s="136" t="s">
        <v>37</v>
      </c>
      <c r="B44" s="136"/>
      <c r="C44" s="137"/>
      <c r="D44" s="18"/>
      <c r="E44" s="62">
        <f>E40-E42</f>
        <v>223979043.21000001</v>
      </c>
      <c r="F44" s="12"/>
      <c r="G44" s="12"/>
    </row>
    <row r="45" spans="1:7" x14ac:dyDescent="0.25">
      <c r="A45" s="138" t="s">
        <v>38</v>
      </c>
      <c r="B45" s="138"/>
      <c r="C45" s="139"/>
      <c r="D45" s="18"/>
      <c r="E45" s="19"/>
      <c r="F45" s="12"/>
      <c r="G45" s="12"/>
    </row>
    <row r="46" spans="1:7" x14ac:dyDescent="0.25">
      <c r="A46" s="136" t="s">
        <v>39</v>
      </c>
      <c r="B46" s="136"/>
      <c r="C46" s="137"/>
      <c r="D46" s="18"/>
      <c r="E46" s="62">
        <v>921818627.67000008</v>
      </c>
      <c r="F46" s="12"/>
      <c r="G46" s="12"/>
    </row>
    <row r="47" spans="1:7" x14ac:dyDescent="0.25">
      <c r="A47" s="136" t="s">
        <v>34</v>
      </c>
      <c r="B47" s="136"/>
      <c r="C47" s="137"/>
      <c r="D47" s="18"/>
      <c r="E47" s="62">
        <v>2880851768.9599996</v>
      </c>
      <c r="F47" s="12"/>
      <c r="G47" s="12"/>
    </row>
    <row r="48" spans="1:7" x14ac:dyDescent="0.25">
      <c r="A48" s="136" t="s">
        <v>40</v>
      </c>
      <c r="B48" s="136"/>
      <c r="C48" s="137"/>
      <c r="D48" s="18"/>
      <c r="E48" s="62">
        <v>2880851768.9599996</v>
      </c>
      <c r="F48" s="112"/>
      <c r="G48" s="12"/>
    </row>
    <row r="49" spans="1:7" x14ac:dyDescent="0.25">
      <c r="A49" s="136" t="s">
        <v>36</v>
      </c>
      <c r="B49" s="136"/>
      <c r="C49" s="137"/>
      <c r="D49" s="18"/>
      <c r="E49" s="62">
        <v>2029030448.1199999</v>
      </c>
      <c r="F49" s="112"/>
      <c r="G49" s="12"/>
    </row>
    <row r="50" spans="1:7" x14ac:dyDescent="0.25">
      <c r="A50" s="6" t="s">
        <v>41</v>
      </c>
      <c r="B50" s="6"/>
      <c r="C50" s="113"/>
      <c r="D50" s="18"/>
      <c r="E50" s="62">
        <f>E46-E48</f>
        <v>-1959033141.2899995</v>
      </c>
      <c r="F50" s="12"/>
      <c r="G50" s="12"/>
    </row>
    <row r="51" spans="1:7" x14ac:dyDescent="0.25">
      <c r="A51" s="142" t="s">
        <v>42</v>
      </c>
      <c r="B51" s="142"/>
      <c r="C51" s="143"/>
      <c r="D51" s="18"/>
      <c r="E51" s="19"/>
      <c r="F51" s="12"/>
      <c r="G51" s="12"/>
    </row>
    <row r="52" spans="1:7" x14ac:dyDescent="0.25">
      <c r="A52" s="140" t="s">
        <v>43</v>
      </c>
      <c r="B52" s="140"/>
      <c r="C52" s="141"/>
      <c r="D52" s="18"/>
      <c r="E52" s="62">
        <v>235433181.20999998</v>
      </c>
      <c r="F52" s="12"/>
      <c r="G52" s="12"/>
    </row>
    <row r="53" spans="1:7" x14ac:dyDescent="0.25">
      <c r="A53" s="140" t="s">
        <v>18</v>
      </c>
      <c r="B53" s="140"/>
      <c r="C53" s="141"/>
      <c r="D53" s="18"/>
      <c r="E53" s="62">
        <v>1705269625.76</v>
      </c>
      <c r="F53" s="12"/>
      <c r="G53" s="12"/>
    </row>
    <row r="54" spans="1:7" x14ac:dyDescent="0.25">
      <c r="A54" s="140" t="s">
        <v>44</v>
      </c>
      <c r="B54" s="140"/>
      <c r="C54" s="141"/>
      <c r="D54" s="18"/>
      <c r="E54" s="62">
        <v>1700897217.3999999</v>
      </c>
      <c r="F54" s="112"/>
      <c r="G54" s="12"/>
    </row>
    <row r="55" spans="1:7" x14ac:dyDescent="0.25">
      <c r="A55" s="140" t="s">
        <v>20</v>
      </c>
      <c r="B55" s="140"/>
      <c r="C55" s="141"/>
      <c r="D55" s="18"/>
      <c r="E55" s="62">
        <v>629850933.74000001</v>
      </c>
      <c r="F55" s="112"/>
      <c r="G55" s="12"/>
    </row>
    <row r="56" spans="1:7" x14ac:dyDescent="0.25">
      <c r="A56" s="94" t="s">
        <v>45</v>
      </c>
      <c r="B56" s="94"/>
      <c r="C56" s="95"/>
      <c r="D56" s="20"/>
      <c r="E56" s="82">
        <f>E52-E54</f>
        <v>-1465464036.1899998</v>
      </c>
      <c r="F56" s="12"/>
      <c r="G56" s="12"/>
    </row>
    <row r="57" spans="1:7" x14ac:dyDescent="0.25">
      <c r="A57" s="80"/>
      <c r="B57" s="81"/>
      <c r="C57" s="81"/>
      <c r="D57" s="8"/>
      <c r="E57" s="8"/>
      <c r="F57" s="12"/>
      <c r="G57" s="12"/>
    </row>
    <row r="58" spans="1:7" x14ac:dyDescent="0.25">
      <c r="A58" s="157" t="s">
        <v>46</v>
      </c>
      <c r="B58" s="34" t="s">
        <v>47</v>
      </c>
      <c r="C58" s="35" t="s">
        <v>48</v>
      </c>
      <c r="D58" s="125" t="s">
        <v>49</v>
      </c>
      <c r="E58" s="127"/>
      <c r="F58" s="88"/>
      <c r="G58" s="88"/>
    </row>
    <row r="59" spans="1:7" x14ac:dyDescent="0.25">
      <c r="A59" s="166"/>
      <c r="B59" s="34" t="s">
        <v>50</v>
      </c>
      <c r="C59" s="34" t="s">
        <v>51</v>
      </c>
      <c r="D59" s="128"/>
      <c r="E59" s="129"/>
      <c r="F59" s="88"/>
      <c r="G59" s="88"/>
    </row>
    <row r="60" spans="1:7" x14ac:dyDescent="0.25">
      <c r="A60" s="166"/>
      <c r="B60" s="34" t="s">
        <v>52</v>
      </c>
      <c r="C60" s="34"/>
      <c r="D60" s="153" t="s">
        <v>53</v>
      </c>
      <c r="E60" s="154"/>
      <c r="F60" s="88"/>
      <c r="G60" s="88"/>
    </row>
    <row r="61" spans="1:7" x14ac:dyDescent="0.25">
      <c r="A61" s="166"/>
      <c r="B61" s="34" t="s">
        <v>54</v>
      </c>
      <c r="C61" s="34" t="s">
        <v>55</v>
      </c>
      <c r="D61" s="153"/>
      <c r="E61" s="154"/>
      <c r="F61" s="88"/>
      <c r="G61" s="88"/>
    </row>
    <row r="62" spans="1:7" x14ac:dyDescent="0.25">
      <c r="A62" s="167"/>
      <c r="B62" s="34"/>
      <c r="C62" s="44"/>
      <c r="D62" s="43"/>
      <c r="E62" s="42"/>
      <c r="F62" s="88"/>
      <c r="G62" s="88"/>
    </row>
    <row r="63" spans="1:7" x14ac:dyDescent="0.25">
      <c r="A63" s="96" t="s">
        <v>56</v>
      </c>
      <c r="B63" s="77">
        <v>-6637675169.3599997</v>
      </c>
      <c r="C63" s="106">
        <v>5133284480.5700016</v>
      </c>
      <c r="D63" s="22"/>
      <c r="E63" s="23">
        <f>C63/B63*100</f>
        <v>-77.335578340224046</v>
      </c>
      <c r="F63" s="12"/>
      <c r="G63" s="12"/>
    </row>
    <row r="64" spans="1:7" x14ac:dyDescent="0.25">
      <c r="A64" s="97" t="s">
        <v>57</v>
      </c>
      <c r="B64" s="78">
        <v>-18450230637.220001</v>
      </c>
      <c r="C64" s="107">
        <v>3439203232.2599792</v>
      </c>
      <c r="D64" s="24"/>
      <c r="E64" s="25">
        <f>C64/B64*100</f>
        <v>-18.640434907745863</v>
      </c>
      <c r="F64" s="12"/>
      <c r="G64" s="12"/>
    </row>
    <row r="65" spans="1:10" x14ac:dyDescent="0.25">
      <c r="A65" s="21"/>
      <c r="B65" s="26"/>
      <c r="C65" s="26"/>
      <c r="D65" s="27"/>
      <c r="E65" s="27"/>
      <c r="F65" s="12"/>
      <c r="G65" s="12"/>
    </row>
    <row r="66" spans="1:10" x14ac:dyDescent="0.25">
      <c r="A66" s="157" t="s">
        <v>58</v>
      </c>
      <c r="B66" s="159" t="s">
        <v>59</v>
      </c>
      <c r="C66" s="36" t="s">
        <v>60</v>
      </c>
      <c r="D66" s="37" t="s">
        <v>61</v>
      </c>
      <c r="E66" s="125" t="s">
        <v>62</v>
      </c>
      <c r="F66" s="89"/>
      <c r="G66" s="89"/>
    </row>
    <row r="67" spans="1:10" x14ac:dyDescent="0.25">
      <c r="A67" s="158"/>
      <c r="B67" s="160"/>
      <c r="C67" s="38" t="s">
        <v>51</v>
      </c>
      <c r="D67" s="39" t="s">
        <v>51</v>
      </c>
      <c r="E67" s="126"/>
      <c r="F67" s="89"/>
      <c r="G67" s="89"/>
    </row>
    <row r="68" spans="1:10" x14ac:dyDescent="0.25">
      <c r="A68" s="4" t="s">
        <v>63</v>
      </c>
      <c r="B68" s="63">
        <f>SUM(B69:B73)</f>
        <v>2786100191.7799997</v>
      </c>
      <c r="C68" s="63">
        <f>SUM(C69:C73)</f>
        <v>1372651.33</v>
      </c>
      <c r="D68" s="63">
        <f>SUM(D69:D73)</f>
        <v>1961765373.4299991</v>
      </c>
      <c r="E68" s="64">
        <f>SUM(E69:E73)</f>
        <v>822962167.02000022</v>
      </c>
      <c r="F68" s="12"/>
      <c r="G68" s="12"/>
      <c r="H68" s="76"/>
    </row>
    <row r="69" spans="1:10" x14ac:dyDescent="0.25">
      <c r="A69" s="2" t="s">
        <v>64</v>
      </c>
      <c r="B69" s="65">
        <v>2517500185.9599996</v>
      </c>
      <c r="C69" s="65">
        <v>1367469.26</v>
      </c>
      <c r="D69" s="65">
        <v>1721390781.3599992</v>
      </c>
      <c r="E69" s="66">
        <f>B69-C69-D69</f>
        <v>794741935.34000015</v>
      </c>
      <c r="F69" s="12"/>
      <c r="G69" s="12"/>
      <c r="H69" s="12"/>
      <c r="I69" s="12"/>
    </row>
    <row r="70" spans="1:10" x14ac:dyDescent="0.25">
      <c r="A70" s="2" t="s">
        <v>65</v>
      </c>
      <c r="B70" s="65">
        <v>66714422.310000002</v>
      </c>
      <c r="C70" s="65">
        <v>0</v>
      </c>
      <c r="D70" s="65">
        <v>40301932.93</v>
      </c>
      <c r="E70" s="66">
        <f t="shared" ref="E70:E79" si="0">B70-C70-D70</f>
        <v>26412489.380000003</v>
      </c>
      <c r="F70" s="12"/>
      <c r="G70" s="12"/>
      <c r="H70" s="76"/>
    </row>
    <row r="71" spans="1:10" x14ac:dyDescent="0.25">
      <c r="A71" s="2" t="s">
        <v>66</v>
      </c>
      <c r="B71" s="65">
        <v>157001730.05000001</v>
      </c>
      <c r="C71" s="65">
        <v>5182.07</v>
      </c>
      <c r="D71" s="65">
        <v>155403859.24000001</v>
      </c>
      <c r="E71" s="66">
        <f t="shared" si="0"/>
        <v>1592688.7400000095</v>
      </c>
      <c r="F71" s="12"/>
      <c r="G71" s="12"/>
      <c r="H71" s="76"/>
    </row>
    <row r="72" spans="1:10" x14ac:dyDescent="0.25">
      <c r="A72" s="2" t="s">
        <v>67</v>
      </c>
      <c r="B72" s="65">
        <v>24782290.07</v>
      </c>
      <c r="C72" s="65">
        <v>0</v>
      </c>
      <c r="D72" s="65">
        <v>24585049.57</v>
      </c>
      <c r="E72" s="66">
        <f t="shared" si="0"/>
        <v>197240.5</v>
      </c>
      <c r="F72" s="12"/>
      <c r="G72" s="12"/>
      <c r="H72" s="76"/>
    </row>
    <row r="73" spans="1:10" x14ac:dyDescent="0.25">
      <c r="A73" s="2" t="s">
        <v>68</v>
      </c>
      <c r="B73" s="65">
        <v>20101563.390000001</v>
      </c>
      <c r="C73" s="65">
        <v>0</v>
      </c>
      <c r="D73" s="65">
        <v>20083750.329999998</v>
      </c>
      <c r="E73" s="66">
        <f t="shared" si="0"/>
        <v>17813.060000002384</v>
      </c>
      <c r="F73" s="12"/>
      <c r="G73" s="12"/>
      <c r="H73" s="76"/>
    </row>
    <row r="74" spans="1:10" x14ac:dyDescent="0.25">
      <c r="A74" s="4" t="s">
        <v>69</v>
      </c>
      <c r="B74" s="63">
        <f>SUM(B75:B79)</f>
        <v>1562381939.8099999</v>
      </c>
      <c r="C74" s="63">
        <f>SUM(C75:C79)</f>
        <v>25643769.07</v>
      </c>
      <c r="D74" s="63">
        <f>SUM(D75:D79)</f>
        <v>699572031.25999999</v>
      </c>
      <c r="E74" s="64">
        <f>SUM(E75:E79)</f>
        <v>837166139.4799999</v>
      </c>
      <c r="F74" s="12"/>
      <c r="G74" s="12"/>
      <c r="H74" s="76"/>
    </row>
    <row r="75" spans="1:10" x14ac:dyDescent="0.25">
      <c r="A75" s="2" t="s">
        <v>64</v>
      </c>
      <c r="B75" s="65">
        <v>1005895293.1299999</v>
      </c>
      <c r="C75" s="65">
        <v>837832.94</v>
      </c>
      <c r="D75" s="65">
        <v>412904142.27000004</v>
      </c>
      <c r="E75" s="66">
        <f t="shared" si="0"/>
        <v>592153317.91999984</v>
      </c>
      <c r="F75" s="12"/>
      <c r="G75" s="12"/>
      <c r="H75" s="12"/>
      <c r="I75" s="12"/>
    </row>
    <row r="76" spans="1:10" x14ac:dyDescent="0.25">
      <c r="A76" s="2" t="s">
        <v>65</v>
      </c>
      <c r="B76" s="65">
        <v>78077235.719999999</v>
      </c>
      <c r="C76" s="65">
        <v>1180792.46</v>
      </c>
      <c r="D76" s="65">
        <v>18803829.600000001</v>
      </c>
      <c r="E76" s="66">
        <f t="shared" si="0"/>
        <v>58092613.660000004</v>
      </c>
      <c r="F76" s="12"/>
      <c r="G76" s="12"/>
      <c r="H76" s="76"/>
    </row>
    <row r="77" spans="1:10" x14ac:dyDescent="0.25">
      <c r="A77" s="2" t="s">
        <v>66</v>
      </c>
      <c r="B77" s="65">
        <v>277649427.36000001</v>
      </c>
      <c r="C77" s="65">
        <v>23330699.940000001</v>
      </c>
      <c r="D77" s="65">
        <v>193801736.44999999</v>
      </c>
      <c r="E77" s="66">
        <f t="shared" si="0"/>
        <v>60516990.970000029</v>
      </c>
      <c r="F77" s="12"/>
      <c r="G77" s="12"/>
      <c r="H77" s="76"/>
    </row>
    <row r="78" spans="1:10" x14ac:dyDescent="0.25">
      <c r="A78" s="2" t="s">
        <v>67</v>
      </c>
      <c r="B78" s="65">
        <v>186743407.47999999</v>
      </c>
      <c r="C78" s="65">
        <v>293997.73</v>
      </c>
      <c r="D78" s="65">
        <v>63536955.689999998</v>
      </c>
      <c r="E78" s="66">
        <f t="shared" si="0"/>
        <v>122912454.06</v>
      </c>
      <c r="F78" s="12"/>
      <c r="G78" s="12"/>
      <c r="H78" s="76"/>
    </row>
    <row r="79" spans="1:10" x14ac:dyDescent="0.25">
      <c r="A79" s="2" t="s">
        <v>68</v>
      </c>
      <c r="B79" s="67">
        <v>14016576.119999997</v>
      </c>
      <c r="C79" s="67">
        <v>446</v>
      </c>
      <c r="D79" s="67">
        <v>10525367.25</v>
      </c>
      <c r="E79" s="66">
        <f t="shared" si="0"/>
        <v>3490762.8699999973</v>
      </c>
      <c r="F79" s="12"/>
      <c r="G79" s="12"/>
      <c r="H79" s="76"/>
      <c r="I79" s="12"/>
      <c r="J79" s="12"/>
    </row>
    <row r="80" spans="1:10" x14ac:dyDescent="0.25">
      <c r="A80" s="93" t="s">
        <v>70</v>
      </c>
      <c r="B80" s="68">
        <f>B68+B74</f>
        <v>4348482131.5900002</v>
      </c>
      <c r="C80" s="68">
        <f>C68+C74</f>
        <v>27016420.399999999</v>
      </c>
      <c r="D80" s="68">
        <f>D68+D74</f>
        <v>2661337404.6899991</v>
      </c>
      <c r="E80" s="68">
        <f>E68+E74</f>
        <v>1660128306.5</v>
      </c>
      <c r="F80" s="12"/>
      <c r="G80" s="12"/>
      <c r="H80" s="76"/>
      <c r="I80" s="12"/>
      <c r="J80" s="12"/>
    </row>
    <row r="81" spans="1:10" x14ac:dyDescent="0.25">
      <c r="A81" s="21"/>
      <c r="B81" s="10"/>
      <c r="C81" s="26"/>
      <c r="D81" s="27"/>
      <c r="E81" s="27"/>
      <c r="F81" s="12"/>
      <c r="G81" s="12"/>
      <c r="H81" s="12"/>
      <c r="I81" s="12"/>
      <c r="J81" s="12"/>
    </row>
    <row r="82" spans="1:10" x14ac:dyDescent="0.25">
      <c r="A82" s="133" t="s">
        <v>71</v>
      </c>
      <c r="B82" s="122" t="s">
        <v>72</v>
      </c>
      <c r="C82" s="130" t="s">
        <v>73</v>
      </c>
      <c r="D82" s="131"/>
      <c r="E82" s="131"/>
      <c r="F82" s="91"/>
      <c r="G82" s="91"/>
      <c r="H82" s="12"/>
      <c r="I82" s="12"/>
      <c r="J82" s="12"/>
    </row>
    <row r="83" spans="1:10" x14ac:dyDescent="0.25">
      <c r="A83" s="134"/>
      <c r="B83" s="155"/>
      <c r="C83" s="122" t="s">
        <v>74</v>
      </c>
      <c r="D83" s="125" t="s">
        <v>75</v>
      </c>
      <c r="E83" s="127"/>
      <c r="F83" s="12"/>
      <c r="G83" s="12"/>
      <c r="H83" s="12"/>
      <c r="I83" s="12"/>
      <c r="J83" s="12"/>
    </row>
    <row r="84" spans="1:10" x14ac:dyDescent="0.25">
      <c r="A84" s="134"/>
      <c r="B84" s="155"/>
      <c r="C84" s="123"/>
      <c r="D84" s="128"/>
      <c r="E84" s="129"/>
      <c r="G84" s="12"/>
      <c r="H84" s="12"/>
      <c r="I84" s="12"/>
      <c r="J84" s="12"/>
    </row>
    <row r="85" spans="1:10" x14ac:dyDescent="0.25">
      <c r="A85" s="135"/>
      <c r="B85" s="156"/>
      <c r="C85" s="124"/>
      <c r="D85" s="126"/>
      <c r="E85" s="132"/>
      <c r="G85" s="12"/>
    </row>
    <row r="86" spans="1:10" ht="31.5" x14ac:dyDescent="0.25">
      <c r="A86" s="98" t="s">
        <v>76</v>
      </c>
      <c r="B86" s="69">
        <f>2921997195.095</f>
        <v>2921997195.0949998</v>
      </c>
      <c r="C86" s="52">
        <v>0.25</v>
      </c>
      <c r="D86" s="54"/>
      <c r="E86" s="23">
        <f>B86/13126186163.28*100</f>
        <v>22.260823964764224</v>
      </c>
      <c r="F86" s="79"/>
      <c r="G86" s="79"/>
      <c r="H86" s="12"/>
    </row>
    <row r="87" spans="1:10" ht="15.75" customHeight="1" x14ac:dyDescent="0.25">
      <c r="A87" s="99" t="s">
        <v>77</v>
      </c>
      <c r="B87" s="72">
        <f>539356605.03</f>
        <v>539356605.02999997</v>
      </c>
      <c r="C87" s="73">
        <v>0.7</v>
      </c>
      <c r="D87" s="74"/>
      <c r="E87" s="75">
        <f>B87/865996915.45*100</f>
        <v>62.281585004229811</v>
      </c>
      <c r="F87" s="79"/>
      <c r="G87" s="79"/>
      <c r="H87" s="12"/>
    </row>
    <row r="88" spans="1:10" ht="31.5" hidden="1" customHeight="1" x14ac:dyDescent="0.25">
      <c r="A88" s="100" t="s">
        <v>78</v>
      </c>
      <c r="B88" s="72">
        <v>0</v>
      </c>
      <c r="C88" s="73">
        <v>0.5</v>
      </c>
      <c r="D88" s="74"/>
      <c r="E88" s="75">
        <v>0</v>
      </c>
      <c r="F88" s="79"/>
      <c r="G88" s="79"/>
      <c r="H88" s="12"/>
    </row>
    <row r="89" spans="1:10" ht="15.75" customHeight="1" x14ac:dyDescent="0.25">
      <c r="A89" s="101" t="s">
        <v>79</v>
      </c>
      <c r="B89" s="70">
        <v>0</v>
      </c>
      <c r="C89" s="71">
        <v>0.15</v>
      </c>
      <c r="D89" s="53"/>
      <c r="E89" s="25">
        <v>0</v>
      </c>
      <c r="F89" s="79"/>
      <c r="G89" s="79"/>
      <c r="H89" s="45"/>
    </row>
    <row r="90" spans="1:10" x14ac:dyDescent="0.25">
      <c r="A90" s="21"/>
      <c r="B90" s="28"/>
      <c r="C90" s="29"/>
      <c r="D90" s="30"/>
      <c r="E90" s="30"/>
      <c r="F90" s="12"/>
      <c r="G90" s="12"/>
    </row>
    <row r="91" spans="1:10" x14ac:dyDescent="0.25">
      <c r="A91" s="133" t="s">
        <v>80</v>
      </c>
      <c r="B91" s="122" t="s">
        <v>81</v>
      </c>
      <c r="C91" s="130" t="s">
        <v>82</v>
      </c>
      <c r="D91" s="131"/>
      <c r="E91" s="131"/>
      <c r="F91" s="91"/>
      <c r="G91" s="91"/>
      <c r="H91" s="46"/>
    </row>
    <row r="92" spans="1:10" x14ac:dyDescent="0.25">
      <c r="A92" s="134"/>
      <c r="B92" s="123"/>
      <c r="C92" s="122" t="s">
        <v>74</v>
      </c>
      <c r="D92" s="125" t="s">
        <v>75</v>
      </c>
      <c r="E92" s="127"/>
      <c r="F92" s="89"/>
      <c r="G92" s="89"/>
      <c r="H92" s="46"/>
    </row>
    <row r="93" spans="1:10" x14ac:dyDescent="0.25">
      <c r="A93" s="134"/>
      <c r="B93" s="123"/>
      <c r="C93" s="123"/>
      <c r="D93" s="128"/>
      <c r="E93" s="129"/>
      <c r="F93" s="89"/>
      <c r="G93" s="89"/>
      <c r="H93" s="46"/>
    </row>
    <row r="94" spans="1:10" x14ac:dyDescent="0.25">
      <c r="A94" s="135"/>
      <c r="B94" s="124"/>
      <c r="C94" s="124"/>
      <c r="D94" s="128"/>
      <c r="E94" s="129"/>
      <c r="F94" s="89"/>
      <c r="G94" s="89"/>
      <c r="H94" s="46"/>
    </row>
    <row r="95" spans="1:10" x14ac:dyDescent="0.25">
      <c r="A95" s="102" t="s">
        <v>83</v>
      </c>
      <c r="B95" s="108">
        <v>1400977688.72</v>
      </c>
      <c r="C95" s="111">
        <v>0.12</v>
      </c>
      <c r="D95" s="110"/>
      <c r="E95" s="109">
        <f>B95/13126186163.28*100</f>
        <v>10.673151144535655</v>
      </c>
      <c r="F95" s="92"/>
      <c r="G95" s="92"/>
      <c r="H95" s="12"/>
    </row>
    <row r="96" spans="1:10" hidden="1" x14ac:dyDescent="0.25">
      <c r="A96" s="21"/>
      <c r="B96" s="28"/>
      <c r="C96" s="29"/>
      <c r="D96" s="30"/>
      <c r="E96" s="30"/>
      <c r="F96" s="12"/>
      <c r="G96" s="12"/>
    </row>
    <row r="97" spans="1:7" ht="19.5" hidden="1" customHeight="1" x14ac:dyDescent="0.25">
      <c r="A97" s="162" t="s">
        <v>84</v>
      </c>
      <c r="B97" s="162"/>
      <c r="C97" s="163"/>
      <c r="D97" s="146" t="s">
        <v>85</v>
      </c>
      <c r="E97" s="147"/>
      <c r="F97" s="12"/>
      <c r="G97" s="12"/>
    </row>
    <row r="98" spans="1:7" hidden="1" x14ac:dyDescent="0.25">
      <c r="A98" s="152" t="s">
        <v>86</v>
      </c>
      <c r="B98" s="152"/>
      <c r="C98" s="152"/>
      <c r="D98" s="31"/>
      <c r="E98" s="32">
        <v>0</v>
      </c>
      <c r="F98" s="12"/>
      <c r="G98" s="12"/>
    </row>
    <row r="99" spans="1:7" x14ac:dyDescent="0.25">
      <c r="A99" s="40" t="s">
        <v>87</v>
      </c>
      <c r="E99" s="5"/>
      <c r="F99" s="12"/>
      <c r="G99" s="12"/>
    </row>
    <row r="100" spans="1:7" x14ac:dyDescent="0.25">
      <c r="A100" s="41" t="s">
        <v>88</v>
      </c>
      <c r="C100" s="33"/>
    </row>
    <row r="101" spans="1:7" hidden="1" x14ac:dyDescent="0.25">
      <c r="A101" s="41" t="s">
        <v>93</v>
      </c>
      <c r="B101" s="47"/>
      <c r="C101" s="48"/>
      <c r="F101" s="12"/>
      <c r="G101" s="12"/>
    </row>
    <row r="102" spans="1:7" ht="45" hidden="1" customHeight="1" x14ac:dyDescent="0.25">
      <c r="A102" s="151" t="s">
        <v>89</v>
      </c>
      <c r="B102" s="151"/>
      <c r="C102" s="151"/>
      <c r="D102" s="151"/>
      <c r="E102" s="151"/>
      <c r="F102" s="12"/>
      <c r="G102" s="12"/>
    </row>
    <row r="103" spans="1:7" x14ac:dyDescent="0.25">
      <c r="A103" s="6" t="s">
        <v>95</v>
      </c>
      <c r="F103" s="12"/>
      <c r="G103" s="12"/>
    </row>
    <row r="104" spans="1:7" x14ac:dyDescent="0.25">
      <c r="A104" s="6"/>
      <c r="F104" s="12"/>
      <c r="G104" s="12"/>
    </row>
    <row r="105" spans="1:7" x14ac:dyDescent="0.25">
      <c r="A105" s="6"/>
      <c r="F105" s="12"/>
      <c r="G105" s="12"/>
    </row>
    <row r="106" spans="1:7" x14ac:dyDescent="0.25">
      <c r="A106" s="6"/>
      <c r="F106" s="12"/>
      <c r="G106" s="12"/>
    </row>
    <row r="107" spans="1:7" x14ac:dyDescent="0.25">
      <c r="A107" s="6"/>
      <c r="F107" s="12"/>
      <c r="G107" s="12"/>
    </row>
    <row r="108" spans="1:7" x14ac:dyDescent="0.25">
      <c r="A108" s="6"/>
      <c r="F108" s="12"/>
      <c r="G108" s="12"/>
    </row>
    <row r="109" spans="1:7" x14ac:dyDescent="0.25">
      <c r="A109" s="2" t="s">
        <v>90</v>
      </c>
      <c r="C109" s="6"/>
    </row>
    <row r="110" spans="1:7" x14ac:dyDescent="0.25">
      <c r="A110" s="2" t="s">
        <v>91</v>
      </c>
    </row>
    <row r="111" spans="1:7" x14ac:dyDescent="0.25">
      <c r="A111" s="2" t="s">
        <v>92</v>
      </c>
    </row>
    <row r="113" spans="1:7" x14ac:dyDescent="0.25">
      <c r="E113" s="6"/>
      <c r="F113" s="90"/>
      <c r="G113" s="90"/>
    </row>
    <row r="114" spans="1:7" x14ac:dyDescent="0.25">
      <c r="E114" s="6"/>
      <c r="F114" s="90"/>
      <c r="G114" s="90"/>
    </row>
    <row r="115" spans="1:7" x14ac:dyDescent="0.25">
      <c r="A115" s="3"/>
      <c r="B115" s="3"/>
      <c r="C115" s="3"/>
      <c r="D115" s="3"/>
      <c r="E115" s="6"/>
      <c r="F115" s="90"/>
      <c r="G115" s="90"/>
    </row>
    <row r="116" spans="1:7" x14ac:dyDescent="0.25">
      <c r="E116" s="6"/>
      <c r="F116" s="90"/>
      <c r="G116" s="90"/>
    </row>
    <row r="117" spans="1:7" x14ac:dyDescent="0.25">
      <c r="A117" s="161"/>
      <c r="B117" s="161"/>
      <c r="C117" s="161"/>
      <c r="D117" s="161"/>
      <c r="E117" s="6"/>
      <c r="F117" s="90"/>
      <c r="G117" s="90"/>
    </row>
    <row r="118" spans="1:7" x14ac:dyDescent="0.25">
      <c r="A118" s="136"/>
      <c r="B118" s="136"/>
      <c r="C118" s="136"/>
      <c r="D118" s="136"/>
      <c r="E118" s="6"/>
      <c r="F118" s="90"/>
      <c r="G118" s="90"/>
    </row>
    <row r="119" spans="1:7" x14ac:dyDescent="0.25">
      <c r="E119" s="6"/>
      <c r="F119" s="90"/>
      <c r="G119" s="90"/>
    </row>
    <row r="120" spans="1:7" x14ac:dyDescent="0.25">
      <c r="D120" s="3"/>
    </row>
  </sheetData>
  <mergeCells count="69">
    <mergeCell ref="A32:C32"/>
    <mergeCell ref="A43:C43"/>
    <mergeCell ref="A49:C49"/>
    <mergeCell ref="A39:C39"/>
    <mergeCell ref="A47:C47"/>
    <mergeCell ref="A40:C40"/>
    <mergeCell ref="A38:C38"/>
    <mergeCell ref="A48:C48"/>
    <mergeCell ref="A41:C41"/>
    <mergeCell ref="A42:C42"/>
    <mergeCell ref="A16:C16"/>
    <mergeCell ref="A15:C15"/>
    <mergeCell ref="A30:C30"/>
    <mergeCell ref="A28:C28"/>
    <mergeCell ref="A29:C29"/>
    <mergeCell ref="A22:C22"/>
    <mergeCell ref="A23:C23"/>
    <mergeCell ref="A24:C24"/>
    <mergeCell ref="A25:C25"/>
    <mergeCell ref="A27:C27"/>
    <mergeCell ref="A31:C31"/>
    <mergeCell ref="A17:C17"/>
    <mergeCell ref="A118:D118"/>
    <mergeCell ref="A117:D117"/>
    <mergeCell ref="D58:E59"/>
    <mergeCell ref="C91:E91"/>
    <mergeCell ref="A97:C97"/>
    <mergeCell ref="D33:E33"/>
    <mergeCell ref="D38:E38"/>
    <mergeCell ref="A26:C26"/>
    <mergeCell ref="D30:E30"/>
    <mergeCell ref="A33:C33"/>
    <mergeCell ref="A53:C53"/>
    <mergeCell ref="A54:C54"/>
    <mergeCell ref="A58:A62"/>
    <mergeCell ref="A46:C46"/>
    <mergeCell ref="A14:C14"/>
    <mergeCell ref="A12:C12"/>
    <mergeCell ref="A13:C13"/>
    <mergeCell ref="A91:A94"/>
    <mergeCell ref="A102:E102"/>
    <mergeCell ref="A98:C98"/>
    <mergeCell ref="D60:E61"/>
    <mergeCell ref="B82:B85"/>
    <mergeCell ref="A66:A67"/>
    <mergeCell ref="B66:B67"/>
    <mergeCell ref="D97:E97"/>
    <mergeCell ref="B91:B94"/>
    <mergeCell ref="A21:C21"/>
    <mergeCell ref="A20:C20"/>
    <mergeCell ref="A19:C19"/>
    <mergeCell ref="A18:C18"/>
    <mergeCell ref="A5:E5"/>
    <mergeCell ref="A6:E6"/>
    <mergeCell ref="A7:E7"/>
    <mergeCell ref="D12:E12"/>
    <mergeCell ref="A8:E8"/>
    <mergeCell ref="A82:A85"/>
    <mergeCell ref="A44:C44"/>
    <mergeCell ref="A45:C45"/>
    <mergeCell ref="A52:C52"/>
    <mergeCell ref="A51:C51"/>
    <mergeCell ref="A55:C55"/>
    <mergeCell ref="C92:C94"/>
    <mergeCell ref="E66:E67"/>
    <mergeCell ref="D92:E94"/>
    <mergeCell ref="C82:E82"/>
    <mergeCell ref="C83:C85"/>
    <mergeCell ref="D83:E85"/>
  </mergeCells>
  <phoneticPr fontId="0" type="noConversion"/>
  <printOptions horizontalCentered="1"/>
  <pageMargins left="0.19685039370078741" right="0" top="0" bottom="0" header="0.19685039370078741" footer="0.11811023622047245"/>
  <pageSetup paperSize="9" scale="50" orientation="portrait" r:id="rId1"/>
  <headerFooter alignWithMargins="0"/>
  <ignoredErrors>
    <ignoredError sqref="E11" numberStoredAsText="1"/>
    <ignoredError sqref="E7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D371-FA75-454A-B080-2B8AE29E8F19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B29ED9-9FC8-4F4B-B431-052C1D50CF4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bfcc7d6-e1dc-4701-b230-8bbb8f498e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125D89-2C35-475B-A48E-8B85D536A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3514AF-4BE1-4467-9461-FDA8A48C1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14 RREO</vt:lpstr>
      <vt:lpstr>Plan1</vt:lpstr>
      <vt:lpstr>'Anexo 14 RREO'!Area_de_impressao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Sbraz</dc:creator>
  <cp:keywords/>
  <dc:description/>
  <cp:lastModifiedBy>Yago Barros Barbosa</cp:lastModifiedBy>
  <cp:revision/>
  <cp:lastPrinted>2026-03-19T21:38:26Z</cp:lastPrinted>
  <dcterms:created xsi:type="dcterms:W3CDTF">2000-10-19T13:42:41Z</dcterms:created>
  <dcterms:modified xsi:type="dcterms:W3CDTF">2026-03-31T21:44:57Z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