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barbosa\Desktop\RREO 3ºBIM 2025\SITE\"/>
    </mc:Choice>
  </mc:AlternateContent>
  <xr:revisionPtr revIDLastSave="0" documentId="13_ncr:1_{17B95EB1-00BD-4E8D-ACB5-ED68CB222473}" xr6:coauthVersionLast="47" xr6:coauthVersionMax="47" xr10:uidLastSave="{00000000-0000-0000-0000-000000000000}"/>
  <bookViews>
    <workbookView xWindow="-120" yWindow="-120" windowWidth="29040" windowHeight="15720" xr2:uid="{8F603DE7-494E-4467-9819-03735DEB9ECE}"/>
  </bookViews>
  <sheets>
    <sheet name="Plan1" sheetId="1" r:id="rId1"/>
  </sheets>
  <definedNames>
    <definedName name="_xlnm.Print_Area" localSheetId="0">Plan1!$A$1:$O$61</definedName>
    <definedName name="HTML_CodePage" hidden="1">1252</definedName>
    <definedName name="HTML_Description" hidden="1">""</definedName>
    <definedName name="HTML_Email" hidden="1">""</definedName>
    <definedName name="HTML_Header" hidden="1">"Tabela"</definedName>
    <definedName name="HTML_LastUpdate" hidden="1">"16/03/98"</definedName>
    <definedName name="HTML_LineAfter" hidden="1">FALSE</definedName>
    <definedName name="HTML_LineBefore" hidden="1">FALSE</definedName>
    <definedName name="HTML_Name" hidden="1">"Rede Integrada"</definedName>
    <definedName name="HTML_OBDlg2" hidden="1">TRUE</definedName>
    <definedName name="HTML_OBDlg4" hidden="1">TRUE</definedName>
    <definedName name="HTML_OS" hidden="1">0</definedName>
    <definedName name="HTML_PathFile" hidden="1">"C:\internetemp\balpep1.htm"</definedName>
    <definedName name="HTML_Title" hidden="1">"Balpep11"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48" i="1" l="1"/>
  <c r="O44" i="1"/>
  <c r="N48" i="1"/>
  <c r="N44" i="1"/>
  <c r="M44" i="1"/>
  <c r="L44" i="1"/>
  <c r="K44" i="1"/>
  <c r="K48" i="1"/>
  <c r="L48" i="1"/>
  <c r="M48" i="1"/>
  <c r="I43" i="1"/>
  <c r="O29" i="1" l="1"/>
  <c r="O16" i="1"/>
  <c r="K36" i="1"/>
  <c r="J36" i="1"/>
  <c r="I36" i="1"/>
  <c r="H36" i="1"/>
  <c r="G36" i="1"/>
  <c r="F36" i="1"/>
  <c r="E36" i="1"/>
  <c r="D36" i="1"/>
  <c r="C36" i="1"/>
  <c r="B36" i="1"/>
  <c r="K29" i="1"/>
  <c r="J29" i="1"/>
  <c r="I29" i="1"/>
  <c r="H29" i="1"/>
  <c r="G29" i="1"/>
  <c r="F29" i="1"/>
  <c r="E29" i="1"/>
  <c r="D29" i="1"/>
  <c r="C29" i="1"/>
  <c r="B29" i="1"/>
  <c r="K23" i="1"/>
  <c r="J23" i="1"/>
  <c r="I23" i="1"/>
  <c r="H23" i="1"/>
  <c r="G23" i="1"/>
  <c r="F23" i="1"/>
  <c r="E23" i="1"/>
  <c r="D23" i="1"/>
  <c r="C23" i="1"/>
  <c r="B23" i="1"/>
  <c r="K16" i="1"/>
  <c r="K15" i="1" s="1"/>
  <c r="K42" i="1" s="1"/>
  <c r="J16" i="1"/>
  <c r="I16" i="1"/>
  <c r="H16" i="1"/>
  <c r="H15" i="1" s="1"/>
  <c r="H42" i="1" s="1"/>
  <c r="H44" i="1" s="1"/>
  <c r="H48" i="1" s="1"/>
  <c r="G16" i="1"/>
  <c r="F16" i="1"/>
  <c r="E16" i="1"/>
  <c r="D16" i="1"/>
  <c r="C16" i="1"/>
  <c r="B16" i="1"/>
  <c r="C15" i="1"/>
  <c r="O36" i="1"/>
  <c r="O23" i="1"/>
  <c r="M36" i="1"/>
  <c r="L36" i="1"/>
  <c r="M29" i="1"/>
  <c r="L29" i="1"/>
  <c r="M23" i="1"/>
  <c r="L23" i="1"/>
  <c r="M16" i="1"/>
  <c r="L16" i="1"/>
  <c r="N47" i="1"/>
  <c r="N46" i="1"/>
  <c r="N45" i="1"/>
  <c r="N43" i="1"/>
  <c r="N17" i="1"/>
  <c r="N18" i="1"/>
  <c r="N19" i="1"/>
  <c r="N20" i="1"/>
  <c r="N21" i="1"/>
  <c r="N22" i="1"/>
  <c r="N24" i="1"/>
  <c r="N25" i="1"/>
  <c r="N26" i="1"/>
  <c r="N27" i="1"/>
  <c r="N28" i="1"/>
  <c r="N30" i="1"/>
  <c r="N31" i="1"/>
  <c r="N32" i="1"/>
  <c r="N33" i="1"/>
  <c r="N34" i="1"/>
  <c r="N35" i="1"/>
  <c r="N37" i="1"/>
  <c r="N38" i="1"/>
  <c r="N39" i="1"/>
  <c r="N40" i="1"/>
  <c r="N41" i="1"/>
  <c r="C42" i="1" l="1"/>
  <c r="C44" i="1" s="1"/>
  <c r="C48" i="1" s="1"/>
  <c r="G15" i="1"/>
  <c r="G42" i="1" s="1"/>
  <c r="G44" i="1" s="1"/>
  <c r="G48" i="1" s="1"/>
  <c r="I15" i="1"/>
  <c r="I42" i="1" s="1"/>
  <c r="I44" i="1" s="1"/>
  <c r="I48" i="1" s="1"/>
  <c r="J15" i="1"/>
  <c r="J42" i="1" s="1"/>
  <c r="J44" i="1" s="1"/>
  <c r="J48" i="1" s="1"/>
  <c r="M15" i="1"/>
  <c r="M42" i="1" s="1"/>
  <c r="E15" i="1"/>
  <c r="E42" i="1" s="1"/>
  <c r="E44" i="1" s="1"/>
  <c r="E48" i="1" s="1"/>
  <c r="B15" i="1"/>
  <c r="B42" i="1" s="1"/>
  <c r="B44" i="1" s="1"/>
  <c r="B48" i="1" s="1"/>
  <c r="N29" i="1"/>
  <c r="O15" i="1"/>
  <c r="O42" i="1" s="1"/>
  <c r="N36" i="1"/>
  <c r="N23" i="1"/>
  <c r="L15" i="1"/>
  <c r="L42" i="1" s="1"/>
  <c r="N16" i="1"/>
  <c r="D15" i="1"/>
  <c r="D42" i="1" s="1"/>
  <c r="D44" i="1" s="1"/>
  <c r="D48" i="1" s="1"/>
  <c r="F15" i="1"/>
  <c r="F42" i="1" s="1"/>
  <c r="F44" i="1" s="1"/>
  <c r="F48" i="1" s="1"/>
  <c r="N15" i="1" l="1"/>
  <c r="N42" i="1"/>
</calcChain>
</file>

<file path=xl/sharedStrings.xml><?xml version="1.0" encoding="utf-8"?>
<sst xmlns="http://schemas.openxmlformats.org/spreadsheetml/2006/main" count="73" uniqueCount="73">
  <si>
    <t>ESPECIFICAÇÃO</t>
  </si>
  <si>
    <t>DEDUÇÕES (II)</t>
  </si>
  <si>
    <t>EVOLUÇÃO DA RECEITA REALIZADA NOS ÚLTIMOS 12 MESES</t>
  </si>
  <si>
    <t>PREVISÃO</t>
  </si>
  <si>
    <t>ATUALIZADA</t>
  </si>
  <si>
    <t>GOVERNO DO ESTADO DO RIO DE JANEIRO</t>
  </si>
  <si>
    <t>RELATÓRIO RESUMIDO DA EXECUÇÃO ORÇAMENTÁRIA</t>
  </si>
  <si>
    <t>DEMONSTRATIVO DA RECEITA CORRENTE LÍQUIDA</t>
  </si>
  <si>
    <t>ORÇAMENTOS FISCAL E DA SEGURIDADE SOCIAL</t>
  </si>
  <si>
    <t>RECEITA CORRENTE LÍQUIDA (III) = (I - II)</t>
  </si>
  <si>
    <t>RECEITAS CORRENTES (I)</t>
  </si>
  <si>
    <t>RREO - ANEXO 3 (LRF, Art. 53, inciso I)</t>
  </si>
  <si>
    <t xml:space="preserve">      ICMS</t>
  </si>
  <si>
    <t xml:space="preserve">      IPVA</t>
  </si>
  <si>
    <t xml:space="preserve">      ITCD</t>
  </si>
  <si>
    <t xml:space="preserve">      IRRF</t>
  </si>
  <si>
    <t xml:space="preserve">  Receita Patrimonial</t>
  </si>
  <si>
    <t xml:space="preserve">  Receita Agropecuária</t>
  </si>
  <si>
    <t xml:space="preserve">  Receita Industrial</t>
  </si>
  <si>
    <t xml:space="preserve">  Receita de Serviços</t>
  </si>
  <si>
    <t xml:space="preserve">  Transferências Correntes</t>
  </si>
  <si>
    <t xml:space="preserve">      Cota-Parte do FPE</t>
  </si>
  <si>
    <t xml:space="preserve">      Transferências da LC.87/1996</t>
  </si>
  <si>
    <t xml:space="preserve">      Transferências do FUNDEB</t>
  </si>
  <si>
    <t xml:space="preserve">      Outras Transferências Correntes</t>
  </si>
  <si>
    <t xml:space="preserve">  Outras Receitas Correntes</t>
  </si>
  <si>
    <t xml:space="preserve">  Transferências Constitucionais e Legais</t>
  </si>
  <si>
    <t xml:space="preserve">  Compensação Financ. entre Regimes Prev.</t>
  </si>
  <si>
    <t xml:space="preserve">  Dedução de Receita p/ Formação do FUNDEB</t>
  </si>
  <si>
    <t>Obs.: 1 - Excluídas a Imprensa Oficial, a CEDAE e a AGERIO por não se enquadrarem no conceito de Empresa Dependente.</t>
  </si>
  <si>
    <t>Renato Ferreira Costa</t>
  </si>
  <si>
    <t>Coordenador - ID: 4.284.985-3</t>
  </si>
  <si>
    <t>Contador - CRC-RJ-097281/O-6</t>
  </si>
  <si>
    <t xml:space="preserve">  Contrib. do Servidor para o Plano de Previdência </t>
  </si>
  <si>
    <t>Ronald Marcio G. Rodrigues</t>
  </si>
  <si>
    <t>Superintendente - ID: 1.943.584-3</t>
  </si>
  <si>
    <t>Contador - CRC-RJ-079208/O-8</t>
  </si>
  <si>
    <t>FONTE: Siafe-Rio - Secretaria de Estado de Fazenda.</t>
  </si>
  <si>
    <t xml:space="preserve">  Impostos, Taxas e Contribuições de Melhoria</t>
  </si>
  <si>
    <t xml:space="preserve">      Outros Impostos, Taxas e Contribuições de Melhoria</t>
  </si>
  <si>
    <t xml:space="preserve">      Transferências da LC 61/1989</t>
  </si>
  <si>
    <t xml:space="preserve">      Outras Receitas Patrimoniais</t>
  </si>
  <si>
    <t xml:space="preserve">      Rendimentos de Aplicação Financeira</t>
  </si>
  <si>
    <t>TOTAL                             (ÚLTIMOS 12 MESES)</t>
  </si>
  <si>
    <t xml:space="preserve">( - ) Transferências obrigatórias da União relativas às emendas individuais (art. 166-A, § 1º, da CF) (IV)    </t>
  </si>
  <si>
    <t>RECEITA CORRENTE LÍQUIDA AJUSTADA PARA CÁLCULO DOS LIMITES DE ENDIVIDAMENTO (V) = (III - IV)</t>
  </si>
  <si>
    <t xml:space="preserve">( - ) Transferências obrigatórias da União relativas às emendas de bancada (art. 166, § 16, da CF) (VI)  </t>
  </si>
  <si>
    <t xml:space="preserve">  Rendimentos de Aplicações de Recursos Previdenciários</t>
  </si>
  <si>
    <t>Yasmim da Costa Monteiro</t>
  </si>
  <si>
    <t>Subsecretária de Contabilidade Geral - ID: 4.461.243-5</t>
  </si>
  <si>
    <t>Contadora - CRC-RJ-114428/O-0</t>
  </si>
  <si>
    <t xml:space="preserve">  Contribuições</t>
  </si>
  <si>
    <t>NÃO CONSTA ESTA LINHA MAIS</t>
  </si>
  <si>
    <t>Jul/2024</t>
  </si>
  <si>
    <t>Ago/2024</t>
  </si>
  <si>
    <t>Set/2024</t>
  </si>
  <si>
    <t>Out/2024</t>
  </si>
  <si>
    <t>Nov/2024</t>
  </si>
  <si>
    <t>Dez/2024</t>
  </si>
  <si>
    <t>( - ) Outras Deduções Constitucionais ou Legais (VIII)</t>
  </si>
  <si>
    <t>RECEITA CORRENTE LÍQUIDA AJUSTADA PARA CÁLCULO DOS LIMITES DA DESPESA COM PESSOAL (IX) = (V - VI - VII - VIII)</t>
  </si>
  <si>
    <t>Jan/2025</t>
  </si>
  <si>
    <t>Fev/2025</t>
  </si>
  <si>
    <t xml:space="preserve">         2 - Imprensa Oficial, CEDAE e AGERIO não constam nos Orçamentos Fiscal e da Seguridade Social no exercício de 2025.</t>
  </si>
  <si>
    <t>2025</t>
  </si>
  <si>
    <t xml:space="preserve">( - ) Transferências da União relativas  a remuneração dos agentes comunitários de saúde e de combate às endemias (CF, art. 198, §11) (VII)  </t>
  </si>
  <si>
    <t>Mar/2025</t>
  </si>
  <si>
    <t>Abr/2025</t>
  </si>
  <si>
    <t>Mai/2025</t>
  </si>
  <si>
    <t>Jun/2025</t>
  </si>
  <si>
    <t xml:space="preserve">            Emissão: 22/07/2025</t>
  </si>
  <si>
    <t>JULHO/2024 A JUNHO/2025</t>
  </si>
  <si>
    <t xml:space="preserve">         3 - Os valores informados nas linhas "( - ) Transferências obrigatórias da União relativas às emendas individuais (art. 166-A, § 1º, da CF) (IV)" e "( - ) Transferências obrigatórias da União relativas às emendas de bancada (art. 166, § 16, da CF) (VI)" foram identificados através do portal Tesouro Nacional Transparente (https://www.tesourotransparente.gov.br/ckan/dataset/emendas-parlamentares-individuais-e-de-bancada), considerando as naturezas de receita contabilizadas no Siafe-Rio.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</si>
</sst>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&quot;R$ &quot;#,##0.00_);[Red]\(&quot;R$ &quot;#,##0.00\)"/>
    <numFmt numFmtId="165" formatCode="_(* #,##0.00_);_(* \(#,##0.00\);_(* &quot;-&quot;??_);_(@_)"/>
    <numFmt numFmtId="166" formatCode="_(* #,##0_);_(* \(#,##0\);_(* &quot;-&quot;??_);_(@_)"/>
  </numFmts>
  <fonts count="9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0"/>
      <name val="Times New Roman"/>
      <family val="1"/>
    </font>
    <font>
      <sz val="9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9"/>
      <name val="Times New Roman"/>
      <family val="1"/>
    </font>
    <font>
      <u/>
      <sz val="10"/>
      <color theme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8" fillId="0" borderId="0" applyNumberFormat="0" applyFill="0" applyBorder="0" applyAlignment="0" applyProtection="0"/>
    <xf numFmtId="0" fontId="2" fillId="0" borderId="0"/>
    <xf numFmtId="165" fontId="1" fillId="0" borderId="0" applyFont="0" applyFill="0" applyBorder="0" applyAlignment="0" applyProtection="0"/>
  </cellStyleXfs>
  <cellXfs count="80">
    <xf numFmtId="0" fontId="0" fillId="0" borderId="0" xfId="0"/>
    <xf numFmtId="0" fontId="3" fillId="0" borderId="0" xfId="0" applyFont="1"/>
    <xf numFmtId="165" fontId="4" fillId="0" borderId="0" xfId="3" applyFont="1" applyAlignment="1">
      <alignment horizontal="center"/>
    </xf>
    <xf numFmtId="165" fontId="4" fillId="0" borderId="0" xfId="3" applyFont="1" applyAlignment="1"/>
    <xf numFmtId="0" fontId="4" fillId="0" borderId="0" xfId="0" applyFont="1"/>
    <xf numFmtId="43" fontId="4" fillId="0" borderId="0" xfId="0" applyNumberFormat="1" applyFont="1"/>
    <xf numFmtId="165" fontId="4" fillId="0" borderId="0" xfId="3" applyFont="1" applyAlignment="1">
      <alignment horizontal="right"/>
    </xf>
    <xf numFmtId="0" fontId="4" fillId="0" borderId="0" xfId="0" applyFont="1" applyAlignment="1">
      <alignment horizontal="right"/>
    </xf>
    <xf numFmtId="165" fontId="4" fillId="0" borderId="0" xfId="3" applyFont="1" applyFill="1" applyBorder="1" applyAlignment="1">
      <alignment horizontal="right"/>
    </xf>
    <xf numFmtId="165" fontId="4" fillId="0" borderId="0" xfId="3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/>
    </xf>
    <xf numFmtId="166" fontId="5" fillId="0" borderId="0" xfId="0" applyNumberFormat="1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49" fontId="6" fillId="4" borderId="7" xfId="0" applyNumberFormat="1" applyFont="1" applyFill="1" applyBorder="1" applyAlignment="1">
      <alignment horizontal="center"/>
    </xf>
    <xf numFmtId="49" fontId="6" fillId="4" borderId="8" xfId="0" applyNumberFormat="1" applyFont="1" applyFill="1" applyBorder="1" applyAlignment="1">
      <alignment horizontal="center"/>
    </xf>
    <xf numFmtId="0" fontId="5" fillId="5" borderId="0" xfId="0" applyFont="1" applyFill="1"/>
    <xf numFmtId="166" fontId="4" fillId="0" borderId="0" xfId="0" applyNumberFormat="1" applyFont="1"/>
    <xf numFmtId="49" fontId="6" fillId="4" borderId="12" xfId="2" applyNumberFormat="1" applyFont="1" applyFill="1" applyBorder="1" applyAlignment="1">
      <alignment horizontal="justify" wrapText="1"/>
    </xf>
    <xf numFmtId="165" fontId="6" fillId="0" borderId="1" xfId="3" applyFont="1" applyFill="1" applyBorder="1" applyAlignment="1"/>
    <xf numFmtId="165" fontId="5" fillId="0" borderId="2" xfId="3" applyFont="1" applyBorder="1" applyAlignment="1"/>
    <xf numFmtId="165" fontId="5" fillId="0" borderId="2" xfId="3" applyFont="1" applyFill="1" applyBorder="1" applyAlignment="1"/>
    <xf numFmtId="165" fontId="5" fillId="0" borderId="2" xfId="3" applyFont="1" applyFill="1" applyBorder="1" applyAlignment="1">
      <alignment horizontal="left" indent="1"/>
    </xf>
    <xf numFmtId="165" fontId="5" fillId="5" borderId="2" xfId="3" applyFont="1" applyFill="1" applyBorder="1" applyAlignment="1"/>
    <xf numFmtId="165" fontId="5" fillId="5" borderId="2" xfId="3" applyFont="1" applyFill="1" applyBorder="1" applyAlignment="1">
      <alignment horizontal="left" indent="1"/>
    </xf>
    <xf numFmtId="165" fontId="6" fillId="0" borderId="3" xfId="3" applyFont="1" applyFill="1" applyBorder="1" applyAlignment="1"/>
    <xf numFmtId="165" fontId="5" fillId="0" borderId="3" xfId="3" applyFont="1" applyFill="1" applyBorder="1" applyAlignment="1"/>
    <xf numFmtId="165" fontId="5" fillId="0" borderId="3" xfId="3" applyFont="1" applyFill="1" applyBorder="1"/>
    <xf numFmtId="165" fontId="6" fillId="4" borderId="11" xfId="3" applyFont="1" applyFill="1" applyBorder="1"/>
    <xf numFmtId="165" fontId="6" fillId="4" borderId="11" xfId="3" applyFont="1" applyFill="1" applyBorder="1" applyAlignment="1">
      <alignment horizontal="center"/>
    </xf>
    <xf numFmtId="165" fontId="6" fillId="4" borderId="11" xfId="3" applyFont="1" applyFill="1" applyBorder="1" applyAlignment="1"/>
    <xf numFmtId="43" fontId="5" fillId="0" borderId="0" xfId="0" applyNumberFormat="1" applyFont="1"/>
    <xf numFmtId="165" fontId="5" fillId="3" borderId="2" xfId="3" applyFont="1" applyFill="1" applyBorder="1" applyAlignment="1"/>
    <xf numFmtId="165" fontId="5" fillId="3" borderId="2" xfId="3" applyFont="1" applyFill="1" applyBorder="1" applyAlignment="1">
      <alignment horizontal="left" indent="1"/>
    </xf>
    <xf numFmtId="165" fontId="4" fillId="3" borderId="0" xfId="3" applyFont="1" applyFill="1" applyAlignment="1">
      <alignment horizontal="center"/>
    </xf>
    <xf numFmtId="0" fontId="6" fillId="5" borderId="0" xfId="0" applyFont="1" applyFill="1" applyAlignment="1">
      <alignment horizontal="left"/>
    </xf>
    <xf numFmtId="0" fontId="6" fillId="5" borderId="0" xfId="0" applyFont="1" applyFill="1"/>
    <xf numFmtId="0" fontId="5" fillId="5" borderId="0" xfId="0" applyFont="1" applyFill="1" applyAlignment="1">
      <alignment horizontal="right"/>
    </xf>
    <xf numFmtId="165" fontId="6" fillId="4" borderId="10" xfId="3" applyFont="1" applyFill="1" applyBorder="1" applyAlignment="1"/>
    <xf numFmtId="0" fontId="6" fillId="5" borderId="4" xfId="0" applyFont="1" applyFill="1" applyBorder="1" applyAlignment="1">
      <alignment horizontal="justify" wrapText="1"/>
    </xf>
    <xf numFmtId="0" fontId="6" fillId="0" borderId="12" xfId="0" applyFont="1" applyBorder="1" applyAlignment="1">
      <alignment horizontal="justify" wrapText="1"/>
    </xf>
    <xf numFmtId="43" fontId="3" fillId="0" borderId="0" xfId="0" applyNumberFormat="1" applyFont="1"/>
    <xf numFmtId="165" fontId="6" fillId="0" borderId="11" xfId="3" applyFont="1" applyFill="1" applyBorder="1"/>
    <xf numFmtId="0" fontId="5" fillId="0" borderId="0" xfId="0" applyFont="1" applyAlignment="1">
      <alignment horizontal="left"/>
    </xf>
    <xf numFmtId="165" fontId="6" fillId="0" borderId="11" xfId="3" applyFont="1" applyFill="1" applyBorder="1" applyAlignment="1"/>
    <xf numFmtId="165" fontId="6" fillId="5" borderId="1" xfId="3" applyFont="1" applyFill="1" applyBorder="1" applyAlignment="1"/>
    <xf numFmtId="165" fontId="6" fillId="5" borderId="3" xfId="3" applyFont="1" applyFill="1" applyBorder="1" applyAlignment="1"/>
    <xf numFmtId="165" fontId="5" fillId="5" borderId="3" xfId="3" applyFont="1" applyFill="1" applyBorder="1" applyAlignment="1"/>
    <xf numFmtId="165" fontId="5" fillId="5" borderId="3" xfId="3" applyFont="1" applyFill="1" applyBorder="1"/>
    <xf numFmtId="165" fontId="6" fillId="0" borderId="1" xfId="3" applyFont="1" applyBorder="1" applyAlignment="1"/>
    <xf numFmtId="4" fontId="5" fillId="2" borderId="13" xfId="0" applyNumberFormat="1" applyFont="1" applyFill="1" applyBorder="1" applyAlignment="1">
      <alignment horizontal="right" vertical="top" wrapText="1"/>
    </xf>
    <xf numFmtId="165" fontId="6" fillId="0" borderId="2" xfId="3" applyFont="1" applyFill="1" applyBorder="1" applyAlignment="1"/>
    <xf numFmtId="165" fontId="6" fillId="4" borderId="9" xfId="3" applyFont="1" applyFill="1" applyBorder="1"/>
    <xf numFmtId="165" fontId="6" fillId="4" borderId="10" xfId="3" applyFont="1" applyFill="1" applyBorder="1" applyAlignment="1">
      <alignment horizontal="center"/>
    </xf>
    <xf numFmtId="165" fontId="6" fillId="0" borderId="9" xfId="3" applyFont="1" applyFill="1" applyBorder="1"/>
    <xf numFmtId="165" fontId="6" fillId="0" borderId="9" xfId="3" applyFont="1" applyFill="1" applyBorder="1" applyAlignment="1"/>
    <xf numFmtId="165" fontId="6" fillId="5" borderId="11" xfId="3" applyFont="1" applyFill="1" applyBorder="1"/>
    <xf numFmtId="165" fontId="6" fillId="5" borderId="11" xfId="3" applyFont="1" applyFill="1" applyBorder="1" applyAlignment="1"/>
    <xf numFmtId="0" fontId="5" fillId="0" borderId="0" xfId="0" applyFont="1" applyAlignment="1">
      <alignment horizontal="center"/>
    </xf>
    <xf numFmtId="0" fontId="5" fillId="5" borderId="0" xfId="0" applyFont="1" applyFill="1" applyAlignment="1">
      <alignment horizontal="center"/>
    </xf>
    <xf numFmtId="0" fontId="6" fillId="0" borderId="0" xfId="0" applyFont="1" applyAlignment="1">
      <alignment horizont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6" fillId="4" borderId="6" xfId="0" applyFont="1" applyFill="1" applyBorder="1" applyAlignment="1">
      <alignment horizontal="center" vertical="center"/>
    </xf>
    <xf numFmtId="37" fontId="6" fillId="4" borderId="1" xfId="0" applyNumberFormat="1" applyFont="1" applyFill="1" applyBorder="1" applyAlignment="1">
      <alignment horizontal="center" vertical="center"/>
    </xf>
    <xf numFmtId="37" fontId="6" fillId="4" borderId="16" xfId="0" applyNumberFormat="1" applyFont="1" applyFill="1" applyBorder="1" applyAlignment="1">
      <alignment horizontal="center" vertical="center"/>
    </xf>
    <xf numFmtId="37" fontId="6" fillId="4" borderId="4" xfId="0" applyNumberFormat="1" applyFont="1" applyFill="1" applyBorder="1" applyAlignment="1">
      <alignment horizontal="center" vertical="center"/>
    </xf>
    <xf numFmtId="37" fontId="6" fillId="4" borderId="8" xfId="0" applyNumberFormat="1" applyFont="1" applyFill="1" applyBorder="1" applyAlignment="1">
      <alignment horizontal="center" vertical="center"/>
    </xf>
    <xf numFmtId="37" fontId="6" fillId="4" borderId="15" xfId="0" applyNumberFormat="1" applyFont="1" applyFill="1" applyBorder="1" applyAlignment="1">
      <alignment horizontal="center" vertical="center"/>
    </xf>
    <xf numFmtId="37" fontId="6" fillId="4" borderId="6" xfId="0" applyNumberFormat="1" applyFont="1" applyFill="1" applyBorder="1" applyAlignment="1">
      <alignment horizontal="center" vertical="center"/>
    </xf>
    <xf numFmtId="49" fontId="6" fillId="4" borderId="14" xfId="0" applyNumberFormat="1" applyFont="1" applyFill="1" applyBorder="1" applyAlignment="1">
      <alignment horizontal="center" vertical="center" wrapText="1"/>
    </xf>
    <xf numFmtId="49" fontId="6" fillId="4" borderId="3" xfId="0" applyNumberFormat="1" applyFont="1" applyFill="1" applyBorder="1" applyAlignment="1">
      <alignment horizontal="center" vertical="center" wrapText="1"/>
    </xf>
    <xf numFmtId="49" fontId="6" fillId="4" borderId="7" xfId="0" applyNumberFormat="1" applyFont="1" applyFill="1" applyBorder="1" applyAlignment="1">
      <alignment horizontal="center" vertical="center" wrapText="1"/>
    </xf>
    <xf numFmtId="164" fontId="5" fillId="0" borderId="15" xfId="0" applyNumberFormat="1" applyFont="1" applyBorder="1" applyAlignment="1">
      <alignment horizontal="right"/>
    </xf>
    <xf numFmtId="0" fontId="5" fillId="0" borderId="15" xfId="0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left" wrapText="1"/>
    </xf>
    <xf numFmtId="165" fontId="8" fillId="0" borderId="0" xfId="1" applyNumberFormat="1" applyFill="1" applyBorder="1" applyAlignment="1">
      <alignment vertical="center" wrapText="1"/>
    </xf>
    <xf numFmtId="165" fontId="7" fillId="0" borderId="0" xfId="3" applyFont="1" applyFill="1" applyBorder="1" applyAlignment="1">
      <alignment vertical="center" wrapText="1"/>
    </xf>
  </cellXfs>
  <cellStyles count="4">
    <cellStyle name="Hiperlink" xfId="1" builtinId="8"/>
    <cellStyle name="Normal" xfId="0" builtinId="0"/>
    <cellStyle name="Normal 2" xfId="2" xr:uid="{951FD48E-EF53-4F32-B570-5CA2ABBE0219}"/>
    <cellStyle name="Vírgula" xfId="3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174625</xdr:colOff>
      <xdr:row>0</xdr:row>
      <xdr:rowOff>98425</xdr:rowOff>
    </xdr:from>
    <xdr:to>
      <xdr:col>6</xdr:col>
      <xdr:colOff>746125</xdr:colOff>
      <xdr:row>3</xdr:row>
      <xdr:rowOff>250825</xdr:rowOff>
    </xdr:to>
    <xdr:pic>
      <xdr:nvPicPr>
        <xdr:cNvPr id="1683" name="Imagem 1">
          <a:extLst>
            <a:ext uri="{FF2B5EF4-FFF2-40B4-BE49-F238E27FC236}">
              <a16:creationId xmlns:a16="http://schemas.microsoft.com/office/drawing/2014/main" id="{A3119EAD-1D48-DB12-94E6-7EBB769A77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46025" y="98425"/>
          <a:ext cx="5715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525D47-4E22-4687-BE62-7EFC88728840}">
  <sheetPr>
    <pageSetUpPr fitToPage="1"/>
  </sheetPr>
  <dimension ref="A1:U69"/>
  <sheetViews>
    <sheetView showGridLines="0" tabSelected="1" topLeftCell="D36" zoomScale="75" zoomScaleNormal="75" workbookViewId="0">
      <selection activeCell="P43" sqref="P43:Q48"/>
    </sheetView>
  </sheetViews>
  <sheetFormatPr defaultRowHeight="12.75" x14ac:dyDescent="0.2"/>
  <cols>
    <col min="1" max="1" width="76.5703125" style="1" customWidth="1"/>
    <col min="2" max="13" width="22.140625" style="1" customWidth="1"/>
    <col min="14" max="14" width="24.28515625" style="1" customWidth="1"/>
    <col min="15" max="15" width="22.42578125" style="1" customWidth="1"/>
    <col min="16" max="16" width="18.28515625" style="2" customWidth="1"/>
    <col min="17" max="17" width="15.140625" style="3" bestFit="1" customWidth="1"/>
    <col min="18" max="18" width="16.85546875" style="4" bestFit="1" customWidth="1"/>
    <col min="19" max="19" width="16.140625" style="1" bestFit="1" customWidth="1"/>
    <col min="20" max="16384" width="9.140625" style="1"/>
  </cols>
  <sheetData>
    <row r="1" spans="1:18" ht="9" customHeight="1" x14ac:dyDescent="0.2"/>
    <row r="2" spans="1:18" ht="15.75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</row>
    <row r="3" spans="1:18" ht="15.75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</row>
    <row r="4" spans="1:18" ht="21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</row>
    <row r="5" spans="1:18" ht="15.75" x14ac:dyDescent="0.25">
      <c r="A5" s="59" t="s">
        <v>5</v>
      </c>
      <c r="B5" s="59"/>
      <c r="C5" s="59"/>
      <c r="D5" s="59"/>
      <c r="E5" s="59"/>
      <c r="F5" s="59"/>
      <c r="G5" s="59"/>
      <c r="H5" s="59"/>
      <c r="I5" s="59"/>
      <c r="J5" s="59"/>
      <c r="K5" s="59"/>
      <c r="L5" s="59"/>
      <c r="M5" s="59"/>
      <c r="N5" s="59"/>
      <c r="O5" s="59"/>
    </row>
    <row r="6" spans="1:18" ht="15.75" x14ac:dyDescent="0.25">
      <c r="A6" s="59" t="s">
        <v>6</v>
      </c>
      <c r="B6" s="59"/>
      <c r="C6" s="59"/>
      <c r="D6" s="59"/>
      <c r="E6" s="59"/>
      <c r="F6" s="59"/>
      <c r="G6" s="59"/>
      <c r="H6" s="59"/>
      <c r="I6" s="59"/>
      <c r="J6" s="59"/>
      <c r="K6" s="59"/>
      <c r="L6" s="59"/>
      <c r="M6" s="59"/>
      <c r="N6" s="59"/>
      <c r="O6" s="59"/>
    </row>
    <row r="7" spans="1:18" ht="15.75" x14ac:dyDescent="0.25">
      <c r="A7" s="61" t="s">
        <v>7</v>
      </c>
      <c r="B7" s="61"/>
      <c r="C7" s="61"/>
      <c r="D7" s="61"/>
      <c r="E7" s="61"/>
      <c r="F7" s="61"/>
      <c r="G7" s="61"/>
      <c r="H7" s="61"/>
      <c r="I7" s="61"/>
      <c r="J7" s="61"/>
      <c r="K7" s="61"/>
      <c r="L7" s="61"/>
      <c r="M7" s="61"/>
      <c r="N7" s="61"/>
      <c r="O7" s="61"/>
    </row>
    <row r="8" spans="1:18" ht="15.75" x14ac:dyDescent="0.25">
      <c r="A8" s="59" t="s">
        <v>8</v>
      </c>
      <c r="B8" s="59"/>
      <c r="C8" s="59"/>
      <c r="D8" s="59"/>
      <c r="E8" s="59"/>
      <c r="F8" s="59"/>
      <c r="G8" s="59"/>
      <c r="H8" s="59"/>
      <c r="I8" s="59"/>
      <c r="J8" s="59"/>
      <c r="K8" s="59"/>
      <c r="L8" s="59"/>
      <c r="M8" s="59"/>
      <c r="N8" s="59"/>
      <c r="O8" s="59"/>
    </row>
    <row r="9" spans="1:18" ht="15.75" x14ac:dyDescent="0.25">
      <c r="A9" s="59" t="s">
        <v>71</v>
      </c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</row>
    <row r="10" spans="1:18" ht="15.75" x14ac:dyDescent="0.25">
      <c r="A10" s="11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0"/>
      <c r="O10" s="38" t="s">
        <v>70</v>
      </c>
    </row>
    <row r="11" spans="1:18" ht="15.75" x14ac:dyDescent="0.25">
      <c r="A11" s="10" t="s">
        <v>11</v>
      </c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2"/>
      <c r="M11" s="10"/>
      <c r="N11" s="74">
        <v>1</v>
      </c>
      <c r="O11" s="75"/>
    </row>
    <row r="12" spans="1:18" ht="15.75" x14ac:dyDescent="0.25">
      <c r="A12" s="62" t="s">
        <v>0</v>
      </c>
      <c r="B12" s="65" t="s">
        <v>2</v>
      </c>
      <c r="C12" s="66"/>
      <c r="D12" s="66"/>
      <c r="E12" s="66"/>
      <c r="F12" s="66"/>
      <c r="G12" s="66"/>
      <c r="H12" s="66"/>
      <c r="I12" s="66"/>
      <c r="J12" s="66"/>
      <c r="K12" s="66"/>
      <c r="L12" s="66"/>
      <c r="M12" s="67"/>
      <c r="N12" s="71" t="s">
        <v>43</v>
      </c>
      <c r="O12" s="13" t="s">
        <v>3</v>
      </c>
    </row>
    <row r="13" spans="1:18" ht="15.75" customHeight="1" x14ac:dyDescent="0.25">
      <c r="A13" s="63"/>
      <c r="B13" s="68"/>
      <c r="C13" s="69"/>
      <c r="D13" s="69"/>
      <c r="E13" s="69"/>
      <c r="F13" s="69"/>
      <c r="G13" s="69"/>
      <c r="H13" s="69"/>
      <c r="I13" s="69"/>
      <c r="J13" s="69"/>
      <c r="K13" s="69"/>
      <c r="L13" s="69"/>
      <c r="M13" s="70"/>
      <c r="N13" s="72"/>
      <c r="O13" s="14" t="s">
        <v>4</v>
      </c>
    </row>
    <row r="14" spans="1:18" ht="15.75" x14ac:dyDescent="0.25">
      <c r="A14" s="64"/>
      <c r="B14" s="15" t="s">
        <v>53</v>
      </c>
      <c r="C14" s="15" t="s">
        <v>54</v>
      </c>
      <c r="D14" s="15" t="s">
        <v>55</v>
      </c>
      <c r="E14" s="15" t="s">
        <v>56</v>
      </c>
      <c r="F14" s="15" t="s">
        <v>57</v>
      </c>
      <c r="G14" s="15" t="s">
        <v>58</v>
      </c>
      <c r="H14" s="15" t="s">
        <v>61</v>
      </c>
      <c r="I14" s="15" t="s">
        <v>62</v>
      </c>
      <c r="J14" s="15" t="s">
        <v>66</v>
      </c>
      <c r="K14" s="15" t="s">
        <v>67</v>
      </c>
      <c r="L14" s="15" t="s">
        <v>68</v>
      </c>
      <c r="M14" s="15" t="s">
        <v>69</v>
      </c>
      <c r="N14" s="73"/>
      <c r="O14" s="16" t="s">
        <v>64</v>
      </c>
    </row>
    <row r="15" spans="1:18" ht="15.75" x14ac:dyDescent="0.25">
      <c r="A15" s="36" t="s">
        <v>10</v>
      </c>
      <c r="B15" s="20">
        <f t="shared" ref="B15:K15" si="0">B16+B22+B23+B26+B27+B28+B29+B35</f>
        <v>8385973234.8499985</v>
      </c>
      <c r="C15" s="20">
        <f t="shared" si="0"/>
        <v>12621948082.210001</v>
      </c>
      <c r="D15" s="20">
        <f t="shared" si="0"/>
        <v>9320365234.710001</v>
      </c>
      <c r="E15" s="20">
        <f t="shared" si="0"/>
        <v>12617856348.48</v>
      </c>
      <c r="F15" s="20">
        <f t="shared" si="0"/>
        <v>12514999898.379999</v>
      </c>
      <c r="G15" s="20">
        <f t="shared" si="0"/>
        <v>10581993778.559999</v>
      </c>
      <c r="H15" s="20">
        <f t="shared" si="0"/>
        <v>11865823439.930002</v>
      </c>
      <c r="I15" s="20">
        <f t="shared" si="0"/>
        <v>15049941860.99</v>
      </c>
      <c r="J15" s="46">
        <f t="shared" si="0"/>
        <v>10217421031.049999</v>
      </c>
      <c r="K15" s="46">
        <f t="shared" si="0"/>
        <v>10520622229.160002</v>
      </c>
      <c r="L15" s="46">
        <f t="shared" ref="L15:M15" si="1">L16+L22+L23+L26+L27+L28+L29+L35</f>
        <v>13391739091.379997</v>
      </c>
      <c r="M15" s="46">
        <f t="shared" si="1"/>
        <v>10701436142.110001</v>
      </c>
      <c r="N15" s="20">
        <f>N16+N22+N23+N26+N27+N28+N29+N35</f>
        <v>137790120371.81</v>
      </c>
      <c r="O15" s="50">
        <f>O16+O22+O23+O26+O27+O28+O29+O35</f>
        <v>131361436466.17999</v>
      </c>
      <c r="R15" s="5"/>
    </row>
    <row r="16" spans="1:18" ht="15.75" x14ac:dyDescent="0.25">
      <c r="A16" s="17" t="s">
        <v>38</v>
      </c>
      <c r="B16" s="21">
        <f t="shared" ref="B16:K16" si="2">SUM(B17:B21)</f>
        <v>6174495118.9599991</v>
      </c>
      <c r="C16" s="21">
        <f t="shared" si="2"/>
        <v>6062743020.5900011</v>
      </c>
      <c r="D16" s="21">
        <f t="shared" si="2"/>
        <v>5896166459.6199999</v>
      </c>
      <c r="E16" s="21">
        <f t="shared" si="2"/>
        <v>6021645247.4000015</v>
      </c>
      <c r="F16" s="21">
        <f t="shared" si="2"/>
        <v>6342894089.9300003</v>
      </c>
      <c r="G16" s="21">
        <f t="shared" si="2"/>
        <v>6904235705.8900003</v>
      </c>
      <c r="H16" s="21">
        <f t="shared" si="2"/>
        <v>8496216820.000001</v>
      </c>
      <c r="I16" s="21">
        <f t="shared" si="2"/>
        <v>7041790032.5200005</v>
      </c>
      <c r="J16" s="21">
        <f t="shared" si="2"/>
        <v>6817006418.5400009</v>
      </c>
      <c r="K16" s="21">
        <f t="shared" si="2"/>
        <v>7277062687.71</v>
      </c>
      <c r="L16" s="21">
        <f t="shared" ref="L16:O16" si="3">SUM(L17:L21)</f>
        <v>6506535495.6700001</v>
      </c>
      <c r="M16" s="21">
        <f t="shared" si="3"/>
        <v>6519860201.3499994</v>
      </c>
      <c r="N16" s="22">
        <f t="shared" si="3"/>
        <v>80060651298.180008</v>
      </c>
      <c r="O16" s="21">
        <f t="shared" si="3"/>
        <v>80065920438.440002</v>
      </c>
    </row>
    <row r="17" spans="1:18" ht="15.75" x14ac:dyDescent="0.25">
      <c r="A17" s="17" t="s">
        <v>12</v>
      </c>
      <c r="B17" s="23">
        <v>4756353272.8900003</v>
      </c>
      <c r="C17" s="23">
        <v>4821394594.4300003</v>
      </c>
      <c r="D17" s="23">
        <v>4712939969.8699999</v>
      </c>
      <c r="E17" s="23">
        <v>4760204964.0500002</v>
      </c>
      <c r="F17" s="23">
        <v>5124888179.8199997</v>
      </c>
      <c r="G17" s="23">
        <v>5175291040.0600004</v>
      </c>
      <c r="H17" s="21">
        <v>5509956845.2200003</v>
      </c>
      <c r="I17" s="21">
        <v>4774573226.1599998</v>
      </c>
      <c r="J17" s="21">
        <v>4956687412.5299997</v>
      </c>
      <c r="K17" s="21">
        <v>5767810651.9499998</v>
      </c>
      <c r="L17" s="21">
        <v>5012354341.9700003</v>
      </c>
      <c r="M17" s="21">
        <v>5173860958.0699997</v>
      </c>
      <c r="N17" s="23">
        <f t="shared" ref="N17:N30" si="4">SUM(B17:M17)</f>
        <v>60546315457.019997</v>
      </c>
      <c r="O17" s="51">
        <v>60723782615.790001</v>
      </c>
    </row>
    <row r="18" spans="1:18" ht="15.75" x14ac:dyDescent="0.25">
      <c r="A18" s="17" t="s">
        <v>13</v>
      </c>
      <c r="B18" s="23">
        <v>232548138.03</v>
      </c>
      <c r="C18" s="23">
        <v>180847235.81999999</v>
      </c>
      <c r="D18" s="23">
        <v>171309329.66</v>
      </c>
      <c r="E18" s="23">
        <v>172797059.34999999</v>
      </c>
      <c r="F18" s="23">
        <v>155289740.33000001</v>
      </c>
      <c r="G18" s="23">
        <v>170495747.30000001</v>
      </c>
      <c r="H18" s="21">
        <v>1655805068.8599999</v>
      </c>
      <c r="I18" s="21">
        <v>920521284.26999998</v>
      </c>
      <c r="J18" s="21">
        <v>736823669.00999999</v>
      </c>
      <c r="K18" s="21">
        <v>564389967.77999997</v>
      </c>
      <c r="L18" s="21">
        <v>289017501.50999999</v>
      </c>
      <c r="M18" s="21">
        <v>229542325.97</v>
      </c>
      <c r="N18" s="23">
        <f t="shared" si="4"/>
        <v>5479387067.8900003</v>
      </c>
      <c r="O18" s="51">
        <v>5455030340.9200001</v>
      </c>
    </row>
    <row r="19" spans="1:18" ht="15.75" x14ac:dyDescent="0.25">
      <c r="A19" s="17" t="s">
        <v>14</v>
      </c>
      <c r="B19" s="23">
        <v>157133355.87</v>
      </c>
      <c r="C19" s="23">
        <v>161948702.43000001</v>
      </c>
      <c r="D19" s="23">
        <v>169196487.09</v>
      </c>
      <c r="E19" s="23">
        <v>164136075.52000001</v>
      </c>
      <c r="F19" s="23">
        <v>136645616.22</v>
      </c>
      <c r="G19" s="23">
        <v>219559503.81999999</v>
      </c>
      <c r="H19" s="21">
        <v>101858441.31</v>
      </c>
      <c r="I19" s="21">
        <v>125339491.01000001</v>
      </c>
      <c r="J19" s="21">
        <v>111511784.14</v>
      </c>
      <c r="K19" s="21">
        <v>115190536.29000001</v>
      </c>
      <c r="L19" s="21">
        <v>160978470.94999999</v>
      </c>
      <c r="M19" s="21">
        <v>144851868.15000001</v>
      </c>
      <c r="N19" s="23">
        <f t="shared" si="4"/>
        <v>1768350332.8000002</v>
      </c>
      <c r="O19" s="51">
        <v>1632296864.75</v>
      </c>
    </row>
    <row r="20" spans="1:18" ht="15.75" x14ac:dyDescent="0.25">
      <c r="A20" s="17" t="s">
        <v>15</v>
      </c>
      <c r="B20" s="23">
        <v>635869093.69000006</v>
      </c>
      <c r="C20" s="23">
        <v>583628522.94000006</v>
      </c>
      <c r="D20" s="23">
        <v>527212842.49000001</v>
      </c>
      <c r="E20" s="23">
        <v>604765560.05999994</v>
      </c>
      <c r="F20" s="23">
        <v>644501075.72000003</v>
      </c>
      <c r="G20" s="23">
        <v>1049566698.35</v>
      </c>
      <c r="H20" s="21">
        <v>723219497.00999999</v>
      </c>
      <c r="I20" s="21">
        <v>543718103.33000004</v>
      </c>
      <c r="J20" s="21">
        <v>636754300.75999999</v>
      </c>
      <c r="K20" s="21">
        <v>493823508.23000002</v>
      </c>
      <c r="L20" s="21">
        <v>647324821.09000003</v>
      </c>
      <c r="M20" s="21">
        <v>625960603.22000003</v>
      </c>
      <c r="N20" s="23">
        <f t="shared" si="4"/>
        <v>7716344626.8900003</v>
      </c>
      <c r="O20" s="51">
        <v>7442000930.7600002</v>
      </c>
    </row>
    <row r="21" spans="1:18" ht="15.75" x14ac:dyDescent="0.25">
      <c r="A21" s="17" t="s">
        <v>39</v>
      </c>
      <c r="B21" s="23">
        <v>392591258.48000002</v>
      </c>
      <c r="C21" s="23">
        <v>314923964.97000003</v>
      </c>
      <c r="D21" s="23">
        <v>315507830.50999999</v>
      </c>
      <c r="E21" s="23">
        <v>319741588.42000002</v>
      </c>
      <c r="F21" s="23">
        <v>281569477.83999997</v>
      </c>
      <c r="G21" s="23">
        <v>289322716.36000001</v>
      </c>
      <c r="H21" s="25">
        <v>505376967.60000002</v>
      </c>
      <c r="I21" s="25">
        <v>677637927.75</v>
      </c>
      <c r="J21" s="25">
        <v>375229252.10000002</v>
      </c>
      <c r="K21" s="25">
        <v>335848023.45999998</v>
      </c>
      <c r="L21" s="25">
        <v>396860360.14999998</v>
      </c>
      <c r="M21" s="25">
        <v>345644445.94</v>
      </c>
      <c r="N21" s="23">
        <f t="shared" si="4"/>
        <v>4550253813.5799999</v>
      </c>
      <c r="O21" s="51">
        <v>4812809686.2200003</v>
      </c>
    </row>
    <row r="22" spans="1:18" ht="15.75" x14ac:dyDescent="0.25">
      <c r="A22" s="17" t="s">
        <v>51</v>
      </c>
      <c r="B22" s="23">
        <v>435566469.5</v>
      </c>
      <c r="C22" s="23">
        <v>344827594.44</v>
      </c>
      <c r="D22" s="23">
        <v>354826236.81</v>
      </c>
      <c r="E22" s="23">
        <v>368468416.14999998</v>
      </c>
      <c r="F22" s="23">
        <v>327279687.83999997</v>
      </c>
      <c r="G22" s="23">
        <v>667249701.61000001</v>
      </c>
      <c r="H22" s="25">
        <v>370236100.22000003</v>
      </c>
      <c r="I22" s="25">
        <v>348292215.25</v>
      </c>
      <c r="J22" s="25">
        <v>270628168.97000003</v>
      </c>
      <c r="K22" s="25">
        <v>384338605.93000001</v>
      </c>
      <c r="L22" s="25">
        <v>391156688.63</v>
      </c>
      <c r="M22" s="25">
        <v>334697076.50999999</v>
      </c>
      <c r="N22" s="23">
        <f t="shared" si="4"/>
        <v>4597566961.8599997</v>
      </c>
      <c r="O22" s="51">
        <v>4185040647</v>
      </c>
    </row>
    <row r="23" spans="1:18" ht="15.75" x14ac:dyDescent="0.25">
      <c r="A23" s="17" t="s">
        <v>16</v>
      </c>
      <c r="B23" s="22">
        <f t="shared" ref="B23:K23" si="5">B24+B25</f>
        <v>812736012.56999993</v>
      </c>
      <c r="C23" s="22">
        <f t="shared" si="5"/>
        <v>5071640485.3999996</v>
      </c>
      <c r="D23" s="22">
        <f t="shared" si="5"/>
        <v>1983451899.3699999</v>
      </c>
      <c r="E23" s="22">
        <f t="shared" si="5"/>
        <v>5145264092.6499996</v>
      </c>
      <c r="F23" s="22">
        <f t="shared" si="5"/>
        <v>4711361936.8299999</v>
      </c>
      <c r="G23" s="22">
        <f t="shared" si="5"/>
        <v>1688676874.4900002</v>
      </c>
      <c r="H23" s="22">
        <f t="shared" si="5"/>
        <v>1484136583.22</v>
      </c>
      <c r="I23" s="22">
        <f t="shared" si="5"/>
        <v>5993942236.5999994</v>
      </c>
      <c r="J23" s="24">
        <f t="shared" si="5"/>
        <v>1803903344.6000001</v>
      </c>
      <c r="K23" s="24">
        <f t="shared" si="5"/>
        <v>1612104128.55</v>
      </c>
      <c r="L23" s="24">
        <f t="shared" ref="L23:M23" si="6">L24+L25</f>
        <v>5172772955.5200005</v>
      </c>
      <c r="M23" s="24">
        <f t="shared" si="6"/>
        <v>2500825535.8400002</v>
      </c>
      <c r="N23" s="23">
        <f t="shared" si="4"/>
        <v>37980816085.639999</v>
      </c>
      <c r="O23" s="21">
        <f>O24+O25</f>
        <v>31881557378.269997</v>
      </c>
    </row>
    <row r="24" spans="1:18" ht="15.75" x14ac:dyDescent="0.25">
      <c r="A24" s="17" t="s">
        <v>42</v>
      </c>
      <c r="B24" s="24">
        <v>350568147.80000001</v>
      </c>
      <c r="C24" s="24">
        <v>251651680.41</v>
      </c>
      <c r="D24" s="24">
        <v>277163020.33999997</v>
      </c>
      <c r="E24" s="24">
        <v>187617047.69999999</v>
      </c>
      <c r="F24" s="24">
        <v>211453118.84999999</v>
      </c>
      <c r="G24" s="24">
        <v>305986495.61000001</v>
      </c>
      <c r="H24" s="24">
        <v>270369891.01999998</v>
      </c>
      <c r="I24" s="24">
        <v>430810347.99000001</v>
      </c>
      <c r="J24" s="24">
        <v>431250119.91000003</v>
      </c>
      <c r="K24" s="24">
        <v>456488243.07999998</v>
      </c>
      <c r="L24" s="24">
        <v>475282140.5</v>
      </c>
      <c r="M24" s="24">
        <v>399838926.23000002</v>
      </c>
      <c r="N24" s="25">
        <f t="shared" si="4"/>
        <v>4048479179.4400001</v>
      </c>
      <c r="O24" s="51">
        <v>3458106116.9200001</v>
      </c>
    </row>
    <row r="25" spans="1:18" ht="15.75" x14ac:dyDescent="0.25">
      <c r="A25" s="17" t="s">
        <v>41</v>
      </c>
      <c r="B25" s="24">
        <v>462167864.76999998</v>
      </c>
      <c r="C25" s="24">
        <v>4819988804.9899998</v>
      </c>
      <c r="D25" s="24">
        <v>1706288879.03</v>
      </c>
      <c r="E25" s="24">
        <v>4957647044.9499998</v>
      </c>
      <c r="F25" s="24">
        <v>4499908817.9799995</v>
      </c>
      <c r="G25" s="24">
        <v>1382690378.8800001</v>
      </c>
      <c r="H25" s="24">
        <v>1213766692.2</v>
      </c>
      <c r="I25" s="24">
        <v>5563131888.6099997</v>
      </c>
      <c r="J25" s="24">
        <v>1372653224.6900001</v>
      </c>
      <c r="K25" s="24">
        <v>1155615885.47</v>
      </c>
      <c r="L25" s="24">
        <v>4697490815.0200005</v>
      </c>
      <c r="M25" s="24">
        <v>2100986609.6099999</v>
      </c>
      <c r="N25" s="25">
        <f t="shared" si="4"/>
        <v>33932336906.200001</v>
      </c>
      <c r="O25" s="51">
        <v>28423451261.349998</v>
      </c>
    </row>
    <row r="26" spans="1:18" ht="15.75" x14ac:dyDescent="0.25">
      <c r="A26" s="17" t="s">
        <v>17</v>
      </c>
      <c r="B26" s="22">
        <v>0</v>
      </c>
      <c r="C26" s="22">
        <v>0</v>
      </c>
      <c r="D26" s="22">
        <v>0</v>
      </c>
      <c r="E26" s="22">
        <v>0</v>
      </c>
      <c r="F26" s="22">
        <v>0</v>
      </c>
      <c r="G26" s="22">
        <v>0</v>
      </c>
      <c r="H26" s="24">
        <v>0</v>
      </c>
      <c r="I26" s="24">
        <v>0</v>
      </c>
      <c r="J26" s="24">
        <v>0</v>
      </c>
      <c r="K26" s="24">
        <v>0</v>
      </c>
      <c r="L26" s="24">
        <v>0</v>
      </c>
      <c r="M26" s="24">
        <v>0</v>
      </c>
      <c r="N26" s="23">
        <f t="shared" si="4"/>
        <v>0</v>
      </c>
      <c r="O26" s="51">
        <v>129500</v>
      </c>
    </row>
    <row r="27" spans="1:18" ht="15.75" x14ac:dyDescent="0.25">
      <c r="A27" s="17" t="s">
        <v>18</v>
      </c>
      <c r="B27" s="22">
        <v>9236.01</v>
      </c>
      <c r="C27" s="22">
        <v>59992.29</v>
      </c>
      <c r="D27" s="22">
        <v>37350.910000000003</v>
      </c>
      <c r="E27" s="22">
        <v>41584.15</v>
      </c>
      <c r="F27" s="22">
        <v>10219.35</v>
      </c>
      <c r="G27" s="22">
        <v>22262.880000000001</v>
      </c>
      <c r="H27" s="24">
        <v>7138.62</v>
      </c>
      <c r="I27" s="24">
        <v>7801.19</v>
      </c>
      <c r="J27" s="24">
        <v>17323.23</v>
      </c>
      <c r="K27" s="24">
        <v>3299.61</v>
      </c>
      <c r="L27" s="24">
        <v>6376.88</v>
      </c>
      <c r="M27" s="24">
        <v>12111.87</v>
      </c>
      <c r="N27" s="23">
        <f t="shared" si="4"/>
        <v>234696.99000000002</v>
      </c>
      <c r="O27" s="51">
        <v>35083783</v>
      </c>
    </row>
    <row r="28" spans="1:18" ht="15.75" x14ac:dyDescent="0.25">
      <c r="A28" s="17" t="s">
        <v>19</v>
      </c>
      <c r="B28" s="22">
        <v>32844009.199999999</v>
      </c>
      <c r="C28" s="22">
        <v>36688831.990000002</v>
      </c>
      <c r="D28" s="22">
        <v>39924999.030000001</v>
      </c>
      <c r="E28" s="22">
        <v>33389596.219999999</v>
      </c>
      <c r="F28" s="22">
        <v>27698278.5</v>
      </c>
      <c r="G28" s="22">
        <v>30111651.68</v>
      </c>
      <c r="H28" s="24">
        <v>33561337.600000001</v>
      </c>
      <c r="I28" s="24">
        <v>33830288.890000001</v>
      </c>
      <c r="J28" s="24">
        <v>29194153.969999999</v>
      </c>
      <c r="K28" s="24">
        <v>38300933.689999998</v>
      </c>
      <c r="L28" s="24">
        <v>42053205.880000003</v>
      </c>
      <c r="M28" s="24">
        <v>50360059.100000001</v>
      </c>
      <c r="N28" s="23">
        <f t="shared" si="4"/>
        <v>427957345.75000006</v>
      </c>
      <c r="O28" s="51">
        <v>531044561.85000002</v>
      </c>
    </row>
    <row r="29" spans="1:18" ht="15.75" x14ac:dyDescent="0.25">
      <c r="A29" s="17" t="s">
        <v>20</v>
      </c>
      <c r="B29" s="22">
        <f t="shared" ref="B29:K29" si="7">SUM(B30:B34)</f>
        <v>849671645.21000004</v>
      </c>
      <c r="C29" s="22">
        <f t="shared" si="7"/>
        <v>944292114.54000008</v>
      </c>
      <c r="D29" s="22">
        <f t="shared" si="7"/>
        <v>899301295.20000005</v>
      </c>
      <c r="E29" s="22">
        <f t="shared" si="7"/>
        <v>881450895.31999993</v>
      </c>
      <c r="F29" s="22">
        <f t="shared" si="7"/>
        <v>938322500.46000004</v>
      </c>
      <c r="G29" s="22">
        <f t="shared" si="7"/>
        <v>1094242684.1100001</v>
      </c>
      <c r="H29" s="22">
        <f t="shared" si="7"/>
        <v>1229475596.6500001</v>
      </c>
      <c r="I29" s="22">
        <f t="shared" si="7"/>
        <v>1385598415.1700001</v>
      </c>
      <c r="J29" s="24">
        <f t="shared" si="7"/>
        <v>1118285915.97</v>
      </c>
      <c r="K29" s="24">
        <f t="shared" si="7"/>
        <v>1009324087.9099998</v>
      </c>
      <c r="L29" s="24">
        <f t="shared" ref="L29:M29" si="8">SUM(L30:L34)</f>
        <v>962866535.7299999</v>
      </c>
      <c r="M29" s="24">
        <f t="shared" si="8"/>
        <v>965806662.36999989</v>
      </c>
      <c r="N29" s="23">
        <f t="shared" si="4"/>
        <v>12278638348.639999</v>
      </c>
      <c r="O29" s="22">
        <f>SUM(O30:O34)</f>
        <v>12281438330.190001</v>
      </c>
    </row>
    <row r="30" spans="1:18" ht="15.75" x14ac:dyDescent="0.25">
      <c r="A30" s="17" t="s">
        <v>21</v>
      </c>
      <c r="B30" s="22">
        <v>199908998.19</v>
      </c>
      <c r="C30" s="22">
        <v>270288636.66000003</v>
      </c>
      <c r="D30" s="22">
        <v>219823466.00999999</v>
      </c>
      <c r="E30" s="22">
        <v>230136509.90000001</v>
      </c>
      <c r="F30" s="22">
        <v>304963253.72000003</v>
      </c>
      <c r="G30" s="22">
        <v>340694575.81999999</v>
      </c>
      <c r="H30" s="24">
        <v>270803247.16000003</v>
      </c>
      <c r="I30" s="24">
        <v>379348148.56999999</v>
      </c>
      <c r="J30" s="24">
        <v>246592744.94999999</v>
      </c>
      <c r="K30" s="24">
        <v>248436097.13999999</v>
      </c>
      <c r="L30" s="24">
        <v>318923936.61000001</v>
      </c>
      <c r="M30" s="24">
        <v>335200912.17000002</v>
      </c>
      <c r="N30" s="23">
        <f t="shared" si="4"/>
        <v>3365120526.9000001</v>
      </c>
      <c r="O30" s="51">
        <v>3310377799.0700002</v>
      </c>
    </row>
    <row r="31" spans="1:18" ht="15.75" hidden="1" x14ac:dyDescent="0.25">
      <c r="A31" s="17" t="s">
        <v>22</v>
      </c>
      <c r="B31" s="33"/>
      <c r="C31" s="33"/>
      <c r="D31" s="33"/>
      <c r="E31" s="33"/>
      <c r="F31" s="33"/>
      <c r="G31" s="33"/>
      <c r="H31" s="24"/>
      <c r="I31" s="24"/>
      <c r="J31" s="24"/>
      <c r="K31" s="24"/>
      <c r="L31" s="24"/>
      <c r="M31" s="24"/>
      <c r="N31" s="34">
        <f>SUM(B31:M31)</f>
        <v>0</v>
      </c>
      <c r="O31" s="33"/>
      <c r="P31" s="35"/>
      <c r="Q31" s="2" t="s">
        <v>52</v>
      </c>
    </row>
    <row r="32" spans="1:18" ht="15.75" x14ac:dyDescent="0.25">
      <c r="A32" s="17" t="s">
        <v>40</v>
      </c>
      <c r="B32" s="24">
        <v>132316613.23999999</v>
      </c>
      <c r="C32" s="24">
        <v>179068565.28</v>
      </c>
      <c r="D32" s="24">
        <v>195471433.93000001</v>
      </c>
      <c r="E32" s="24">
        <v>132711480</v>
      </c>
      <c r="F32" s="24">
        <v>147380410.50999999</v>
      </c>
      <c r="G32" s="24">
        <v>173024936.77000001</v>
      </c>
      <c r="H32" s="24">
        <v>121473774.73</v>
      </c>
      <c r="I32" s="24">
        <v>137509121.94999999</v>
      </c>
      <c r="J32" s="24">
        <v>149751464.93000001</v>
      </c>
      <c r="K32" s="24">
        <v>140599255.90000001</v>
      </c>
      <c r="L32" s="24">
        <v>136594955.03999999</v>
      </c>
      <c r="M32" s="24">
        <v>155502483.25999999</v>
      </c>
      <c r="N32" s="25">
        <f>SUM(B32:M32)</f>
        <v>1801404495.5400002</v>
      </c>
      <c r="O32" s="51">
        <v>1778130208.4400001</v>
      </c>
      <c r="R32" s="18"/>
    </row>
    <row r="33" spans="1:21" ht="15.75" x14ac:dyDescent="0.25">
      <c r="A33" s="17" t="s">
        <v>23</v>
      </c>
      <c r="B33" s="22">
        <v>371797190.30000001</v>
      </c>
      <c r="C33" s="22">
        <v>344715916.45999998</v>
      </c>
      <c r="D33" s="22">
        <v>331507504.31999999</v>
      </c>
      <c r="E33" s="22">
        <v>385407960.86000001</v>
      </c>
      <c r="F33" s="22">
        <v>344165029.27999997</v>
      </c>
      <c r="G33" s="22">
        <v>399115087.07999998</v>
      </c>
      <c r="H33" s="24">
        <v>420450443.86000001</v>
      </c>
      <c r="I33" s="24">
        <v>360028434.72000003</v>
      </c>
      <c r="J33" s="24">
        <v>348593333.77999997</v>
      </c>
      <c r="K33" s="24">
        <v>443327136.06</v>
      </c>
      <c r="L33" s="24">
        <v>341896169.69</v>
      </c>
      <c r="M33" s="24">
        <v>325067123.38999999</v>
      </c>
      <c r="N33" s="23">
        <f>SUM(B33:M33)</f>
        <v>4416071329.8000002</v>
      </c>
      <c r="O33" s="51">
        <v>4217747252</v>
      </c>
    </row>
    <row r="34" spans="1:21" ht="15.75" x14ac:dyDescent="0.25">
      <c r="A34" s="17" t="s">
        <v>24</v>
      </c>
      <c r="B34" s="22">
        <v>145648843.47999999</v>
      </c>
      <c r="C34" s="22">
        <v>150218996.13999999</v>
      </c>
      <c r="D34" s="22">
        <v>152498890.94</v>
      </c>
      <c r="E34" s="22">
        <v>133194944.56</v>
      </c>
      <c r="F34" s="22">
        <v>141813806.94999999</v>
      </c>
      <c r="G34" s="22">
        <v>181408084.44</v>
      </c>
      <c r="H34" s="24">
        <v>416748130.89999998</v>
      </c>
      <c r="I34" s="24">
        <v>508712709.93000001</v>
      </c>
      <c r="J34" s="24">
        <v>373348372.31</v>
      </c>
      <c r="K34" s="24">
        <v>176961598.81</v>
      </c>
      <c r="L34" s="24">
        <v>165451474.38999999</v>
      </c>
      <c r="M34" s="24">
        <v>150036143.55000001</v>
      </c>
      <c r="N34" s="23">
        <f>SUM(B34:M34)</f>
        <v>2696041996.4000001</v>
      </c>
      <c r="O34" s="51">
        <v>2975183070.6799998</v>
      </c>
    </row>
    <row r="35" spans="1:21" ht="15.75" x14ac:dyDescent="0.25">
      <c r="A35" s="17" t="s">
        <v>25</v>
      </c>
      <c r="B35" s="22">
        <v>80650743.400000006</v>
      </c>
      <c r="C35" s="22">
        <v>161696042.96000001</v>
      </c>
      <c r="D35" s="22">
        <v>146656993.77000001</v>
      </c>
      <c r="E35" s="22">
        <v>167596516.59</v>
      </c>
      <c r="F35" s="22">
        <v>167433185.47</v>
      </c>
      <c r="G35" s="22">
        <v>197454897.90000001</v>
      </c>
      <c r="H35" s="24">
        <v>252189863.62</v>
      </c>
      <c r="I35" s="24">
        <v>246480871.37</v>
      </c>
      <c r="J35" s="24">
        <v>178385705.77000001</v>
      </c>
      <c r="K35" s="24">
        <v>199488485.75999999</v>
      </c>
      <c r="L35" s="24">
        <v>316347833.06999999</v>
      </c>
      <c r="M35" s="24">
        <v>329874495.06999999</v>
      </c>
      <c r="N35" s="23">
        <f>SUM(B35:M35)</f>
        <v>2444255634.75</v>
      </c>
      <c r="O35" s="51">
        <v>2381221827.4299998</v>
      </c>
    </row>
    <row r="36" spans="1:21" ht="15.75" x14ac:dyDescent="0.25">
      <c r="A36" s="37" t="s">
        <v>1</v>
      </c>
      <c r="B36" s="26">
        <f t="shared" ref="B36:G36" si="9">SUM(B37:B41)</f>
        <v>2698480731.9799995</v>
      </c>
      <c r="C36" s="26">
        <f t="shared" si="9"/>
        <v>2714563286.73</v>
      </c>
      <c r="D36" s="26">
        <f t="shared" si="9"/>
        <v>2652906192.79</v>
      </c>
      <c r="E36" s="26">
        <f t="shared" si="9"/>
        <v>4215227524.9999995</v>
      </c>
      <c r="F36" s="26">
        <f t="shared" si="9"/>
        <v>2637549928.3499999</v>
      </c>
      <c r="G36" s="26">
        <f t="shared" si="9"/>
        <v>3058997538.9499998</v>
      </c>
      <c r="H36" s="26">
        <f t="shared" ref="H36:K36" si="10">SUM(H37:H41)</f>
        <v>3839419295.5700002</v>
      </c>
      <c r="I36" s="26">
        <f t="shared" si="10"/>
        <v>3586675036.2300005</v>
      </c>
      <c r="J36" s="47">
        <f t="shared" si="10"/>
        <v>3091380539.29</v>
      </c>
      <c r="K36" s="47">
        <f t="shared" si="10"/>
        <v>3313081493.5799999</v>
      </c>
      <c r="L36" s="47">
        <f t="shared" ref="L36:O36" si="11">SUM(L37:L41)</f>
        <v>2884232882.9199996</v>
      </c>
      <c r="M36" s="47">
        <f t="shared" si="11"/>
        <v>3148626104.04</v>
      </c>
      <c r="N36" s="26">
        <f t="shared" si="11"/>
        <v>37841140555.43</v>
      </c>
      <c r="O36" s="52">
        <f t="shared" si="11"/>
        <v>35948830139.840004</v>
      </c>
      <c r="R36" s="5"/>
    </row>
    <row r="37" spans="1:21" ht="15.75" x14ac:dyDescent="0.25">
      <c r="A37" s="17" t="s">
        <v>26</v>
      </c>
      <c r="B37" s="27">
        <v>1248902447.25</v>
      </c>
      <c r="C37" s="27">
        <v>1427784902.4200001</v>
      </c>
      <c r="D37" s="27">
        <v>1374311504.73</v>
      </c>
      <c r="E37" s="27">
        <v>2918622128.8699999</v>
      </c>
      <c r="F37" s="27">
        <v>1386060553.4200001</v>
      </c>
      <c r="G37" s="27">
        <v>1417965622.25</v>
      </c>
      <c r="H37" s="48">
        <v>2293730108.5900002</v>
      </c>
      <c r="I37" s="48">
        <v>2204880849.0300002</v>
      </c>
      <c r="J37" s="48">
        <v>1716167287.21</v>
      </c>
      <c r="K37" s="48">
        <v>1743302937.9000001</v>
      </c>
      <c r="L37" s="48">
        <v>1445721986.55</v>
      </c>
      <c r="M37" s="48">
        <v>1798996936.99</v>
      </c>
      <c r="N37" s="27">
        <f>SUM(B37:M37)</f>
        <v>20976447265.210003</v>
      </c>
      <c r="O37" s="51">
        <v>19455952752.970001</v>
      </c>
      <c r="Q37" s="6"/>
      <c r="R37" s="7"/>
    </row>
    <row r="38" spans="1:21" ht="15.75" x14ac:dyDescent="0.25">
      <c r="A38" s="17" t="s">
        <v>33</v>
      </c>
      <c r="B38" s="27">
        <v>424345870.25</v>
      </c>
      <c r="C38" s="27">
        <v>334260640.44</v>
      </c>
      <c r="D38" s="27">
        <v>328695447.18000001</v>
      </c>
      <c r="E38" s="27">
        <v>362355138.13999999</v>
      </c>
      <c r="F38" s="27">
        <v>310570905.99000001</v>
      </c>
      <c r="G38" s="27">
        <v>649321444.73000002</v>
      </c>
      <c r="H38" s="48">
        <v>346108738.60000002</v>
      </c>
      <c r="I38" s="48">
        <v>332028937.31999999</v>
      </c>
      <c r="J38" s="48">
        <v>254310572.69</v>
      </c>
      <c r="K38" s="48">
        <v>370696241.93000001</v>
      </c>
      <c r="L38" s="48">
        <v>372152666.32999998</v>
      </c>
      <c r="M38" s="48">
        <v>323778485.04000002</v>
      </c>
      <c r="N38" s="27">
        <f>SUM(B38:M38)</f>
        <v>4408625088.6400003</v>
      </c>
      <c r="O38" s="51">
        <v>3998078533</v>
      </c>
      <c r="Q38" s="8"/>
      <c r="R38" s="7"/>
    </row>
    <row r="39" spans="1:21" ht="15.75" x14ac:dyDescent="0.25">
      <c r="A39" s="17" t="s">
        <v>27</v>
      </c>
      <c r="B39" s="27">
        <v>40265160.579999998</v>
      </c>
      <c r="C39" s="27">
        <v>16665777.35</v>
      </c>
      <c r="D39" s="27">
        <v>12624474.18</v>
      </c>
      <c r="E39" s="27">
        <v>11266555.710000001</v>
      </c>
      <c r="F39" s="27">
        <v>10758619.73</v>
      </c>
      <c r="G39" s="27">
        <v>21771521.289999999</v>
      </c>
      <c r="H39" s="48">
        <v>20355893.640000001</v>
      </c>
      <c r="I39" s="48">
        <v>22612.799999999999</v>
      </c>
      <c r="J39" s="48">
        <v>28339264.100000001</v>
      </c>
      <c r="K39" s="48">
        <v>21066627.920000002</v>
      </c>
      <c r="L39" s="48">
        <v>15716610.35</v>
      </c>
      <c r="M39" s="48">
        <v>15095119.33</v>
      </c>
      <c r="N39" s="27">
        <f>SUM(B39:M39)</f>
        <v>213948236.98000002</v>
      </c>
      <c r="O39" s="51">
        <v>304888170.82999998</v>
      </c>
      <c r="Q39" s="8"/>
      <c r="R39" s="7"/>
    </row>
    <row r="40" spans="1:21" ht="15.75" x14ac:dyDescent="0.25">
      <c r="A40" s="17" t="s">
        <v>47</v>
      </c>
      <c r="B40" s="27">
        <v>129906025.61</v>
      </c>
      <c r="C40" s="27">
        <v>53114574.509999998</v>
      </c>
      <c r="D40" s="27">
        <v>78670188.780000001</v>
      </c>
      <c r="E40" s="27">
        <v>65423283.659999996</v>
      </c>
      <c r="F40" s="27">
        <v>6072438.0800000001</v>
      </c>
      <c r="G40" s="27">
        <v>9739608.9100000001</v>
      </c>
      <c r="H40" s="48">
        <v>23956008.550000001</v>
      </c>
      <c r="I40" s="48">
        <v>43381719.75</v>
      </c>
      <c r="J40" s="48">
        <v>119420979.20999999</v>
      </c>
      <c r="K40" s="48">
        <v>131232687.95999999</v>
      </c>
      <c r="L40" s="48">
        <v>125214685.34</v>
      </c>
      <c r="M40" s="48">
        <v>63758735.420000002</v>
      </c>
      <c r="N40" s="27">
        <f>SUM(B40:M40)</f>
        <v>849890935.77999997</v>
      </c>
      <c r="O40" s="51">
        <v>812818056</v>
      </c>
      <c r="Q40" s="8"/>
      <c r="R40" s="7"/>
    </row>
    <row r="41" spans="1:21" ht="15.75" x14ac:dyDescent="0.25">
      <c r="A41" s="17" t="s">
        <v>28</v>
      </c>
      <c r="B41" s="28">
        <v>855061228.28999996</v>
      </c>
      <c r="C41" s="28">
        <v>882737392.00999999</v>
      </c>
      <c r="D41" s="28">
        <v>858604577.91999996</v>
      </c>
      <c r="E41" s="28">
        <v>857560418.62</v>
      </c>
      <c r="F41" s="28">
        <v>924087411.13</v>
      </c>
      <c r="G41" s="28">
        <v>960199341.76999998</v>
      </c>
      <c r="H41" s="49">
        <v>1155268546.1900001</v>
      </c>
      <c r="I41" s="49">
        <v>1006360917.33</v>
      </c>
      <c r="J41" s="49">
        <v>973142436.08000004</v>
      </c>
      <c r="K41" s="49">
        <v>1046782997.87</v>
      </c>
      <c r="L41" s="49">
        <v>925426934.35000002</v>
      </c>
      <c r="M41" s="49">
        <v>946996827.25999999</v>
      </c>
      <c r="N41" s="27">
        <f>SUM(B41:M41)</f>
        <v>11392229028.820002</v>
      </c>
      <c r="O41" s="51">
        <v>11377092627.040001</v>
      </c>
      <c r="Q41" s="6"/>
      <c r="R41" s="7"/>
    </row>
    <row r="42" spans="1:21" ht="35.25" customHeight="1" x14ac:dyDescent="0.25">
      <c r="A42" s="19" t="s">
        <v>9</v>
      </c>
      <c r="B42" s="29">
        <f t="shared" ref="B42:K42" si="12">B15-B36</f>
        <v>5687492502.8699989</v>
      </c>
      <c r="C42" s="29">
        <f t="shared" si="12"/>
        <v>9907384795.4800014</v>
      </c>
      <c r="D42" s="29">
        <f t="shared" si="12"/>
        <v>6667459041.920001</v>
      </c>
      <c r="E42" s="29">
        <f t="shared" si="12"/>
        <v>8402628823.4799995</v>
      </c>
      <c r="F42" s="29">
        <f t="shared" si="12"/>
        <v>9877449970.0299988</v>
      </c>
      <c r="G42" s="29">
        <f t="shared" si="12"/>
        <v>7522996239.6099997</v>
      </c>
      <c r="H42" s="29">
        <f t="shared" si="12"/>
        <v>8026404144.3600025</v>
      </c>
      <c r="I42" s="29">
        <f t="shared" si="12"/>
        <v>11463266824.759998</v>
      </c>
      <c r="J42" s="29">
        <f t="shared" si="12"/>
        <v>7126040491.7599993</v>
      </c>
      <c r="K42" s="29">
        <f t="shared" si="12"/>
        <v>7207540735.5800018</v>
      </c>
      <c r="L42" s="29">
        <f t="shared" ref="L42:M42" si="13">L15-L36</f>
        <v>10507506208.459997</v>
      </c>
      <c r="M42" s="29">
        <f t="shared" si="13"/>
        <v>7552810038.0700006</v>
      </c>
      <c r="N42" s="29">
        <f>N15-N36</f>
        <v>99948979816.380005</v>
      </c>
      <c r="O42" s="53">
        <f>O15-O36</f>
        <v>95412606326.339996</v>
      </c>
      <c r="R42" s="5"/>
      <c r="S42" s="42"/>
    </row>
    <row r="43" spans="1:21" ht="35.25" customHeight="1" x14ac:dyDescent="0.25">
      <c r="A43" s="40" t="s">
        <v>44</v>
      </c>
      <c r="B43" s="43">
        <v>8977383.0399999991</v>
      </c>
      <c r="C43" s="43">
        <v>0</v>
      </c>
      <c r="D43" s="43">
        <v>0</v>
      </c>
      <c r="E43" s="43">
        <v>0</v>
      </c>
      <c r="F43" s="43">
        <v>0</v>
      </c>
      <c r="G43" s="43">
        <v>17688717.07</v>
      </c>
      <c r="H43" s="43">
        <v>0</v>
      </c>
      <c r="I43" s="43">
        <f>7201570.36-887584</f>
        <v>6313986.3600000003</v>
      </c>
      <c r="J43" s="43">
        <v>0</v>
      </c>
      <c r="K43" s="43">
        <v>3086256.7</v>
      </c>
      <c r="L43" s="57">
        <v>320893.98</v>
      </c>
      <c r="M43" s="57">
        <v>0</v>
      </c>
      <c r="N43" s="43">
        <f>SUM(B43:M43)</f>
        <v>36387237.149999999</v>
      </c>
      <c r="O43" s="55">
        <v>0</v>
      </c>
      <c r="P43" s="78"/>
      <c r="Q43" s="79"/>
      <c r="R43" s="5"/>
      <c r="S43" s="42"/>
    </row>
    <row r="44" spans="1:21" ht="35.25" customHeight="1" x14ac:dyDescent="0.25">
      <c r="A44" s="19" t="s">
        <v>45</v>
      </c>
      <c r="B44" s="30">
        <f t="shared" ref="B44:J44" si="14">B42-B43</f>
        <v>5678515119.829999</v>
      </c>
      <c r="C44" s="30">
        <f t="shared" si="14"/>
        <v>9907384795.4800014</v>
      </c>
      <c r="D44" s="30">
        <f t="shared" si="14"/>
        <v>6667459041.920001</v>
      </c>
      <c r="E44" s="30">
        <f t="shared" si="14"/>
        <v>8402628823.4799995</v>
      </c>
      <c r="F44" s="30">
        <f t="shared" si="14"/>
        <v>9877449970.0299988</v>
      </c>
      <c r="G44" s="30">
        <f t="shared" si="14"/>
        <v>7505307522.54</v>
      </c>
      <c r="H44" s="30">
        <f t="shared" si="14"/>
        <v>8026404144.3600025</v>
      </c>
      <c r="I44" s="30">
        <f t="shared" si="14"/>
        <v>11456952838.399998</v>
      </c>
      <c r="J44" s="30">
        <f t="shared" si="14"/>
        <v>7126040491.7599993</v>
      </c>
      <c r="K44" s="30">
        <f>K42-K43</f>
        <v>7204454478.880002</v>
      </c>
      <c r="L44" s="30">
        <f>L42-L43</f>
        <v>10507185314.479998</v>
      </c>
      <c r="M44" s="30">
        <f>M42-M43</f>
        <v>7552810038.0700006</v>
      </c>
      <c r="N44" s="30">
        <f>N42-N43</f>
        <v>99912592579.230011</v>
      </c>
      <c r="O44" s="54">
        <f>O42-O43</f>
        <v>95412606326.339996</v>
      </c>
      <c r="P44" s="79"/>
      <c r="Q44" s="79"/>
      <c r="R44" s="5"/>
      <c r="S44" s="42"/>
    </row>
    <row r="45" spans="1:21" ht="35.25" customHeight="1" x14ac:dyDescent="0.25">
      <c r="A45" s="41" t="s">
        <v>46</v>
      </c>
      <c r="B45" s="45">
        <v>0</v>
      </c>
      <c r="C45" s="45">
        <v>0</v>
      </c>
      <c r="D45" s="45">
        <v>0</v>
      </c>
      <c r="E45" s="45">
        <v>0</v>
      </c>
      <c r="F45" s="45">
        <v>0</v>
      </c>
      <c r="G45" s="45">
        <v>11094063</v>
      </c>
      <c r="H45" s="45">
        <v>0</v>
      </c>
      <c r="I45" s="45">
        <v>4624229.96</v>
      </c>
      <c r="J45" s="45">
        <v>0</v>
      </c>
      <c r="K45" s="45">
        <v>12945974.84</v>
      </c>
      <c r="L45" s="45">
        <v>0</v>
      </c>
      <c r="M45" s="58">
        <v>1220560.04</v>
      </c>
      <c r="N45" s="45">
        <f>SUM(B45:M45)</f>
        <v>29884827.84</v>
      </c>
      <c r="O45" s="56">
        <v>0</v>
      </c>
      <c r="P45" s="79"/>
      <c r="Q45" s="79"/>
      <c r="R45"/>
      <c r="S45"/>
      <c r="T45"/>
      <c r="U45"/>
    </row>
    <row r="46" spans="1:21" ht="35.25" customHeight="1" x14ac:dyDescent="0.25">
      <c r="A46" s="41" t="s">
        <v>65</v>
      </c>
      <c r="B46" s="45">
        <v>0</v>
      </c>
      <c r="C46" s="45">
        <v>0</v>
      </c>
      <c r="D46" s="45">
        <v>0</v>
      </c>
      <c r="E46" s="45">
        <v>0</v>
      </c>
      <c r="F46" s="45">
        <v>0</v>
      </c>
      <c r="G46" s="45">
        <v>0</v>
      </c>
      <c r="H46" s="45">
        <v>0</v>
      </c>
      <c r="I46" s="45">
        <v>0</v>
      </c>
      <c r="J46" s="45">
        <v>0</v>
      </c>
      <c r="K46" s="45">
        <v>0</v>
      </c>
      <c r="L46" s="45">
        <v>0</v>
      </c>
      <c r="M46" s="45"/>
      <c r="N46" s="45">
        <f>SUM(B46:M46)</f>
        <v>0</v>
      </c>
      <c r="O46" s="56">
        <v>0</v>
      </c>
      <c r="P46" s="79"/>
      <c r="Q46" s="79"/>
      <c r="R46"/>
      <c r="S46"/>
      <c r="T46"/>
      <c r="U46"/>
    </row>
    <row r="47" spans="1:21" ht="35.25" customHeight="1" x14ac:dyDescent="0.25">
      <c r="A47" s="41" t="s">
        <v>59</v>
      </c>
      <c r="B47" s="45">
        <v>0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45">
        <v>0</v>
      </c>
      <c r="J47" s="45">
        <v>0</v>
      </c>
      <c r="K47" s="45">
        <v>0</v>
      </c>
      <c r="L47" s="45">
        <v>0</v>
      </c>
      <c r="M47" s="45"/>
      <c r="N47" s="45">
        <f>SUM(B47:M47)</f>
        <v>0</v>
      </c>
      <c r="O47" s="56">
        <v>0</v>
      </c>
      <c r="P47" s="79"/>
      <c r="Q47" s="79"/>
      <c r="R47"/>
      <c r="S47"/>
      <c r="T47"/>
      <c r="U47"/>
    </row>
    <row r="48" spans="1:21" ht="35.25" customHeight="1" x14ac:dyDescent="0.25">
      <c r="A48" s="19" t="s">
        <v>60</v>
      </c>
      <c r="B48" s="31">
        <f t="shared" ref="B48:I48" si="15">B44-B45-B46-B47</f>
        <v>5678515119.829999</v>
      </c>
      <c r="C48" s="31">
        <f t="shared" si="15"/>
        <v>9907384795.4800014</v>
      </c>
      <c r="D48" s="31">
        <f t="shared" si="15"/>
        <v>6667459041.920001</v>
      </c>
      <c r="E48" s="31">
        <f t="shared" si="15"/>
        <v>8402628823.4799995</v>
      </c>
      <c r="F48" s="31">
        <f t="shared" si="15"/>
        <v>9877449970.0299988</v>
      </c>
      <c r="G48" s="31">
        <f t="shared" si="15"/>
        <v>7494213459.54</v>
      </c>
      <c r="H48" s="31">
        <f t="shared" si="15"/>
        <v>8026404144.3600025</v>
      </c>
      <c r="I48" s="31">
        <f t="shared" si="15"/>
        <v>11452328608.439999</v>
      </c>
      <c r="J48" s="31">
        <f t="shared" ref="J48" si="16">J44-J45-J46-J47</f>
        <v>7126040491.7599993</v>
      </c>
      <c r="K48" s="31">
        <f>K44-K45-K46-K47</f>
        <v>7191508504.0400019</v>
      </c>
      <c r="L48" s="31">
        <f>L44-L45-L46-L47</f>
        <v>10507185314.479998</v>
      </c>
      <c r="M48" s="31">
        <f>M44-M45-M46-M47</f>
        <v>7551589478.0300007</v>
      </c>
      <c r="N48" s="39">
        <f>N44-N45-N46-N47</f>
        <v>99882707751.390015</v>
      </c>
      <c r="O48" s="39">
        <f>O44-O45-O46-O47</f>
        <v>95412606326.339996</v>
      </c>
      <c r="P48" s="79"/>
      <c r="Q48" s="79"/>
      <c r="R48"/>
      <c r="S48"/>
      <c r="T48"/>
      <c r="U48"/>
    </row>
    <row r="49" spans="1:16" ht="15.75" x14ac:dyDescent="0.25">
      <c r="A49" s="10" t="s">
        <v>37</v>
      </c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</row>
    <row r="50" spans="1:16" ht="15.75" x14ac:dyDescent="0.25">
      <c r="A50" s="76" t="s">
        <v>29</v>
      </c>
      <c r="B50" s="76"/>
      <c r="C50" s="76"/>
      <c r="D50" s="76"/>
      <c r="E50" s="76"/>
      <c r="F50" s="76"/>
      <c r="G50" s="76"/>
      <c r="H50" s="76"/>
      <c r="I50" s="76"/>
      <c r="J50" s="76"/>
      <c r="K50" s="76"/>
      <c r="L50" s="76"/>
      <c r="M50" s="76"/>
      <c r="N50" s="76"/>
      <c r="O50" s="76"/>
      <c r="P50" s="9"/>
    </row>
    <row r="51" spans="1:16" ht="15.75" x14ac:dyDescent="0.25">
      <c r="A51" s="44" t="s">
        <v>63</v>
      </c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</row>
    <row r="52" spans="1:16" ht="30.75" customHeight="1" x14ac:dyDescent="0.25">
      <c r="A52" s="77" t="s">
        <v>72</v>
      </c>
      <c r="B52" s="77"/>
      <c r="C52" s="77"/>
      <c r="D52" s="77"/>
      <c r="E52" s="77"/>
      <c r="F52" s="77"/>
      <c r="G52" s="77"/>
      <c r="H52" s="77"/>
      <c r="I52" s="77"/>
      <c r="J52" s="77"/>
      <c r="K52" s="77"/>
      <c r="L52" s="77"/>
      <c r="M52" s="77"/>
      <c r="N52" s="77"/>
      <c r="O52" s="77"/>
    </row>
    <row r="53" spans="1:16" ht="15.75" x14ac:dyDescent="0.25">
      <c r="A53" s="77"/>
      <c r="B53" s="77"/>
      <c r="C53" s="77"/>
      <c r="D53" s="77"/>
      <c r="E53" s="77"/>
      <c r="F53" s="77"/>
      <c r="G53" s="77"/>
      <c r="H53" s="77"/>
      <c r="I53" s="77"/>
      <c r="J53" s="77"/>
      <c r="K53" s="77"/>
      <c r="L53" s="77"/>
      <c r="M53" s="77"/>
      <c r="N53" s="77"/>
      <c r="O53" s="77"/>
    </row>
    <row r="54" spans="1:16" x14ac:dyDescent="0.2">
      <c r="L54" s="42"/>
      <c r="M54" s="42"/>
      <c r="N54" s="42"/>
      <c r="O54" s="42"/>
    </row>
    <row r="55" spans="1:16" ht="15.75" x14ac:dyDescent="0.25">
      <c r="A55" s="10"/>
      <c r="B55" s="12"/>
      <c r="C55" s="12"/>
      <c r="D55" s="12"/>
      <c r="E55" s="12"/>
      <c r="F55" s="12"/>
      <c r="G55" s="12"/>
      <c r="H55" s="12"/>
      <c r="I55" s="12"/>
      <c r="J55" s="12"/>
      <c r="K55" s="12"/>
      <c r="L55" s="12"/>
      <c r="M55" s="12"/>
      <c r="N55" s="12"/>
      <c r="O55" s="12"/>
    </row>
    <row r="56" spans="1:16" ht="15.75" x14ac:dyDescent="0.25">
      <c r="A56" s="10"/>
      <c r="B56" s="12"/>
      <c r="C56" s="12"/>
      <c r="D56" s="12"/>
      <c r="E56" s="12"/>
      <c r="F56" s="12"/>
      <c r="G56" s="12"/>
      <c r="H56" s="12"/>
      <c r="I56" s="12"/>
      <c r="J56" s="12"/>
      <c r="K56" s="12"/>
      <c r="L56" s="12"/>
      <c r="M56" s="12"/>
      <c r="N56" s="12"/>
      <c r="O56" s="12"/>
    </row>
    <row r="57" spans="1:16" ht="15.75" x14ac:dyDescent="0.25">
      <c r="A57" s="10"/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</row>
    <row r="58" spans="1:16" ht="15.75" x14ac:dyDescent="0.25">
      <c r="A58" s="59" t="s">
        <v>30</v>
      </c>
      <c r="B58" s="59"/>
      <c r="C58" s="59"/>
      <c r="D58" s="59"/>
      <c r="E58" s="59" t="s">
        <v>34</v>
      </c>
      <c r="F58" s="59"/>
      <c r="G58" s="59"/>
      <c r="H58" s="59"/>
      <c r="I58" s="60" t="s">
        <v>48</v>
      </c>
      <c r="J58" s="60"/>
      <c r="K58" s="60"/>
      <c r="L58" s="60"/>
      <c r="M58" s="60"/>
      <c r="N58" s="60"/>
      <c r="O58" s="60"/>
    </row>
    <row r="59" spans="1:16" ht="15.75" x14ac:dyDescent="0.25">
      <c r="A59" s="59" t="s">
        <v>31</v>
      </c>
      <c r="B59" s="59"/>
      <c r="C59" s="59"/>
      <c r="D59" s="59"/>
      <c r="E59" s="59" t="s">
        <v>35</v>
      </c>
      <c r="F59" s="59"/>
      <c r="G59" s="59"/>
      <c r="H59" s="59"/>
      <c r="I59" s="60" t="s">
        <v>49</v>
      </c>
      <c r="J59" s="60"/>
      <c r="K59" s="60"/>
      <c r="L59" s="60"/>
      <c r="M59" s="60"/>
      <c r="N59" s="60"/>
      <c r="O59" s="60"/>
    </row>
    <row r="60" spans="1:16" ht="15.75" x14ac:dyDescent="0.25">
      <c r="A60" s="59" t="s">
        <v>32</v>
      </c>
      <c r="B60" s="59"/>
      <c r="C60" s="59"/>
      <c r="D60" s="59"/>
      <c r="E60" s="59" t="s">
        <v>36</v>
      </c>
      <c r="F60" s="59"/>
      <c r="G60" s="59"/>
      <c r="H60" s="59"/>
      <c r="I60" s="60" t="s">
        <v>50</v>
      </c>
      <c r="J60" s="60"/>
      <c r="K60" s="60"/>
      <c r="L60" s="60"/>
      <c r="M60" s="60"/>
      <c r="N60" s="60"/>
      <c r="O60" s="60"/>
    </row>
    <row r="61" spans="1:16" ht="15.75" x14ac:dyDescent="0.25">
      <c r="A61" s="10"/>
      <c r="B61" s="10"/>
      <c r="C61" s="10"/>
      <c r="D61" s="10"/>
      <c r="E61" s="10"/>
      <c r="F61" s="10"/>
      <c r="G61" s="10"/>
      <c r="H61" s="10"/>
      <c r="I61" s="17"/>
      <c r="J61" s="17"/>
      <c r="K61" s="17"/>
      <c r="L61" s="17"/>
      <c r="M61" s="17"/>
      <c r="N61" s="17"/>
      <c r="O61" s="17"/>
    </row>
    <row r="62" spans="1:16" ht="15.75" x14ac:dyDescent="0.25">
      <c r="A62" s="10"/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</row>
    <row r="63" spans="1:16" ht="15.75" x14ac:dyDescent="0.25">
      <c r="A63" s="10"/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</row>
    <row r="64" spans="1:16" ht="15.75" x14ac:dyDescent="0.25">
      <c r="A64" s="10"/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</row>
    <row r="65" spans="1:15" ht="15.75" x14ac:dyDescent="0.25">
      <c r="A65" s="10"/>
      <c r="B65" s="32"/>
      <c r="C65" s="32"/>
      <c r="D65" s="32"/>
      <c r="E65" s="32"/>
      <c r="F65" s="32"/>
      <c r="G65" s="32"/>
      <c r="H65" s="32"/>
      <c r="I65" s="32"/>
      <c r="J65" s="32"/>
      <c r="K65" s="32"/>
      <c r="L65" s="10"/>
      <c r="M65" s="10"/>
      <c r="N65" s="10"/>
      <c r="O65" s="10"/>
    </row>
    <row r="66" spans="1:15" ht="15.75" x14ac:dyDescent="0.25">
      <c r="A66" s="10"/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</row>
    <row r="67" spans="1:15" ht="15.75" x14ac:dyDescent="0.25">
      <c r="A67" s="10"/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</row>
    <row r="68" spans="1:15" ht="15.75" x14ac:dyDescent="0.25">
      <c r="A68" s="10"/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</row>
    <row r="69" spans="1:15" ht="15.75" x14ac:dyDescent="0.25">
      <c r="A69" s="10"/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</row>
  </sheetData>
  <mergeCells count="21">
    <mergeCell ref="A60:D60"/>
    <mergeCell ref="E60:H60"/>
    <mergeCell ref="I60:O60"/>
    <mergeCell ref="A58:D58"/>
    <mergeCell ref="A52:O52"/>
    <mergeCell ref="E58:H58"/>
    <mergeCell ref="I58:O58"/>
    <mergeCell ref="A59:D59"/>
    <mergeCell ref="A53:O53"/>
    <mergeCell ref="E59:H59"/>
    <mergeCell ref="I59:O59"/>
    <mergeCell ref="A5:O5"/>
    <mergeCell ref="A6:O6"/>
    <mergeCell ref="A7:O7"/>
    <mergeCell ref="A8:O8"/>
    <mergeCell ref="A12:A14"/>
    <mergeCell ref="B12:M13"/>
    <mergeCell ref="N12:N14"/>
    <mergeCell ref="A9:O9"/>
    <mergeCell ref="N11:O11"/>
    <mergeCell ref="A50:O50"/>
  </mergeCells>
  <phoneticPr fontId="0" type="noConversion"/>
  <printOptions horizontalCentered="1"/>
  <pageMargins left="0.35433070866141736" right="0.23622047244094491" top="0.23622047244094491" bottom="0.23622047244094491" header="0" footer="0.23622047244094491"/>
  <pageSetup paperSize="9" scale="37" orientation="landscape" r:id="rId1"/>
  <headerFooter alignWithMargins="0"/>
  <ignoredErrors>
    <ignoredError sqref="L16:M16 L23:M23 L29:M29 L36:M36 L42:M42 N46 N47 B16:K16 B23:K23 B29:K29 B36:K36 B42:K42 B44:J44 B48:J48" formulaRange="1"/>
    <ignoredError sqref="N44" formula="1"/>
    <ignoredError sqref="N12:O15 O45" numberStoredAsText="1"/>
    <ignoredError sqref="N16:N22 N45 O16" numberStoredAsText="1" formulaRange="1"/>
    <ignoredError sqref="O23 O31 O36 O42:O43" numberStoredAsText="1" formula="1"/>
    <ignoredError sqref="N23:N43 O29" numberStoredAsText="1" formula="1" formulaRange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fcc7d6-e1dc-4701-b230-8bbb8f498e60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74BBF854C49E478CC09B3E53C2FE20" ma:contentTypeVersion="11" ma:contentTypeDescription="Create a new document." ma:contentTypeScope="" ma:versionID="c2dba938204f6fac244edf89fd8cf108">
  <xsd:schema xmlns:xsd="http://www.w3.org/2001/XMLSchema" xmlns:xs="http://www.w3.org/2001/XMLSchema" xmlns:p="http://schemas.microsoft.com/office/2006/metadata/properties" xmlns:ns2="ebfcc7d6-e1dc-4701-b230-8bbb8f498e60" targetNamespace="http://schemas.microsoft.com/office/2006/metadata/properties" ma:root="true" ma:fieldsID="2fac4ea395ebad90bac8a733c88960ca" ns2:_="">
    <xsd:import namespace="ebfcc7d6-e1dc-4701-b230-8bbb8f498e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2:MediaServiceDateTaken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fcc7d6-e1dc-4701-b230-8bbb8f498e6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9f008325-463b-45ed-9e9b-5388e118c1e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A47261AF-0CD2-410A-80AC-BF7C62B52464}">
  <ds:schemaRefs>
    <ds:schemaRef ds:uri="http://purl.org/dc/elements/1.1/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504B897-157A-4A9C-BA30-904FC3E361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fcc7d6-e1dc-4701-b230-8bbb8f498e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942D773-CFBD-4664-8600-9A2C89FC63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Plan1</vt:lpstr>
      <vt:lpstr>Plan1!Area_de_impressao</vt:lpstr>
    </vt:vector>
  </TitlesOfParts>
  <Company>sefcon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Dcpacheco</dc:creator>
  <cp:lastModifiedBy>Yago Barros Barbosa</cp:lastModifiedBy>
  <cp:lastPrinted>2025-07-21T23:33:53Z</cp:lastPrinted>
  <dcterms:created xsi:type="dcterms:W3CDTF">2005-03-08T15:29:36Z</dcterms:created>
  <dcterms:modified xsi:type="dcterms:W3CDTF">2025-07-30T14:32:27Z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0x010100C874BBF854C49E478CC09B3E53C2FE20</vt:lpwstr>
  </property>
  <property fmtid="{D5CDD505-2E9C-101B-9397-08002B2CF9AE}" pid="3" name="MediaServiceImageTags">
    <vt:lpwstr/>
  </property>
</Properties>
</file>