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fazrj.sharepoint.com/sites/SUBCONT-SUDEC-COOCGRF/Shared Documents/COOCGRF/CGERF - Migrado/02 - DEREF/ANEXOS PUBLICAÇÃO/LRF - ANEXOS 2024/RREO/4º Bimestre/SITE/"/>
    </mc:Choice>
  </mc:AlternateContent>
  <xr:revisionPtr revIDLastSave="11" documentId="13_ncr:1_{16AC8247-B966-4CB7-A8DF-14FF66B54931}" xr6:coauthVersionLast="47" xr6:coauthVersionMax="47" xr10:uidLastSave="{D107C64A-073C-46E9-8CBC-7FC8FA89DF9E}"/>
  <bookViews>
    <workbookView xWindow="-108" yWindow="-108" windowWidth="23256" windowHeight="12576" xr2:uid="{05656D2B-4505-4E74-BD80-9386F51A9E43}"/>
  </bookViews>
  <sheets>
    <sheet name="Plan1" sheetId="1" r:id="rId1"/>
  </sheets>
  <definedNames>
    <definedName name="_xlnm.Print_Area" localSheetId="0">Plan1!$A$2:$O$60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H36" i="1"/>
  <c r="G36" i="1"/>
  <c r="F36" i="1"/>
  <c r="E36" i="1"/>
  <c r="D36" i="1"/>
  <c r="C36" i="1"/>
  <c r="B36" i="1"/>
  <c r="K29" i="1"/>
  <c r="J29" i="1"/>
  <c r="I29" i="1"/>
  <c r="H29" i="1"/>
  <c r="N29" i="1" s="1"/>
  <c r="G29" i="1"/>
  <c r="F29" i="1"/>
  <c r="E29" i="1"/>
  <c r="D29" i="1"/>
  <c r="C29" i="1"/>
  <c r="B29" i="1"/>
  <c r="K23" i="1"/>
  <c r="J23" i="1"/>
  <c r="I23" i="1"/>
  <c r="H23" i="1"/>
  <c r="G23" i="1"/>
  <c r="F23" i="1"/>
  <c r="E23" i="1"/>
  <c r="D23" i="1"/>
  <c r="C23" i="1"/>
  <c r="B23" i="1"/>
  <c r="K16" i="1"/>
  <c r="J16" i="1"/>
  <c r="I16" i="1"/>
  <c r="H16" i="1"/>
  <c r="G16" i="1"/>
  <c r="F16" i="1"/>
  <c r="E16" i="1"/>
  <c r="D16" i="1"/>
  <c r="C16" i="1"/>
  <c r="B16" i="1"/>
  <c r="N41" i="1"/>
  <c r="N40" i="1"/>
  <c r="N39" i="1"/>
  <c r="N38" i="1"/>
  <c r="N37" i="1"/>
  <c r="N36" i="1" s="1"/>
  <c r="N35" i="1"/>
  <c r="N34" i="1"/>
  <c r="N33" i="1"/>
  <c r="N32" i="1"/>
  <c r="N31" i="1"/>
  <c r="N30" i="1"/>
  <c r="N28" i="1"/>
  <c r="N27" i="1"/>
  <c r="N25" i="1"/>
  <c r="N24" i="1"/>
  <c r="N18" i="1"/>
  <c r="N19" i="1"/>
  <c r="N20" i="1"/>
  <c r="N21" i="1"/>
  <c r="N22" i="1"/>
  <c r="N17" i="1"/>
  <c r="L36" i="1"/>
  <c r="L29" i="1"/>
  <c r="L23" i="1"/>
  <c r="L16" i="1"/>
  <c r="O36" i="1"/>
  <c r="M16" i="1"/>
  <c r="O16" i="1"/>
  <c r="M23" i="1"/>
  <c r="O23" i="1"/>
  <c r="M29" i="1"/>
  <c r="M15" i="1" s="1"/>
  <c r="M42" i="1" s="1"/>
  <c r="M44" i="1" s="1"/>
  <c r="M48" i="1" s="1"/>
  <c r="O29" i="1"/>
  <c r="M36" i="1"/>
  <c r="J15" i="1" l="1"/>
  <c r="J42" i="1" s="1"/>
  <c r="J44" i="1" s="1"/>
  <c r="J48" i="1" s="1"/>
  <c r="N16" i="1"/>
  <c r="K15" i="1"/>
  <c r="K42" i="1" s="1"/>
  <c r="K44" i="1" s="1"/>
  <c r="K48" i="1" s="1"/>
  <c r="B15" i="1"/>
  <c r="B42" i="1" s="1"/>
  <c r="B44" i="1" s="1"/>
  <c r="B48" i="1" s="1"/>
  <c r="O15" i="1"/>
  <c r="O42" i="1" s="1"/>
  <c r="O44" i="1" s="1"/>
  <c r="O48" i="1" s="1"/>
  <c r="E15" i="1"/>
  <c r="E42" i="1" s="1"/>
  <c r="E44" i="1" s="1"/>
  <c r="E48" i="1" s="1"/>
  <c r="F15" i="1"/>
  <c r="F42" i="1" s="1"/>
  <c r="F44" i="1" s="1"/>
  <c r="F48" i="1" s="1"/>
  <c r="G15" i="1"/>
  <c r="G42" i="1" s="1"/>
  <c r="G44" i="1" s="1"/>
  <c r="G48" i="1" s="1"/>
  <c r="N23" i="1"/>
  <c r="D15" i="1"/>
  <c r="D42" i="1" s="1"/>
  <c r="D44" i="1" s="1"/>
  <c r="D48" i="1" s="1"/>
  <c r="L15" i="1"/>
  <c r="L42" i="1" s="1"/>
  <c r="L44" i="1" s="1"/>
  <c r="L48" i="1" s="1"/>
  <c r="H15" i="1"/>
  <c r="H42" i="1" s="1"/>
  <c r="H44" i="1" s="1"/>
  <c r="H48" i="1" s="1"/>
  <c r="I15" i="1"/>
  <c r="I42" i="1" s="1"/>
  <c r="I44" i="1" s="1"/>
  <c r="I48" i="1" s="1"/>
  <c r="C15" i="1"/>
  <c r="C42" i="1" s="1"/>
  <c r="C44" i="1" s="1"/>
  <c r="C48" i="1" s="1"/>
  <c r="N15" i="1" l="1"/>
  <c r="N42" i="1" s="1"/>
  <c r="N44" i="1" s="1"/>
  <c r="N48" i="1" s="1"/>
</calcChain>
</file>

<file path=xl/sharedStrings.xml><?xml version="1.0" encoding="utf-8"?>
<sst xmlns="http://schemas.openxmlformats.org/spreadsheetml/2006/main" count="71" uniqueCount="71">
  <si>
    <t>GOVERNO DO ESTADO DO RIO DE JANEIRO</t>
  </si>
  <si>
    <t>RELATÓRIO RESUMIDO DA EXECUÇÃO ORÇAMENTÁRIA</t>
  </si>
  <si>
    <t>DEMONSTRATIVO DA RECEITA CORRENTE LÍQUIDA</t>
  </si>
  <si>
    <t>ORÇAMENTOS FISCAL E DA SEGURIDADE SOCIAL</t>
  </si>
  <si>
    <t>SETEMBRO/2023 A AGOSTO/2024</t>
  </si>
  <si>
    <t>RREO - ANEXO 3 (LRF, Art. 53, inciso I)</t>
  </si>
  <si>
    <t>ESPECIFICAÇÃO</t>
  </si>
  <si>
    <t>TOTAL                             (ÚLTIMOS 12 MESES)</t>
  </si>
  <si>
    <t>PREVISÃO</t>
  </si>
  <si>
    <t>ATUALIZADA</t>
  </si>
  <si>
    <t>Set/2023</t>
  </si>
  <si>
    <t>Out/2023</t>
  </si>
  <si>
    <t>Nov/2023</t>
  </si>
  <si>
    <t>Dez/2023</t>
  </si>
  <si>
    <t>Jan/2024</t>
  </si>
  <si>
    <t>Fev/2024</t>
  </si>
  <si>
    <t>Mar/2024</t>
  </si>
  <si>
    <t>Abr/2024</t>
  </si>
  <si>
    <t>Mai/2024</t>
  </si>
  <si>
    <t>Jun/2024</t>
  </si>
  <si>
    <t>Jul/2024</t>
  </si>
  <si>
    <t>Ago/2024</t>
  </si>
  <si>
    <t>2024</t>
  </si>
  <si>
    <t>RECEITAS CORRENTES (I)</t>
  </si>
  <si>
    <t xml:space="preserve">  Impostos, Taxas e Contribuições de Melhoria</t>
  </si>
  <si>
    <t xml:space="preserve">      ICMS</t>
  </si>
  <si>
    <t xml:space="preserve">      IPVA</t>
  </si>
  <si>
    <t xml:space="preserve">      ITCD</t>
  </si>
  <si>
    <t xml:space="preserve">      IRRF</t>
  </si>
  <si>
    <t xml:space="preserve">      Outros Impostos, Taxas e Contribuições de Melhoria</t>
  </si>
  <si>
    <t xml:space="preserve">  Contribuições</t>
  </si>
  <si>
    <t xml:space="preserve">  Receita Patrimonial</t>
  </si>
  <si>
    <t xml:space="preserve">      Rendimentos de Aplicação Financeira</t>
  </si>
  <si>
    <t xml:space="preserve">      Outras Receitas Patrimoniais</t>
  </si>
  <si>
    <t xml:space="preserve">  Receita Agropecuária</t>
  </si>
  <si>
    <t xml:space="preserve">  Receita Industrial</t>
  </si>
  <si>
    <t xml:space="preserve">  Receita de Serviços</t>
  </si>
  <si>
    <t xml:space="preserve">  Transferências Correntes</t>
  </si>
  <si>
    <t xml:space="preserve">      Cota-Parte do FPE</t>
  </si>
  <si>
    <t xml:space="preserve">      Transferências da LC.87/1996</t>
  </si>
  <si>
    <t>NÃO CONSTA ESTA LINHA MAIS</t>
  </si>
  <si>
    <t xml:space="preserve">      Transferências da LC 61/1989</t>
  </si>
  <si>
    <t xml:space="preserve">      Transferências do FUNDEB</t>
  </si>
  <si>
    <t xml:space="preserve">      Outras Transferências Correntes</t>
  </si>
  <si>
    <t xml:space="preserve">    Outras Receitas Correntes</t>
  </si>
  <si>
    <t>DEDUÇÕES (II)</t>
  </si>
  <si>
    <t xml:space="preserve">  Transferências Constitucionais e Legais</t>
  </si>
  <si>
    <t xml:space="preserve">  Contrib. do Servidor para o Plano de Previdência </t>
  </si>
  <si>
    <t xml:space="preserve">  Compensação Financ. entre Regimes Prev.</t>
  </si>
  <si>
    <t xml:space="preserve">  Rendimentos de Aplicações de Recursos Previdenciários</t>
  </si>
  <si>
    <t xml:space="preserve">  Dedução de Receita p/ Formação do FUNDEB</t>
  </si>
  <si>
    <t>RECEITA CORRENTE LÍQUIDA (III) = (I - II)</t>
  </si>
  <si>
    <t xml:space="preserve">( - ) Transferências obrigatórias da União relativas às emendas individuais (art. 166-A, § 1º, da CF) (IV)    </t>
  </si>
  <si>
    <t>RECEITA CORRENTE LÍQUIDA AJUSTADA PARA CÁLCULO DOS LIMITES DE ENDIVIDAMENTO (V) = (III - IV)</t>
  </si>
  <si>
    <t xml:space="preserve">( - ) Transferências obrigatórias da União relativas às emendas de bancada (art. 166, § 16, da CF) (VI)  </t>
  </si>
  <si>
    <t xml:space="preserve">( - ) Transferências da União relativas  a remuneração dos agentes comunitários de saúde e de combate às endemias (CF, art. 198, §11) (VII)  </t>
  </si>
  <si>
    <t>( - ) Outras Deduções Constitucionais ou Legais (VIII)</t>
  </si>
  <si>
    <t>RECEITA CORRENTE LÍQUIDA AJUSTADA PARA CÁLCULO DOS LIMITES DA DESPESA COM PESSOAL (IX) = (V - VI - VII - VIII)</t>
  </si>
  <si>
    <t>FONTE: Siafe-Rio - Secretaria de Estado de Fazenda.</t>
  </si>
  <si>
    <t>Obs.: 1 - Excluídas a Imprensa Oficial, a CEDAE e a AGERIO por não se enquadrarem no conceito de Empresa Dependente.</t>
  </si>
  <si>
    <t xml:space="preserve">         2 - Imprensa Oficial, CEDAE e AGERIO não constam nos Orçamentos Fiscal e da Seguridade Social no exercício de 2024.</t>
  </si>
  <si>
    <t>Renato Ferreira Costa</t>
  </si>
  <si>
    <t>Ronald Marcio G. Rodrigues</t>
  </si>
  <si>
    <t>Yasmim da Costa Monteiro</t>
  </si>
  <si>
    <t>Coordenador - ID: 4.284.985-3</t>
  </si>
  <si>
    <t>Superintendente - ID: 1.943.584-3</t>
  </si>
  <si>
    <t>Subsecretária de Contabilidade Geral - ID: 4.461.243-5</t>
  </si>
  <si>
    <t>Contador - CRC-RJ-097281/O-6</t>
  </si>
  <si>
    <t>Contador - CRC-RJ-079208/O-8</t>
  </si>
  <si>
    <t>Contadora - CRC-RJ-114428/O-0</t>
  </si>
  <si>
    <t xml:space="preserve">            Emissão: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</si>
</sst>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164" fontId="4" fillId="0" borderId="0" xfId="2" applyFont="1" applyAlignment="1">
      <alignment horizontal="center"/>
    </xf>
    <xf numFmtId="164" fontId="4" fillId="0" borderId="0" xfId="2" applyFont="1" applyAlignment="1"/>
    <xf numFmtId="0" fontId="4" fillId="0" borderId="0" xfId="0" applyFont="1"/>
    <xf numFmtId="43" fontId="4" fillId="0" borderId="0" xfId="0" applyNumberFormat="1" applyFont="1"/>
    <xf numFmtId="164" fontId="4" fillId="0" borderId="0" xfId="2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2" applyFont="1" applyFill="1" applyBorder="1" applyAlignment="1">
      <alignment horizontal="right"/>
    </xf>
    <xf numFmtId="164" fontId="4" fillId="0" borderId="0" xfId="2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0" fontId="5" fillId="5" borderId="0" xfId="0" applyFont="1" applyFill="1"/>
    <xf numFmtId="166" fontId="4" fillId="0" borderId="0" xfId="0" applyNumberFormat="1" applyFont="1"/>
    <xf numFmtId="49" fontId="6" fillId="4" borderId="12" xfId="1" applyNumberFormat="1" applyFont="1" applyFill="1" applyBorder="1" applyAlignment="1">
      <alignment horizontal="justify" wrapText="1"/>
    </xf>
    <xf numFmtId="164" fontId="6" fillId="0" borderId="1" xfId="2" applyFont="1" applyFill="1" applyBorder="1" applyAlignment="1"/>
    <xf numFmtId="164" fontId="6" fillId="0" borderId="1" xfId="2" applyFont="1" applyBorder="1" applyAlignment="1"/>
    <xf numFmtId="164" fontId="5" fillId="0" borderId="2" xfId="2" applyFont="1" applyBorder="1" applyAlignment="1"/>
    <xf numFmtId="164" fontId="5" fillId="0" borderId="2" xfId="2" applyFont="1" applyFill="1" applyBorder="1" applyAlignment="1"/>
    <xf numFmtId="164" fontId="5" fillId="0" borderId="2" xfId="2" applyFont="1" applyFill="1" applyBorder="1" applyAlignment="1">
      <alignment horizontal="left" indent="1"/>
    </xf>
    <xf numFmtId="164" fontId="5" fillId="5" borderId="2" xfId="2" applyFont="1" applyFill="1" applyBorder="1" applyAlignment="1"/>
    <xf numFmtId="164" fontId="5" fillId="5" borderId="2" xfId="2" applyFont="1" applyFill="1" applyBorder="1" applyAlignment="1">
      <alignment horizontal="left" indent="1"/>
    </xf>
    <xf numFmtId="164" fontId="6" fillId="0" borderId="3" xfId="2" applyFont="1" applyFill="1" applyBorder="1" applyAlignment="1"/>
    <xf numFmtId="164" fontId="6" fillId="0" borderId="2" xfId="2" applyFont="1" applyFill="1" applyBorder="1" applyAlignment="1"/>
    <xf numFmtId="164" fontId="5" fillId="0" borderId="3" xfId="2" applyFont="1" applyFill="1" applyBorder="1" applyAlignment="1"/>
    <xf numFmtId="164" fontId="5" fillId="0" borderId="3" xfId="2" applyFont="1" applyFill="1" applyBorder="1"/>
    <xf numFmtId="164" fontId="6" fillId="4" borderId="11" xfId="2" applyFont="1" applyFill="1" applyBorder="1"/>
    <xf numFmtId="164" fontId="6" fillId="4" borderId="9" xfId="2" applyFont="1" applyFill="1" applyBorder="1"/>
    <xf numFmtId="164" fontId="5" fillId="0" borderId="11" xfId="2" applyFont="1" applyFill="1" applyBorder="1"/>
    <xf numFmtId="164" fontId="5" fillId="0" borderId="9" xfId="2" applyFont="1" applyFill="1" applyBorder="1"/>
    <xf numFmtId="164" fontId="6" fillId="4" borderId="11" xfId="2" applyFont="1" applyFill="1" applyBorder="1" applyAlignment="1">
      <alignment horizontal="center"/>
    </xf>
    <xf numFmtId="164" fontId="6" fillId="4" borderId="10" xfId="2" applyFont="1" applyFill="1" applyBorder="1" applyAlignment="1">
      <alignment horizontal="center"/>
    </xf>
    <xf numFmtId="164" fontId="5" fillId="0" borderId="11" xfId="2" applyFont="1" applyFill="1" applyBorder="1" applyAlignment="1"/>
    <xf numFmtId="164" fontId="5" fillId="0" borderId="9" xfId="2" applyFont="1" applyFill="1" applyBorder="1" applyAlignment="1"/>
    <xf numFmtId="164" fontId="6" fillId="4" borderId="11" xfId="2" applyFont="1" applyFill="1" applyBorder="1" applyAlignment="1"/>
    <xf numFmtId="164" fontId="6" fillId="4" borderId="10" xfId="2" applyFont="1" applyFill="1" applyBorder="1" applyAlignment="1"/>
    <xf numFmtId="43" fontId="5" fillId="0" borderId="0" xfId="0" applyNumberFormat="1" applyFont="1"/>
    <xf numFmtId="164" fontId="5" fillId="3" borderId="2" xfId="2" applyFont="1" applyFill="1" applyBorder="1" applyAlignment="1"/>
    <xf numFmtId="164" fontId="5" fillId="3" borderId="2" xfId="2" applyFont="1" applyFill="1" applyBorder="1" applyAlignment="1">
      <alignment horizontal="left" indent="1"/>
    </xf>
    <xf numFmtId="164" fontId="4" fillId="3" borderId="0" xfId="2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5" xfId="0" applyFont="1" applyBorder="1" applyAlignment="1">
      <alignment horizontal="justify" wrapText="1"/>
    </xf>
    <xf numFmtId="4" fontId="5" fillId="2" borderId="13" xfId="0" applyNumberFormat="1" applyFont="1" applyFill="1" applyBorder="1" applyAlignment="1">
      <alignment horizontal="right" vertical="top" wrapText="1"/>
    </xf>
    <xf numFmtId="0" fontId="5" fillId="5" borderId="0" xfId="0" applyFont="1" applyFill="1" applyAlignment="1">
      <alignment wrapText="1"/>
    </xf>
    <xf numFmtId="43" fontId="5" fillId="5" borderId="0" xfId="0" applyNumberFormat="1" applyFont="1" applyFill="1" applyAlignment="1">
      <alignment wrapText="1"/>
    </xf>
    <xf numFmtId="49" fontId="6" fillId="4" borderId="6" xfId="1" applyNumberFormat="1" applyFont="1" applyFill="1" applyBorder="1" applyAlignment="1">
      <alignment horizontal="justify" wrapText="1"/>
    </xf>
    <xf numFmtId="0" fontId="6" fillId="0" borderId="9" xfId="0" applyFont="1" applyBorder="1" applyAlignment="1">
      <alignment vertical="center" wrapText="1"/>
    </xf>
    <xf numFmtId="164" fontId="6" fillId="5" borderId="1" xfId="2" applyFont="1" applyFill="1" applyBorder="1" applyAlignment="1"/>
    <xf numFmtId="164" fontId="6" fillId="5" borderId="3" xfId="2" applyFont="1" applyFill="1" applyBorder="1" applyAlignment="1"/>
    <xf numFmtId="164" fontId="5" fillId="5" borderId="3" xfId="2" applyFont="1" applyFill="1" applyBorder="1" applyAlignment="1"/>
    <xf numFmtId="164" fontId="5" fillId="5" borderId="3" xfId="2" applyFont="1" applyFill="1" applyBorder="1"/>
    <xf numFmtId="0" fontId="5" fillId="0" borderId="0" xfId="0" applyFont="1" applyAlignment="1">
      <alignment horizontal="right"/>
    </xf>
    <xf numFmtId="164" fontId="4" fillId="0" borderId="0" xfId="2" applyFont="1" applyFill="1" applyAlignment="1">
      <alignment horizontal="center"/>
    </xf>
    <xf numFmtId="164" fontId="4" fillId="0" borderId="0" xfId="2" applyFont="1" applyFill="1" applyAlignment="1">
      <alignment horizontal="right"/>
    </xf>
    <xf numFmtId="164" fontId="4" fillId="0" borderId="0" xfId="2" applyFont="1" applyFill="1" applyAlignment="1"/>
    <xf numFmtId="164" fontId="7" fillId="0" borderId="0" xfId="2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7" fontId="6" fillId="4" borderId="15" xfId="0" applyNumberFormat="1" applyFont="1" applyFill="1" applyBorder="1" applyAlignment="1">
      <alignment horizontal="center" vertical="center"/>
    </xf>
    <xf numFmtId="37" fontId="6" fillId="4" borderId="4" xfId="0" applyNumberFormat="1" applyFont="1" applyFill="1" applyBorder="1" applyAlignment="1">
      <alignment horizontal="center" vertical="center"/>
    </xf>
    <xf numFmtId="37" fontId="6" fillId="4" borderId="14" xfId="0" applyNumberFormat="1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</cellXfs>
  <cellStyles count="3">
    <cellStyle name="Normal" xfId="0" builtinId="0"/>
    <cellStyle name="Normal 2" xfId="1" xr:uid="{6A776038-7DCA-45A5-B76A-C309B2DF33DD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73819</xdr:rowOff>
    </xdr:from>
    <xdr:to>
      <xdr:col>6</xdr:col>
      <xdr:colOff>762000</xdr:colOff>
      <xdr:row>3</xdr:row>
      <xdr:rowOff>226219</xdr:rowOff>
    </xdr:to>
    <xdr:pic>
      <xdr:nvPicPr>
        <xdr:cNvPr id="1645" name="Imagem 1">
          <a:extLst>
            <a:ext uri="{FF2B5EF4-FFF2-40B4-BE49-F238E27FC236}">
              <a16:creationId xmlns:a16="http://schemas.microsoft.com/office/drawing/2014/main" id="{A376750F-9746-3178-F4DC-C0853C1F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4406" y="73819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9EAE-F923-4054-BFBE-0F160DD1C873}">
  <sheetPr>
    <pageSetUpPr fitToPage="1"/>
  </sheetPr>
  <dimension ref="A1:R69"/>
  <sheetViews>
    <sheetView showGridLines="0" tabSelected="1" zoomScale="80" zoomScaleNormal="80" workbookViewId="0">
      <selection activeCell="E1" sqref="E1"/>
    </sheetView>
  </sheetViews>
  <sheetFormatPr defaultColWidth="9.109375" defaultRowHeight="13.2" x14ac:dyDescent="0.25"/>
  <cols>
    <col min="1" max="1" width="76.5546875" style="1" customWidth="1"/>
    <col min="2" max="13" width="21.44140625" style="1" customWidth="1"/>
    <col min="14" max="14" width="24.33203125" style="1" customWidth="1"/>
    <col min="15" max="15" width="22.44140625" style="1" customWidth="1"/>
    <col min="16" max="16" width="18.33203125" style="2" customWidth="1"/>
    <col min="17" max="17" width="15.109375" style="3" bestFit="1" customWidth="1"/>
    <col min="18" max="18" width="16.88671875" style="4" bestFit="1" customWidth="1"/>
    <col min="19" max="16384" width="9.109375" style="1"/>
  </cols>
  <sheetData>
    <row r="1" spans="1:18" ht="9" customHeight="1" x14ac:dyDescent="0.25"/>
    <row r="2" spans="1:18" ht="15.6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8" ht="15.6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8" ht="21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8" ht="15.6" x14ac:dyDescent="0.3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8" ht="15.6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8" ht="15.6" x14ac:dyDescent="0.3">
      <c r="A7" s="66" t="s">
        <v>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8" ht="15.6" x14ac:dyDescent="0.3">
      <c r="A8" s="63" t="s">
        <v>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8" ht="15.6" x14ac:dyDescent="0.3">
      <c r="A9" s="63" t="s">
        <v>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8" ht="15.6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57" t="s">
        <v>70</v>
      </c>
    </row>
    <row r="11" spans="1:18" ht="15.6" x14ac:dyDescent="0.3">
      <c r="A11" s="10" t="s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0"/>
      <c r="N11" s="77">
        <v>1</v>
      </c>
      <c r="O11" s="78"/>
    </row>
    <row r="12" spans="1:18" ht="15.6" x14ac:dyDescent="0.3">
      <c r="A12" s="67" t="s">
        <v>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74" t="s">
        <v>7</v>
      </c>
      <c r="O12" s="13" t="s">
        <v>8</v>
      </c>
    </row>
    <row r="13" spans="1:18" ht="15.75" customHeight="1" x14ac:dyDescent="0.3">
      <c r="A13" s="68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  <c r="N13" s="75"/>
      <c r="O13" s="14" t="s">
        <v>9</v>
      </c>
    </row>
    <row r="14" spans="1:18" ht="15.6" x14ac:dyDescent="0.3">
      <c r="A14" s="69"/>
      <c r="B14" s="15" t="s">
        <v>10</v>
      </c>
      <c r="C14" s="15" t="s">
        <v>11</v>
      </c>
      <c r="D14" s="15" t="s">
        <v>12</v>
      </c>
      <c r="E14" s="15" t="s">
        <v>13</v>
      </c>
      <c r="F14" s="15" t="s">
        <v>14</v>
      </c>
      <c r="G14" s="15" t="s">
        <v>15</v>
      </c>
      <c r="H14" s="15" t="s">
        <v>16</v>
      </c>
      <c r="I14" s="15" t="s">
        <v>17</v>
      </c>
      <c r="J14" s="15" t="s">
        <v>18</v>
      </c>
      <c r="K14" s="15" t="s">
        <v>19</v>
      </c>
      <c r="L14" s="15" t="s">
        <v>20</v>
      </c>
      <c r="M14" s="15" t="s">
        <v>21</v>
      </c>
      <c r="N14" s="76"/>
      <c r="O14" s="16" t="s">
        <v>22</v>
      </c>
    </row>
    <row r="15" spans="1:18" ht="15.6" x14ac:dyDescent="0.3">
      <c r="A15" s="45" t="s">
        <v>23</v>
      </c>
      <c r="B15" s="20">
        <f t="shared" ref="B15:H15" si="0">B16+B22+B23+B26+B27+B28+B29+B35</f>
        <v>8634313975.2099991</v>
      </c>
      <c r="C15" s="20">
        <f t="shared" si="0"/>
        <v>8883371335.6399994</v>
      </c>
      <c r="D15" s="20">
        <f t="shared" si="0"/>
        <v>13435759668.470001</v>
      </c>
      <c r="E15" s="20">
        <f t="shared" si="0"/>
        <v>10937868414.49</v>
      </c>
      <c r="F15" s="20">
        <f t="shared" si="0"/>
        <v>10368706444.380001</v>
      </c>
      <c r="G15" s="20">
        <f t="shared" si="0"/>
        <v>12460142300.610001</v>
      </c>
      <c r="H15" s="20">
        <f t="shared" si="0"/>
        <v>8693469114.8799992</v>
      </c>
      <c r="I15" s="20">
        <f t="shared" ref="I15:O15" si="1">I16+I22+I23+I26+I27+I28+I29+I35</f>
        <v>9260497224.7699986</v>
      </c>
      <c r="J15" s="20">
        <f t="shared" si="1"/>
        <v>12201863893.17</v>
      </c>
      <c r="K15" s="20">
        <f t="shared" si="1"/>
        <v>8544584785.9399986</v>
      </c>
      <c r="L15" s="53">
        <f t="shared" si="1"/>
        <v>8385973234.8499985</v>
      </c>
      <c r="M15" s="53">
        <f t="shared" si="1"/>
        <v>12621948082.210001</v>
      </c>
      <c r="N15" s="20">
        <f t="shared" si="1"/>
        <v>124428498474.62</v>
      </c>
      <c r="O15" s="21">
        <f t="shared" si="1"/>
        <v>125591838771.72</v>
      </c>
      <c r="R15" s="5"/>
    </row>
    <row r="16" spans="1:18" ht="15.6" x14ac:dyDescent="0.3">
      <c r="A16" s="10" t="s">
        <v>24</v>
      </c>
      <c r="B16" s="22">
        <f t="shared" ref="B16:I16" si="2">SUM(B17:B21)</f>
        <v>5091377698.2299995</v>
      </c>
      <c r="C16" s="22">
        <f t="shared" si="2"/>
        <v>5962882047.1899996</v>
      </c>
      <c r="D16" s="22">
        <f t="shared" si="2"/>
        <v>5494339884.8000002</v>
      </c>
      <c r="E16" s="22">
        <f t="shared" si="2"/>
        <v>6695221825.3200006</v>
      </c>
      <c r="F16" s="22">
        <f t="shared" si="2"/>
        <v>7549554977.0600004</v>
      </c>
      <c r="G16" s="22">
        <f t="shared" si="2"/>
        <v>6195618806.6499996</v>
      </c>
      <c r="H16" s="22">
        <f t="shared" si="2"/>
        <v>6054051477.8599997</v>
      </c>
      <c r="I16" s="22">
        <f t="shared" si="2"/>
        <v>6274226140.5099993</v>
      </c>
      <c r="J16" s="22">
        <f>SUM(J17:J21)</f>
        <v>6070569688.5599995</v>
      </c>
      <c r="K16" s="22">
        <f>SUM(K17:K21)</f>
        <v>5993846851.54</v>
      </c>
      <c r="L16" s="22">
        <f>SUM(L17:L21)</f>
        <v>6174495118.9599991</v>
      </c>
      <c r="M16" s="22">
        <f t="shared" ref="M16:O16" si="3">SUM(M17:M21)</f>
        <v>6062743020.5900011</v>
      </c>
      <c r="N16" s="23">
        <f t="shared" si="3"/>
        <v>73618927537.269989</v>
      </c>
      <c r="O16" s="22">
        <f t="shared" si="3"/>
        <v>74070243629.770004</v>
      </c>
    </row>
    <row r="17" spans="1:18" ht="15.6" x14ac:dyDescent="0.3">
      <c r="A17" s="10" t="s">
        <v>25</v>
      </c>
      <c r="B17" s="22">
        <v>4177135650.71</v>
      </c>
      <c r="C17" s="22">
        <v>4509208940.1999998</v>
      </c>
      <c r="D17" s="22">
        <v>4250478252.6199999</v>
      </c>
      <c r="E17" s="22">
        <v>4602007141.4700003</v>
      </c>
      <c r="F17" s="22">
        <v>5046252512.5799999</v>
      </c>
      <c r="G17" s="22">
        <v>4352745106.0299997</v>
      </c>
      <c r="H17" s="22">
        <v>4175475372.5999999</v>
      </c>
      <c r="I17" s="22">
        <v>4635279206.1899996</v>
      </c>
      <c r="J17" s="22">
        <v>4633463439.1700001</v>
      </c>
      <c r="K17" s="22">
        <v>4700315296.54</v>
      </c>
      <c r="L17" s="22">
        <v>4756353272.8900003</v>
      </c>
      <c r="M17" s="22">
        <v>4821394594.4300003</v>
      </c>
      <c r="N17" s="24">
        <f>SUM(B17:M17)</f>
        <v>54660108785.43</v>
      </c>
      <c r="O17" s="48">
        <v>55675217070.510002</v>
      </c>
    </row>
    <row r="18" spans="1:18" ht="15.6" x14ac:dyDescent="0.3">
      <c r="A18" s="10" t="s">
        <v>26</v>
      </c>
      <c r="B18" s="24">
        <v>137323016.68000001</v>
      </c>
      <c r="C18" s="22">
        <v>122363618.2</v>
      </c>
      <c r="D18" s="22">
        <v>115173894.56</v>
      </c>
      <c r="E18" s="22">
        <v>136981997.52000001</v>
      </c>
      <c r="F18" s="22">
        <v>1592570420.3599999</v>
      </c>
      <c r="G18" s="22">
        <v>987674760.92999995</v>
      </c>
      <c r="H18" s="22">
        <v>634293475.45000005</v>
      </c>
      <c r="I18" s="22">
        <v>558221461.69000006</v>
      </c>
      <c r="J18" s="22">
        <v>276212159.73000002</v>
      </c>
      <c r="K18" s="22">
        <v>219746276.41999999</v>
      </c>
      <c r="L18" s="22">
        <v>232548138.03</v>
      </c>
      <c r="M18" s="22">
        <v>180847235.81999999</v>
      </c>
      <c r="N18" s="24">
        <f t="shared" ref="N18:N41" si="4">SUM(B18:M18)</f>
        <v>5193956455.3899994</v>
      </c>
      <c r="O18" s="48">
        <v>5274563694.0900002</v>
      </c>
    </row>
    <row r="19" spans="1:18" ht="15.6" x14ac:dyDescent="0.3">
      <c r="A19" s="10" t="s">
        <v>27</v>
      </c>
      <c r="B19" s="24">
        <v>145029487.90000001</v>
      </c>
      <c r="C19" s="24">
        <v>150635249.00999999</v>
      </c>
      <c r="D19" s="22">
        <v>131226529.38</v>
      </c>
      <c r="E19" s="22">
        <v>219645186.31999999</v>
      </c>
      <c r="F19" s="22">
        <v>95878524.129999995</v>
      </c>
      <c r="G19" s="22">
        <v>89169354.189999998</v>
      </c>
      <c r="H19" s="22">
        <v>112902340.41</v>
      </c>
      <c r="I19" s="22">
        <v>158562367.06999999</v>
      </c>
      <c r="J19" s="22">
        <v>147723374.56999999</v>
      </c>
      <c r="K19" s="22">
        <v>105627665.06</v>
      </c>
      <c r="L19" s="22">
        <v>157133355.87</v>
      </c>
      <c r="M19" s="22">
        <v>161948702.43000001</v>
      </c>
      <c r="N19" s="24">
        <f t="shared" si="4"/>
        <v>1675482136.3399999</v>
      </c>
      <c r="O19" s="48">
        <v>1569132184.3599999</v>
      </c>
    </row>
    <row r="20" spans="1:18" ht="15.6" x14ac:dyDescent="0.3">
      <c r="A20" s="10" t="s">
        <v>28</v>
      </c>
      <c r="B20" s="24">
        <v>362916486.20999998</v>
      </c>
      <c r="C20" s="24">
        <v>886557209.77999997</v>
      </c>
      <c r="D20" s="24">
        <v>665137779.75</v>
      </c>
      <c r="E20" s="22">
        <v>1333134952.45</v>
      </c>
      <c r="F20" s="22">
        <v>391284850.85000002</v>
      </c>
      <c r="G20" s="22">
        <v>368057522.92000002</v>
      </c>
      <c r="H20" s="22">
        <v>663156338.86000001</v>
      </c>
      <c r="I20" s="22">
        <v>567436009.09000003</v>
      </c>
      <c r="J20" s="22">
        <v>661196227.57000005</v>
      </c>
      <c r="K20" s="22">
        <v>614890328.52999997</v>
      </c>
      <c r="L20" s="22">
        <v>635869093.69000006</v>
      </c>
      <c r="M20" s="22">
        <v>583628522.94000006</v>
      </c>
      <c r="N20" s="24">
        <f t="shared" si="4"/>
        <v>7733265322.6399994</v>
      </c>
      <c r="O20" s="48">
        <v>7421889869.4499998</v>
      </c>
    </row>
    <row r="21" spans="1:18" ht="15.6" x14ac:dyDescent="0.3">
      <c r="A21" s="10" t="s">
        <v>29</v>
      </c>
      <c r="B21" s="24">
        <v>268973056.73000002</v>
      </c>
      <c r="C21" s="24">
        <v>294117030</v>
      </c>
      <c r="D21" s="24">
        <v>332323428.49000001</v>
      </c>
      <c r="E21" s="22">
        <v>403452547.56</v>
      </c>
      <c r="F21" s="24">
        <v>423568669.13999999</v>
      </c>
      <c r="G21" s="24">
        <v>397972062.57999998</v>
      </c>
      <c r="H21" s="24">
        <v>468223950.54000002</v>
      </c>
      <c r="I21" s="24">
        <v>354727096.47000003</v>
      </c>
      <c r="J21" s="26">
        <v>351974487.51999998</v>
      </c>
      <c r="K21" s="26">
        <v>353267284.99000001</v>
      </c>
      <c r="L21" s="26">
        <v>392591258.48000002</v>
      </c>
      <c r="M21" s="26">
        <v>314923964.97000003</v>
      </c>
      <c r="N21" s="24">
        <f t="shared" si="4"/>
        <v>4356114837.4700003</v>
      </c>
      <c r="O21" s="48">
        <v>4129440811.3600001</v>
      </c>
    </row>
    <row r="22" spans="1:18" ht="15.6" x14ac:dyDescent="0.3">
      <c r="A22" s="10" t="s">
        <v>30</v>
      </c>
      <c r="B22" s="24">
        <v>310200557.38999999</v>
      </c>
      <c r="C22" s="24">
        <v>378941033.5</v>
      </c>
      <c r="D22" s="24">
        <v>349669054.74000001</v>
      </c>
      <c r="E22" s="22">
        <v>696369751.75999999</v>
      </c>
      <c r="F22" s="24">
        <v>163324148.00999999</v>
      </c>
      <c r="G22" s="24">
        <v>233299265.50999999</v>
      </c>
      <c r="H22" s="24">
        <v>280797460.69999999</v>
      </c>
      <c r="I22" s="24">
        <v>333408394.80000001</v>
      </c>
      <c r="J22" s="26">
        <v>401847294.26999998</v>
      </c>
      <c r="K22" s="26">
        <v>416432892.66000003</v>
      </c>
      <c r="L22" s="26">
        <v>435566469.5</v>
      </c>
      <c r="M22" s="26">
        <v>344827594.44</v>
      </c>
      <c r="N22" s="24">
        <f t="shared" si="4"/>
        <v>4344683917.2799997</v>
      </c>
      <c r="O22" s="48">
        <v>4088013296</v>
      </c>
    </row>
    <row r="23" spans="1:18" ht="15.6" x14ac:dyDescent="0.3">
      <c r="A23" s="10" t="s">
        <v>31</v>
      </c>
      <c r="B23" s="23">
        <f t="shared" ref="B23:F23" si="5">B24+B25</f>
        <v>1705560244.6100001</v>
      </c>
      <c r="C23" s="23">
        <f t="shared" si="5"/>
        <v>1448026576.8300002</v>
      </c>
      <c r="D23" s="23">
        <f t="shared" si="5"/>
        <v>5769263450.9400005</v>
      </c>
      <c r="E23" s="22">
        <f t="shared" si="5"/>
        <v>1633668307.3</v>
      </c>
      <c r="F23" s="23">
        <f t="shared" si="5"/>
        <v>1466386275.1500001</v>
      </c>
      <c r="G23" s="23">
        <f t="shared" ref="G23:M23" si="6">G24+G25</f>
        <v>4744116925.1200008</v>
      </c>
      <c r="H23" s="23">
        <f t="shared" si="6"/>
        <v>1429992221.2</v>
      </c>
      <c r="I23" s="23">
        <f t="shared" si="6"/>
        <v>1290782587.26</v>
      </c>
      <c r="J23" s="23">
        <f t="shared" si="6"/>
        <v>4542094864.8499994</v>
      </c>
      <c r="K23" s="23">
        <f t="shared" si="6"/>
        <v>951749127.74000001</v>
      </c>
      <c r="L23" s="25">
        <f t="shared" si="6"/>
        <v>812736012.56999993</v>
      </c>
      <c r="M23" s="25">
        <f t="shared" si="6"/>
        <v>5071640485.3999996</v>
      </c>
      <c r="N23" s="24">
        <f>SUM(B23:M23)</f>
        <v>30866017078.970001</v>
      </c>
      <c r="O23" s="22">
        <f>O24+O25</f>
        <v>33345787701.269997</v>
      </c>
    </row>
    <row r="24" spans="1:18" ht="15.6" x14ac:dyDescent="0.3">
      <c r="A24" s="10" t="s">
        <v>32</v>
      </c>
      <c r="B24" s="25">
        <v>316780944.70999998</v>
      </c>
      <c r="C24" s="25">
        <v>314941532.19</v>
      </c>
      <c r="D24" s="25">
        <v>306504891.92000002</v>
      </c>
      <c r="E24" s="22">
        <v>328196552.19999999</v>
      </c>
      <c r="F24" s="25">
        <v>296387913.73000002</v>
      </c>
      <c r="G24" s="25">
        <v>227666677.31</v>
      </c>
      <c r="H24" s="25">
        <v>322351973.16000003</v>
      </c>
      <c r="I24" s="25">
        <v>241863496.38999999</v>
      </c>
      <c r="J24" s="25">
        <v>320298942.13</v>
      </c>
      <c r="K24" s="25">
        <v>286049759.07999998</v>
      </c>
      <c r="L24" s="25">
        <v>350568147.80000001</v>
      </c>
      <c r="M24" s="25">
        <v>251651680.41</v>
      </c>
      <c r="N24" s="26">
        <f t="shared" si="4"/>
        <v>3563262511.0300002</v>
      </c>
      <c r="O24" s="48">
        <v>1681682426.0999999</v>
      </c>
    </row>
    <row r="25" spans="1:18" ht="15.6" x14ac:dyDescent="0.3">
      <c r="A25" s="10" t="s">
        <v>33</v>
      </c>
      <c r="B25" s="25">
        <v>1388779299.9000001</v>
      </c>
      <c r="C25" s="25">
        <v>1133085044.6400001</v>
      </c>
      <c r="D25" s="25">
        <v>5462758559.0200005</v>
      </c>
      <c r="E25" s="22">
        <v>1305471755.0999999</v>
      </c>
      <c r="F25" s="25">
        <v>1169998361.4200001</v>
      </c>
      <c r="G25" s="25">
        <v>4516450247.8100004</v>
      </c>
      <c r="H25" s="25">
        <v>1107640248.04</v>
      </c>
      <c r="I25" s="25">
        <v>1048919090.87</v>
      </c>
      <c r="J25" s="25">
        <v>4221795922.7199998</v>
      </c>
      <c r="K25" s="25">
        <v>665699368.65999997</v>
      </c>
      <c r="L25" s="25">
        <v>462167864.76999998</v>
      </c>
      <c r="M25" s="25">
        <v>4819988804.9899998</v>
      </c>
      <c r="N25" s="26">
        <f t="shared" si="4"/>
        <v>27302754567.940002</v>
      </c>
      <c r="O25" s="48">
        <v>31664105275.169998</v>
      </c>
    </row>
    <row r="26" spans="1:18" ht="15.6" x14ac:dyDescent="0.3">
      <c r="A26" s="10" t="s">
        <v>34</v>
      </c>
      <c r="B26" s="23">
        <v>0</v>
      </c>
      <c r="C26" s="23">
        <v>0</v>
      </c>
      <c r="D26" s="23">
        <v>0</v>
      </c>
      <c r="E26" s="22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5">
        <v>0</v>
      </c>
      <c r="M26" s="25">
        <v>0</v>
      </c>
      <c r="N26" s="24">
        <v>0</v>
      </c>
      <c r="O26" s="48">
        <v>127680</v>
      </c>
    </row>
    <row r="27" spans="1:18" ht="15.6" x14ac:dyDescent="0.3">
      <c r="A27" s="10" t="s">
        <v>35</v>
      </c>
      <c r="B27" s="23">
        <v>30937.94</v>
      </c>
      <c r="C27" s="23">
        <v>16892.689999999999</v>
      </c>
      <c r="D27" s="23">
        <v>15100.17</v>
      </c>
      <c r="E27" s="22">
        <v>42017.8</v>
      </c>
      <c r="F27" s="23">
        <v>30143.88</v>
      </c>
      <c r="G27" s="23">
        <v>7313.63</v>
      </c>
      <c r="H27" s="23">
        <v>12277.63</v>
      </c>
      <c r="I27" s="23">
        <v>26918.38</v>
      </c>
      <c r="J27" s="25">
        <v>44885.19</v>
      </c>
      <c r="K27" s="25">
        <v>16533.48</v>
      </c>
      <c r="L27" s="25">
        <v>9236.01</v>
      </c>
      <c r="M27" s="25">
        <v>59992.29</v>
      </c>
      <c r="N27" s="24">
        <f t="shared" si="4"/>
        <v>312249.09000000003</v>
      </c>
      <c r="O27" s="48">
        <v>36003700</v>
      </c>
    </row>
    <row r="28" spans="1:18" ht="15.6" x14ac:dyDescent="0.3">
      <c r="A28" s="10" t="s">
        <v>36</v>
      </c>
      <c r="B28" s="23">
        <v>30680124.920000002</v>
      </c>
      <c r="C28" s="23">
        <v>31295278.170000002</v>
      </c>
      <c r="D28" s="23">
        <v>30544558.949999999</v>
      </c>
      <c r="E28" s="23">
        <v>32165415.809999999</v>
      </c>
      <c r="F28" s="23">
        <v>32932617.43</v>
      </c>
      <c r="G28" s="23">
        <v>26078794.190000001</v>
      </c>
      <c r="H28" s="23">
        <v>30802157.16</v>
      </c>
      <c r="I28" s="23">
        <v>33602573.990000002</v>
      </c>
      <c r="J28" s="25">
        <v>74632379.849999994</v>
      </c>
      <c r="K28" s="25">
        <v>27803877.109999999</v>
      </c>
      <c r="L28" s="25">
        <v>32844009.199999999</v>
      </c>
      <c r="M28" s="25">
        <v>36688831.990000002</v>
      </c>
      <c r="N28" s="24">
        <f t="shared" si="4"/>
        <v>420070618.77000004</v>
      </c>
      <c r="O28" s="48">
        <v>493558557.23000002</v>
      </c>
    </row>
    <row r="29" spans="1:18" ht="15.6" x14ac:dyDescent="0.3">
      <c r="A29" s="10" t="s">
        <v>37</v>
      </c>
      <c r="B29" s="23">
        <f t="shared" ref="B29:F29" si="7">SUM(B30:B34)</f>
        <v>1163038134.8599999</v>
      </c>
      <c r="C29" s="23">
        <f t="shared" si="7"/>
        <v>902562999.90999997</v>
      </c>
      <c r="D29" s="23">
        <f t="shared" si="7"/>
        <v>1700706085.95</v>
      </c>
      <c r="E29" s="23">
        <f t="shared" si="7"/>
        <v>1957322687.3</v>
      </c>
      <c r="F29" s="23">
        <f t="shared" si="7"/>
        <v>962320312.51999998</v>
      </c>
      <c r="G29" s="23">
        <f t="shared" ref="G29:M29" si="8">SUM(G30:G34)</f>
        <v>1022798459.77</v>
      </c>
      <c r="H29" s="23">
        <f t="shared" si="8"/>
        <v>711975631.00999999</v>
      </c>
      <c r="I29" s="23">
        <f t="shared" si="8"/>
        <v>1161400961.1800001</v>
      </c>
      <c r="J29" s="23">
        <f t="shared" si="8"/>
        <v>891051254.20999992</v>
      </c>
      <c r="K29" s="23">
        <f t="shared" si="8"/>
        <v>969076056.78999996</v>
      </c>
      <c r="L29" s="25">
        <f t="shared" si="8"/>
        <v>849671645.21000004</v>
      </c>
      <c r="M29" s="25">
        <f t="shared" si="8"/>
        <v>944292114.54000008</v>
      </c>
      <c r="N29" s="24">
        <f>SUM(B29:M29)</f>
        <v>13236216343.25</v>
      </c>
      <c r="O29" s="23">
        <f>SUM(O30:O34)</f>
        <v>11295444286.120001</v>
      </c>
    </row>
    <row r="30" spans="1:18" ht="15.6" x14ac:dyDescent="0.3">
      <c r="A30" s="10" t="s">
        <v>38</v>
      </c>
      <c r="B30" s="23">
        <v>164870361.68000001</v>
      </c>
      <c r="C30" s="23">
        <v>178348843.96000001</v>
      </c>
      <c r="D30" s="23">
        <v>234428502.59</v>
      </c>
      <c r="E30" s="23">
        <v>257136756.75999999</v>
      </c>
      <c r="F30" s="23">
        <v>263032969.22999999</v>
      </c>
      <c r="G30" s="23">
        <v>392066282.55000001</v>
      </c>
      <c r="H30" s="23">
        <v>0</v>
      </c>
      <c r="I30" s="23">
        <v>478819115.47000003</v>
      </c>
      <c r="J30" s="25">
        <v>279389493.72000003</v>
      </c>
      <c r="K30" s="25">
        <v>319992627.44999999</v>
      </c>
      <c r="L30" s="25">
        <v>199908998.19</v>
      </c>
      <c r="M30" s="25">
        <v>270288636.66000003</v>
      </c>
      <c r="N30" s="24">
        <f t="shared" si="4"/>
        <v>3038282588.2599998</v>
      </c>
      <c r="O30" s="48">
        <v>3245218735.9000001</v>
      </c>
    </row>
    <row r="31" spans="1:18" ht="15.6" hidden="1" x14ac:dyDescent="0.3">
      <c r="A31" s="10" t="s">
        <v>39</v>
      </c>
      <c r="B31" s="42"/>
      <c r="C31" s="42"/>
      <c r="D31" s="42"/>
      <c r="E31" s="42"/>
      <c r="F31" s="42"/>
      <c r="G31" s="42"/>
      <c r="H31" s="42"/>
      <c r="I31" s="42"/>
      <c r="J31" s="25"/>
      <c r="K31" s="25"/>
      <c r="L31" s="25"/>
      <c r="M31" s="25"/>
      <c r="N31" s="43">
        <f t="shared" si="4"/>
        <v>0</v>
      </c>
      <c r="O31" s="42"/>
      <c r="P31" s="44"/>
      <c r="Q31" s="2" t="s">
        <v>40</v>
      </c>
    </row>
    <row r="32" spans="1:18" ht="15.6" x14ac:dyDescent="0.3">
      <c r="A32" s="10" t="s">
        <v>41</v>
      </c>
      <c r="B32" s="25">
        <v>110626908.33</v>
      </c>
      <c r="C32" s="25">
        <v>123584954.59</v>
      </c>
      <c r="D32" s="25">
        <v>101262449.5</v>
      </c>
      <c r="E32" s="25">
        <v>110243494.43000001</v>
      </c>
      <c r="F32" s="25">
        <v>107112579.77</v>
      </c>
      <c r="G32" s="25">
        <v>111402883.94</v>
      </c>
      <c r="H32" s="25">
        <v>130878085.11</v>
      </c>
      <c r="I32" s="25">
        <v>113183249.8</v>
      </c>
      <c r="J32" s="25">
        <v>119129189.28</v>
      </c>
      <c r="K32" s="25">
        <v>149693961.66</v>
      </c>
      <c r="L32" s="25">
        <v>132316613.23999999</v>
      </c>
      <c r="M32" s="25">
        <v>179068565.28</v>
      </c>
      <c r="N32" s="26">
        <f t="shared" si="4"/>
        <v>1488502934.9299998</v>
      </c>
      <c r="O32" s="48">
        <v>1535880322.1900001</v>
      </c>
      <c r="R32" s="18"/>
    </row>
    <row r="33" spans="1:18" ht="15.6" x14ac:dyDescent="0.3">
      <c r="A33" s="10" t="s">
        <v>42</v>
      </c>
      <c r="B33" s="23">
        <v>355839077.01999998</v>
      </c>
      <c r="C33" s="23">
        <v>386263835.57999998</v>
      </c>
      <c r="D33" s="23">
        <v>342408334.16000003</v>
      </c>
      <c r="E33" s="23">
        <v>477445173.85000002</v>
      </c>
      <c r="F33" s="23">
        <v>416256181.56999999</v>
      </c>
      <c r="G33" s="23">
        <v>384390637.58999997</v>
      </c>
      <c r="H33" s="23">
        <v>340454516.52999997</v>
      </c>
      <c r="I33" s="23">
        <v>393983792.94</v>
      </c>
      <c r="J33" s="25">
        <v>343500853.80000001</v>
      </c>
      <c r="K33" s="25">
        <v>324210914.91000003</v>
      </c>
      <c r="L33" s="25">
        <v>371797190.30000001</v>
      </c>
      <c r="M33" s="25">
        <v>344715916.45999998</v>
      </c>
      <c r="N33" s="24">
        <f t="shared" si="4"/>
        <v>4481266424.71</v>
      </c>
      <c r="O33" s="48">
        <v>4401834334</v>
      </c>
    </row>
    <row r="34" spans="1:18" ht="15.6" x14ac:dyDescent="0.3">
      <c r="A34" s="10" t="s">
        <v>43</v>
      </c>
      <c r="B34" s="23">
        <v>531701787.82999998</v>
      </c>
      <c r="C34" s="23">
        <v>214365365.78</v>
      </c>
      <c r="D34" s="23">
        <v>1022606799.7</v>
      </c>
      <c r="E34" s="23">
        <v>1112497262.26</v>
      </c>
      <c r="F34" s="23">
        <v>175918581.94999999</v>
      </c>
      <c r="G34" s="23">
        <v>134938655.69</v>
      </c>
      <c r="H34" s="23">
        <v>240643029.37</v>
      </c>
      <c r="I34" s="23">
        <v>175414802.97</v>
      </c>
      <c r="J34" s="25">
        <v>149031717.41</v>
      </c>
      <c r="K34" s="25">
        <v>175178552.77000001</v>
      </c>
      <c r="L34" s="25">
        <v>145648843.47999999</v>
      </c>
      <c r="M34" s="25">
        <v>150218996.13999999</v>
      </c>
      <c r="N34" s="24">
        <f t="shared" si="4"/>
        <v>4228164395.349999</v>
      </c>
      <c r="O34" s="48">
        <v>2112510894.03</v>
      </c>
    </row>
    <row r="35" spans="1:18" ht="15.6" x14ac:dyDescent="0.3">
      <c r="A35" s="10" t="s">
        <v>44</v>
      </c>
      <c r="B35" s="23">
        <v>333426277.25999999</v>
      </c>
      <c r="C35" s="23">
        <v>159646507.34999999</v>
      </c>
      <c r="D35" s="23">
        <v>91221532.920000002</v>
      </c>
      <c r="E35" s="23">
        <v>-76921590.799999997</v>
      </c>
      <c r="F35" s="23">
        <v>194157970.33000001</v>
      </c>
      <c r="G35" s="23">
        <v>238222735.74000001</v>
      </c>
      <c r="H35" s="23">
        <v>185837889.31999999</v>
      </c>
      <c r="I35" s="23">
        <v>167049648.65000001</v>
      </c>
      <c r="J35" s="25">
        <v>221623526.24000001</v>
      </c>
      <c r="K35" s="25">
        <v>185659446.62</v>
      </c>
      <c r="L35" s="25">
        <v>80650743.400000006</v>
      </c>
      <c r="M35" s="25">
        <v>161696042.96000001</v>
      </c>
      <c r="N35" s="24">
        <f t="shared" si="4"/>
        <v>1942270729.9900002</v>
      </c>
      <c r="O35" s="48">
        <v>2262659921.3299999</v>
      </c>
    </row>
    <row r="36" spans="1:18" ht="15.6" x14ac:dyDescent="0.3">
      <c r="A36" s="46" t="s">
        <v>45</v>
      </c>
      <c r="B36" s="27">
        <f t="shared" ref="B36:I36" si="9">SUM(B37:B41)</f>
        <v>2487645745.3600001</v>
      </c>
      <c r="C36" s="27">
        <f t="shared" si="9"/>
        <v>2506869896.4900002</v>
      </c>
      <c r="D36" s="27">
        <f t="shared" si="9"/>
        <v>2706842170.4199996</v>
      </c>
      <c r="E36" s="27">
        <f t="shared" si="9"/>
        <v>3209179132.6199999</v>
      </c>
      <c r="F36" s="27">
        <f t="shared" si="9"/>
        <v>3394305618.6899996</v>
      </c>
      <c r="G36" s="27">
        <f t="shared" si="9"/>
        <v>2794833509.1900001</v>
      </c>
      <c r="H36" s="27">
        <f t="shared" si="9"/>
        <v>2536849620.4899998</v>
      </c>
      <c r="I36" s="27">
        <f t="shared" si="9"/>
        <v>2778215361.54</v>
      </c>
      <c r="J36" s="27">
        <f t="shared" ref="J36:O36" si="10">SUM(J37:J41)</f>
        <v>2676339708.9400001</v>
      </c>
      <c r="K36" s="27">
        <f t="shared" si="10"/>
        <v>2649783036.3599997</v>
      </c>
      <c r="L36" s="54">
        <f t="shared" si="10"/>
        <v>2698480731.9799995</v>
      </c>
      <c r="M36" s="54">
        <f t="shared" si="10"/>
        <v>2714563286.73</v>
      </c>
      <c r="N36" s="27">
        <f t="shared" si="10"/>
        <v>33153907818.809998</v>
      </c>
      <c r="O36" s="28">
        <f t="shared" si="10"/>
        <v>32607704341.190002</v>
      </c>
      <c r="R36" s="5"/>
    </row>
    <row r="37" spans="1:18" ht="15.6" x14ac:dyDescent="0.3">
      <c r="A37" s="10" t="s">
        <v>46</v>
      </c>
      <c r="B37" s="29">
        <v>1264998203.4300001</v>
      </c>
      <c r="C37" s="29">
        <v>1238340389.1500001</v>
      </c>
      <c r="D37" s="29">
        <v>1370136192.0899999</v>
      </c>
      <c r="E37" s="29">
        <v>1459402017.48</v>
      </c>
      <c r="F37" s="29">
        <v>2080506441.1300001</v>
      </c>
      <c r="G37" s="29">
        <v>1604267881.5999999</v>
      </c>
      <c r="H37" s="29">
        <v>1398430765.8199999</v>
      </c>
      <c r="I37" s="29">
        <v>1460451259.01</v>
      </c>
      <c r="J37" s="55">
        <v>1320774682.3299999</v>
      </c>
      <c r="K37" s="55">
        <v>1279539953.98</v>
      </c>
      <c r="L37" s="55">
        <v>1248902447.25</v>
      </c>
      <c r="M37" s="55">
        <v>1427784902.4200001</v>
      </c>
      <c r="N37" s="29">
        <f t="shared" si="4"/>
        <v>17153535135.689999</v>
      </c>
      <c r="O37" s="48">
        <v>18124081693.580002</v>
      </c>
      <c r="Q37" s="6"/>
      <c r="R37" s="7"/>
    </row>
    <row r="38" spans="1:18" ht="15.6" x14ac:dyDescent="0.3">
      <c r="A38" s="10" t="s">
        <v>47</v>
      </c>
      <c r="B38" s="29">
        <v>299246032.00999999</v>
      </c>
      <c r="C38" s="29">
        <v>351674262.48000002</v>
      </c>
      <c r="D38" s="29">
        <v>341994537.29000002</v>
      </c>
      <c r="E38" s="29">
        <v>681109373.80999994</v>
      </c>
      <c r="F38" s="29">
        <v>157581486.19999999</v>
      </c>
      <c r="G38" s="29">
        <v>227453787.75999999</v>
      </c>
      <c r="H38" s="29">
        <v>254697898.00999999</v>
      </c>
      <c r="I38" s="29">
        <v>317495958.47000003</v>
      </c>
      <c r="J38" s="55">
        <v>378268943.66000003</v>
      </c>
      <c r="K38" s="55">
        <v>400257754.54000002</v>
      </c>
      <c r="L38" s="55">
        <v>424345870.25</v>
      </c>
      <c r="M38" s="55">
        <v>334260640.44</v>
      </c>
      <c r="N38" s="29">
        <f t="shared" si="4"/>
        <v>4168386544.9199996</v>
      </c>
      <c r="O38" s="48">
        <v>3898257828</v>
      </c>
      <c r="Q38" s="8"/>
      <c r="R38" s="7"/>
    </row>
    <row r="39" spans="1:18" ht="15.6" x14ac:dyDescent="0.3">
      <c r="A39" s="10" t="s">
        <v>48</v>
      </c>
      <c r="B39" s="29">
        <v>23394895.890000001</v>
      </c>
      <c r="C39" s="29">
        <v>18541389.600000001</v>
      </c>
      <c r="D39" s="29">
        <v>17525929.870000001</v>
      </c>
      <c r="E39" s="29">
        <v>19113754.23</v>
      </c>
      <c r="F39" s="29">
        <v>35349998.740000002</v>
      </c>
      <c r="G39" s="29">
        <v>20026361.199999999</v>
      </c>
      <c r="H39" s="29">
        <v>14079795.960000001</v>
      </c>
      <c r="I39" s="29">
        <v>23426857.629999999</v>
      </c>
      <c r="J39" s="55">
        <v>21307472.879999999</v>
      </c>
      <c r="K39" s="55">
        <v>132684.56</v>
      </c>
      <c r="L39" s="55">
        <v>40265160.579999998</v>
      </c>
      <c r="M39" s="55">
        <v>16665777.35</v>
      </c>
      <c r="N39" s="29">
        <f t="shared" si="4"/>
        <v>249830078.48999998</v>
      </c>
      <c r="O39" s="48">
        <v>89779680</v>
      </c>
      <c r="Q39" s="8"/>
      <c r="R39" s="7"/>
    </row>
    <row r="40" spans="1:18" ht="15.6" x14ac:dyDescent="0.3">
      <c r="A40" s="10" t="s">
        <v>49</v>
      </c>
      <c r="B40" s="29">
        <v>98338558.049999997</v>
      </c>
      <c r="C40" s="29">
        <v>90727833.939999998</v>
      </c>
      <c r="D40" s="29">
        <v>91828069.629999995</v>
      </c>
      <c r="E40" s="29">
        <v>83406656.840000004</v>
      </c>
      <c r="F40" s="29">
        <v>87494739.980000004</v>
      </c>
      <c r="G40" s="29">
        <v>51002028</v>
      </c>
      <c r="H40" s="29">
        <v>111835757.31</v>
      </c>
      <c r="I40" s="29">
        <v>53897022.75</v>
      </c>
      <c r="J40" s="55">
        <v>102190406.31999999</v>
      </c>
      <c r="K40" s="55">
        <v>108477830.31999999</v>
      </c>
      <c r="L40" s="55">
        <v>129906025.61</v>
      </c>
      <c r="M40" s="55">
        <v>53114574.509999998</v>
      </c>
      <c r="N40" s="29">
        <f t="shared" si="4"/>
        <v>1062219503.2599999</v>
      </c>
      <c r="O40" s="48">
        <v>98412950.040000007</v>
      </c>
      <c r="Q40" s="8"/>
      <c r="R40" s="7"/>
    </row>
    <row r="41" spans="1:18" ht="15.6" x14ac:dyDescent="0.3">
      <c r="A41" s="10" t="s">
        <v>50</v>
      </c>
      <c r="B41" s="30">
        <v>801668055.98000002</v>
      </c>
      <c r="C41" s="30">
        <v>807586021.32000005</v>
      </c>
      <c r="D41" s="30">
        <v>885357441.53999996</v>
      </c>
      <c r="E41" s="30">
        <v>966147330.25999999</v>
      </c>
      <c r="F41" s="30">
        <v>1033372952.64</v>
      </c>
      <c r="G41" s="30">
        <v>892083450.63</v>
      </c>
      <c r="H41" s="30">
        <v>757805403.38999999</v>
      </c>
      <c r="I41" s="30">
        <v>922944263.67999995</v>
      </c>
      <c r="J41" s="56">
        <v>853798203.75</v>
      </c>
      <c r="K41" s="56">
        <v>861374812.96000004</v>
      </c>
      <c r="L41" s="56">
        <v>855061228.28999996</v>
      </c>
      <c r="M41" s="56">
        <v>882737392.00999999</v>
      </c>
      <c r="N41" s="29">
        <f t="shared" si="4"/>
        <v>10519936556.450003</v>
      </c>
      <c r="O41" s="48">
        <v>10397172189.57</v>
      </c>
      <c r="P41" s="58"/>
      <c r="Q41" s="59"/>
      <c r="R41" s="7"/>
    </row>
    <row r="42" spans="1:18" ht="35.25" customHeight="1" x14ac:dyDescent="0.3">
      <c r="A42" s="19" t="s">
        <v>51</v>
      </c>
      <c r="B42" s="31">
        <f t="shared" ref="B42:I42" si="11">B15-B36</f>
        <v>6146668229.8499985</v>
      </c>
      <c r="C42" s="31">
        <f t="shared" si="11"/>
        <v>6376501439.1499996</v>
      </c>
      <c r="D42" s="31">
        <f t="shared" si="11"/>
        <v>10728917498.050001</v>
      </c>
      <c r="E42" s="31">
        <f t="shared" si="11"/>
        <v>7728689281.8699999</v>
      </c>
      <c r="F42" s="31">
        <f t="shared" si="11"/>
        <v>6974400825.6900015</v>
      </c>
      <c r="G42" s="31">
        <f t="shared" si="11"/>
        <v>9665308791.4200001</v>
      </c>
      <c r="H42" s="31">
        <f t="shared" si="11"/>
        <v>6156619494.3899994</v>
      </c>
      <c r="I42" s="31">
        <f t="shared" si="11"/>
        <v>6482281863.2299986</v>
      </c>
      <c r="J42" s="31">
        <f t="shared" ref="J42:O42" si="12">J15-J36</f>
        <v>9525524184.2299995</v>
      </c>
      <c r="K42" s="31">
        <f t="shared" si="12"/>
        <v>5894801749.579999</v>
      </c>
      <c r="L42" s="31">
        <f t="shared" si="12"/>
        <v>5687492502.8699989</v>
      </c>
      <c r="M42" s="31">
        <f t="shared" si="12"/>
        <v>9907384795.4800014</v>
      </c>
      <c r="N42" s="31">
        <f t="shared" si="12"/>
        <v>91274590655.809998</v>
      </c>
      <c r="O42" s="32">
        <f t="shared" si="12"/>
        <v>92984134430.529999</v>
      </c>
      <c r="P42" s="58"/>
      <c r="Q42" s="60"/>
      <c r="R42" s="5"/>
    </row>
    <row r="43" spans="1:18" ht="35.25" customHeight="1" x14ac:dyDescent="0.3">
      <c r="A43" s="47" t="s">
        <v>52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4">
        <v>0</v>
      </c>
      <c r="P43" s="61"/>
      <c r="Q43" s="61"/>
      <c r="R43" s="5"/>
    </row>
    <row r="44" spans="1:18" ht="35.25" customHeight="1" x14ac:dyDescent="0.3">
      <c r="A44" s="19" t="s">
        <v>53</v>
      </c>
      <c r="B44" s="35">
        <f t="shared" ref="B44:J44" si="13">B42-B43</f>
        <v>6146668229.8499985</v>
      </c>
      <c r="C44" s="35">
        <f t="shared" si="13"/>
        <v>6376501439.1499996</v>
      </c>
      <c r="D44" s="35">
        <f t="shared" si="13"/>
        <v>10728917498.050001</v>
      </c>
      <c r="E44" s="35">
        <f t="shared" si="13"/>
        <v>7728689281.8699999</v>
      </c>
      <c r="F44" s="35">
        <f t="shared" si="13"/>
        <v>6974400825.6900015</v>
      </c>
      <c r="G44" s="35">
        <f t="shared" si="13"/>
        <v>9665308791.4200001</v>
      </c>
      <c r="H44" s="35">
        <f t="shared" si="13"/>
        <v>6156619494.3899994</v>
      </c>
      <c r="I44" s="35">
        <f t="shared" si="13"/>
        <v>6482281863.2299986</v>
      </c>
      <c r="J44" s="35">
        <f t="shared" si="13"/>
        <v>9525524184.2299995</v>
      </c>
      <c r="K44" s="35">
        <f>K42-K43</f>
        <v>5894801749.579999</v>
      </c>
      <c r="L44" s="35">
        <f>L42-L43</f>
        <v>5687492502.8699989</v>
      </c>
      <c r="M44" s="35">
        <f>M42-M43</f>
        <v>9907384795.4800014</v>
      </c>
      <c r="N44" s="35">
        <f>N42-N43</f>
        <v>91274590655.809998</v>
      </c>
      <c r="O44" s="36">
        <f>O42-O43</f>
        <v>92984134430.529999</v>
      </c>
      <c r="P44" s="61"/>
      <c r="Q44" s="61"/>
      <c r="R44" s="5"/>
    </row>
    <row r="45" spans="1:18" ht="35.25" customHeight="1" x14ac:dyDescent="0.3">
      <c r="A45" s="47" t="s">
        <v>54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  <c r="P45" s="61"/>
      <c r="Q45" s="61"/>
      <c r="R45" s="5"/>
    </row>
    <row r="46" spans="1:18" ht="35.25" customHeight="1" x14ac:dyDescent="0.3">
      <c r="A46" s="52" t="s">
        <v>55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  <c r="P46" s="61"/>
      <c r="Q46" s="61"/>
      <c r="R46" s="62"/>
    </row>
    <row r="47" spans="1:18" ht="23.25" customHeight="1" x14ac:dyDescent="0.3">
      <c r="A47" s="52" t="s">
        <v>56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  <c r="P47" s="61"/>
      <c r="Q47" s="61"/>
      <c r="R47" s="62"/>
    </row>
    <row r="48" spans="1:18" ht="35.25" customHeight="1" x14ac:dyDescent="0.3">
      <c r="A48" s="51" t="s">
        <v>57</v>
      </c>
      <c r="B48" s="39">
        <f t="shared" ref="B48:K48" si="14">B44-B45-B46-B47</f>
        <v>6146668229.8499985</v>
      </c>
      <c r="C48" s="39">
        <f>C44-C45-C46-C47</f>
        <v>6376501439.1499996</v>
      </c>
      <c r="D48" s="39">
        <f t="shared" si="14"/>
        <v>10728917498.050001</v>
      </c>
      <c r="E48" s="39">
        <f t="shared" si="14"/>
        <v>7728689281.8699999</v>
      </c>
      <c r="F48" s="39">
        <f t="shared" si="14"/>
        <v>6974400825.6900015</v>
      </c>
      <c r="G48" s="39">
        <f t="shared" si="14"/>
        <v>9665308791.4200001</v>
      </c>
      <c r="H48" s="39">
        <f t="shared" si="14"/>
        <v>6156619494.3899994</v>
      </c>
      <c r="I48" s="39">
        <f t="shared" si="14"/>
        <v>6482281863.2299986</v>
      </c>
      <c r="J48" s="39">
        <f t="shared" si="14"/>
        <v>9525524184.2299995</v>
      </c>
      <c r="K48" s="39">
        <f t="shared" si="14"/>
        <v>5894801749.579999</v>
      </c>
      <c r="L48" s="39">
        <f>L44-L45-L46-L47</f>
        <v>5687492502.8699989</v>
      </c>
      <c r="M48" s="39">
        <f>M44-M45-M46-M47</f>
        <v>9907384795.4800014</v>
      </c>
      <c r="N48" s="39">
        <f>N44-N45-N46-N47</f>
        <v>91274590655.809998</v>
      </c>
      <c r="O48" s="40">
        <f>O44-O45-O46-O47</f>
        <v>92984134430.529999</v>
      </c>
      <c r="P48" s="61"/>
      <c r="Q48" s="61"/>
      <c r="R48" s="5"/>
    </row>
    <row r="49" spans="1:17" ht="15.6" x14ac:dyDescent="0.3">
      <c r="A49" s="10" t="s">
        <v>58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58"/>
      <c r="Q49" s="60"/>
    </row>
    <row r="50" spans="1:17" ht="15.6" x14ac:dyDescent="0.3">
      <c r="A50" s="65" t="s">
        <v>59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9"/>
    </row>
    <row r="51" spans="1:17" ht="15.6" x14ac:dyDescent="0.3">
      <c r="A51" s="65" t="s">
        <v>60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7" ht="35.25" customHeight="1" x14ac:dyDescent="0.3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7" ht="15.6" x14ac:dyDescent="0.3">
      <c r="A53" s="1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12"/>
      <c r="M53" s="12"/>
      <c r="N53" s="12"/>
      <c r="O53" s="12"/>
    </row>
    <row r="54" spans="1:17" ht="15.6" x14ac:dyDescent="0.3">
      <c r="A54" s="1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7" ht="15.6" x14ac:dyDescent="0.3">
      <c r="A55" s="10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7" ht="15.6" x14ac:dyDescent="0.3">
      <c r="A56" s="1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7" ht="15.6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7" ht="15.6" x14ac:dyDescent="0.3">
      <c r="A58" s="63" t="s">
        <v>61</v>
      </c>
      <c r="B58" s="63"/>
      <c r="C58" s="63"/>
      <c r="D58" s="63" t="s">
        <v>62</v>
      </c>
      <c r="E58" s="63"/>
      <c r="F58" s="63"/>
      <c r="G58" s="63"/>
      <c r="H58" s="64" t="s">
        <v>63</v>
      </c>
      <c r="I58" s="64"/>
      <c r="J58" s="64"/>
      <c r="K58" s="64"/>
      <c r="L58" s="64"/>
      <c r="M58" s="64"/>
      <c r="N58" s="64"/>
      <c r="O58" s="64"/>
    </row>
    <row r="59" spans="1:17" ht="15.6" x14ac:dyDescent="0.3">
      <c r="A59" s="63" t="s">
        <v>64</v>
      </c>
      <c r="B59" s="63"/>
      <c r="C59" s="63"/>
      <c r="D59" s="63" t="s">
        <v>65</v>
      </c>
      <c r="E59" s="63"/>
      <c r="F59" s="63"/>
      <c r="G59" s="63"/>
      <c r="H59" s="64" t="s">
        <v>66</v>
      </c>
      <c r="I59" s="64"/>
      <c r="J59" s="64"/>
      <c r="K59" s="64"/>
      <c r="L59" s="64"/>
      <c r="M59" s="64"/>
      <c r="N59" s="64"/>
      <c r="O59" s="64"/>
    </row>
    <row r="60" spans="1:17" ht="15.6" x14ac:dyDescent="0.3">
      <c r="A60" s="63" t="s">
        <v>67</v>
      </c>
      <c r="B60" s="63"/>
      <c r="C60" s="63"/>
      <c r="D60" s="63" t="s">
        <v>68</v>
      </c>
      <c r="E60" s="63"/>
      <c r="F60" s="63"/>
      <c r="G60" s="63"/>
      <c r="H60" s="64" t="s">
        <v>69</v>
      </c>
      <c r="I60" s="64"/>
      <c r="J60" s="64"/>
      <c r="K60" s="64"/>
      <c r="L60" s="64"/>
      <c r="M60" s="64"/>
      <c r="N60" s="64"/>
      <c r="O60" s="64"/>
    </row>
    <row r="61" spans="1:17" ht="15.6" x14ac:dyDescent="0.3">
      <c r="A61" s="10"/>
      <c r="B61" s="10"/>
      <c r="C61" s="10"/>
      <c r="D61" s="10"/>
      <c r="E61" s="10"/>
      <c r="F61" s="10"/>
      <c r="G61" s="10"/>
      <c r="H61" s="17"/>
      <c r="I61" s="17"/>
      <c r="J61" s="17"/>
      <c r="K61" s="17"/>
      <c r="L61" s="17"/>
      <c r="M61" s="17"/>
      <c r="N61" s="17"/>
      <c r="O61" s="17"/>
    </row>
    <row r="62" spans="1:17" ht="15.6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7" ht="15.6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7" ht="15.6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15.6" x14ac:dyDescent="0.3">
      <c r="A65" s="10"/>
      <c r="B65" s="41"/>
      <c r="C65" s="41"/>
      <c r="D65" s="41"/>
      <c r="E65" s="41"/>
      <c r="F65" s="41"/>
      <c r="G65" s="41"/>
      <c r="H65" s="41"/>
      <c r="I65" s="41"/>
      <c r="J65" s="41"/>
      <c r="K65" s="10"/>
      <c r="L65" s="10"/>
      <c r="M65" s="10"/>
      <c r="N65" s="10"/>
      <c r="O65" s="10"/>
    </row>
    <row r="66" spans="1:15" ht="15.6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15.6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15.6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15.6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</sheetData>
  <mergeCells count="20">
    <mergeCell ref="A50:O50"/>
    <mergeCell ref="A5:O5"/>
    <mergeCell ref="A6:O6"/>
    <mergeCell ref="A7:O7"/>
    <mergeCell ref="A8:O8"/>
    <mergeCell ref="A12:A14"/>
    <mergeCell ref="B12:M13"/>
    <mergeCell ref="N12:N14"/>
    <mergeCell ref="A9:O9"/>
    <mergeCell ref="N11:O11"/>
    <mergeCell ref="A60:C60"/>
    <mergeCell ref="D60:G60"/>
    <mergeCell ref="H60:O60"/>
    <mergeCell ref="A58:C58"/>
    <mergeCell ref="A51:O51"/>
    <mergeCell ref="D59:G59"/>
    <mergeCell ref="H59:O59"/>
    <mergeCell ref="H58:O58"/>
    <mergeCell ref="D58:G58"/>
    <mergeCell ref="A59:C59"/>
  </mergeCells>
  <phoneticPr fontId="0" type="noConversion"/>
  <printOptions horizontalCentered="1"/>
  <pageMargins left="0.35433070866141736" right="0.23622047244094491" top="0.23622047244094491" bottom="0.23622047244094491" header="0" footer="0.23622047244094491"/>
  <pageSetup paperSize="9" scale="38" orientation="landscape" r:id="rId1"/>
  <headerFooter alignWithMargins="0"/>
  <ignoredErrors>
    <ignoredError sqref="O16 O29 M16 M23 M29 L16 L23 L29 L36 L42:L43 B16:K16 B36:K36 B23:K23 B26:K26 B29:K29" formulaRange="1"/>
    <ignoredError sqref="N29 N23 N36" formula="1"/>
    <ignoredError sqref="O1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4BBF854C49E478CC09B3E53C2FE20" ma:contentTypeVersion="11" ma:contentTypeDescription="Create a new document." ma:contentTypeScope="" ma:versionID="c2dba938204f6fac244edf89fd8cf108">
  <xsd:schema xmlns:xsd="http://www.w3.org/2001/XMLSchema" xmlns:xs="http://www.w3.org/2001/XMLSchema" xmlns:p="http://schemas.microsoft.com/office/2006/metadata/properties" xmlns:ns2="ebfcc7d6-e1dc-4701-b230-8bbb8f498e60" targetNamespace="http://schemas.microsoft.com/office/2006/metadata/properties" ma:root="true" ma:fieldsID="2fac4ea395ebad90bac8a733c88960ca" ns2:_="">
    <xsd:import namespace="ebfcc7d6-e1dc-4701-b230-8bbb8f498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c7d6-e1dc-4701-b230-8bbb8f49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fcc7d6-e1dc-4701-b230-8bbb8f498e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42E02-6631-40DE-B4F8-EC6E02163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cc7d6-e1dc-4701-b230-8bbb8f498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3D0BBA-EBF8-43DD-B05A-FBEB1CA82AE0}">
  <ds:schemaRefs>
    <ds:schemaRef ds:uri="http://www.w3.org/XML/1998/namespace"/>
    <ds:schemaRef ds:uri="http://purl.org/dc/terms/"/>
    <ds:schemaRef ds:uri="ebfcc7d6-e1dc-4701-b230-8bbb8f498e60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2F070C-9238-4854-AE5D-2E4823914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sefcon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Dcpacheco</dc:creator>
  <cp:keywords/>
  <dc:description/>
  <cp:lastModifiedBy>Yago Barros Barbosa</cp:lastModifiedBy>
  <cp:revision/>
  <cp:lastPrinted>2024-09-18T20:14:13Z</cp:lastPrinted>
  <dcterms:created xsi:type="dcterms:W3CDTF">2005-03-08T15:29:36Z</dcterms:created>
  <dcterms:modified xsi:type="dcterms:W3CDTF">2024-09-30T21:54:14Z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0x010100C874BBF854C49E478CC09B3E53C2FE20</vt:lpwstr>
  </property>
  <property fmtid="{D5CDD505-2E9C-101B-9397-08002B2CF9AE}" pid="3" name="MediaServiceImageTags">
    <vt:lpwstr/>
  </property>
</Properties>
</file>