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RREO'!$A$1:$E$111</definedName>
  </definedNames>
  <calcPr fullCalcOnLoad="1"/>
</workbook>
</file>

<file path=xl/sharedStrings.xml><?xml version="1.0" encoding="utf-8"?>
<sst xmlns="http://schemas.openxmlformats.org/spreadsheetml/2006/main" count="113" uniqueCount="97">
  <si>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</si>
  <si>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</si>
  <si>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</si>
  <si>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</si>
  <si>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</si>
  <si>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</si>
  <si>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</si>
  <si>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</si>
  <si>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</si>
  <si>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</si>
  <si>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</si>
  <si>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</si>
  <si>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</si>
  <si>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</si>
  <si>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</si>
  <si>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</si>
  <si>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</si>
  <si>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</si>
  <si>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</si>
  <si>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</si>
  <si>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</si>
  <si>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</si>
  <si>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</si>
  <si>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</si>
  <si>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</si>
  <si>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</si>
  <si>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</si>
  <si>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</si>
  <si>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</si>
  <si>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</si>
  <si>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</si>
  <si>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</si>
  <si>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</si>
  <si>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</si>
  <si>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</si>
  <si>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</si>
  <si>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</si>
  <si>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</si>
  <si>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</si>
  <si>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</si>
  <si>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</si>
  <si>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</si>
  <si>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</si>
  <si>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</si>
  <si>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</si>
  <si>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</si>
  <si>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</si>
  <si>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</si>
  <si>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</si>
  <si>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</si>
  <si>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</si>
  <si>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</si>
  <si>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</si>
  <si>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</si>
  <si>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</si>
  <si>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</si>
  <si>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</si>
  <si>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</si>
  <si>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</si>
  <si>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</si>
  <si>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</si>
  <si>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</si>
  <si>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</si>
  <si>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</si>
  <si>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</si>
  <si>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</si>
  <si>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</si>
  <si>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</si>
  <si>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</si>
  <si>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</si>
  <si>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</si>
  <si>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</si>
  <si>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</si>
  <si>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</si>
  <si>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</si>
  <si>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</si>
  <si>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</si>
  <si>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</si>
  <si>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</si>
  <si>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>RREO - Anexo 14 (LRF, Art. 48)</t>
  </si>
  <si>
    <t>Mínimo Anual de 70% do FUNDEB na Remuneração dos Profissionais da Educação Básica</t>
  </si>
  <si>
    <t xml:space="preserve">Percentual de 50% da Complementação da União ao FUNDEB (VAAT) na Educação Infantil </t>
  </si>
  <si>
    <t>Mínimo de 15% da Complementação da União ao FUNDEB (VAAT) em Despesas de Capital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</si>
  <si>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</si>
  <si>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Contador - CRC-RJ-097281/O-6                                            Contador - CRC-RJ-079208/O-8                                          Contadora - CRC-RJ-114428/O-0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</si>
  <si>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</si>
  <si>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>RECEITAS E DESPESAS DO REGIME PRÓPRIO DE PREVIDÊNCIA DOS SERVIDORES E DO SISTEMA DE PROTEÇÃO SOCIAL DOS MILITARES</t>
  </si>
  <si>
    <t xml:space="preserve">  Despesas Previdenciárias Pagas</t>
  </si>
  <si>
    <t>Sistema de Proteção Social dos Militares - Inativos e Pensionistas</t>
  </si>
  <si>
    <t xml:space="preserve">  Receitas Realizadas (VII)</t>
  </si>
  <si>
    <t xml:space="preserve">  Despesas Liquidadas (VIII)</t>
  </si>
  <si>
    <t xml:space="preserve">  Resultado Associado às Pensões e aos Inativos Militares (IX) = (VII - VIII)</t>
  </si>
  <si>
    <t xml:space="preserve">         2 - Imprensa Oficial, CEDAE e AGERIO não constam nos Orçamentos Fiscal e da Seguridade Social no exercício de 2023.</t>
  </si>
  <si>
    <t xml:space="preserve">Resultado Primário (SEM RPPS) - Acima da Linha </t>
  </si>
  <si>
    <t xml:space="preserve">Resultado Nominal (SEM RPPS) - Abaixo da Linha </t>
  </si>
  <si>
    <t>JANEIRO A AGOSTO 2023/BIMESTRE JULHO - AGOSTO</t>
  </si>
  <si>
    <t>Emissão: 21/09/2023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</si>
</sst>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5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4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79" fontId="1" fillId="0" borderId="0" xfId="64" applyNumberFormat="1" applyFont="1" applyFill="1" applyBorder="1" applyAlignment="1">
      <alignment horizontal="right" vertical="center"/>
    </xf>
    <xf numFmtId="9" fontId="1" fillId="0" borderId="0" xfId="64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9" fontId="1" fillId="0" borderId="16" xfId="5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179" fontId="2" fillId="0" borderId="0" xfId="55" applyNumberFormat="1" applyFont="1" applyFill="1" applyBorder="1" applyAlignment="1">
      <alignment/>
    </xf>
    <xf numFmtId="179" fontId="45" fillId="0" borderId="0" xfId="64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4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4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 horizontal="right"/>
    </xf>
    <xf numFmtId="171" fontId="1" fillId="34" borderId="0" xfId="65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right"/>
    </xf>
    <xf numFmtId="171" fontId="1" fillId="0" borderId="14" xfId="64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5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5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9" fontId="1" fillId="0" borderId="21" xfId="64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/>
    </xf>
    <xf numFmtId="9" fontId="1" fillId="0" borderId="17" xfId="64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4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1" fontId="1" fillId="0" borderId="14" xfId="65" applyNumberFormat="1" applyFont="1" applyFill="1" applyBorder="1" applyAlignment="1">
      <alignment/>
    </xf>
    <xf numFmtId="171" fontId="1" fillId="0" borderId="0" xfId="64" applyFont="1" applyFill="1" applyAlignment="1">
      <alignment/>
    </xf>
    <xf numFmtId="171" fontId="1" fillId="0" borderId="0" xfId="64" applyFont="1" applyFill="1" applyAlignment="1">
      <alignment horizontal="center"/>
    </xf>
    <xf numFmtId="171" fontId="2" fillId="0" borderId="0" xfId="64" applyFont="1" applyFill="1" applyAlignment="1">
      <alignment horizontal="center"/>
    </xf>
    <xf numFmtId="171" fontId="2" fillId="0" borderId="0" xfId="64" applyFont="1" applyFill="1" applyBorder="1" applyAlignment="1">
      <alignment/>
    </xf>
    <xf numFmtId="171" fontId="1" fillId="0" borderId="0" xfId="64" applyFont="1" applyFill="1" applyBorder="1" applyAlignment="1">
      <alignment horizontal="right"/>
    </xf>
    <xf numFmtId="171" fontId="0" fillId="0" borderId="0" xfId="64" applyFont="1" applyAlignment="1">
      <alignment/>
    </xf>
    <xf numFmtId="171" fontId="45" fillId="0" borderId="0" xfId="64" applyFont="1" applyFill="1" applyBorder="1" applyAlignment="1">
      <alignment/>
    </xf>
    <xf numFmtId="171" fontId="1" fillId="0" borderId="0" xfId="64" applyFont="1" applyFill="1" applyAlignment="1">
      <alignment horizontal="left"/>
    </xf>
    <xf numFmtId="171" fontId="1" fillId="0" borderId="0" xfId="64" applyFont="1" applyFill="1" applyBorder="1" applyAlignment="1">
      <alignment/>
    </xf>
    <xf numFmtId="171" fontId="1" fillId="34" borderId="0" xfId="64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8" fontId="1" fillId="0" borderId="0" xfId="0" applyNumberFormat="1" applyFont="1" applyFill="1" applyAlignment="1">
      <alignment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71" fontId="1" fillId="0" borderId="16" xfId="64" applyFont="1" applyFill="1" applyBorder="1" applyAlignment="1">
      <alignment horizontal="center"/>
    </xf>
    <xf numFmtId="171" fontId="1" fillId="0" borderId="11" xfId="64" applyFont="1" applyFill="1" applyBorder="1" applyAlignment="1">
      <alignment horizont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5095875</xdr:colOff>
      <xdr:row>0</xdr:row>
      <xdr:rowOff>180975</xdr:rowOff>
    </xdr:from>
    <xdr:to>
      <xdr:col>1</xdr:col>
      <xdr:colOff>114300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8097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zoomScale="90" zoomScaleNormal="90" zoomScalePageLayoutView="0" workbookViewId="0" topLeftCell="A1">
      <selection activeCell="E108" sqref="E108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4" width="20.140625" style="2" customWidth="1"/>
    <col min="5" max="5" width="21.00390625" style="2" customWidth="1"/>
    <col min="6" max="6" width="21.00390625" style="98" customWidth="1"/>
    <col min="7" max="7" width="20.28125" style="98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44" t="s">
        <v>1</v>
      </c>
      <c r="B5" s="144"/>
      <c r="C5" s="144"/>
      <c r="D5" s="144"/>
      <c r="E5" s="144"/>
      <c r="F5" s="99"/>
    </row>
    <row r="6" spans="1:8" ht="15.75">
      <c r="A6" s="145" t="s">
        <v>47</v>
      </c>
      <c r="B6" s="145"/>
      <c r="C6" s="145"/>
      <c r="D6" s="145"/>
      <c r="E6" s="145"/>
      <c r="F6" s="100"/>
      <c r="G6" s="13"/>
      <c r="H6" s="4"/>
    </row>
    <row r="7" spans="1:8" ht="15.75">
      <c r="A7" s="144" t="s">
        <v>0</v>
      </c>
      <c r="B7" s="144"/>
      <c r="C7" s="144"/>
      <c r="D7" s="144"/>
      <c r="E7" s="144"/>
      <c r="F7" s="99"/>
      <c r="G7" s="13"/>
      <c r="H7" s="4"/>
    </row>
    <row r="8" spans="1:9" ht="15.75">
      <c r="A8" s="144" t="s">
        <v>95</v>
      </c>
      <c r="B8" s="144"/>
      <c r="C8" s="144"/>
      <c r="D8" s="144"/>
      <c r="E8" s="144"/>
      <c r="F8" s="99"/>
      <c r="G8" s="99"/>
      <c r="H8" s="3"/>
      <c r="I8" s="3"/>
    </row>
    <row r="9" spans="1:9" ht="15.75">
      <c r="A9" s="3"/>
      <c r="B9" s="3"/>
      <c r="C9" s="3"/>
      <c r="D9" s="3"/>
      <c r="E9" s="3"/>
      <c r="F9" s="99"/>
      <c r="G9" s="99"/>
      <c r="H9" s="3"/>
      <c r="I9" s="3"/>
    </row>
    <row r="10" spans="1:8" ht="15.75">
      <c r="A10" s="5"/>
      <c r="B10" s="5"/>
      <c r="C10" s="5"/>
      <c r="E10" s="6" t="s">
        <v>96</v>
      </c>
      <c r="G10" s="13"/>
      <c r="H10" s="4"/>
    </row>
    <row r="11" spans="1:8" ht="15.75">
      <c r="A11" s="2" t="s">
        <v>79</v>
      </c>
      <c r="B11" s="5"/>
      <c r="C11" s="5"/>
      <c r="D11" s="6"/>
      <c r="E11" s="6" t="s">
        <v>28</v>
      </c>
      <c r="F11" s="13"/>
      <c r="G11" s="13"/>
      <c r="H11" s="4"/>
    </row>
    <row r="12" spans="1:8" ht="15.75">
      <c r="A12" s="147" t="s">
        <v>24</v>
      </c>
      <c r="B12" s="147"/>
      <c r="C12" s="150"/>
      <c r="D12" s="146" t="s">
        <v>2</v>
      </c>
      <c r="E12" s="147"/>
      <c r="F12" s="13"/>
      <c r="G12" s="13"/>
      <c r="H12" s="4"/>
    </row>
    <row r="13" spans="1:8" ht="15.75">
      <c r="A13" s="151" t="s">
        <v>25</v>
      </c>
      <c r="B13" s="151"/>
      <c r="C13" s="152"/>
      <c r="D13" s="148"/>
      <c r="E13" s="149"/>
      <c r="F13" s="101"/>
      <c r="G13" s="13"/>
      <c r="H13" s="4"/>
    </row>
    <row r="14" spans="1:8" ht="15.75">
      <c r="A14" s="137" t="s">
        <v>29</v>
      </c>
      <c r="B14" s="137"/>
      <c r="C14" s="138"/>
      <c r="D14" s="8"/>
      <c r="E14" s="66">
        <v>102347253916</v>
      </c>
      <c r="F14" s="102"/>
      <c r="G14" s="13"/>
      <c r="H14" s="4"/>
    </row>
    <row r="15" spans="1:8" ht="15.75">
      <c r="A15" s="137" t="s">
        <v>30</v>
      </c>
      <c r="B15" s="137"/>
      <c r="C15" s="138"/>
      <c r="D15" s="8"/>
      <c r="E15" s="66">
        <v>95440655947.82999</v>
      </c>
      <c r="F15" s="102"/>
      <c r="G15" s="13"/>
      <c r="H15" s="4"/>
    </row>
    <row r="16" spans="1:8" ht="15.75">
      <c r="A16" s="137" t="s">
        <v>31</v>
      </c>
      <c r="B16" s="137"/>
      <c r="C16" s="138"/>
      <c r="D16" s="8"/>
      <c r="E16" s="66">
        <v>64899060042.689995</v>
      </c>
      <c r="F16" s="102"/>
      <c r="G16" s="13"/>
      <c r="H16" s="4"/>
    </row>
    <row r="17" spans="1:8" ht="15.75">
      <c r="A17" s="137" t="s">
        <v>70</v>
      </c>
      <c r="B17" s="137"/>
      <c r="C17" s="138"/>
      <c r="D17" s="8"/>
      <c r="E17" s="66">
        <f>IF(E16&lt;E25,E25-E16,0)</f>
        <v>0</v>
      </c>
      <c r="F17" s="102"/>
      <c r="G17" s="13"/>
      <c r="H17" s="4"/>
    </row>
    <row r="18" spans="1:8" ht="15.75" hidden="1">
      <c r="A18" s="137" t="s">
        <v>32</v>
      </c>
      <c r="B18" s="137"/>
      <c r="C18" s="138"/>
      <c r="D18" s="8"/>
      <c r="E18" s="66">
        <v>0</v>
      </c>
      <c r="F18" s="102"/>
      <c r="G18" s="13"/>
      <c r="H18" s="4"/>
    </row>
    <row r="19" spans="1:8" ht="15.75" hidden="1">
      <c r="A19" s="137" t="s">
        <v>54</v>
      </c>
      <c r="B19" s="137"/>
      <c r="C19" s="138"/>
      <c r="D19" s="8"/>
      <c r="E19" s="66">
        <v>0</v>
      </c>
      <c r="F19" s="102"/>
      <c r="G19" s="13"/>
      <c r="H19" s="4"/>
    </row>
    <row r="20" spans="1:8" ht="15.75">
      <c r="A20" s="137" t="s">
        <v>65</v>
      </c>
      <c r="B20" s="137"/>
      <c r="C20" s="138"/>
      <c r="D20" s="8"/>
      <c r="E20" s="67">
        <v>8567101526.06</v>
      </c>
      <c r="F20" s="102"/>
      <c r="G20" s="13"/>
      <c r="H20" s="4"/>
    </row>
    <row r="21" spans="1:8" ht="15.75">
      <c r="A21" s="137" t="s">
        <v>26</v>
      </c>
      <c r="B21" s="137"/>
      <c r="C21" s="138"/>
      <c r="D21" s="8"/>
      <c r="E21" s="68"/>
      <c r="F21" s="102"/>
      <c r="G21" s="13"/>
      <c r="H21" s="4"/>
    </row>
    <row r="22" spans="1:8" ht="15.75">
      <c r="A22" s="137" t="s">
        <v>33</v>
      </c>
      <c r="B22" s="137"/>
      <c r="C22" s="138"/>
      <c r="D22" s="10"/>
      <c r="E22" s="66">
        <v>102347253916</v>
      </c>
      <c r="F22" s="102"/>
      <c r="G22" s="13"/>
      <c r="H22" s="4"/>
    </row>
    <row r="23" spans="1:8" ht="15.75">
      <c r="A23" s="137" t="s">
        <v>34</v>
      </c>
      <c r="B23" s="137"/>
      <c r="C23" s="138"/>
      <c r="D23" s="10"/>
      <c r="E23" s="66">
        <v>112394335760.14001</v>
      </c>
      <c r="F23" s="102"/>
      <c r="G23" s="13"/>
      <c r="H23" s="4"/>
    </row>
    <row r="24" spans="1:8" ht="15.75">
      <c r="A24" s="137" t="s">
        <v>35</v>
      </c>
      <c r="B24" s="137"/>
      <c r="C24" s="138"/>
      <c r="D24" s="10"/>
      <c r="E24" s="66">
        <v>68902453806.71</v>
      </c>
      <c r="F24" s="102"/>
      <c r="G24" s="13"/>
      <c r="H24" s="4"/>
    </row>
    <row r="25" spans="1:8" ht="15.75">
      <c r="A25" s="137" t="s">
        <v>36</v>
      </c>
      <c r="B25" s="137"/>
      <c r="C25" s="138"/>
      <c r="D25" s="10"/>
      <c r="E25" s="66">
        <v>61892320683.409996</v>
      </c>
      <c r="F25" s="102"/>
      <c r="G25" s="13"/>
      <c r="H25" s="4"/>
    </row>
    <row r="26" spans="1:8" ht="15.75">
      <c r="A26" s="137" t="s">
        <v>55</v>
      </c>
      <c r="B26" s="137"/>
      <c r="C26" s="138"/>
      <c r="D26" s="10"/>
      <c r="E26" s="66">
        <v>58484548481.130005</v>
      </c>
      <c r="F26" s="102"/>
      <c r="G26" s="13"/>
      <c r="H26" s="4"/>
    </row>
    <row r="27" spans="1:8" ht="15.75" hidden="1">
      <c r="A27" s="137" t="s">
        <v>37</v>
      </c>
      <c r="B27" s="137"/>
      <c r="C27" s="138"/>
      <c r="D27" s="10"/>
      <c r="E27" s="66">
        <v>0</v>
      </c>
      <c r="F27" s="102"/>
      <c r="G27" s="13"/>
      <c r="H27" s="4"/>
    </row>
    <row r="28" spans="1:8" ht="15.75" hidden="1">
      <c r="A28" s="137" t="s">
        <v>38</v>
      </c>
      <c r="B28" s="137"/>
      <c r="C28" s="138"/>
      <c r="D28" s="10"/>
      <c r="E28" s="66">
        <f>E16-E25</f>
        <v>3006739359.279999</v>
      </c>
      <c r="F28" s="102"/>
      <c r="G28" s="13"/>
      <c r="H28" s="4"/>
    </row>
    <row r="29" spans="1:8" ht="15.75">
      <c r="A29" s="169" t="s">
        <v>71</v>
      </c>
      <c r="B29" s="169"/>
      <c r="C29" s="170"/>
      <c r="D29" s="10"/>
      <c r="E29" s="66">
        <f>IF(E25&lt;E16,E16-E25,0)</f>
        <v>3006739359.279999</v>
      </c>
      <c r="F29" s="102"/>
      <c r="G29" s="13"/>
      <c r="H29" s="4"/>
    </row>
    <row r="30" spans="1:8" ht="15.75">
      <c r="A30" s="147" t="s">
        <v>5</v>
      </c>
      <c r="B30" s="147"/>
      <c r="C30" s="150"/>
      <c r="D30" s="146" t="s">
        <v>2</v>
      </c>
      <c r="E30" s="147"/>
      <c r="F30" s="13"/>
      <c r="G30" s="13"/>
      <c r="H30" s="4"/>
    </row>
    <row r="31" spans="1:8" ht="15.75">
      <c r="A31" s="151" t="s">
        <v>3</v>
      </c>
      <c r="B31" s="151"/>
      <c r="C31" s="152"/>
      <c r="D31" s="12"/>
      <c r="E31" s="69">
        <f>E24</f>
        <v>68902453806.71</v>
      </c>
      <c r="F31" s="102"/>
      <c r="G31" s="13"/>
      <c r="H31" s="4"/>
    </row>
    <row r="32" spans="1:8" ht="15.75">
      <c r="A32" s="169" t="s">
        <v>4</v>
      </c>
      <c r="B32" s="169"/>
      <c r="C32" s="170"/>
      <c r="D32" s="14"/>
      <c r="E32" s="70">
        <f>E25</f>
        <v>61892320683.409996</v>
      </c>
      <c r="F32" s="102"/>
      <c r="G32" s="13"/>
      <c r="H32" s="4"/>
    </row>
    <row r="33" spans="1:8" ht="15.75">
      <c r="A33" s="168" t="s">
        <v>6</v>
      </c>
      <c r="B33" s="168"/>
      <c r="C33" s="134"/>
      <c r="D33" s="167" t="s">
        <v>2</v>
      </c>
      <c r="E33" s="168"/>
      <c r="F33" s="13"/>
      <c r="G33" s="13"/>
      <c r="H33" s="4"/>
    </row>
    <row r="34" spans="1:8" ht="15.75">
      <c r="A34" s="111" t="s">
        <v>7</v>
      </c>
      <c r="B34" s="57"/>
      <c r="C34" s="58"/>
      <c r="D34" s="60"/>
      <c r="E34" s="71">
        <v>84873412855.16998</v>
      </c>
      <c r="F34" s="13"/>
      <c r="G34" s="13"/>
      <c r="H34" s="4"/>
    </row>
    <row r="35" spans="1:8" ht="15.75">
      <c r="A35" s="22" t="s">
        <v>66</v>
      </c>
      <c r="B35" s="55"/>
      <c r="C35" s="56"/>
      <c r="D35" s="61"/>
      <c r="E35" s="72">
        <f>E34</f>
        <v>84873412855.16998</v>
      </c>
      <c r="F35" s="13"/>
      <c r="G35" s="13"/>
      <c r="H35" s="4"/>
    </row>
    <row r="36" spans="1:8" ht="15.75">
      <c r="A36" s="112" t="s">
        <v>67</v>
      </c>
      <c r="B36" s="15"/>
      <c r="C36" s="59"/>
      <c r="D36" s="62"/>
      <c r="E36" s="73">
        <f>E34</f>
        <v>84873412855.16998</v>
      </c>
      <c r="F36" s="13"/>
      <c r="G36" s="13"/>
      <c r="H36" s="4"/>
    </row>
    <row r="37" spans="1:8" ht="15.75">
      <c r="A37" s="15"/>
      <c r="B37" s="15"/>
      <c r="C37" s="15"/>
      <c r="D37" s="16"/>
      <c r="E37" s="9"/>
      <c r="F37" s="13"/>
      <c r="G37" s="13"/>
      <c r="H37" s="4"/>
    </row>
    <row r="38" spans="1:8" ht="40.5" customHeight="1">
      <c r="A38" s="162" t="s">
        <v>86</v>
      </c>
      <c r="B38" s="162"/>
      <c r="C38" s="163"/>
      <c r="D38" s="146" t="s">
        <v>2</v>
      </c>
      <c r="E38" s="147"/>
      <c r="F38" s="104"/>
      <c r="G38" s="104"/>
      <c r="H38" s="4"/>
    </row>
    <row r="39" spans="1:8" ht="15.75">
      <c r="A39" s="142" t="s">
        <v>73</v>
      </c>
      <c r="B39" s="142"/>
      <c r="C39" s="143"/>
      <c r="D39" s="17"/>
      <c r="E39" s="18"/>
      <c r="F39" s="13"/>
      <c r="G39" s="13"/>
      <c r="H39" s="4"/>
    </row>
    <row r="40" spans="1:8" ht="15.75">
      <c r="A40" s="137" t="s">
        <v>39</v>
      </c>
      <c r="B40" s="137"/>
      <c r="C40" s="138"/>
      <c r="D40" s="19"/>
      <c r="E40" s="74">
        <v>561858171.32</v>
      </c>
      <c r="G40" s="13"/>
      <c r="H40" s="4"/>
    </row>
    <row r="41" spans="1:8" ht="15.75">
      <c r="A41" s="137" t="s">
        <v>68</v>
      </c>
      <c r="B41" s="137"/>
      <c r="C41" s="138"/>
      <c r="D41" s="19"/>
      <c r="E41" s="74">
        <v>7936971.51</v>
      </c>
      <c r="G41" s="13"/>
      <c r="H41" s="4"/>
    </row>
    <row r="42" spans="1:9" ht="15.75">
      <c r="A42" s="137" t="s">
        <v>76</v>
      </c>
      <c r="B42" s="137"/>
      <c r="C42" s="138"/>
      <c r="D42" s="19"/>
      <c r="E42" s="74">
        <v>7685959.0600000005</v>
      </c>
      <c r="F42" s="13"/>
      <c r="G42" s="13"/>
      <c r="H42" s="4"/>
      <c r="I42" s="120"/>
    </row>
    <row r="43" spans="1:8" ht="15.75">
      <c r="A43" s="137" t="s">
        <v>87</v>
      </c>
      <c r="B43" s="137"/>
      <c r="C43" s="138"/>
      <c r="D43" s="19"/>
      <c r="E43" s="74">
        <v>6714372.16</v>
      </c>
      <c r="F43" s="13"/>
      <c r="G43" s="13"/>
      <c r="H43" s="4"/>
    </row>
    <row r="44" spans="1:8" ht="15.75">
      <c r="A44" s="137" t="s">
        <v>40</v>
      </c>
      <c r="B44" s="137"/>
      <c r="C44" s="138"/>
      <c r="D44" s="19"/>
      <c r="E44" s="74">
        <f>E40-E42</f>
        <v>554172212.2600001</v>
      </c>
      <c r="F44" s="13"/>
      <c r="G44" s="13"/>
      <c r="H44" s="4"/>
    </row>
    <row r="45" spans="1:10" ht="15.75">
      <c r="A45" s="142" t="s">
        <v>74</v>
      </c>
      <c r="B45" s="142"/>
      <c r="C45" s="143"/>
      <c r="D45" s="19"/>
      <c r="E45" s="20"/>
      <c r="F45" s="13"/>
      <c r="G45" s="13"/>
      <c r="H45" s="4"/>
      <c r="I45" s="120"/>
      <c r="J45" s="120"/>
    </row>
    <row r="46" spans="1:8" ht="15.75">
      <c r="A46" s="137" t="s">
        <v>52</v>
      </c>
      <c r="B46" s="137"/>
      <c r="C46" s="138"/>
      <c r="D46" s="19"/>
      <c r="E46" s="74">
        <v>4158089515.29</v>
      </c>
      <c r="F46" s="13"/>
      <c r="G46" s="13"/>
      <c r="H46" s="4"/>
    </row>
    <row r="47" spans="1:8" ht="15.75">
      <c r="A47" s="137" t="s">
        <v>68</v>
      </c>
      <c r="B47" s="137"/>
      <c r="C47" s="138"/>
      <c r="D47" s="19"/>
      <c r="E47" s="74">
        <v>11261217746.42</v>
      </c>
      <c r="F47" s="13"/>
      <c r="G47" s="13"/>
      <c r="H47" s="4"/>
    </row>
    <row r="48" spans="1:8" ht="15.75">
      <c r="A48" s="137" t="s">
        <v>75</v>
      </c>
      <c r="B48" s="137"/>
      <c r="C48" s="138"/>
      <c r="D48" s="19"/>
      <c r="E48" s="74">
        <v>10985556080.27</v>
      </c>
      <c r="F48" s="13"/>
      <c r="G48" s="13"/>
      <c r="H48" s="4"/>
    </row>
    <row r="49" spans="1:8" ht="15.75">
      <c r="A49" s="137" t="s">
        <v>87</v>
      </c>
      <c r="B49" s="137"/>
      <c r="C49" s="138"/>
      <c r="D49" s="19"/>
      <c r="E49" s="74">
        <v>10116336301.04</v>
      </c>
      <c r="F49" s="13"/>
      <c r="G49" s="13"/>
      <c r="H49" s="4"/>
    </row>
    <row r="50" spans="1:8" ht="15.75">
      <c r="A50" s="7" t="s">
        <v>53</v>
      </c>
      <c r="B50" s="7"/>
      <c r="C50" s="108"/>
      <c r="D50" s="19"/>
      <c r="E50" s="74">
        <f>E46-E48</f>
        <v>-6827466564.9800005</v>
      </c>
      <c r="F50" s="13"/>
      <c r="G50" s="13"/>
      <c r="H50" s="4"/>
    </row>
    <row r="51" spans="1:8" ht="15.75">
      <c r="A51" s="142" t="s">
        <v>88</v>
      </c>
      <c r="B51" s="142"/>
      <c r="C51" s="143"/>
      <c r="D51" s="19"/>
      <c r="E51" s="20"/>
      <c r="F51" s="13"/>
      <c r="G51" s="13"/>
      <c r="H51" s="4"/>
    </row>
    <row r="52" spans="1:8" ht="15.75">
      <c r="A52" s="137" t="s">
        <v>89</v>
      </c>
      <c r="B52" s="137"/>
      <c r="C52" s="138"/>
      <c r="D52" s="19"/>
      <c r="E52" s="74">
        <v>858343278.8599999</v>
      </c>
      <c r="F52" s="13"/>
      <c r="G52" s="13"/>
      <c r="H52" s="4"/>
    </row>
    <row r="53" spans="1:8" ht="15.75">
      <c r="A53" s="137" t="s">
        <v>35</v>
      </c>
      <c r="B53" s="137"/>
      <c r="C53" s="138"/>
      <c r="D53" s="19"/>
      <c r="E53" s="74">
        <v>5308253931.169999</v>
      </c>
      <c r="F53" s="13"/>
      <c r="G53" s="13"/>
      <c r="H53" s="4"/>
    </row>
    <row r="54" spans="1:8" ht="15.75">
      <c r="A54" s="137" t="s">
        <v>90</v>
      </c>
      <c r="B54" s="137"/>
      <c r="C54" s="138"/>
      <c r="D54" s="19"/>
      <c r="E54" s="74">
        <v>5271433540.5199995</v>
      </c>
      <c r="F54" s="13"/>
      <c r="G54" s="13"/>
      <c r="H54" s="4"/>
    </row>
    <row r="55" spans="1:8" ht="15.75">
      <c r="A55" s="137" t="s">
        <v>55</v>
      </c>
      <c r="B55" s="137"/>
      <c r="C55" s="138"/>
      <c r="D55" s="19"/>
      <c r="E55" s="74">
        <v>4847657383.28</v>
      </c>
      <c r="F55" s="13"/>
      <c r="G55" s="13"/>
      <c r="H55" s="4"/>
    </row>
    <row r="56" spans="1:8" ht="15.75">
      <c r="A56" s="109" t="s">
        <v>91</v>
      </c>
      <c r="B56" s="109"/>
      <c r="C56" s="110"/>
      <c r="D56" s="21"/>
      <c r="E56" s="97">
        <f>E52-E54</f>
        <v>-4413090261.66</v>
      </c>
      <c r="F56" s="13"/>
      <c r="G56" s="13"/>
      <c r="H56" s="4"/>
    </row>
    <row r="57" spans="1:8" ht="15.75">
      <c r="A57" s="95"/>
      <c r="B57" s="96"/>
      <c r="C57" s="96"/>
      <c r="D57" s="9"/>
      <c r="E57" s="9"/>
      <c r="F57" s="13"/>
      <c r="G57" s="13"/>
      <c r="H57" s="4"/>
    </row>
    <row r="58" spans="1:8" ht="15.75">
      <c r="A58" s="134" t="s">
        <v>77</v>
      </c>
      <c r="B58" s="40" t="s">
        <v>8</v>
      </c>
      <c r="C58" s="41" t="s">
        <v>12</v>
      </c>
      <c r="D58" s="124" t="s">
        <v>14</v>
      </c>
      <c r="E58" s="128"/>
      <c r="F58" s="103"/>
      <c r="G58" s="103"/>
      <c r="H58" s="4"/>
    </row>
    <row r="59" spans="1:8" ht="15.75">
      <c r="A59" s="135"/>
      <c r="B59" s="40" t="s">
        <v>9</v>
      </c>
      <c r="C59" s="40" t="s">
        <v>59</v>
      </c>
      <c r="D59" s="129"/>
      <c r="E59" s="130"/>
      <c r="F59" s="103"/>
      <c r="G59" s="103"/>
      <c r="H59" s="4"/>
    </row>
    <row r="60" spans="1:8" ht="15.75">
      <c r="A60" s="135"/>
      <c r="B60" s="40" t="s">
        <v>10</v>
      </c>
      <c r="C60" s="40"/>
      <c r="D60" s="155" t="s">
        <v>15</v>
      </c>
      <c r="E60" s="156"/>
      <c r="F60" s="103"/>
      <c r="G60" s="103"/>
      <c r="H60" s="4"/>
    </row>
    <row r="61" spans="1:8" ht="15.75">
      <c r="A61" s="135"/>
      <c r="B61" s="40" t="s">
        <v>11</v>
      </c>
      <c r="C61" s="40" t="s">
        <v>13</v>
      </c>
      <c r="D61" s="155"/>
      <c r="E61" s="156"/>
      <c r="F61" s="103"/>
      <c r="G61" s="103"/>
      <c r="H61" s="4"/>
    </row>
    <row r="62" spans="1:8" ht="15.75">
      <c r="A62" s="136"/>
      <c r="B62" s="40"/>
      <c r="C62" s="50"/>
      <c r="D62" s="49"/>
      <c r="E62" s="48"/>
      <c r="F62" s="103"/>
      <c r="G62" s="103"/>
      <c r="H62" s="4"/>
    </row>
    <row r="63" spans="1:8" ht="15.75">
      <c r="A63" s="113" t="s">
        <v>93</v>
      </c>
      <c r="B63" s="92">
        <v>1588677000</v>
      </c>
      <c r="C63" s="92">
        <f>18569594503.28</f>
        <v>18569594503.28</v>
      </c>
      <c r="D63" s="23"/>
      <c r="E63" s="24">
        <f>C63/B63*100</f>
        <v>1168.871614763731</v>
      </c>
      <c r="F63" s="13"/>
      <c r="G63" s="13"/>
      <c r="H63" s="4"/>
    </row>
    <row r="64" spans="1:8" ht="15.75">
      <c r="A64" s="114" t="s">
        <v>94</v>
      </c>
      <c r="B64" s="93">
        <v>-11650281000</v>
      </c>
      <c r="C64" s="93">
        <v>-5863740483.169952</v>
      </c>
      <c r="D64" s="25"/>
      <c r="E64" s="26">
        <f>C64/B64*100</f>
        <v>50.331322336087446</v>
      </c>
      <c r="F64" s="13"/>
      <c r="G64" s="13"/>
      <c r="H64" s="4"/>
    </row>
    <row r="65" spans="1:8" ht="15.75">
      <c r="A65" s="22"/>
      <c r="B65" s="27"/>
      <c r="C65" s="27"/>
      <c r="D65" s="28"/>
      <c r="E65" s="28"/>
      <c r="F65" s="13"/>
      <c r="G65" s="13"/>
      <c r="H65" s="4"/>
    </row>
    <row r="66" spans="1:8" ht="15.75">
      <c r="A66" s="134" t="s">
        <v>62</v>
      </c>
      <c r="B66" s="160" t="s">
        <v>16</v>
      </c>
      <c r="C66" s="42" t="s">
        <v>17</v>
      </c>
      <c r="D66" s="43" t="s">
        <v>18</v>
      </c>
      <c r="E66" s="124" t="s">
        <v>23</v>
      </c>
      <c r="F66" s="104"/>
      <c r="G66" s="104"/>
      <c r="H66" s="4"/>
    </row>
    <row r="67" spans="1:8" ht="15.75">
      <c r="A67" s="159"/>
      <c r="B67" s="161"/>
      <c r="C67" s="44" t="s">
        <v>59</v>
      </c>
      <c r="D67" s="45" t="s">
        <v>59</v>
      </c>
      <c r="E67" s="125"/>
      <c r="F67" s="104"/>
      <c r="G67" s="104"/>
      <c r="H67" s="4"/>
    </row>
    <row r="68" spans="1:8" ht="15.75">
      <c r="A68" s="115" t="s">
        <v>41</v>
      </c>
      <c r="B68" s="75">
        <f>SUM(B69:B73)</f>
        <v>6172228325.98</v>
      </c>
      <c r="C68" s="75">
        <f>SUM(C69:C73)</f>
        <v>1395960208.6600003</v>
      </c>
      <c r="D68" s="75">
        <f>SUM(D69:D73)</f>
        <v>1485943059.8999999</v>
      </c>
      <c r="E68" s="76">
        <f>SUM(E69:E73)</f>
        <v>3290325057.4199986</v>
      </c>
      <c r="F68" s="13"/>
      <c r="G68" s="13"/>
      <c r="H68" s="91"/>
    </row>
    <row r="69" spans="1:9" ht="15.75">
      <c r="A69" s="4" t="s">
        <v>42</v>
      </c>
      <c r="B69" s="77">
        <v>5974833181.179999</v>
      </c>
      <c r="C69" s="77">
        <v>1395903612.9700003</v>
      </c>
      <c r="D69" s="77">
        <v>1292955004.51</v>
      </c>
      <c r="E69" s="78">
        <f>B69-C69-D69</f>
        <v>3285974563.699999</v>
      </c>
      <c r="F69" s="13"/>
      <c r="G69" s="13"/>
      <c r="H69" s="13"/>
      <c r="I69" s="13"/>
    </row>
    <row r="70" spans="1:8" ht="15.75">
      <c r="A70" s="4" t="s">
        <v>43</v>
      </c>
      <c r="B70" s="77">
        <v>32877554.170000006</v>
      </c>
      <c r="C70" s="77">
        <v>56595.66</v>
      </c>
      <c r="D70" s="77">
        <v>28902572.01</v>
      </c>
      <c r="E70" s="78">
        <f aca="true" t="shared" si="0" ref="E70:E79">B70-C70-D70</f>
        <v>3918386.5000000037</v>
      </c>
      <c r="F70" s="13"/>
      <c r="G70" s="13"/>
      <c r="H70" s="91"/>
    </row>
    <row r="71" spans="1:8" ht="15.75">
      <c r="A71" s="4" t="s">
        <v>44</v>
      </c>
      <c r="B71" s="77">
        <v>111657262.52</v>
      </c>
      <c r="C71" s="77">
        <v>0.03</v>
      </c>
      <c r="D71" s="77">
        <v>111412400.37</v>
      </c>
      <c r="E71" s="78">
        <f t="shared" si="0"/>
        <v>244862.11999998987</v>
      </c>
      <c r="F71" s="13"/>
      <c r="G71" s="13"/>
      <c r="H71" s="91"/>
    </row>
    <row r="72" spans="1:8" ht="15.75">
      <c r="A72" s="4" t="s">
        <v>45</v>
      </c>
      <c r="B72" s="77">
        <v>43309559.080000006</v>
      </c>
      <c r="C72" s="77">
        <v>0</v>
      </c>
      <c r="D72" s="77">
        <v>43122313.980000004</v>
      </c>
      <c r="E72" s="78">
        <f t="shared" si="0"/>
        <v>187245.1000000015</v>
      </c>
      <c r="F72" s="13"/>
      <c r="G72" s="13"/>
      <c r="H72" s="91"/>
    </row>
    <row r="73" spans="1:8" ht="15.75">
      <c r="A73" s="4" t="s">
        <v>57</v>
      </c>
      <c r="B73" s="77">
        <v>9550769.03</v>
      </c>
      <c r="C73" s="77">
        <v>0</v>
      </c>
      <c r="D73" s="77">
        <v>9550769.03</v>
      </c>
      <c r="E73" s="78">
        <f t="shared" si="0"/>
        <v>0</v>
      </c>
      <c r="F73" s="13"/>
      <c r="G73" s="13"/>
      <c r="H73" s="91"/>
    </row>
    <row r="74" spans="1:8" ht="15.75">
      <c r="A74" s="115" t="s">
        <v>46</v>
      </c>
      <c r="B74" s="75">
        <f>SUM(B75:B79)</f>
        <v>1324172047.9399998</v>
      </c>
      <c r="C74" s="75">
        <f>SUM(C75:C79)</f>
        <v>461383509.11999995</v>
      </c>
      <c r="D74" s="75">
        <f>SUM(D75:D79)</f>
        <v>714263111.4700001</v>
      </c>
      <c r="E74" s="76">
        <f>SUM(E75:E79)</f>
        <v>148525427.34999993</v>
      </c>
      <c r="F74" s="13"/>
      <c r="G74" s="13"/>
      <c r="H74" s="91"/>
    </row>
    <row r="75" spans="1:9" ht="15.75">
      <c r="A75" s="4" t="s">
        <v>42</v>
      </c>
      <c r="B75" s="77">
        <v>886420190.7</v>
      </c>
      <c r="C75" s="77">
        <v>433467397.21</v>
      </c>
      <c r="D75" s="77">
        <v>388187880.23000014</v>
      </c>
      <c r="E75" s="78">
        <f t="shared" si="0"/>
        <v>64764913.25999993</v>
      </c>
      <c r="F75" s="13"/>
      <c r="G75" s="13"/>
      <c r="H75" s="13"/>
      <c r="I75" s="13"/>
    </row>
    <row r="76" spans="1:8" ht="15.75">
      <c r="A76" s="4" t="s">
        <v>43</v>
      </c>
      <c r="B76" s="77">
        <v>74386438.77000001</v>
      </c>
      <c r="C76" s="77">
        <v>8079976.24</v>
      </c>
      <c r="D76" s="77">
        <v>35103527.09</v>
      </c>
      <c r="E76" s="78">
        <f t="shared" si="0"/>
        <v>31202935.440000005</v>
      </c>
      <c r="F76" s="13"/>
      <c r="G76" s="13"/>
      <c r="H76" s="91"/>
    </row>
    <row r="77" spans="1:8" ht="15.75">
      <c r="A77" s="4" t="s">
        <v>44</v>
      </c>
      <c r="B77" s="77">
        <v>144671267.3</v>
      </c>
      <c r="C77" s="77">
        <v>16064061.59</v>
      </c>
      <c r="D77" s="77">
        <v>96662895.41</v>
      </c>
      <c r="E77" s="78">
        <f t="shared" si="0"/>
        <v>31944310.300000012</v>
      </c>
      <c r="F77" s="13"/>
      <c r="G77" s="13"/>
      <c r="H77" s="91"/>
    </row>
    <row r="78" spans="1:8" ht="15.75">
      <c r="A78" s="4" t="s">
        <v>45</v>
      </c>
      <c r="B78" s="77">
        <v>199519367.05</v>
      </c>
      <c r="C78" s="77">
        <v>1274293.53</v>
      </c>
      <c r="D78" s="77">
        <v>178985298.96</v>
      </c>
      <c r="E78" s="78">
        <f t="shared" si="0"/>
        <v>19259774.560000002</v>
      </c>
      <c r="F78" s="13"/>
      <c r="G78" s="13"/>
      <c r="H78" s="91"/>
    </row>
    <row r="79" spans="1:10" ht="15.75">
      <c r="A79" s="4" t="s">
        <v>57</v>
      </c>
      <c r="B79" s="79">
        <v>19174784.12</v>
      </c>
      <c r="C79" s="79">
        <v>2497780.55</v>
      </c>
      <c r="D79" s="79">
        <v>15323509.78</v>
      </c>
      <c r="E79" s="78">
        <f t="shared" si="0"/>
        <v>1353493.790000001</v>
      </c>
      <c r="F79" s="13"/>
      <c r="G79" s="13"/>
      <c r="H79" s="91"/>
      <c r="I79" s="13"/>
      <c r="J79" s="13"/>
    </row>
    <row r="80" spans="1:10" ht="15.75">
      <c r="A80" s="116" t="s">
        <v>19</v>
      </c>
      <c r="B80" s="80">
        <f>B68+B74</f>
        <v>7496400373.919999</v>
      </c>
      <c r="C80" s="80">
        <f>C68+C74</f>
        <v>1857343717.7800002</v>
      </c>
      <c r="D80" s="80">
        <f>D68+D74</f>
        <v>2200206171.37</v>
      </c>
      <c r="E80" s="80">
        <f>E68+E74</f>
        <v>3438850484.7699986</v>
      </c>
      <c r="F80" s="13"/>
      <c r="G80" s="13"/>
      <c r="H80" s="91"/>
      <c r="I80" s="13"/>
      <c r="J80" s="13"/>
    </row>
    <row r="81" spans="1:10" ht="15.75">
      <c r="A81" s="22"/>
      <c r="B81" s="11"/>
      <c r="C81" s="27"/>
      <c r="D81" s="28"/>
      <c r="E81" s="28"/>
      <c r="F81" s="13"/>
      <c r="G81" s="13"/>
      <c r="H81" s="13"/>
      <c r="I81" s="13"/>
      <c r="J81" s="13"/>
    </row>
    <row r="82" spans="1:10" ht="15.75">
      <c r="A82" s="139" t="s">
        <v>63</v>
      </c>
      <c r="B82" s="121" t="s">
        <v>27</v>
      </c>
      <c r="C82" s="132" t="s">
        <v>78</v>
      </c>
      <c r="D82" s="133"/>
      <c r="E82" s="133"/>
      <c r="F82" s="106"/>
      <c r="G82" s="106"/>
      <c r="H82" s="13"/>
      <c r="I82" s="13"/>
      <c r="J82" s="13"/>
    </row>
    <row r="83" spans="1:10" ht="15.75">
      <c r="A83" s="140"/>
      <c r="B83" s="157"/>
      <c r="C83" s="121" t="s">
        <v>20</v>
      </c>
      <c r="D83" s="124" t="s">
        <v>60</v>
      </c>
      <c r="E83" s="128"/>
      <c r="F83" s="13"/>
      <c r="G83" s="13"/>
      <c r="H83" s="13"/>
      <c r="I83" s="13"/>
      <c r="J83" s="13"/>
    </row>
    <row r="84" spans="1:10" ht="15.75">
      <c r="A84" s="140"/>
      <c r="B84" s="157"/>
      <c r="C84" s="122"/>
      <c r="D84" s="129"/>
      <c r="E84" s="130"/>
      <c r="G84" s="13"/>
      <c r="H84" s="13"/>
      <c r="I84" s="13"/>
      <c r="J84" s="13"/>
    </row>
    <row r="85" spans="1:9" ht="15.75">
      <c r="A85" s="141"/>
      <c r="B85" s="158"/>
      <c r="C85" s="123"/>
      <c r="D85" s="125"/>
      <c r="E85" s="131"/>
      <c r="G85" s="13"/>
      <c r="H85" s="4"/>
      <c r="I85" s="4"/>
    </row>
    <row r="86" spans="1:9" ht="31.5">
      <c r="A86" s="117" t="s">
        <v>72</v>
      </c>
      <c r="B86" s="81">
        <f>7430964852.581</f>
        <v>7430964852.581</v>
      </c>
      <c r="C86" s="63">
        <v>0.25</v>
      </c>
      <c r="D86" s="65"/>
      <c r="E86" s="24">
        <f>B86/35437690021.98*100</f>
        <v>20.9691005479533</v>
      </c>
      <c r="F86" s="94"/>
      <c r="G86" s="94"/>
      <c r="H86" s="13"/>
      <c r="I86" s="4"/>
    </row>
    <row r="87" spans="1:9" ht="15.75" customHeight="1">
      <c r="A87" s="118" t="s">
        <v>80</v>
      </c>
      <c r="B87" s="86">
        <f>2164461829.87</f>
        <v>2164461829.87</v>
      </c>
      <c r="C87" s="87">
        <v>0.7</v>
      </c>
      <c r="D87" s="88"/>
      <c r="E87" s="89">
        <f>B87/3181485007.21*100</f>
        <v>68.03306710434957</v>
      </c>
      <c r="F87" s="94"/>
      <c r="G87" s="94"/>
      <c r="H87" s="13"/>
      <c r="I87" s="4"/>
    </row>
    <row r="88" spans="1:9" ht="31.5" customHeight="1" hidden="1">
      <c r="A88" s="90" t="s">
        <v>81</v>
      </c>
      <c r="B88" s="86">
        <v>0</v>
      </c>
      <c r="C88" s="87">
        <v>0.5</v>
      </c>
      <c r="D88" s="88"/>
      <c r="E88" s="89">
        <v>0</v>
      </c>
      <c r="F88" s="94"/>
      <c r="G88" s="94"/>
      <c r="H88" s="13"/>
      <c r="I88" s="4"/>
    </row>
    <row r="89" spans="1:9" ht="15.75" customHeight="1">
      <c r="A89" s="84" t="s">
        <v>82</v>
      </c>
      <c r="B89" s="83">
        <v>0</v>
      </c>
      <c r="C89" s="85">
        <v>0.15</v>
      </c>
      <c r="D89" s="64"/>
      <c r="E89" s="26">
        <v>0</v>
      </c>
      <c r="F89" s="94"/>
      <c r="G89" s="94"/>
      <c r="H89" s="51"/>
      <c r="I89" s="4"/>
    </row>
    <row r="90" spans="1:8" ht="15.75">
      <c r="A90" s="22"/>
      <c r="B90" s="29"/>
      <c r="C90" s="30"/>
      <c r="D90" s="31"/>
      <c r="E90" s="31"/>
      <c r="F90" s="13"/>
      <c r="G90" s="13"/>
      <c r="H90" s="4"/>
    </row>
    <row r="91" spans="1:8" ht="15.75">
      <c r="A91" s="139" t="s">
        <v>21</v>
      </c>
      <c r="B91" s="121" t="s">
        <v>61</v>
      </c>
      <c r="C91" s="132" t="s">
        <v>22</v>
      </c>
      <c r="D91" s="133"/>
      <c r="E91" s="133"/>
      <c r="F91" s="106"/>
      <c r="G91" s="106"/>
      <c r="H91" s="52"/>
    </row>
    <row r="92" spans="1:8" ht="15.75">
      <c r="A92" s="140"/>
      <c r="B92" s="122"/>
      <c r="C92" s="121" t="s">
        <v>20</v>
      </c>
      <c r="D92" s="124" t="s">
        <v>60</v>
      </c>
      <c r="E92" s="128"/>
      <c r="F92" s="104"/>
      <c r="G92" s="104"/>
      <c r="H92" s="52"/>
    </row>
    <row r="93" spans="1:8" ht="15.75">
      <c r="A93" s="140"/>
      <c r="B93" s="122"/>
      <c r="C93" s="122"/>
      <c r="D93" s="129"/>
      <c r="E93" s="130"/>
      <c r="F93" s="104"/>
      <c r="G93" s="104"/>
      <c r="H93" s="52"/>
    </row>
    <row r="94" spans="1:8" ht="15.75">
      <c r="A94" s="141"/>
      <c r="B94" s="123"/>
      <c r="C94" s="123"/>
      <c r="D94" s="125"/>
      <c r="E94" s="131"/>
      <c r="F94" s="104"/>
      <c r="G94" s="104"/>
      <c r="H94" s="52"/>
    </row>
    <row r="95" spans="1:8" ht="15.75">
      <c r="A95" s="119" t="s">
        <v>56</v>
      </c>
      <c r="B95" s="82">
        <f>4768558028.65</f>
        <v>4768558028.65</v>
      </c>
      <c r="C95" s="32">
        <v>0.12</v>
      </c>
      <c r="D95" s="126">
        <f>B95/35437680098.22*100</f>
        <v>13.456180019214969</v>
      </c>
      <c r="E95" s="127"/>
      <c r="F95" s="107"/>
      <c r="G95" s="107"/>
      <c r="H95" s="13"/>
    </row>
    <row r="96" spans="1:8" ht="15.75" hidden="1">
      <c r="A96" s="22"/>
      <c r="B96" s="29"/>
      <c r="C96" s="30"/>
      <c r="D96" s="31"/>
      <c r="E96" s="31"/>
      <c r="F96" s="13"/>
      <c r="G96" s="13"/>
      <c r="H96" s="4"/>
    </row>
    <row r="97" spans="1:8" ht="19.5" customHeight="1" hidden="1">
      <c r="A97" s="165" t="s">
        <v>48</v>
      </c>
      <c r="B97" s="165"/>
      <c r="C97" s="166"/>
      <c r="D97" s="146" t="s">
        <v>49</v>
      </c>
      <c r="E97" s="147"/>
      <c r="F97" s="13"/>
      <c r="G97" s="13"/>
      <c r="H97" s="4"/>
    </row>
    <row r="98" spans="1:8" ht="15.75" hidden="1">
      <c r="A98" s="154" t="s">
        <v>50</v>
      </c>
      <c r="B98" s="154"/>
      <c r="C98" s="154"/>
      <c r="D98" s="33"/>
      <c r="E98" s="34">
        <v>0</v>
      </c>
      <c r="F98" s="13"/>
      <c r="G98" s="13"/>
      <c r="H98" s="4"/>
    </row>
    <row r="99" spans="1:8" ht="15.75">
      <c r="A99" s="46" t="s">
        <v>58</v>
      </c>
      <c r="E99" s="6"/>
      <c r="F99" s="13"/>
      <c r="G99" s="13"/>
      <c r="H99" s="4"/>
    </row>
    <row r="100" spans="1:3" ht="15.75">
      <c r="A100" s="47" t="s">
        <v>51</v>
      </c>
      <c r="C100" s="35"/>
    </row>
    <row r="101" spans="1:8" ht="15.75">
      <c r="A101" s="47" t="s">
        <v>92</v>
      </c>
      <c r="B101" s="53"/>
      <c r="C101" s="54"/>
      <c r="F101" s="13"/>
      <c r="G101" s="13"/>
      <c r="H101" s="4"/>
    </row>
    <row r="102" spans="1:8" ht="45" customHeight="1" hidden="1">
      <c r="A102" s="153" t="s">
        <v>64</v>
      </c>
      <c r="B102" s="153"/>
      <c r="C102" s="153"/>
      <c r="D102" s="153"/>
      <c r="E102" s="153"/>
      <c r="F102" s="13"/>
      <c r="G102" s="13"/>
      <c r="H102" s="4"/>
    </row>
    <row r="103" spans="1:8" ht="15.75">
      <c r="A103" s="7" t="s">
        <v>69</v>
      </c>
      <c r="F103" s="13"/>
      <c r="G103" s="13"/>
      <c r="H103" s="4"/>
    </row>
    <row r="104" spans="1:8" ht="15.75">
      <c r="A104" s="7"/>
      <c r="F104" s="13"/>
      <c r="G104" s="13"/>
      <c r="H104" s="4"/>
    </row>
    <row r="105" spans="1:8" ht="15.75">
      <c r="A105" s="7"/>
      <c r="F105" s="13"/>
      <c r="G105" s="13"/>
      <c r="H105" s="4"/>
    </row>
    <row r="106" spans="1:8" ht="15.75">
      <c r="A106" s="7"/>
      <c r="F106" s="13"/>
      <c r="G106" s="13"/>
      <c r="H106" s="4"/>
    </row>
    <row r="107" spans="1:8" ht="15.75">
      <c r="A107" s="7"/>
      <c r="F107" s="13"/>
      <c r="G107" s="13"/>
      <c r="H107" s="4"/>
    </row>
    <row r="108" spans="1:8" ht="15.75">
      <c r="A108" s="7"/>
      <c r="F108" s="13"/>
      <c r="G108" s="13"/>
      <c r="H108" s="4"/>
    </row>
    <row r="109" spans="1:3" ht="15.75">
      <c r="A109" s="2" t="s">
        <v>83</v>
      </c>
      <c r="C109" s="36"/>
    </row>
    <row r="110" ht="15.75">
      <c r="A110" s="2" t="s">
        <v>85</v>
      </c>
    </row>
    <row r="111" ht="15.75">
      <c r="A111" s="2" t="s">
        <v>84</v>
      </c>
    </row>
    <row r="113" spans="1:7" ht="15.75">
      <c r="A113" s="37"/>
      <c r="B113" s="37"/>
      <c r="C113" s="37"/>
      <c r="D113" s="38"/>
      <c r="E113" s="36"/>
      <c r="F113" s="105"/>
      <c r="G113" s="105"/>
    </row>
    <row r="114" spans="1:7" ht="15.75">
      <c r="A114" s="37"/>
      <c r="B114" s="37"/>
      <c r="C114" s="37"/>
      <c r="D114" s="38"/>
      <c r="E114" s="36"/>
      <c r="F114" s="105"/>
      <c r="G114" s="105"/>
    </row>
    <row r="115" spans="1:7" ht="15.75">
      <c r="A115" s="39"/>
      <c r="B115" s="39"/>
      <c r="C115" s="39"/>
      <c r="D115" s="39"/>
      <c r="E115" s="36"/>
      <c r="F115" s="105"/>
      <c r="G115" s="105"/>
    </row>
    <row r="116" spans="1:7" ht="15.75">
      <c r="A116" s="4"/>
      <c r="E116" s="36"/>
      <c r="F116" s="105"/>
      <c r="G116" s="105"/>
    </row>
    <row r="117" spans="1:7" ht="15.75">
      <c r="A117" s="164"/>
      <c r="B117" s="164"/>
      <c r="C117" s="164"/>
      <c r="D117" s="164"/>
      <c r="E117" s="36"/>
      <c r="F117" s="105"/>
      <c r="G117" s="105"/>
    </row>
    <row r="118" spans="1:7" ht="15.75">
      <c r="A118" s="137"/>
      <c r="B118" s="137"/>
      <c r="C118" s="137"/>
      <c r="D118" s="137"/>
      <c r="E118" s="36"/>
      <c r="F118" s="105"/>
      <c r="G118" s="105"/>
    </row>
    <row r="119" spans="1:7" ht="15.75">
      <c r="A119" s="37"/>
      <c r="B119" s="37"/>
      <c r="C119" s="37"/>
      <c r="D119" s="37"/>
      <c r="E119" s="36"/>
      <c r="F119" s="105"/>
      <c r="G119" s="105"/>
    </row>
    <row r="120" spans="1:4" ht="15.75">
      <c r="A120" s="37"/>
      <c r="B120" s="37"/>
      <c r="C120" s="37"/>
      <c r="D120" s="3"/>
    </row>
  </sheetData>
  <sheetProtection/>
  <mergeCells count="71">
    <mergeCell ref="A53:C53"/>
    <mergeCell ref="A54:C54"/>
    <mergeCell ref="A55:C55"/>
    <mergeCell ref="A32:C32"/>
    <mergeCell ref="A43:C43"/>
    <mergeCell ref="A49:C49"/>
    <mergeCell ref="A39:C39"/>
    <mergeCell ref="A47:C47"/>
    <mergeCell ref="A40:C40"/>
    <mergeCell ref="A16:C16"/>
    <mergeCell ref="A15:C15"/>
    <mergeCell ref="A30:C30"/>
    <mergeCell ref="A28:C28"/>
    <mergeCell ref="A29:C29"/>
    <mergeCell ref="A33:C33"/>
    <mergeCell ref="A22:C22"/>
    <mergeCell ref="A23:C23"/>
    <mergeCell ref="A24:C24"/>
    <mergeCell ref="A25:C25"/>
    <mergeCell ref="A17:C17"/>
    <mergeCell ref="A118:D118"/>
    <mergeCell ref="A117:D117"/>
    <mergeCell ref="D58:E59"/>
    <mergeCell ref="C91:E91"/>
    <mergeCell ref="A97:C97"/>
    <mergeCell ref="D33:E33"/>
    <mergeCell ref="D38:E38"/>
    <mergeCell ref="A26:C26"/>
    <mergeCell ref="D30:E30"/>
    <mergeCell ref="D97:E97"/>
    <mergeCell ref="B91:B94"/>
    <mergeCell ref="A21:C21"/>
    <mergeCell ref="A20:C20"/>
    <mergeCell ref="A19:C19"/>
    <mergeCell ref="A18:C18"/>
    <mergeCell ref="A51:C51"/>
    <mergeCell ref="A27:C27"/>
    <mergeCell ref="A38:C38"/>
    <mergeCell ref="A31:C31"/>
    <mergeCell ref="A14:C14"/>
    <mergeCell ref="A12:C12"/>
    <mergeCell ref="A13:C13"/>
    <mergeCell ref="A91:A94"/>
    <mergeCell ref="A102:E102"/>
    <mergeCell ref="A98:C98"/>
    <mergeCell ref="D60:E61"/>
    <mergeCell ref="B82:B85"/>
    <mergeCell ref="A66:A67"/>
    <mergeCell ref="B66:B67"/>
    <mergeCell ref="A5:E5"/>
    <mergeCell ref="A6:E6"/>
    <mergeCell ref="A7:E7"/>
    <mergeCell ref="D12:E12"/>
    <mergeCell ref="D13:E13"/>
    <mergeCell ref="A8:E8"/>
    <mergeCell ref="A58:A62"/>
    <mergeCell ref="A46:C46"/>
    <mergeCell ref="A48:C48"/>
    <mergeCell ref="A41:C41"/>
    <mergeCell ref="D83:E85"/>
    <mergeCell ref="A42:C42"/>
    <mergeCell ref="A82:A85"/>
    <mergeCell ref="A44:C44"/>
    <mergeCell ref="A45:C45"/>
    <mergeCell ref="A52:C52"/>
    <mergeCell ref="C92:C94"/>
    <mergeCell ref="E66:E67"/>
    <mergeCell ref="D95:E95"/>
    <mergeCell ref="D92:E94"/>
    <mergeCell ref="C82:E82"/>
    <mergeCell ref="C83:C85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Janaina Ferreira Silva Flausino</cp:lastModifiedBy>
  <cp:lastPrinted>2023-09-20T20:57:33Z</cp:lastPrinted>
  <dcterms:created xsi:type="dcterms:W3CDTF">2000-10-19T13:42:41Z</dcterms:created>
  <dcterms:modified xsi:type="dcterms:W3CDTF">2023-09-29T17:54:19Z</dcterms:modified>
  <cp:category/>
  <cp:version/>
  <cp:contentType/>
  <cp:contentStatus/>
</cp:coreProperties>
</file>