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85" windowWidth="7680" windowHeight="7350" activeTab="0"/>
  </bookViews>
  <sheets>
    <sheet name="Plan1" sheetId="1" r:id="rId1"/>
    <sheet name="Anexo III - RCL" sheetId="2" r:id="rId2"/>
    <sheet name="FUNDEB" sheetId="3" r:id="rId3"/>
    <sheet name="CP Municípios" sheetId="4" r:id="rId4"/>
  </sheets>
  <definedNames>
    <definedName name="_xlnm.Print_Area" localSheetId="1">'Anexo III - RCL'!$A$1:$O$33</definedName>
    <definedName name="_xlnm.Print_Area" localSheetId="0">'Plan1'!$A$2:$O$58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<sst xmlns="http://schemas.openxmlformats.org/spreadsheetml/2006/main" count="243" uniqueCount="190">
  <si>
    <t>ESPECIFICAÇÃO</t>
  </si>
  <si>
    <t>DEDUÇÕES (II)</t>
  </si>
  <si>
    <t>EVOLUÇÃO DA RECEITA REALIZADA NOS ÚLTIMOS 12 MESES</t>
  </si>
  <si>
    <t>TOTAL</t>
  </si>
  <si>
    <t>PREVISÃO</t>
  </si>
  <si>
    <t>(ÚLTIMOS</t>
  </si>
  <si>
    <t>ATUALIZADA</t>
  </si>
  <si>
    <t>12 MESES)</t>
  </si>
  <si>
    <t>&lt;EXERCÍCIO&gt;</t>
  </si>
  <si>
    <t>GOVERNO DO ESTADO DO RIO DE JANEIRO</t>
  </si>
  <si>
    <t>RELATÓRIO RESUMIDO DA EXECUÇÃO ORÇAMENTÁRIA</t>
  </si>
  <si>
    <t>DEMONSTRATIVO DA RECEITA CORRENTE LÍQUIDA</t>
  </si>
  <si>
    <t>ORÇAMENTOS FISCAL E DA SEGURIDADE SOCIAL</t>
  </si>
  <si>
    <t>RECEITA CORRENTE LÍQUIDA (III) = (I - II)</t>
  </si>
  <si>
    <t>Tabela 3 - Demonstrativo da Receita Corrente Líquida</t>
  </si>
  <si>
    <t>&lt;ENTE DA FEDERAÇÃO&gt;</t>
  </si>
  <si>
    <t>&lt;PERÍODO DE REFERÊNCIA&gt;</t>
  </si>
  <si>
    <t>&lt;MR–11&gt;</t>
  </si>
  <si>
    <t>&lt;MR–10&gt;</t>
  </si>
  <si>
    <t>&lt;MR–9&gt;</t>
  </si>
  <si>
    <t>&lt;MR–8&gt;</t>
  </si>
  <si>
    <t>&lt;MR–7&gt;</t>
  </si>
  <si>
    <t>&lt;MR–6&gt;</t>
  </si>
  <si>
    <t>&lt;MR–5&gt;</t>
  </si>
  <si>
    <t>&lt;MR–4&gt;</t>
  </si>
  <si>
    <t>&lt;MR–3&gt;</t>
  </si>
  <si>
    <t>&lt;MR–2&gt;</t>
  </si>
  <si>
    <t>&lt;MR–1&gt;</t>
  </si>
  <si>
    <t>&lt;MR&gt;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</si>
  <si>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</si>
  <si>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</si>
  <si>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</si>
  <si>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</si>
  <si>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</si>
  <si>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</si>
  <si>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</si>
  <si>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</si>
  <si>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</si>
  <si>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 xml:space="preserve">    Transferências Constitucionais e Legais</t>
  </si>
  <si>
    <t xml:space="preserve">    Contrib. Empregadores e Trab. para Seg. Social</t>
  </si>
  <si>
    <t xml:space="preserve">    Contrib. para o Plano de Previdência do Servidor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</si>
  <si>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</si>
  <si>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</si>
  <si>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</si>
  <si>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</si>
  <si>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</si>
  <si>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</si>
  <si>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 xml:space="preserve">FONTE: </t>
  </si>
  <si>
    <t>RREO - ANEXO 3 (LRF, Art. 53, inciso I)</t>
  </si>
  <si>
    <t xml:space="preserve">      ICMS</t>
  </si>
  <si>
    <t xml:space="preserve">      IPVA</t>
  </si>
  <si>
    <t xml:space="preserve">      ITCD</t>
  </si>
  <si>
    <t xml:space="preserve">      IRRF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</si>
  <si>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</si>
  <si>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</si>
  <si>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</si>
  <si>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</si>
  <si>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</si>
  <si>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    Cota-Parte do FPE</t>
  </si>
  <si>
    <t xml:space="preserve">      Transferências da LC.87/1996</t>
  </si>
  <si>
    <t xml:space="preserve">      Transferências do FUNDEB</t>
  </si>
  <si>
    <t xml:space="preserve">      Outras Transferências Correntes</t>
  </si>
  <si>
    <t xml:space="preserve">  Outras Receitas Correntes</t>
  </si>
  <si>
    <t xml:space="preserve">  Transferências Constitucionais e Legais</t>
  </si>
  <si>
    <t xml:space="preserve">  Compensação Financ. entre Regimes Prev.</t>
  </si>
  <si>
    <t xml:space="preserve">  Dedução de Receita p/ Formação do FUNDEB</t>
  </si>
  <si>
    <t>Obs.: 1 - Excluídas a Imprensa Oficial, a CEDAE e a AGERIO por não se enquadrarem no conceito de Empresa Dependente.</t>
  </si>
  <si>
    <t>POSICAO</t>
  </si>
  <si>
    <t>SUB-ALINEA</t>
  </si>
  <si>
    <t>SUBALINEA</t>
  </si>
  <si>
    <t>PREV.ATUALIZADA</t>
  </si>
  <si>
    <t>REC.REALIZADA</t>
  </si>
  <si>
    <t>12/2013</t>
  </si>
  <si>
    <t>11120502</t>
  </si>
  <si>
    <t>Cota-Parte dos Municípios - IPVA</t>
  </si>
  <si>
    <t>11120503</t>
  </si>
  <si>
    <t>Cota-Parte Estadual para o FUNDEB - IPVA</t>
  </si>
  <si>
    <t>11120702</t>
  </si>
  <si>
    <t>Cota - Parte para o FUNDEB - ITD</t>
  </si>
  <si>
    <t>11130202</t>
  </si>
  <si>
    <t>Cota-Parte dos Municípios - ICMS</t>
  </si>
  <si>
    <t>11130203</t>
  </si>
  <si>
    <t>Cota-Parte Estadual para o FUNDEB - ICMS</t>
  </si>
  <si>
    <t>11130206</t>
  </si>
  <si>
    <t>Imp. sobre Oper.Relativas à Circulação Mercadorias - Cota-Parte Municípios - ICM</t>
  </si>
  <si>
    <t>11130208</t>
  </si>
  <si>
    <t>Cota-Parte dos Municípios - ICMS-SIMPLES</t>
  </si>
  <si>
    <t>11130209</t>
  </si>
  <si>
    <t>Cota-Parte do Estado para o FUNDEB - ICMS-SIMPLES</t>
  </si>
  <si>
    <t>17210103</t>
  </si>
  <si>
    <t>Cota-Parte do Fundo de Participação dos Estados - FPE para  o FUNDEB</t>
  </si>
  <si>
    <t>17210113</t>
  </si>
  <si>
    <t>Cota-Parte dos Municípios - IPI</t>
  </si>
  <si>
    <t>17210114</t>
  </si>
  <si>
    <t>Cota-Parte do Estado para o  FUNDEB - IPI</t>
  </si>
  <si>
    <t>17210136</t>
  </si>
  <si>
    <t>Cota-Parte dos Municípios na Contrib. de Intervenção no Domínio Econômico - CIDE</t>
  </si>
  <si>
    <t>19112003</t>
  </si>
  <si>
    <t>Cota-Parte do FUNDEB dos Juros e Multas de Mora do ITD</t>
  </si>
  <si>
    <t>19114104</t>
  </si>
  <si>
    <t>Cota-Parte dos Municípios dos Juros e Multas de Mora do IPVA</t>
  </si>
  <si>
    <t>19114105</t>
  </si>
  <si>
    <t>Cota-Parte do FUNDEB dos Juros e Multas de Mora do IPVA</t>
  </si>
  <si>
    <t>19114207</t>
  </si>
  <si>
    <t>Cota-Parte dos Municípios dos Juros e Multas de Mora do ICMS</t>
  </si>
  <si>
    <t>19114209</t>
  </si>
  <si>
    <t>Cota-Parte dos Municípios dos Juros e Multas de Mora do ICM</t>
  </si>
  <si>
    <t>19114210</t>
  </si>
  <si>
    <t>Cota-Parte dos Municípios dos Juros e Multas de Mora do ICMS SIMPLES</t>
  </si>
  <si>
    <t>19114211</t>
  </si>
  <si>
    <t>Cota-Parte do FUNDEB dos Juros e Multas de Mora do ICMS</t>
  </si>
  <si>
    <t>19114212</t>
  </si>
  <si>
    <t>Cota-Parte do FUNDEB dos Juros e Multas de Mora do ICMS SIMPLES</t>
  </si>
  <si>
    <t>19131403</t>
  </si>
  <si>
    <t>Cota-Parte do FUNDEB dos Juros e Multas de Mora da Dívida Ativa do IPVA</t>
  </si>
  <si>
    <t>19131405</t>
  </si>
  <si>
    <t>CP Municípios Juros e Multas de Mora da Dívida Ativa do IPVA inscrita após 1997</t>
  </si>
  <si>
    <t>19131505</t>
  </si>
  <si>
    <t>Cota-Parte do FUNDEB dos Juros e Multas de Mora da Dívida Ativa do ICMS</t>
  </si>
  <si>
    <t>19131507</t>
  </si>
  <si>
    <t>CP Municípios Juros e Multas de Mora da Divida Ativa do ICMS incrita após 1997</t>
  </si>
  <si>
    <t>19131509</t>
  </si>
  <si>
    <t>CP Municípios Juros e Multas de Mora da Divida Ativa do ICM inscrita após 1997</t>
  </si>
  <si>
    <t>19131512</t>
  </si>
  <si>
    <t>CP dos Municípios dos Juros e Multas de Mora D.A. - ICMS inscrita até 1997</t>
  </si>
  <si>
    <t>19131513</t>
  </si>
  <si>
    <t>CP dos Municípios dos Juros e Multas de Mora D.A. - ICM inscrita até 1997</t>
  </si>
  <si>
    <t>19132003</t>
  </si>
  <si>
    <t>Cota-Parte do FUNDEB dos Juros e Multas de Mora da Dívida Ativa sobre ITD</t>
  </si>
  <si>
    <t>19311402</t>
  </si>
  <si>
    <t>Cota-Parte dos Municípios da Dívida Ativa - IPVA</t>
  </si>
  <si>
    <t>19311404</t>
  </si>
  <si>
    <t>Cota-Parte  p/ o FUNDEB da Receita da Dívida Ativa do Imp Propried de Veíc- IPVA</t>
  </si>
  <si>
    <t>19311502</t>
  </si>
  <si>
    <t>Cota-Parte dos Municípios da Dívida Ativa do ICMS - Inscrita após 1997</t>
  </si>
  <si>
    <t>19311503</t>
  </si>
  <si>
    <t>Cota-Parte do Estado da Dívida Ativa do ICMS para o FUNDEB</t>
  </si>
  <si>
    <t>19311506</t>
  </si>
  <si>
    <t>Cota-Parte dos Municípios da Dívida Ativa - ICM</t>
  </si>
  <si>
    <t>19311508</t>
  </si>
  <si>
    <t>Cota-Parte dos Municípios da Divida Ativa do ICMS - Insc. Até 1997</t>
  </si>
  <si>
    <t>19312003</t>
  </si>
  <si>
    <t>Cota - Parte para o FUNDEB da Rec da Dívida Ativa - ITD</t>
  </si>
  <si>
    <t>13409904</t>
  </si>
  <si>
    <t>Cota-Parte Compens. Financ. dos Royalties pela Prod. Petróleo Transf. Municípios</t>
  </si>
  <si>
    <t>13409909</t>
  </si>
  <si>
    <t>Cota-parte dos Royalties Produção do Petróleo Transf. Munic.  - Até 5%- PRÉ-SAL</t>
  </si>
  <si>
    <t>17213602</t>
  </si>
  <si>
    <t>Transferência Financeira - Lei Complementar Nº 87/96 - Cota Estadual para FUNDEB</t>
  </si>
  <si>
    <t>Renato Ferreira Costa</t>
  </si>
  <si>
    <t>Coordenador - ID: 4.284.985-3</t>
  </si>
  <si>
    <t>Contador - CRC-RJ-097281/O-6</t>
  </si>
  <si>
    <t xml:space="preserve">  Contrib. do Servidor para o Plano de Previdência </t>
  </si>
  <si>
    <t>Ronald Marcio G. Rodrigues</t>
  </si>
  <si>
    <t>Superintendente - ID: 1.943.584-3</t>
  </si>
  <si>
    <t>Contador - CRC-RJ-079208/O-8</t>
  </si>
  <si>
    <t>FONTE: Siafe-Rio - Secretaria de Estado de Fazenda.</t>
  </si>
  <si>
    <t xml:space="preserve">  Impostos, Taxas e Contribuições de Melhoria</t>
  </si>
  <si>
    <t xml:space="preserve">      Outros Impostos, Taxas e Contribuições de Melhoria</t>
  </si>
  <si>
    <t xml:space="preserve">      Transferências da LC 61/1989</t>
  </si>
  <si>
    <t xml:space="preserve">      Outras Receitas Patrimoniais</t>
  </si>
  <si>
    <t xml:space="preserve">      Rendimentos de Aplicação Financeira</t>
  </si>
  <si>
    <t>TOTAL                             (ÚLTIMOS 12 MESES)</t>
  </si>
  <si>
    <t xml:space="preserve">( - ) Transferências obrigatórias da União relativas às emendas individuais (art. 166-A, § 1º, da CF) (IV)    </t>
  </si>
  <si>
    <t>RECEITA CORRENTE LÍQUIDA AJUSTADA PARA CÁLCULO DOS LIMITES DE ENDIVIDAMENTO (V) = (III - IV)</t>
  </si>
  <si>
    <t xml:space="preserve">( - ) Transferências obrigatórias da União relativas às emendas de bancada (art. 166, § 16, da CF) (VI)  </t>
  </si>
  <si>
    <t>RECEITA CORRENTE LÍQUIDA AJUSTADA PARA CÁLCULO DOS LIMITES DA DESPESA COM PESSOAL (VII) = (V - VI)</t>
  </si>
  <si>
    <t xml:space="preserve">  Rendimentos de Aplicações de Recursos Previdenciários</t>
  </si>
  <si>
    <t>Yasmim da Costa Monteiro</t>
  </si>
  <si>
    <t>Subsecretária de Contabilidade Geral - ID: 4.461.243-5</t>
  </si>
  <si>
    <t>Contadora - CRC-RJ-114428/O-0</t>
  </si>
  <si>
    <t>Nov/2022</t>
  </si>
  <si>
    <t>Dez/2022</t>
  </si>
  <si>
    <t>Jan/2023</t>
  </si>
  <si>
    <t>Fev/2023</t>
  </si>
  <si>
    <t>2023</t>
  </si>
  <si>
    <t xml:space="preserve">  Contribuições</t>
  </si>
  <si>
    <t>NÃO CONSTA ESTA LINHA MAIS</t>
  </si>
  <si>
    <t xml:space="preserve">         2 - Imprensa Oficial, CEDAE e AGERIO não constam nos Orçamentos Fiscal e da Seguridade Social no exercício de 2023.</t>
  </si>
  <si>
    <t xml:space="preserve">         3 - Os recursos provenientes da concessão de serviço público de abastecimento de água e esgotamento sanitário da CEDAE, que ingressaram entre os meses de março/2022 e fevereiro/2023, geraram um impacto neste demonstrativo de R$ 1.511.547.578,63 (um bilhão, quinhentos e onze milhões, quinhentos e quarenta e sete mil, quinhentos e setenta e oito reais e sessenta e três centavos), deduzidas as transferências aos municípios e ao Fundo de Desenvolvimento Metropolitano do RJ.</t>
  </si>
  <si>
    <t>Mar/2023</t>
  </si>
  <si>
    <t>Abr/2023</t>
  </si>
  <si>
    <t>Mai/2023</t>
  </si>
  <si>
    <t>Jun/2023</t>
  </si>
  <si>
    <t>Jul/2023</t>
  </si>
  <si>
    <t>Ago/2023</t>
  </si>
  <si>
    <t>Set/2023</t>
  </si>
  <si>
    <t>Out/2023</t>
  </si>
  <si>
    <t>NOVEMBRO/2022 A OUTUBRO/2023</t>
  </si>
  <si>
    <t xml:space="preserve">            Emissão: 22/11/2023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</si>
</sst>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_(* #,##0.0_);_(* \(#,##0.0\);_(* &quot;-&quot;??_);_(@_)"/>
    <numFmt numFmtId="174" formatCode="_(* #,##0_);_(* \(#,##0\);_(* &quot;-&quot;??_);_(@_)"/>
    <numFmt numFmtId="175" formatCode="[$-416]dddd\,\ d&quot; de &quot;mmmm&quot; de &quot;yyyy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3">
    <font>
      <sz val="10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167" fontId="1" fillId="0" borderId="0" xfId="0" applyNumberFormat="1" applyFont="1" applyFill="1" applyAlignment="1">
      <alignment horizontal="right"/>
    </xf>
    <xf numFmtId="0" fontId="1" fillId="0" borderId="13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37" fontId="1" fillId="0" borderId="17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37" fontId="1" fillId="0" borderId="19" xfId="0" applyNumberFormat="1" applyFont="1" applyFill="1" applyBorder="1" applyAlignment="1">
      <alignment/>
    </xf>
    <xf numFmtId="37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171" fontId="0" fillId="0" borderId="0" xfId="61" applyFont="1" applyAlignment="1">
      <alignment/>
    </xf>
    <xf numFmtId="171" fontId="0" fillId="0" borderId="0" xfId="61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71" fontId="0" fillId="33" borderId="0" xfId="61" applyFont="1" applyFill="1" applyAlignment="1" applyProtection="1">
      <alignment/>
      <protection locked="0"/>
    </xf>
    <xf numFmtId="0" fontId="4" fillId="0" borderId="0" xfId="0" applyFont="1" applyAlignment="1">
      <alignment/>
    </xf>
    <xf numFmtId="171" fontId="5" fillId="0" borderId="0" xfId="61" applyFont="1" applyAlignment="1">
      <alignment horizontal="center"/>
    </xf>
    <xf numFmtId="171" fontId="5" fillId="0" borderId="0" xfId="61" applyFont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171" fontId="5" fillId="0" borderId="0" xfId="61" applyFont="1" applyAlignment="1">
      <alignment horizontal="right"/>
    </xf>
    <xf numFmtId="0" fontId="5" fillId="0" borderId="0" xfId="0" applyFont="1" applyAlignment="1">
      <alignment horizontal="right"/>
    </xf>
    <xf numFmtId="171" fontId="5" fillId="0" borderId="0" xfId="61" applyFont="1" applyFill="1" applyBorder="1" applyAlignment="1">
      <alignment horizontal="right"/>
    </xf>
    <xf numFmtId="171" fontId="5" fillId="0" borderId="0" xfId="6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4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49" fontId="7" fillId="34" borderId="16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174" fontId="5" fillId="0" borderId="0" xfId="0" applyNumberFormat="1" applyFont="1" applyAlignment="1">
      <alignment/>
    </xf>
    <xf numFmtId="174" fontId="6" fillId="0" borderId="0" xfId="0" applyNumberFormat="1" applyFont="1" applyFill="1" applyAlignment="1">
      <alignment/>
    </xf>
    <xf numFmtId="174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49" fontId="7" fillId="34" borderId="21" xfId="47" applyNumberFormat="1" applyFont="1" applyFill="1" applyBorder="1" applyAlignment="1">
      <alignment horizontal="justify" wrapText="1"/>
      <protection/>
    </xf>
    <xf numFmtId="171" fontId="7" fillId="0" borderId="10" xfId="61" applyNumberFormat="1" applyFont="1" applyFill="1" applyBorder="1" applyAlignment="1">
      <alignment/>
    </xf>
    <xf numFmtId="171" fontId="7" fillId="0" borderId="10" xfId="61" applyNumberFormat="1" applyFont="1" applyBorder="1" applyAlignment="1">
      <alignment/>
    </xf>
    <xf numFmtId="171" fontId="6" fillId="0" borderId="11" xfId="61" applyNumberFormat="1" applyFont="1" applyBorder="1" applyAlignment="1">
      <alignment/>
    </xf>
    <xf numFmtId="171" fontId="6" fillId="0" borderId="11" xfId="61" applyNumberFormat="1" applyFont="1" applyFill="1" applyBorder="1" applyAlignment="1">
      <alignment/>
    </xf>
    <xf numFmtId="171" fontId="6" fillId="0" borderId="11" xfId="61" applyNumberFormat="1" applyFont="1" applyFill="1" applyBorder="1" applyAlignment="1">
      <alignment horizontal="left" indent="1"/>
    </xf>
    <xf numFmtId="171" fontId="6" fillId="0" borderId="11" xfId="61" applyNumberFormat="1" applyFont="1" applyBorder="1" applyAlignment="1">
      <alignment horizontal="right" indent="1"/>
    </xf>
    <xf numFmtId="171" fontId="6" fillId="0" borderId="11" xfId="61" applyNumberFormat="1" applyFont="1" applyBorder="1" applyAlignment="1">
      <alignment horizontal="left" indent="1"/>
    </xf>
    <xf numFmtId="171" fontId="6" fillId="35" borderId="11" xfId="61" applyNumberFormat="1" applyFont="1" applyFill="1" applyBorder="1" applyAlignment="1">
      <alignment/>
    </xf>
    <xf numFmtId="171" fontId="6" fillId="35" borderId="11" xfId="61" applyNumberFormat="1" applyFont="1" applyFill="1" applyBorder="1" applyAlignment="1">
      <alignment horizontal="left" indent="1"/>
    </xf>
    <xf numFmtId="171" fontId="7" fillId="0" borderId="12" xfId="61" applyNumberFormat="1" applyFont="1" applyFill="1" applyBorder="1" applyAlignment="1">
      <alignment/>
    </xf>
    <xf numFmtId="171" fontId="7" fillId="0" borderId="11" xfId="61" applyNumberFormat="1" applyFont="1" applyFill="1" applyBorder="1" applyAlignment="1">
      <alignment/>
    </xf>
    <xf numFmtId="171" fontId="6" fillId="0" borderId="12" xfId="61" applyNumberFormat="1" applyFont="1" applyFill="1" applyBorder="1" applyAlignment="1">
      <alignment/>
    </xf>
    <xf numFmtId="171" fontId="6" fillId="0" borderId="12" xfId="61" applyNumberFormat="1" applyFont="1" applyFill="1" applyBorder="1" applyAlignment="1">
      <alignment/>
    </xf>
    <xf numFmtId="171" fontId="6" fillId="0" borderId="0" xfId="61" applyNumberFormat="1" applyFont="1" applyFill="1" applyAlignment="1">
      <alignment/>
    </xf>
    <xf numFmtId="171" fontId="7" fillId="34" borderId="20" xfId="61" applyNumberFormat="1" applyFont="1" applyFill="1" applyBorder="1" applyAlignment="1">
      <alignment/>
    </xf>
    <xf numFmtId="171" fontId="7" fillId="34" borderId="18" xfId="61" applyNumberFormat="1" applyFont="1" applyFill="1" applyBorder="1" applyAlignment="1">
      <alignment/>
    </xf>
    <xf numFmtId="171" fontId="6" fillId="0" borderId="20" xfId="61" applyNumberFormat="1" applyFont="1" applyFill="1" applyBorder="1" applyAlignment="1">
      <alignment/>
    </xf>
    <xf numFmtId="171" fontId="6" fillId="0" borderId="18" xfId="61" applyNumberFormat="1" applyFont="1" applyFill="1" applyBorder="1" applyAlignment="1">
      <alignment/>
    </xf>
    <xf numFmtId="171" fontId="7" fillId="34" borderId="20" xfId="61" applyNumberFormat="1" applyFont="1" applyFill="1" applyBorder="1" applyAlignment="1">
      <alignment horizontal="center"/>
    </xf>
    <xf numFmtId="171" fontId="7" fillId="34" borderId="19" xfId="61" applyNumberFormat="1" applyFont="1" applyFill="1" applyBorder="1" applyAlignment="1">
      <alignment horizontal="center"/>
    </xf>
    <xf numFmtId="171" fontId="6" fillId="0" borderId="20" xfId="61" applyNumberFormat="1" applyFont="1" applyFill="1" applyBorder="1" applyAlignment="1">
      <alignment/>
    </xf>
    <xf numFmtId="171" fontId="6" fillId="0" borderId="18" xfId="61" applyNumberFormat="1" applyFont="1" applyFill="1" applyBorder="1" applyAlignment="1">
      <alignment/>
    </xf>
    <xf numFmtId="171" fontId="7" fillId="34" borderId="20" xfId="61" applyNumberFormat="1" applyFont="1" applyFill="1" applyBorder="1" applyAlignment="1">
      <alignment/>
    </xf>
    <xf numFmtId="171" fontId="7" fillId="34" borderId="19" xfId="61" applyNumberFormat="1" applyFont="1" applyFill="1" applyBorder="1" applyAlignment="1">
      <alignment/>
    </xf>
    <xf numFmtId="0" fontId="6" fillId="35" borderId="0" xfId="0" applyFont="1" applyFill="1" applyAlignment="1">
      <alignment/>
    </xf>
    <xf numFmtId="171" fontId="6" fillId="0" borderId="0" xfId="61" applyNumberFormat="1" applyFont="1" applyFill="1" applyBorder="1" applyAlignment="1">
      <alignment/>
    </xf>
    <xf numFmtId="43" fontId="6" fillId="0" borderId="0" xfId="0" applyNumberFormat="1" applyFont="1" applyAlignment="1">
      <alignment/>
    </xf>
    <xf numFmtId="0" fontId="6" fillId="33" borderId="0" xfId="0" applyFont="1" applyFill="1" applyBorder="1" applyAlignment="1">
      <alignment/>
    </xf>
    <xf numFmtId="171" fontId="6" fillId="33" borderId="11" xfId="61" applyNumberFormat="1" applyFont="1" applyFill="1" applyBorder="1" applyAlignment="1">
      <alignment/>
    </xf>
    <xf numFmtId="171" fontId="6" fillId="33" borderId="11" xfId="61" applyNumberFormat="1" applyFont="1" applyFill="1" applyBorder="1" applyAlignment="1">
      <alignment horizontal="left" indent="1"/>
    </xf>
    <xf numFmtId="171" fontId="5" fillId="33" borderId="0" xfId="61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justify" wrapText="1"/>
    </xf>
    <xf numFmtId="0" fontId="6" fillId="35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35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37" fontId="7" fillId="34" borderId="10" xfId="0" applyNumberFormat="1" applyFont="1" applyFill="1" applyBorder="1" applyAlignment="1">
      <alignment horizontal="center" vertical="center"/>
    </xf>
    <xf numFmtId="37" fontId="7" fillId="34" borderId="22" xfId="0" applyNumberFormat="1" applyFont="1" applyFill="1" applyBorder="1" applyAlignment="1">
      <alignment horizontal="center" vertical="center"/>
    </xf>
    <xf numFmtId="37" fontId="7" fillId="34" borderId="13" xfId="0" applyNumberFormat="1" applyFont="1" applyFill="1" applyBorder="1" applyAlignment="1">
      <alignment horizontal="center" vertical="center"/>
    </xf>
    <xf numFmtId="37" fontId="7" fillId="34" borderId="17" xfId="0" applyNumberFormat="1" applyFont="1" applyFill="1" applyBorder="1" applyAlignment="1">
      <alignment horizontal="center" vertical="center"/>
    </xf>
    <xf numFmtId="37" fontId="7" fillId="34" borderId="23" xfId="0" applyNumberFormat="1" applyFont="1" applyFill="1" applyBorder="1" applyAlignment="1">
      <alignment horizontal="center" vertical="center"/>
    </xf>
    <xf numFmtId="37" fontId="7" fillId="34" borderId="15" xfId="0" applyNumberFormat="1" applyFont="1" applyFill="1" applyBorder="1" applyAlignment="1">
      <alignment horizontal="center" vertical="center"/>
    </xf>
    <xf numFmtId="49" fontId="7" fillId="34" borderId="24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167" fontId="6" fillId="0" borderId="23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33" borderId="0" xfId="0" applyFont="1" applyFill="1" applyBorder="1" applyAlignment="1">
      <alignment horizontal="justify" wrapText="1"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22" xfId="0" applyNumberFormat="1" applyFont="1" applyFill="1" applyBorder="1" applyAlignment="1">
      <alignment horizontal="center" vertical="center"/>
    </xf>
    <xf numFmtId="37" fontId="1" fillId="0" borderId="13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5" fillId="0" borderId="0" xfId="61" applyFont="1" applyFill="1" applyAlignment="1">
      <alignment horizontal="center"/>
    </xf>
    <xf numFmtId="171" fontId="5" fillId="0" borderId="0" xfId="61" applyFont="1" applyFill="1" applyAlignment="1">
      <alignment horizontal="right"/>
    </xf>
    <xf numFmtId="171" fontId="5" fillId="0" borderId="0" xfId="61" applyFont="1" applyFill="1" applyAlignment="1">
      <alignment/>
    </xf>
    <xf numFmtId="171" fontId="8" fillId="0" borderId="0" xfId="61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85725</xdr:rowOff>
    </xdr:from>
    <xdr:to>
      <xdr:col>6</xdr:col>
      <xdr:colOff>581025</xdr:colOff>
      <xdr:row>3</xdr:row>
      <xdr:rowOff>238125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8572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7"/>
  <sheetViews>
    <sheetView showGridLines="0" tabSelected="1" zoomScale="75" zoomScaleNormal="75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P41" sqref="P41:Q46"/>
    </sheetView>
  </sheetViews>
  <sheetFormatPr defaultColWidth="9.140625" defaultRowHeight="12.75"/>
  <cols>
    <col min="1" max="1" width="76.57421875" style="44" customWidth="1"/>
    <col min="2" max="2" width="21.00390625" style="44" customWidth="1"/>
    <col min="3" max="3" width="20.8515625" style="44" customWidth="1"/>
    <col min="4" max="13" width="20.8515625" style="44" bestFit="1" customWidth="1"/>
    <col min="14" max="14" width="24.28125" style="44" customWidth="1"/>
    <col min="15" max="15" width="22.421875" style="44" customWidth="1"/>
    <col min="16" max="16" width="18.28125" style="45" customWidth="1"/>
    <col min="17" max="17" width="15.140625" style="46" bestFit="1" customWidth="1"/>
    <col min="18" max="18" width="16.8515625" style="47" bestFit="1" customWidth="1"/>
    <col min="19" max="16384" width="9.140625" style="44" customWidth="1"/>
  </cols>
  <sheetData>
    <row r="1" ht="9" customHeight="1"/>
    <row r="2" spans="1:15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1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5.75">
      <c r="A5" s="104" t="s">
        <v>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15.75">
      <c r="A6" s="104" t="s">
        <v>10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ht="15.75">
      <c r="A7" s="107" t="s">
        <v>11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15.75">
      <c r="A8" s="104" t="s">
        <v>12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15" ht="15.75">
      <c r="A9" s="104" t="s">
        <v>188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1:15" ht="15.75">
      <c r="A10" s="54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5"/>
      <c r="O10" s="102" t="s">
        <v>189</v>
      </c>
    </row>
    <row r="11" spans="1:15" ht="15.75">
      <c r="A11" s="53" t="s">
        <v>48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65"/>
      <c r="M11" s="53"/>
      <c r="N11" s="120">
        <v>1</v>
      </c>
      <c r="O11" s="121"/>
    </row>
    <row r="12" spans="1:15" ht="15.75">
      <c r="A12" s="108" t="s">
        <v>0</v>
      </c>
      <c r="B12" s="111" t="s">
        <v>2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3"/>
      <c r="N12" s="117" t="s">
        <v>162</v>
      </c>
      <c r="O12" s="58" t="s">
        <v>4</v>
      </c>
    </row>
    <row r="13" spans="1:15" ht="15.75" customHeight="1">
      <c r="A13" s="109"/>
      <c r="B13" s="114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6"/>
      <c r="N13" s="118"/>
      <c r="O13" s="59" t="s">
        <v>6</v>
      </c>
    </row>
    <row r="14" spans="1:15" ht="15.75">
      <c r="A14" s="110"/>
      <c r="B14" s="60" t="s">
        <v>171</v>
      </c>
      <c r="C14" s="60" t="s">
        <v>172</v>
      </c>
      <c r="D14" s="60" t="s">
        <v>173</v>
      </c>
      <c r="E14" s="60" t="s">
        <v>174</v>
      </c>
      <c r="F14" s="60" t="s">
        <v>180</v>
      </c>
      <c r="G14" s="60" t="s">
        <v>181</v>
      </c>
      <c r="H14" s="60" t="s">
        <v>182</v>
      </c>
      <c r="I14" s="60" t="s">
        <v>183</v>
      </c>
      <c r="J14" s="60" t="s">
        <v>184</v>
      </c>
      <c r="K14" s="60" t="s">
        <v>185</v>
      </c>
      <c r="L14" s="60" t="s">
        <v>186</v>
      </c>
      <c r="M14" s="60" t="s">
        <v>187</v>
      </c>
      <c r="N14" s="119"/>
      <c r="O14" s="61" t="s">
        <v>175</v>
      </c>
    </row>
    <row r="15" spans="1:18" ht="15.75">
      <c r="A15" s="99" t="s">
        <v>29</v>
      </c>
      <c r="B15" s="68">
        <f aca="true" t="shared" si="0" ref="B15:K15">B16+B22+B23+B26+B27+B28+B29+B35</f>
        <v>12118223792.819998</v>
      </c>
      <c r="C15" s="68">
        <f t="shared" si="0"/>
        <v>8644080099.949999</v>
      </c>
      <c r="D15" s="68">
        <f t="shared" si="0"/>
        <v>9290682157.750002</v>
      </c>
      <c r="E15" s="68">
        <f t="shared" si="0"/>
        <v>12056636326.43</v>
      </c>
      <c r="F15" s="68">
        <f t="shared" si="0"/>
        <v>8783039917.230001</v>
      </c>
      <c r="G15" s="68">
        <f t="shared" si="0"/>
        <v>8494769758.55</v>
      </c>
      <c r="H15" s="68">
        <f t="shared" si="0"/>
        <v>11173498255.03</v>
      </c>
      <c r="I15" s="68">
        <f t="shared" si="0"/>
        <v>8366603654.07</v>
      </c>
      <c r="J15" s="68">
        <f t="shared" si="0"/>
        <v>8103784787.77</v>
      </c>
      <c r="K15" s="68">
        <f t="shared" si="0"/>
        <v>10985626081.859999</v>
      </c>
      <c r="L15" s="68">
        <f>L16+L22+L23+L26+L27+L28+L29+L35</f>
        <v>8634313975.21</v>
      </c>
      <c r="M15" s="68">
        <f>M16+M22+M23+M26+M27+M28+M29+M35</f>
        <v>8883371335.64</v>
      </c>
      <c r="N15" s="68">
        <f>N16+N22+N23+N26+N27+N28+N29+N35</f>
        <v>115534630142.31003</v>
      </c>
      <c r="O15" s="69">
        <f>O16+O22+O23+O26+O27+O28+O29+O35</f>
        <v>114458283027.22002</v>
      </c>
      <c r="R15" s="48"/>
    </row>
    <row r="16" spans="1:15" ht="15.75">
      <c r="A16" s="57" t="s">
        <v>157</v>
      </c>
      <c r="B16" s="70">
        <f aca="true" t="shared" si="1" ref="B16:I16">SUM(B17:B21)</f>
        <v>5031843274.07</v>
      </c>
      <c r="C16" s="70">
        <f>SUM(C17:C21)</f>
        <v>5303617058.11</v>
      </c>
      <c r="D16" s="70">
        <f t="shared" si="1"/>
        <v>6412040191.780001</v>
      </c>
      <c r="E16" s="70">
        <f t="shared" si="1"/>
        <v>5604858133.84</v>
      </c>
      <c r="F16" s="70">
        <f t="shared" si="1"/>
        <v>5956292071.17</v>
      </c>
      <c r="G16" s="70">
        <f t="shared" si="1"/>
        <v>5507289349.360001</v>
      </c>
      <c r="H16" s="70">
        <f t="shared" si="1"/>
        <v>5343720618.17</v>
      </c>
      <c r="I16" s="70">
        <f t="shared" si="1"/>
        <v>5489510444.91</v>
      </c>
      <c r="J16" s="70">
        <f aca="true" t="shared" si="2" ref="J16:O16">SUM(J17:J21)</f>
        <v>5271544834.349999</v>
      </c>
      <c r="K16" s="70">
        <f t="shared" si="2"/>
        <v>5040123676.679999</v>
      </c>
      <c r="L16" s="70">
        <f t="shared" si="2"/>
        <v>5091377698.23</v>
      </c>
      <c r="M16" s="70">
        <f t="shared" si="2"/>
        <v>5962882047.19</v>
      </c>
      <c r="N16" s="71">
        <f t="shared" si="2"/>
        <v>66015099397.86</v>
      </c>
      <c r="O16" s="70">
        <f t="shared" si="2"/>
        <v>66468813108.11</v>
      </c>
    </row>
    <row r="17" spans="1:15" ht="15.75">
      <c r="A17" s="57" t="s">
        <v>49</v>
      </c>
      <c r="B17" s="72">
        <v>4006567683.91</v>
      </c>
      <c r="C17" s="72">
        <v>3800776210.83</v>
      </c>
      <c r="D17" s="72">
        <v>4196102843.3</v>
      </c>
      <c r="E17" s="72">
        <v>3586171749.36</v>
      </c>
      <c r="F17" s="72">
        <v>3958302110.42</v>
      </c>
      <c r="G17" s="72">
        <v>4096070071.26</v>
      </c>
      <c r="H17" s="72">
        <v>4092359699.84</v>
      </c>
      <c r="I17" s="72">
        <v>4195247132.17</v>
      </c>
      <c r="J17" s="72">
        <v>4050946517.39</v>
      </c>
      <c r="K17" s="72">
        <v>4061787291.39</v>
      </c>
      <c r="L17" s="72">
        <v>4177135650.71</v>
      </c>
      <c r="M17" s="72">
        <v>4509208940.2</v>
      </c>
      <c r="N17" s="72">
        <f aca="true" t="shared" si="3" ref="N17:N41">SUM(B17:M17)</f>
        <v>48730675900.78</v>
      </c>
      <c r="O17" s="73">
        <v>49721584830.47</v>
      </c>
    </row>
    <row r="18" spans="1:15" ht="15.75">
      <c r="A18" s="57" t="s">
        <v>50</v>
      </c>
      <c r="B18" s="72">
        <v>102244924.53</v>
      </c>
      <c r="C18" s="72">
        <v>136278723.28</v>
      </c>
      <c r="D18" s="72">
        <v>1308250896.33</v>
      </c>
      <c r="E18" s="72">
        <v>942576586.41</v>
      </c>
      <c r="F18" s="72">
        <v>741730115.11</v>
      </c>
      <c r="G18" s="72">
        <v>465588310.12</v>
      </c>
      <c r="H18" s="72">
        <v>259226272.68</v>
      </c>
      <c r="I18" s="72">
        <v>200577291.75</v>
      </c>
      <c r="J18" s="72">
        <v>192448194.49</v>
      </c>
      <c r="K18" s="72">
        <v>175080863.45</v>
      </c>
      <c r="L18" s="72">
        <v>137323016.68</v>
      </c>
      <c r="M18" s="72">
        <v>122363618.2</v>
      </c>
      <c r="N18" s="72">
        <f t="shared" si="3"/>
        <v>4783688813.03</v>
      </c>
      <c r="O18" s="74">
        <v>4790945170.61</v>
      </c>
    </row>
    <row r="19" spans="1:15" ht="15.75">
      <c r="A19" s="57" t="s">
        <v>51</v>
      </c>
      <c r="B19" s="72">
        <v>162700339.19</v>
      </c>
      <c r="C19" s="72">
        <v>189455852.89</v>
      </c>
      <c r="D19" s="72">
        <v>105563256.18</v>
      </c>
      <c r="E19" s="72">
        <v>89771821.23</v>
      </c>
      <c r="F19" s="72">
        <v>136936988.34</v>
      </c>
      <c r="G19" s="72">
        <v>115253113.35</v>
      </c>
      <c r="H19" s="72">
        <v>126827431.94</v>
      </c>
      <c r="I19" s="72">
        <v>114579282.78</v>
      </c>
      <c r="J19" s="72">
        <v>143365045.58</v>
      </c>
      <c r="K19" s="72">
        <v>117983213.22</v>
      </c>
      <c r="L19" s="72">
        <v>145029487.9</v>
      </c>
      <c r="M19" s="72">
        <v>150635249.01</v>
      </c>
      <c r="N19" s="72">
        <f t="shared" si="3"/>
        <v>1598101081.6100001</v>
      </c>
      <c r="O19" s="74">
        <v>1524150816.29</v>
      </c>
    </row>
    <row r="20" spans="1:15" ht="15.75">
      <c r="A20" s="57" t="s">
        <v>52</v>
      </c>
      <c r="B20" s="72">
        <v>521708216.07</v>
      </c>
      <c r="C20" s="72">
        <v>907469849.11</v>
      </c>
      <c r="D20" s="72">
        <v>420368035.2</v>
      </c>
      <c r="E20" s="72">
        <v>704683294.2</v>
      </c>
      <c r="F20" s="72">
        <v>543304438.67</v>
      </c>
      <c r="G20" s="72">
        <v>552904593.67</v>
      </c>
      <c r="H20" s="72">
        <v>519615524.1</v>
      </c>
      <c r="I20" s="72">
        <v>548438371.67</v>
      </c>
      <c r="J20" s="72">
        <v>602227604.99</v>
      </c>
      <c r="K20" s="72">
        <v>351488403.3</v>
      </c>
      <c r="L20" s="72">
        <v>362916486.21</v>
      </c>
      <c r="M20" s="72">
        <v>886557209.78</v>
      </c>
      <c r="N20" s="72">
        <f t="shared" si="3"/>
        <v>6921682026.969999</v>
      </c>
      <c r="O20" s="74">
        <v>7038181064.68</v>
      </c>
    </row>
    <row r="21" spans="1:15" ht="15.75">
      <c r="A21" s="57" t="s">
        <v>158</v>
      </c>
      <c r="B21" s="72">
        <v>238622110.37</v>
      </c>
      <c r="C21" s="72">
        <v>269636422</v>
      </c>
      <c r="D21" s="72">
        <v>381755160.77</v>
      </c>
      <c r="E21" s="72">
        <v>281654682.64</v>
      </c>
      <c r="F21" s="72">
        <v>576018418.63</v>
      </c>
      <c r="G21" s="72">
        <v>277473260.96</v>
      </c>
      <c r="H21" s="72">
        <v>345691689.61</v>
      </c>
      <c r="I21" s="72">
        <v>430668366.54</v>
      </c>
      <c r="J21" s="72">
        <v>282557471.9</v>
      </c>
      <c r="K21" s="72">
        <v>333783905.32</v>
      </c>
      <c r="L21" s="72">
        <v>268973056.73</v>
      </c>
      <c r="M21" s="72">
        <v>294117030</v>
      </c>
      <c r="N21" s="72">
        <f>SUM(B21:M21)</f>
        <v>3980951575.4700003</v>
      </c>
      <c r="O21" s="74">
        <v>3393951226.06</v>
      </c>
    </row>
    <row r="22" spans="1:15" ht="15.75">
      <c r="A22" s="57" t="s">
        <v>176</v>
      </c>
      <c r="B22" s="72">
        <v>317947113.86</v>
      </c>
      <c r="C22" s="72">
        <v>586922612.27</v>
      </c>
      <c r="D22" s="72">
        <v>227177122.86</v>
      </c>
      <c r="E22" s="72">
        <v>409220875.33</v>
      </c>
      <c r="F22" s="72">
        <v>316636257.54</v>
      </c>
      <c r="G22" s="72">
        <v>347587724.13</v>
      </c>
      <c r="H22" s="72">
        <v>250752536.57</v>
      </c>
      <c r="I22" s="72">
        <v>349539934.59</v>
      </c>
      <c r="J22" s="72">
        <v>337935879.81</v>
      </c>
      <c r="K22" s="72">
        <v>299988689.42</v>
      </c>
      <c r="L22" s="72">
        <v>310200557.39</v>
      </c>
      <c r="M22" s="72">
        <v>378941033.5</v>
      </c>
      <c r="N22" s="72">
        <f t="shared" si="3"/>
        <v>4132850337.27</v>
      </c>
      <c r="O22" s="74">
        <v>3884147577</v>
      </c>
    </row>
    <row r="23" spans="1:15" ht="15.75">
      <c r="A23" s="57" t="s">
        <v>53</v>
      </c>
      <c r="B23" s="71">
        <f aca="true" t="shared" si="4" ref="B23:I23">B24+B25</f>
        <v>5847229062.339999</v>
      </c>
      <c r="C23" s="71">
        <f t="shared" si="4"/>
        <v>1746424091</v>
      </c>
      <c r="D23" s="71">
        <f t="shared" si="4"/>
        <v>1478474125.98</v>
      </c>
      <c r="E23" s="71">
        <f t="shared" si="4"/>
        <v>5032323499.92</v>
      </c>
      <c r="F23" s="71">
        <f t="shared" si="4"/>
        <v>1509008571.9099998</v>
      </c>
      <c r="G23" s="71">
        <f t="shared" si="4"/>
        <v>1296043246.25</v>
      </c>
      <c r="H23" s="71">
        <f t="shared" si="4"/>
        <v>4543965003.58</v>
      </c>
      <c r="I23" s="71">
        <f t="shared" si="4"/>
        <v>1399601518.73</v>
      </c>
      <c r="J23" s="71">
        <f>J24+J25</f>
        <v>952646649.18</v>
      </c>
      <c r="K23" s="71">
        <f>K24+K25</f>
        <v>4132314709.5</v>
      </c>
      <c r="L23" s="71">
        <f>L24+L25</f>
        <v>1705560244.6100001</v>
      </c>
      <c r="M23" s="71">
        <f>M24+M25</f>
        <v>1448026576.8300002</v>
      </c>
      <c r="N23" s="72">
        <f t="shared" si="3"/>
        <v>31091617299.83</v>
      </c>
      <c r="O23" s="70">
        <f>O24+O25</f>
        <v>28345862396.370003</v>
      </c>
    </row>
    <row r="24" spans="1:15" ht="15.75">
      <c r="A24" s="57" t="s">
        <v>161</v>
      </c>
      <c r="B24" s="75">
        <v>353680660.86</v>
      </c>
      <c r="C24" s="75">
        <v>527190193.64</v>
      </c>
      <c r="D24" s="75">
        <v>371744087.96</v>
      </c>
      <c r="E24" s="75">
        <v>290861186.18</v>
      </c>
      <c r="F24" s="75">
        <v>426501987.31</v>
      </c>
      <c r="G24" s="75">
        <v>301692660.83</v>
      </c>
      <c r="H24" s="75">
        <v>414715933.29</v>
      </c>
      <c r="I24" s="75">
        <v>383499690.42</v>
      </c>
      <c r="J24" s="75">
        <v>355280133.89</v>
      </c>
      <c r="K24" s="75">
        <v>387533893.98</v>
      </c>
      <c r="L24" s="75">
        <v>316780944.71</v>
      </c>
      <c r="M24" s="75">
        <v>314941532.19</v>
      </c>
      <c r="N24" s="76">
        <f t="shared" si="3"/>
        <v>4444422905.26</v>
      </c>
      <c r="O24" s="75">
        <v>2242680641.97</v>
      </c>
    </row>
    <row r="25" spans="1:15" ht="15.75">
      <c r="A25" s="57" t="s">
        <v>160</v>
      </c>
      <c r="B25" s="75">
        <v>5493548401.48</v>
      </c>
      <c r="C25" s="75">
        <v>1219233897.36</v>
      </c>
      <c r="D25" s="75">
        <v>1106730038.02</v>
      </c>
      <c r="E25" s="75">
        <v>4741462313.74</v>
      </c>
      <c r="F25" s="75">
        <v>1082506584.6</v>
      </c>
      <c r="G25" s="75">
        <v>994350585.42</v>
      </c>
      <c r="H25" s="75">
        <v>4129249070.29</v>
      </c>
      <c r="I25" s="75">
        <v>1016101828.31</v>
      </c>
      <c r="J25" s="75">
        <v>597366515.29</v>
      </c>
      <c r="K25" s="75">
        <v>3744780815.52</v>
      </c>
      <c r="L25" s="75">
        <v>1388779299.9</v>
      </c>
      <c r="M25" s="75">
        <v>1133085044.64</v>
      </c>
      <c r="N25" s="76">
        <f t="shared" si="3"/>
        <v>26647194394.570004</v>
      </c>
      <c r="O25" s="75">
        <v>26103181754.4</v>
      </c>
    </row>
    <row r="26" spans="1:15" ht="15.75">
      <c r="A26" s="57" t="s">
        <v>54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2">
        <f t="shared" si="3"/>
        <v>0</v>
      </c>
      <c r="O26" s="70">
        <v>611000</v>
      </c>
    </row>
    <row r="27" spans="1:15" ht="15.75">
      <c r="A27" s="57" t="s">
        <v>55</v>
      </c>
      <c r="B27" s="71">
        <v>624422.28</v>
      </c>
      <c r="C27" s="71">
        <v>476768.85</v>
      </c>
      <c r="D27" s="71">
        <v>35796.25</v>
      </c>
      <c r="E27" s="71">
        <v>2803271.14</v>
      </c>
      <c r="F27" s="71">
        <v>26962.81</v>
      </c>
      <c r="G27" s="71">
        <v>42206.98</v>
      </c>
      <c r="H27" s="71">
        <v>14625.59</v>
      </c>
      <c r="I27" s="71">
        <v>32471.38</v>
      </c>
      <c r="J27" s="71">
        <v>38227.17</v>
      </c>
      <c r="K27" s="71">
        <v>30618.02</v>
      </c>
      <c r="L27" s="71">
        <v>30937.94</v>
      </c>
      <c r="M27" s="71">
        <v>16892.69</v>
      </c>
      <c r="N27" s="72">
        <f t="shared" si="3"/>
        <v>4173201.0999999996</v>
      </c>
      <c r="O27" s="70">
        <v>19101819</v>
      </c>
    </row>
    <row r="28" spans="1:15" ht="15.75">
      <c r="A28" s="57" t="s">
        <v>56</v>
      </c>
      <c r="B28" s="71">
        <v>24244009.89</v>
      </c>
      <c r="C28" s="71">
        <v>30729731.51</v>
      </c>
      <c r="D28" s="71">
        <v>127230921.79</v>
      </c>
      <c r="E28" s="71">
        <v>-78264679.75</v>
      </c>
      <c r="F28" s="71">
        <v>34692221.01</v>
      </c>
      <c r="G28" s="71">
        <v>30054587.04</v>
      </c>
      <c r="H28" s="71">
        <v>31672173.91</v>
      </c>
      <c r="I28" s="71">
        <v>28648601.2</v>
      </c>
      <c r="J28" s="71">
        <v>36345752.01</v>
      </c>
      <c r="K28" s="71">
        <v>32742148.54</v>
      </c>
      <c r="L28" s="71">
        <v>30680124.92</v>
      </c>
      <c r="M28" s="71">
        <v>31295278.17</v>
      </c>
      <c r="N28" s="72">
        <f t="shared" si="3"/>
        <v>360070870.24</v>
      </c>
      <c r="O28" s="71">
        <v>439202424.79</v>
      </c>
    </row>
    <row r="29" spans="1:15" ht="15.75">
      <c r="A29" s="57" t="s">
        <v>57</v>
      </c>
      <c r="B29" s="71">
        <f aca="true" t="shared" si="5" ref="B29:I29">SUM(B30:B34)</f>
        <v>751825085.33</v>
      </c>
      <c r="C29" s="71">
        <f t="shared" si="5"/>
        <v>800822554.11</v>
      </c>
      <c r="D29" s="71">
        <f t="shared" si="5"/>
        <v>872717503.0699999</v>
      </c>
      <c r="E29" s="71">
        <f t="shared" si="5"/>
        <v>865459678.3399999</v>
      </c>
      <c r="F29" s="71">
        <f t="shared" si="5"/>
        <v>752348142.8900001</v>
      </c>
      <c r="G29" s="71">
        <f t="shared" si="5"/>
        <v>1165141681.79</v>
      </c>
      <c r="H29" s="71">
        <f t="shared" si="5"/>
        <v>846485522.4200001</v>
      </c>
      <c r="I29" s="71">
        <f t="shared" si="5"/>
        <v>827429060.6600001</v>
      </c>
      <c r="J29" s="71">
        <f>SUM(J30:J34)</f>
        <v>1328743489.51</v>
      </c>
      <c r="K29" s="71">
        <f>SUM(K30:K34)</f>
        <v>1188331904.5700002</v>
      </c>
      <c r="L29" s="71">
        <f>SUM(L30:L34)</f>
        <v>1163038134.8600001</v>
      </c>
      <c r="M29" s="71">
        <f>SUM(M30:M34)</f>
        <v>902562999.9100001</v>
      </c>
      <c r="N29" s="72">
        <f t="shared" si="3"/>
        <v>11464905757.460001</v>
      </c>
      <c r="O29" s="71">
        <f>SUM(O30:O34)</f>
        <v>13208044868.900002</v>
      </c>
    </row>
    <row r="30" spans="1:15" ht="15.75">
      <c r="A30" s="57" t="s">
        <v>58</v>
      </c>
      <c r="B30" s="71">
        <v>234922441.84</v>
      </c>
      <c r="C30" s="71">
        <v>249101598.55</v>
      </c>
      <c r="D30" s="71">
        <v>221428670.21</v>
      </c>
      <c r="E30" s="71">
        <v>306455995.52</v>
      </c>
      <c r="F30" s="71">
        <v>184534972.33</v>
      </c>
      <c r="G30" s="71">
        <v>212299705.38</v>
      </c>
      <c r="H30" s="71">
        <v>233678657.56</v>
      </c>
      <c r="I30" s="71">
        <v>219927710.94</v>
      </c>
      <c r="J30" s="71">
        <v>164155815.15</v>
      </c>
      <c r="K30" s="71">
        <v>188340078.88</v>
      </c>
      <c r="L30" s="71">
        <v>164870361.68</v>
      </c>
      <c r="M30" s="71">
        <v>178348843.96</v>
      </c>
      <c r="N30" s="72">
        <f t="shared" si="3"/>
        <v>2558064852</v>
      </c>
      <c r="O30" s="71">
        <v>2542060315.81</v>
      </c>
    </row>
    <row r="31" spans="1:17" ht="15.75" hidden="1">
      <c r="A31" s="95" t="s">
        <v>59</v>
      </c>
      <c r="B31" s="96">
        <v>0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7">
        <f t="shared" si="3"/>
        <v>0</v>
      </c>
      <c r="O31" s="96">
        <v>0</v>
      </c>
      <c r="P31" s="98"/>
      <c r="Q31" s="45" t="s">
        <v>177</v>
      </c>
    </row>
    <row r="32" spans="1:18" ht="15.75">
      <c r="A32" s="57" t="s">
        <v>159</v>
      </c>
      <c r="B32" s="75">
        <v>71224344.3</v>
      </c>
      <c r="C32" s="75">
        <v>101195028.3</v>
      </c>
      <c r="D32" s="75">
        <v>99908915.99</v>
      </c>
      <c r="E32" s="75">
        <v>71247075.14</v>
      </c>
      <c r="F32" s="75">
        <v>88297437.63</v>
      </c>
      <c r="G32" s="75">
        <v>94131410.19</v>
      </c>
      <c r="H32" s="75">
        <v>84648479.05</v>
      </c>
      <c r="I32" s="75">
        <v>105554409.17</v>
      </c>
      <c r="J32" s="75">
        <v>95899614.92</v>
      </c>
      <c r="K32" s="75">
        <v>85360172.2</v>
      </c>
      <c r="L32" s="75">
        <v>110626908.33</v>
      </c>
      <c r="M32" s="75">
        <v>123584954.59</v>
      </c>
      <c r="N32" s="76">
        <f t="shared" si="3"/>
        <v>1131678749.81</v>
      </c>
      <c r="O32" s="75">
        <v>1148776094.88</v>
      </c>
      <c r="R32" s="63"/>
    </row>
    <row r="33" spans="1:15" ht="15.75">
      <c r="A33" s="57" t="s">
        <v>60</v>
      </c>
      <c r="B33" s="71">
        <v>323601966.99</v>
      </c>
      <c r="C33" s="71">
        <v>301067509.67</v>
      </c>
      <c r="D33" s="71">
        <v>400196403.2</v>
      </c>
      <c r="E33" s="71">
        <v>351533915.65</v>
      </c>
      <c r="F33" s="71">
        <v>333050043.86</v>
      </c>
      <c r="G33" s="71">
        <v>593399432.69</v>
      </c>
      <c r="H33" s="71">
        <v>381587548.59</v>
      </c>
      <c r="I33" s="71">
        <v>352559203.3</v>
      </c>
      <c r="J33" s="71">
        <v>-86708931.22</v>
      </c>
      <c r="K33" s="71">
        <v>340583892.37</v>
      </c>
      <c r="L33" s="71">
        <v>313949008.76</v>
      </c>
      <c r="M33" s="71">
        <v>343902259.85</v>
      </c>
      <c r="N33" s="72">
        <f t="shared" si="3"/>
        <v>3948722253.7100005</v>
      </c>
      <c r="O33" s="71">
        <v>4395631028</v>
      </c>
    </row>
    <row r="34" spans="1:15" ht="15.75">
      <c r="A34" s="57" t="s">
        <v>61</v>
      </c>
      <c r="B34" s="71">
        <v>122076332.2</v>
      </c>
      <c r="C34" s="71">
        <v>149458417.59</v>
      </c>
      <c r="D34" s="71">
        <v>151183513.67</v>
      </c>
      <c r="E34" s="71">
        <v>136222692.03</v>
      </c>
      <c r="F34" s="71">
        <v>146465689.07</v>
      </c>
      <c r="G34" s="71">
        <v>265311133.53</v>
      </c>
      <c r="H34" s="71">
        <v>146570837.22</v>
      </c>
      <c r="I34" s="71">
        <v>149387737.25</v>
      </c>
      <c r="J34" s="71">
        <v>1155396990.66</v>
      </c>
      <c r="K34" s="71">
        <v>574047761.12</v>
      </c>
      <c r="L34" s="71">
        <v>573591856.09</v>
      </c>
      <c r="M34" s="71">
        <v>256726941.51</v>
      </c>
      <c r="N34" s="72">
        <f t="shared" si="3"/>
        <v>3826439901.9400005</v>
      </c>
      <c r="O34" s="71">
        <v>5121577430.21</v>
      </c>
    </row>
    <row r="35" spans="1:15" ht="15.75">
      <c r="A35" s="57" t="s">
        <v>62</v>
      </c>
      <c r="B35" s="71">
        <v>144510825.05</v>
      </c>
      <c r="C35" s="71">
        <v>175087284.1</v>
      </c>
      <c r="D35" s="71">
        <v>173006496.02</v>
      </c>
      <c r="E35" s="71">
        <v>220235547.61</v>
      </c>
      <c r="F35" s="71">
        <v>214035689.9</v>
      </c>
      <c r="G35" s="71">
        <v>148610963</v>
      </c>
      <c r="H35" s="71">
        <v>156887774.79</v>
      </c>
      <c r="I35" s="71">
        <v>271841622.6</v>
      </c>
      <c r="J35" s="71">
        <v>176529955.74</v>
      </c>
      <c r="K35" s="71">
        <v>292094335.13</v>
      </c>
      <c r="L35" s="71">
        <v>333426277.26</v>
      </c>
      <c r="M35" s="71">
        <v>159646507.35</v>
      </c>
      <c r="N35" s="72">
        <f t="shared" si="3"/>
        <v>2465913278.5499997</v>
      </c>
      <c r="O35" s="71">
        <v>2092499833.05</v>
      </c>
    </row>
    <row r="36" spans="1:18" ht="15.75">
      <c r="A36" s="100" t="s">
        <v>1</v>
      </c>
      <c r="B36" s="77">
        <f>SUM(B37:B41)</f>
        <v>2207772594.29</v>
      </c>
      <c r="C36" s="77">
        <f aca="true" t="shared" si="6" ref="C36:I36">SUM(C37:C41)</f>
        <v>2454116016.37</v>
      </c>
      <c r="D36" s="77">
        <f t="shared" si="6"/>
        <v>2927849801.5899997</v>
      </c>
      <c r="E36" s="77">
        <f t="shared" si="6"/>
        <v>2605328036.62</v>
      </c>
      <c r="F36" s="77">
        <f t="shared" si="6"/>
        <v>2558571810.76</v>
      </c>
      <c r="G36" s="77">
        <f t="shared" si="6"/>
        <v>2434497039.3799996</v>
      </c>
      <c r="H36" s="77">
        <f t="shared" si="6"/>
        <v>2279439510.89</v>
      </c>
      <c r="I36" s="77">
        <f t="shared" si="6"/>
        <v>2382258251.57</v>
      </c>
      <c r="J36" s="77">
        <f aca="true" t="shared" si="7" ref="J36:O36">SUM(J37:J41)</f>
        <v>2398022189.29</v>
      </c>
      <c r="K36" s="77">
        <f t="shared" si="7"/>
        <v>2474886017.1000004</v>
      </c>
      <c r="L36" s="77">
        <f t="shared" si="7"/>
        <v>2487645745.36</v>
      </c>
      <c r="M36" s="77">
        <f t="shared" si="7"/>
        <v>2506869896.4900002</v>
      </c>
      <c r="N36" s="77">
        <f>SUM(N37:N41)</f>
        <v>29717256909.71</v>
      </c>
      <c r="O36" s="78">
        <f t="shared" si="7"/>
        <v>29417917307.010002</v>
      </c>
      <c r="R36" s="48"/>
    </row>
    <row r="37" spans="1:18" ht="15.75">
      <c r="A37" s="57" t="s">
        <v>63</v>
      </c>
      <c r="B37" s="79">
        <v>1091370786.31</v>
      </c>
      <c r="C37" s="79">
        <v>1085773174.79</v>
      </c>
      <c r="D37" s="79">
        <v>1747826371.55</v>
      </c>
      <c r="E37" s="79">
        <v>1411266107.57</v>
      </c>
      <c r="F37" s="79">
        <v>1418067690.52</v>
      </c>
      <c r="G37" s="79">
        <v>1281231295.62</v>
      </c>
      <c r="H37" s="79">
        <v>1167848183.23</v>
      </c>
      <c r="I37" s="79">
        <v>1172702673.69</v>
      </c>
      <c r="J37" s="79">
        <v>1183512998.14</v>
      </c>
      <c r="K37" s="79">
        <v>1190642752.1</v>
      </c>
      <c r="L37" s="79">
        <v>1264998203.43</v>
      </c>
      <c r="M37" s="79">
        <v>1238340389.15</v>
      </c>
      <c r="N37" s="79">
        <f t="shared" si="3"/>
        <v>15253580626.1</v>
      </c>
      <c r="O37" s="71">
        <v>15852419462.26</v>
      </c>
      <c r="Q37" s="49"/>
      <c r="R37" s="50"/>
    </row>
    <row r="38" spans="1:18" ht="15.75">
      <c r="A38" s="57" t="s">
        <v>152</v>
      </c>
      <c r="B38" s="79">
        <v>303358232.63</v>
      </c>
      <c r="C38" s="79">
        <v>562097915.41</v>
      </c>
      <c r="D38" s="79">
        <v>219761955.08</v>
      </c>
      <c r="E38" s="79">
        <v>393500910.61</v>
      </c>
      <c r="F38" s="79">
        <v>299079092.44</v>
      </c>
      <c r="G38" s="79">
        <v>332291434.62</v>
      </c>
      <c r="H38" s="79">
        <v>239900470.95</v>
      </c>
      <c r="I38" s="79">
        <v>328921714.87</v>
      </c>
      <c r="J38" s="79">
        <v>322725238.04</v>
      </c>
      <c r="K38" s="79">
        <v>289040440.95</v>
      </c>
      <c r="L38" s="79">
        <v>299246032.01</v>
      </c>
      <c r="M38" s="79">
        <v>351674262.48</v>
      </c>
      <c r="N38" s="79">
        <f t="shared" si="3"/>
        <v>3941597700.0899997</v>
      </c>
      <c r="O38" s="71">
        <v>3743285823</v>
      </c>
      <c r="Q38" s="51"/>
      <c r="R38" s="50"/>
    </row>
    <row r="39" spans="1:18" ht="15.75">
      <c r="A39" s="57" t="s">
        <v>64</v>
      </c>
      <c r="B39" s="79">
        <v>10999582.23</v>
      </c>
      <c r="C39" s="79">
        <v>20990910.96</v>
      </c>
      <c r="D39" s="79">
        <v>16428443.74</v>
      </c>
      <c r="E39" s="79">
        <v>12541998.41</v>
      </c>
      <c r="F39" s="79">
        <v>148812.01</v>
      </c>
      <c r="G39" s="79">
        <v>6407.5</v>
      </c>
      <c r="H39" s="79">
        <v>29449.62</v>
      </c>
      <c r="I39" s="79">
        <v>37692.73</v>
      </c>
      <c r="J39" s="79">
        <v>36792.21</v>
      </c>
      <c r="K39" s="79">
        <v>121820596.71</v>
      </c>
      <c r="L39" s="79">
        <v>23394895.89</v>
      </c>
      <c r="M39" s="79">
        <v>18541389.6</v>
      </c>
      <c r="N39" s="79">
        <f t="shared" si="3"/>
        <v>224976971.60999998</v>
      </c>
      <c r="O39" s="71">
        <v>86210556</v>
      </c>
      <c r="Q39" s="51"/>
      <c r="R39" s="50"/>
    </row>
    <row r="40" spans="1:18" ht="15.75">
      <c r="A40" s="57" t="s">
        <v>167</v>
      </c>
      <c r="B40" s="79">
        <v>78348677.74</v>
      </c>
      <c r="C40" s="79">
        <v>77489431.97</v>
      </c>
      <c r="D40" s="79">
        <v>80198952.08</v>
      </c>
      <c r="E40" s="79">
        <v>46474259.05</v>
      </c>
      <c r="F40" s="79">
        <v>77172368.92</v>
      </c>
      <c r="G40" s="79">
        <v>57276078.76</v>
      </c>
      <c r="H40" s="79">
        <v>122842377.23</v>
      </c>
      <c r="I40" s="79">
        <v>123916504.2</v>
      </c>
      <c r="J40" s="79">
        <v>99193562.37</v>
      </c>
      <c r="K40" s="79">
        <v>91151680.14</v>
      </c>
      <c r="L40" s="79">
        <v>98338558.05</v>
      </c>
      <c r="M40" s="79">
        <v>90727833.94</v>
      </c>
      <c r="N40" s="79">
        <f t="shared" si="3"/>
        <v>1043130284.45</v>
      </c>
      <c r="O40" s="93">
        <v>94495277</v>
      </c>
      <c r="Q40" s="51"/>
      <c r="R40" s="50"/>
    </row>
    <row r="41" spans="1:18" ht="15.75">
      <c r="A41" s="57" t="s">
        <v>65</v>
      </c>
      <c r="B41" s="80">
        <v>723695315.38</v>
      </c>
      <c r="C41" s="80">
        <v>707764583.24</v>
      </c>
      <c r="D41" s="80">
        <v>863634079.14</v>
      </c>
      <c r="E41" s="80">
        <v>741544760.98</v>
      </c>
      <c r="F41" s="80">
        <v>764103846.87</v>
      </c>
      <c r="G41" s="80">
        <v>763691822.88</v>
      </c>
      <c r="H41" s="80">
        <v>748819029.86</v>
      </c>
      <c r="I41" s="80">
        <v>756679666.08</v>
      </c>
      <c r="J41" s="80">
        <v>792553598.53</v>
      </c>
      <c r="K41" s="80">
        <v>782230547.2</v>
      </c>
      <c r="L41" s="80">
        <v>801668055.98</v>
      </c>
      <c r="M41" s="80">
        <v>807586021.32</v>
      </c>
      <c r="N41" s="79">
        <f t="shared" si="3"/>
        <v>9253971327.46</v>
      </c>
      <c r="O41" s="81">
        <v>9641506188.75</v>
      </c>
      <c r="P41" s="132"/>
      <c r="Q41" s="133"/>
      <c r="R41" s="50"/>
    </row>
    <row r="42" spans="1:18" ht="35.25" customHeight="1">
      <c r="A42" s="67" t="s">
        <v>13</v>
      </c>
      <c r="B42" s="82">
        <f aca="true" t="shared" si="8" ref="B42:O42">B15-B36</f>
        <v>9910451198.529999</v>
      </c>
      <c r="C42" s="82">
        <f t="shared" si="8"/>
        <v>6189964083.579999</v>
      </c>
      <c r="D42" s="82">
        <f t="shared" si="8"/>
        <v>6362832356.160002</v>
      </c>
      <c r="E42" s="82">
        <f t="shared" si="8"/>
        <v>9451308289.810001</v>
      </c>
      <c r="F42" s="82">
        <f t="shared" si="8"/>
        <v>6224468106.470001</v>
      </c>
      <c r="G42" s="82">
        <f t="shared" si="8"/>
        <v>6060272719.17</v>
      </c>
      <c r="H42" s="82">
        <f t="shared" si="8"/>
        <v>8894058744.140001</v>
      </c>
      <c r="I42" s="82">
        <f t="shared" si="8"/>
        <v>5984345402.5</v>
      </c>
      <c r="J42" s="82">
        <f t="shared" si="8"/>
        <v>5705762598.4800005</v>
      </c>
      <c r="K42" s="82">
        <f t="shared" si="8"/>
        <v>8510740064.759998</v>
      </c>
      <c r="L42" s="82">
        <f t="shared" si="8"/>
        <v>6146668229.849998</v>
      </c>
      <c r="M42" s="82">
        <f t="shared" si="8"/>
        <v>6376501439.15</v>
      </c>
      <c r="N42" s="82">
        <f>N15-N36</f>
        <v>85817373232.60004</v>
      </c>
      <c r="O42" s="83">
        <f t="shared" si="8"/>
        <v>85040365720.21002</v>
      </c>
      <c r="P42" s="132"/>
      <c r="Q42" s="134"/>
      <c r="R42" s="48"/>
    </row>
    <row r="43" spans="1:18" ht="35.25" customHeight="1">
      <c r="A43" s="101" t="s">
        <v>163</v>
      </c>
      <c r="B43" s="84">
        <v>0</v>
      </c>
      <c r="C43" s="84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5">
        <v>0</v>
      </c>
      <c r="P43" s="135"/>
      <c r="Q43" s="135"/>
      <c r="R43" s="48"/>
    </row>
    <row r="44" spans="1:18" ht="35.25" customHeight="1">
      <c r="A44" s="67" t="s">
        <v>164</v>
      </c>
      <c r="B44" s="86">
        <f aca="true" t="shared" si="9" ref="B44:K44">B42-B43</f>
        <v>9910451198.529999</v>
      </c>
      <c r="C44" s="86">
        <f t="shared" si="9"/>
        <v>6189964083.579999</v>
      </c>
      <c r="D44" s="86">
        <f t="shared" si="9"/>
        <v>6362832356.160002</v>
      </c>
      <c r="E44" s="86">
        <f t="shared" si="9"/>
        <v>9451308289.810001</v>
      </c>
      <c r="F44" s="86">
        <f t="shared" si="9"/>
        <v>6224468106.470001</v>
      </c>
      <c r="G44" s="86">
        <f t="shared" si="9"/>
        <v>6060272719.17</v>
      </c>
      <c r="H44" s="86">
        <f t="shared" si="9"/>
        <v>8894058744.140001</v>
      </c>
      <c r="I44" s="86">
        <f t="shared" si="9"/>
        <v>5984345402.5</v>
      </c>
      <c r="J44" s="86">
        <f t="shared" si="9"/>
        <v>5705762598.4800005</v>
      </c>
      <c r="K44" s="86">
        <f t="shared" si="9"/>
        <v>8510740064.759998</v>
      </c>
      <c r="L44" s="86">
        <f>L42-L43</f>
        <v>6146668229.849998</v>
      </c>
      <c r="M44" s="86">
        <f>M42-M43</f>
        <v>6376501439.15</v>
      </c>
      <c r="N44" s="86">
        <f>N42-N43</f>
        <v>85817373232.60004</v>
      </c>
      <c r="O44" s="87">
        <f>O42-O43</f>
        <v>85040365720.21002</v>
      </c>
      <c r="P44" s="135"/>
      <c r="Q44" s="135"/>
      <c r="R44" s="48"/>
    </row>
    <row r="45" spans="1:18" ht="35.25" customHeight="1">
      <c r="A45" s="101" t="s">
        <v>165</v>
      </c>
      <c r="B45" s="88">
        <v>0</v>
      </c>
      <c r="C45" s="88">
        <v>0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9">
        <v>0</v>
      </c>
      <c r="P45" s="135"/>
      <c r="Q45" s="135"/>
      <c r="R45" s="48"/>
    </row>
    <row r="46" spans="1:18" ht="35.25" customHeight="1">
      <c r="A46" s="67" t="s">
        <v>166</v>
      </c>
      <c r="B46" s="90">
        <f aca="true" t="shared" si="10" ref="B46:K46">B44-B45</f>
        <v>9910451198.529999</v>
      </c>
      <c r="C46" s="90">
        <f t="shared" si="10"/>
        <v>6189964083.579999</v>
      </c>
      <c r="D46" s="90">
        <f t="shared" si="10"/>
        <v>6362832356.160002</v>
      </c>
      <c r="E46" s="90">
        <f t="shared" si="10"/>
        <v>9451308289.810001</v>
      </c>
      <c r="F46" s="90">
        <f t="shared" si="10"/>
        <v>6224468106.470001</v>
      </c>
      <c r="G46" s="90">
        <f t="shared" si="10"/>
        <v>6060272719.17</v>
      </c>
      <c r="H46" s="90">
        <f t="shared" si="10"/>
        <v>8894058744.140001</v>
      </c>
      <c r="I46" s="90">
        <f t="shared" si="10"/>
        <v>5984345402.5</v>
      </c>
      <c r="J46" s="90">
        <f t="shared" si="10"/>
        <v>5705762598.4800005</v>
      </c>
      <c r="K46" s="90">
        <f t="shared" si="10"/>
        <v>8510740064.759998</v>
      </c>
      <c r="L46" s="90">
        <f>L44-L45</f>
        <v>6146668229.849998</v>
      </c>
      <c r="M46" s="90">
        <f>M44-M45</f>
        <v>6376501439.15</v>
      </c>
      <c r="N46" s="90">
        <f>N44-N45</f>
        <v>85817373232.60004</v>
      </c>
      <c r="O46" s="91">
        <f>O44-O45</f>
        <v>85040365720.21002</v>
      </c>
      <c r="P46" s="135"/>
      <c r="Q46" s="135"/>
      <c r="R46" s="48"/>
    </row>
    <row r="47" spans="1:15" ht="15.75">
      <c r="A47" s="57" t="s">
        <v>156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</row>
    <row r="48" spans="1:16" ht="15.75">
      <c r="A48" s="106" t="s">
        <v>66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52"/>
    </row>
    <row r="49" spans="1:15" ht="15.75">
      <c r="A49" s="106" t="s">
        <v>178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</row>
    <row r="50" spans="1:15" ht="35.25" customHeight="1" hidden="1">
      <c r="A50" s="122" t="s">
        <v>179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</row>
    <row r="51" spans="1:15" ht="15.75">
      <c r="A51" s="66"/>
      <c r="B51" s="53"/>
      <c r="C51" s="65"/>
      <c r="D51" s="53"/>
      <c r="E51" s="53"/>
      <c r="F51" s="53"/>
      <c r="G51" s="53"/>
      <c r="H51" s="65"/>
      <c r="I51" s="65"/>
      <c r="J51" s="65"/>
      <c r="K51" s="65"/>
      <c r="L51" s="65"/>
      <c r="M51" s="65"/>
      <c r="N51" s="65"/>
      <c r="O51" s="65"/>
    </row>
    <row r="52" spans="1:15" ht="15.75">
      <c r="A52" s="66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</row>
    <row r="53" spans="1:15" ht="15.75">
      <c r="A53" s="66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</row>
    <row r="54" spans="1:15" ht="15.75">
      <c r="A54" s="66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</row>
    <row r="55" spans="1:15" ht="15.75">
      <c r="A55" s="66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</row>
    <row r="56" spans="1:15" ht="15.75">
      <c r="A56" s="103" t="s">
        <v>149</v>
      </c>
      <c r="B56" s="103"/>
      <c r="C56" s="103"/>
      <c r="D56" s="103"/>
      <c r="E56" s="104" t="s">
        <v>153</v>
      </c>
      <c r="F56" s="104"/>
      <c r="G56" s="104"/>
      <c r="H56" s="104"/>
      <c r="I56" s="105" t="s">
        <v>168</v>
      </c>
      <c r="J56" s="105"/>
      <c r="K56" s="105"/>
      <c r="L56" s="105"/>
      <c r="M56" s="105"/>
      <c r="N56" s="105"/>
      <c r="O56" s="105"/>
    </row>
    <row r="57" spans="1:15" ht="15.75">
      <c r="A57" s="103" t="s">
        <v>150</v>
      </c>
      <c r="B57" s="103"/>
      <c r="C57" s="103"/>
      <c r="D57" s="103"/>
      <c r="E57" s="104" t="s">
        <v>154</v>
      </c>
      <c r="F57" s="104"/>
      <c r="G57" s="104"/>
      <c r="H57" s="104"/>
      <c r="I57" s="105" t="s">
        <v>169</v>
      </c>
      <c r="J57" s="105"/>
      <c r="K57" s="105"/>
      <c r="L57" s="105"/>
      <c r="M57" s="105"/>
      <c r="N57" s="105"/>
      <c r="O57" s="105"/>
    </row>
    <row r="58" spans="1:15" ht="15.75">
      <c r="A58" s="103" t="s">
        <v>151</v>
      </c>
      <c r="B58" s="103"/>
      <c r="C58" s="103"/>
      <c r="D58" s="103"/>
      <c r="E58" s="104" t="s">
        <v>155</v>
      </c>
      <c r="F58" s="104"/>
      <c r="G58" s="104"/>
      <c r="H58" s="104"/>
      <c r="I58" s="105" t="s">
        <v>170</v>
      </c>
      <c r="J58" s="105"/>
      <c r="K58" s="105"/>
      <c r="L58" s="105"/>
      <c r="M58" s="105"/>
      <c r="N58" s="105"/>
      <c r="O58" s="105"/>
    </row>
    <row r="59" spans="1:15" ht="15.75">
      <c r="A59" s="53"/>
      <c r="B59" s="53"/>
      <c r="C59" s="53"/>
      <c r="D59" s="53"/>
      <c r="E59" s="53"/>
      <c r="F59" s="53"/>
      <c r="G59" s="53"/>
      <c r="H59" s="53"/>
      <c r="I59" s="92"/>
      <c r="J59" s="92"/>
      <c r="K59" s="92"/>
      <c r="L59" s="92"/>
      <c r="M59" s="92"/>
      <c r="N59" s="92"/>
      <c r="O59" s="62"/>
    </row>
    <row r="60" spans="1:15" ht="15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1:15" ht="15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</row>
    <row r="62" spans="1:15" ht="15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</row>
    <row r="63" spans="1:15" ht="15.75">
      <c r="A63" s="5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53"/>
      <c r="M63" s="53"/>
      <c r="N63" s="53"/>
      <c r="O63" s="53"/>
    </row>
    <row r="64" spans="1:15" ht="15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</row>
    <row r="65" spans="1:15" ht="15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</row>
    <row r="66" spans="1:15" ht="15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</row>
    <row r="67" spans="1:15" ht="15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</row>
  </sheetData>
  <sheetProtection/>
  <mergeCells count="22">
    <mergeCell ref="I56:O56"/>
    <mergeCell ref="A57:D57"/>
    <mergeCell ref="P43:Q46"/>
    <mergeCell ref="A5:O5"/>
    <mergeCell ref="A6:O6"/>
    <mergeCell ref="A7:O7"/>
    <mergeCell ref="A8:O8"/>
    <mergeCell ref="A12:A14"/>
    <mergeCell ref="B12:M13"/>
    <mergeCell ref="N12:N14"/>
    <mergeCell ref="A9:O9"/>
    <mergeCell ref="N11:O11"/>
    <mergeCell ref="A58:D58"/>
    <mergeCell ref="E58:H58"/>
    <mergeCell ref="I58:O58"/>
    <mergeCell ref="A56:D56"/>
    <mergeCell ref="A49:O49"/>
    <mergeCell ref="A48:O48"/>
    <mergeCell ref="A50:O50"/>
    <mergeCell ref="E56:H56"/>
    <mergeCell ref="E57:H57"/>
    <mergeCell ref="I57:O57"/>
  </mergeCells>
  <printOptions horizontalCentered="1"/>
  <pageMargins left="0.35433070866141736" right="0.2362204724409449" top="0.2362204724409449" bottom="0.2362204724409449" header="0" footer="0.2362204724409449"/>
  <pageSetup fitToHeight="1" fitToWidth="1" horizontalDpi="600" verticalDpi="600" orientation="landscape" paperSize="9" scale="37" r:id="rId2"/>
  <ignoredErrors>
    <ignoredError sqref="O16 O29 L16:M16 L23:M23 L29:M29 B16:K16 B29:K29" formulaRange="1"/>
    <ignoredError sqref="N29 N23 N36" formula="1"/>
    <ignoredError sqref="O1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PageLayoutView="0" workbookViewId="0" topLeftCell="A1">
      <selection activeCell="A10" sqref="A10"/>
    </sheetView>
  </sheetViews>
  <sheetFormatPr defaultColWidth="4.140625" defaultRowHeight="11.25" customHeight="1"/>
  <cols>
    <col min="1" max="1" width="32.00390625" style="20" customWidth="1"/>
    <col min="2" max="3" width="6.7109375" style="5" customWidth="1"/>
    <col min="4" max="5" width="6.421875" style="5" customWidth="1"/>
    <col min="6" max="7" width="6.57421875" style="5" customWidth="1"/>
    <col min="8" max="8" width="6.8515625" style="6" customWidth="1"/>
    <col min="9" max="12" width="6.8515625" style="5" customWidth="1"/>
    <col min="13" max="13" width="6.57421875" style="5" customWidth="1"/>
    <col min="14" max="14" width="7.57421875" style="5" customWidth="1"/>
    <col min="15" max="15" width="8.8515625" style="5" customWidth="1"/>
    <col min="16" max="16384" width="4.140625" style="5" customWidth="1"/>
  </cols>
  <sheetData>
    <row r="1" ht="11.25" customHeight="1">
      <c r="A1" s="4" t="s">
        <v>14</v>
      </c>
    </row>
    <row r="2" ht="11.25" customHeight="1">
      <c r="A2" s="4"/>
    </row>
    <row r="3" spans="1:15" ht="11.25" customHeight="1">
      <c r="A3" s="123" t="s">
        <v>15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1.25" customHeight="1">
      <c r="A4" s="123" t="s">
        <v>10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11.25" customHeight="1">
      <c r="A5" s="124" t="s">
        <v>11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1.25" customHeight="1">
      <c r="A6" s="125" t="s">
        <v>12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15" ht="11.25" customHeight="1">
      <c r="A7" s="123" t="s">
        <v>16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5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1.25" customHeight="1">
      <c r="A9" s="5" t="s">
        <v>48</v>
      </c>
      <c r="H9" s="8"/>
      <c r="O9" s="9">
        <v>1</v>
      </c>
    </row>
    <row r="10" spans="1:15" ht="11.25" customHeight="1">
      <c r="A10" s="10"/>
      <c r="B10" s="126" t="s">
        <v>2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8"/>
      <c r="N10" s="11" t="s">
        <v>3</v>
      </c>
      <c r="O10" s="12" t="s">
        <v>4</v>
      </c>
    </row>
    <row r="11" spans="1:15" ht="11.25" customHeight="1">
      <c r="A11" s="13" t="s">
        <v>0</v>
      </c>
      <c r="B11" s="129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1"/>
      <c r="N11" s="14" t="s">
        <v>5</v>
      </c>
      <c r="O11" s="15" t="s">
        <v>6</v>
      </c>
    </row>
    <row r="12" spans="1:15" s="20" customFormat="1" ht="11.25" customHeight="1">
      <c r="A12" s="16"/>
      <c r="B12" s="17" t="s">
        <v>17</v>
      </c>
      <c r="C12" s="17" t="s">
        <v>18</v>
      </c>
      <c r="D12" s="17" t="s">
        <v>19</v>
      </c>
      <c r="E12" s="17" t="s">
        <v>20</v>
      </c>
      <c r="F12" s="17" t="s">
        <v>21</v>
      </c>
      <c r="G12" s="17" t="s">
        <v>22</v>
      </c>
      <c r="H12" s="17" t="s">
        <v>23</v>
      </c>
      <c r="I12" s="17" t="s">
        <v>24</v>
      </c>
      <c r="J12" s="17" t="s">
        <v>25</v>
      </c>
      <c r="K12" s="17" t="s">
        <v>26</v>
      </c>
      <c r="L12" s="17" t="s">
        <v>27</v>
      </c>
      <c r="M12" s="17" t="s">
        <v>28</v>
      </c>
      <c r="N12" s="18" t="s">
        <v>7</v>
      </c>
      <c r="O12" s="19" t="s">
        <v>8</v>
      </c>
    </row>
    <row r="13" spans="1:15" ht="11.25" customHeight="1">
      <c r="A13" s="21" t="s">
        <v>29</v>
      </c>
      <c r="B13" s="1"/>
      <c r="C13" s="1"/>
      <c r="D13" s="1"/>
      <c r="E13" s="1"/>
      <c r="F13" s="1"/>
      <c r="G13" s="1"/>
      <c r="H13" s="22"/>
      <c r="I13" s="1"/>
      <c r="J13" s="1"/>
      <c r="K13" s="1"/>
      <c r="L13" s="1"/>
      <c r="M13" s="2"/>
      <c r="N13" s="1"/>
      <c r="O13" s="23"/>
    </row>
    <row r="14" spans="1:15" ht="11.25" customHeight="1">
      <c r="A14" s="24" t="s">
        <v>30</v>
      </c>
      <c r="B14" s="2"/>
      <c r="C14" s="2"/>
      <c r="D14" s="2"/>
      <c r="E14" s="2"/>
      <c r="F14" s="2"/>
      <c r="G14" s="2"/>
      <c r="H14" s="22"/>
      <c r="I14" s="2"/>
      <c r="J14" s="2"/>
      <c r="K14" s="2"/>
      <c r="L14" s="2"/>
      <c r="M14" s="2"/>
      <c r="N14" s="2"/>
      <c r="O14" s="25"/>
    </row>
    <row r="15" spans="1:15" ht="11.25" customHeight="1">
      <c r="A15" s="24" t="s">
        <v>31</v>
      </c>
      <c r="B15" s="2"/>
      <c r="C15" s="2"/>
      <c r="D15" s="2"/>
      <c r="E15" s="2"/>
      <c r="F15" s="2"/>
      <c r="G15" s="2"/>
      <c r="H15" s="22"/>
      <c r="I15" s="2"/>
      <c r="J15" s="2"/>
      <c r="K15" s="2"/>
      <c r="L15" s="2"/>
      <c r="M15" s="2"/>
      <c r="N15" s="2"/>
      <c r="O15" s="25"/>
    </row>
    <row r="16" spans="1:15" ht="11.25" customHeight="1">
      <c r="A16" s="24" t="s">
        <v>32</v>
      </c>
      <c r="B16" s="2"/>
      <c r="C16" s="2"/>
      <c r="D16" s="2"/>
      <c r="E16" s="2"/>
      <c r="F16" s="2"/>
      <c r="G16" s="2"/>
      <c r="H16" s="22"/>
      <c r="I16" s="2"/>
      <c r="J16" s="2"/>
      <c r="K16" s="2"/>
      <c r="L16" s="2"/>
      <c r="M16" s="2"/>
      <c r="N16" s="2"/>
      <c r="O16" s="25"/>
    </row>
    <row r="17" spans="1:15" ht="11.25" customHeight="1">
      <c r="A17" s="24" t="s">
        <v>33</v>
      </c>
      <c r="B17" s="2"/>
      <c r="C17" s="2"/>
      <c r="D17" s="2"/>
      <c r="E17" s="2"/>
      <c r="F17" s="2"/>
      <c r="G17" s="2"/>
      <c r="H17" s="22"/>
      <c r="I17" s="2"/>
      <c r="J17" s="2"/>
      <c r="K17" s="2"/>
      <c r="L17" s="2"/>
      <c r="M17" s="2"/>
      <c r="N17" s="2"/>
      <c r="O17" s="25"/>
    </row>
    <row r="18" spans="1:15" ht="11.25" customHeight="1">
      <c r="A18" s="24" t="s">
        <v>34</v>
      </c>
      <c r="B18" s="2"/>
      <c r="C18" s="2"/>
      <c r="D18" s="2"/>
      <c r="E18" s="2"/>
      <c r="F18" s="2"/>
      <c r="G18" s="2"/>
      <c r="H18" s="22"/>
      <c r="I18" s="2"/>
      <c r="J18" s="2"/>
      <c r="K18" s="2"/>
      <c r="L18" s="2"/>
      <c r="M18" s="2"/>
      <c r="N18" s="2"/>
      <c r="O18" s="25"/>
    </row>
    <row r="19" spans="1:15" ht="11.25" customHeight="1">
      <c r="A19" s="24" t="s">
        <v>35</v>
      </c>
      <c r="B19" s="2"/>
      <c r="C19" s="2"/>
      <c r="D19" s="2"/>
      <c r="E19" s="2"/>
      <c r="F19" s="2"/>
      <c r="G19" s="2"/>
      <c r="H19" s="22"/>
      <c r="I19" s="2"/>
      <c r="J19" s="2"/>
      <c r="K19" s="2"/>
      <c r="L19" s="2"/>
      <c r="M19" s="2"/>
      <c r="N19" s="2"/>
      <c r="O19" s="25"/>
    </row>
    <row r="20" spans="1:15" ht="11.25" customHeight="1">
      <c r="A20" s="24" t="s">
        <v>36</v>
      </c>
      <c r="B20" s="2"/>
      <c r="C20" s="2"/>
      <c r="D20" s="2"/>
      <c r="E20" s="2"/>
      <c r="F20" s="2"/>
      <c r="G20" s="2"/>
      <c r="H20" s="22"/>
      <c r="I20" s="2"/>
      <c r="J20" s="2"/>
      <c r="K20" s="2"/>
      <c r="L20" s="2"/>
      <c r="M20" s="2"/>
      <c r="N20" s="2"/>
      <c r="O20" s="25"/>
    </row>
    <row r="21" spans="1:15" ht="11.25" customHeight="1">
      <c r="A21" s="24" t="s">
        <v>37</v>
      </c>
      <c r="B21" s="22"/>
      <c r="C21" s="22"/>
      <c r="D21" s="22"/>
      <c r="E21" s="22"/>
      <c r="F21" s="22"/>
      <c r="G21" s="22"/>
      <c r="H21" s="22"/>
      <c r="I21" s="2"/>
      <c r="J21" s="2"/>
      <c r="K21" s="2"/>
      <c r="L21" s="2"/>
      <c r="M21" s="2"/>
      <c r="N21" s="2"/>
      <c r="O21" s="25"/>
    </row>
    <row r="22" spans="1:15" ht="11.25" customHeight="1">
      <c r="A22" s="26" t="s">
        <v>1</v>
      </c>
      <c r="B22" s="2"/>
      <c r="C22" s="2"/>
      <c r="D22" s="2"/>
      <c r="E22" s="2"/>
      <c r="F22" s="2"/>
      <c r="G22" s="3"/>
      <c r="H22" s="27"/>
      <c r="I22" s="2"/>
      <c r="J22" s="2"/>
      <c r="K22" s="2"/>
      <c r="L22" s="2"/>
      <c r="M22" s="2"/>
      <c r="N22" s="2"/>
      <c r="O22" s="25"/>
    </row>
    <row r="23" spans="1:15" ht="11.25" customHeight="1">
      <c r="A23" s="24" t="s">
        <v>38</v>
      </c>
      <c r="B23" s="2"/>
      <c r="C23" s="2"/>
      <c r="D23" s="2"/>
      <c r="E23" s="2"/>
      <c r="F23" s="2"/>
      <c r="G23" s="3"/>
      <c r="H23" s="27"/>
      <c r="I23" s="2"/>
      <c r="J23" s="2"/>
      <c r="K23" s="2"/>
      <c r="L23" s="2"/>
      <c r="M23" s="2"/>
      <c r="N23" s="2"/>
      <c r="O23" s="25"/>
    </row>
    <row r="24" spans="1:15" ht="11.25" customHeight="1">
      <c r="A24" s="24" t="s">
        <v>39</v>
      </c>
      <c r="B24" s="2"/>
      <c r="C24" s="2"/>
      <c r="D24" s="2"/>
      <c r="E24" s="2"/>
      <c r="F24" s="2"/>
      <c r="G24" s="3"/>
      <c r="H24" s="27"/>
      <c r="I24" s="2"/>
      <c r="J24" s="2"/>
      <c r="K24" s="2"/>
      <c r="L24" s="2"/>
      <c r="M24" s="2"/>
      <c r="N24" s="2"/>
      <c r="O24" s="25"/>
    </row>
    <row r="25" spans="1:15" ht="11.25" customHeight="1">
      <c r="A25" s="24" t="s">
        <v>40</v>
      </c>
      <c r="B25" s="2"/>
      <c r="C25" s="2"/>
      <c r="D25" s="2"/>
      <c r="E25" s="2"/>
      <c r="F25" s="2"/>
      <c r="G25" s="3"/>
      <c r="H25" s="27"/>
      <c r="I25" s="2"/>
      <c r="J25" s="2"/>
      <c r="K25" s="2"/>
      <c r="L25" s="2"/>
      <c r="M25" s="2"/>
      <c r="N25" s="2"/>
      <c r="O25" s="25"/>
    </row>
    <row r="26" spans="1:15" ht="11.25" customHeight="1">
      <c r="A26" s="24" t="s">
        <v>41</v>
      </c>
      <c r="B26" s="2"/>
      <c r="C26" s="2"/>
      <c r="D26" s="2"/>
      <c r="E26" s="2"/>
      <c r="F26" s="2"/>
      <c r="G26" s="3"/>
      <c r="H26" s="27"/>
      <c r="I26" s="2"/>
      <c r="J26" s="2"/>
      <c r="K26" s="2"/>
      <c r="L26" s="2"/>
      <c r="M26" s="2"/>
      <c r="N26" s="2"/>
      <c r="O26" s="25"/>
    </row>
    <row r="27" spans="1:15" ht="11.25" customHeight="1">
      <c r="A27" s="24" t="s">
        <v>42</v>
      </c>
      <c r="B27" s="2"/>
      <c r="C27" s="2"/>
      <c r="D27" s="2"/>
      <c r="E27" s="2"/>
      <c r="F27" s="2"/>
      <c r="G27" s="3"/>
      <c r="H27" s="27"/>
      <c r="I27" s="2"/>
      <c r="J27" s="2"/>
      <c r="K27" s="2"/>
      <c r="L27" s="2"/>
      <c r="M27" s="2"/>
      <c r="N27" s="2"/>
      <c r="O27" s="25"/>
    </row>
    <row r="28" spans="1:15" ht="11.25" customHeight="1">
      <c r="A28" s="24" t="s">
        <v>43</v>
      </c>
      <c r="B28" s="2"/>
      <c r="C28" s="2"/>
      <c r="D28" s="2"/>
      <c r="E28" s="2"/>
      <c r="F28" s="2"/>
      <c r="G28" s="3"/>
      <c r="H28" s="27"/>
      <c r="I28" s="2"/>
      <c r="J28" s="2"/>
      <c r="K28" s="2"/>
      <c r="L28" s="2"/>
      <c r="M28" s="2"/>
      <c r="N28" s="2"/>
      <c r="O28" s="25"/>
    </row>
    <row r="29" spans="1:15" ht="11.25" customHeight="1">
      <c r="A29" s="24" t="s">
        <v>44</v>
      </c>
      <c r="B29" s="2"/>
      <c r="C29" s="2"/>
      <c r="D29" s="2"/>
      <c r="E29" s="2"/>
      <c r="F29" s="2"/>
      <c r="G29" s="2"/>
      <c r="H29" s="28"/>
      <c r="I29" s="2"/>
      <c r="J29" s="2"/>
      <c r="K29" s="2"/>
      <c r="L29" s="2"/>
      <c r="M29" s="2"/>
      <c r="N29" s="2"/>
      <c r="O29" s="25"/>
    </row>
    <row r="30" spans="1:15" ht="11.25" customHeight="1">
      <c r="A30" s="24" t="s">
        <v>45</v>
      </c>
      <c r="B30" s="2"/>
      <c r="C30" s="2"/>
      <c r="D30" s="2"/>
      <c r="E30" s="2"/>
      <c r="F30" s="2"/>
      <c r="G30" s="2"/>
      <c r="H30" s="28"/>
      <c r="I30" s="2"/>
      <c r="J30" s="2"/>
      <c r="K30" s="2"/>
      <c r="L30" s="2"/>
      <c r="M30" s="2"/>
      <c r="N30" s="2"/>
      <c r="O30" s="25"/>
    </row>
    <row r="31" spans="1:15" ht="11.25" customHeight="1">
      <c r="A31" s="29" t="s">
        <v>46</v>
      </c>
      <c r="B31" s="30"/>
      <c r="C31" s="30"/>
      <c r="D31" s="30"/>
      <c r="E31" s="30"/>
      <c r="F31" s="30"/>
      <c r="G31" s="30"/>
      <c r="H31" s="31"/>
      <c r="I31" s="30"/>
      <c r="J31" s="30"/>
      <c r="K31" s="30"/>
      <c r="L31" s="30"/>
      <c r="M31" s="30"/>
      <c r="N31" s="30"/>
      <c r="O31" s="32"/>
    </row>
    <row r="32" spans="1:15" ht="11.25" customHeight="1">
      <c r="A32" s="33" t="s">
        <v>13</v>
      </c>
      <c r="B32" s="34"/>
      <c r="C32" s="34"/>
      <c r="D32" s="34"/>
      <c r="E32" s="34"/>
      <c r="F32" s="35"/>
      <c r="G32" s="34"/>
      <c r="H32" s="36"/>
      <c r="I32" s="35"/>
      <c r="J32" s="34"/>
      <c r="K32" s="34"/>
      <c r="L32" s="34"/>
      <c r="M32" s="34"/>
      <c r="N32" s="35"/>
      <c r="O32" s="37"/>
    </row>
    <row r="33" spans="1:8" ht="11.25" customHeight="1">
      <c r="A33" s="20" t="s">
        <v>47</v>
      </c>
      <c r="B33" s="38"/>
      <c r="C33" s="38"/>
      <c r="D33" s="38"/>
      <c r="E33" s="38"/>
      <c r="F33" s="38"/>
      <c r="G33" s="38"/>
      <c r="H33" s="38"/>
    </row>
  </sheetData>
  <sheetProtection/>
  <mergeCells count="6">
    <mergeCell ref="A3:O3"/>
    <mergeCell ref="A4:O4"/>
    <mergeCell ref="A5:O5"/>
    <mergeCell ref="A6:O6"/>
    <mergeCell ref="A7:O7"/>
    <mergeCell ref="B10:M11"/>
  </mergeCells>
  <printOptions horizontalCentered="1"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12.00390625" style="0" bestFit="1" customWidth="1"/>
    <col min="3" max="3" width="71.140625" style="0" bestFit="1" customWidth="1"/>
    <col min="4" max="4" width="18.28125" style="40" bestFit="1" customWidth="1"/>
    <col min="5" max="5" width="17.7109375" style="40" bestFit="1" customWidth="1"/>
  </cols>
  <sheetData>
    <row r="1" spans="1:5" ht="12.75">
      <c r="A1" s="39" t="s">
        <v>67</v>
      </c>
      <c r="B1" s="39" t="s">
        <v>68</v>
      </c>
      <c r="C1" s="39" t="s">
        <v>69</v>
      </c>
      <c r="D1" s="41" t="s">
        <v>70</v>
      </c>
      <c r="E1" s="41" t="s">
        <v>71</v>
      </c>
    </row>
    <row r="2" spans="1:5" ht="12.75">
      <c r="A2" s="39" t="s">
        <v>72</v>
      </c>
      <c r="B2" s="39" t="s">
        <v>75</v>
      </c>
      <c r="C2" s="39" t="s">
        <v>76</v>
      </c>
      <c r="D2" s="41">
        <v>189175240</v>
      </c>
      <c r="E2" s="41">
        <v>189175239.05</v>
      </c>
    </row>
    <row r="3" spans="1:5" ht="12.75">
      <c r="A3" s="39" t="s">
        <v>72</v>
      </c>
      <c r="B3" s="39" t="s">
        <v>77</v>
      </c>
      <c r="C3" s="39" t="s">
        <v>78</v>
      </c>
      <c r="D3" s="41">
        <v>127889761</v>
      </c>
      <c r="E3" s="41">
        <v>127889761.96</v>
      </c>
    </row>
    <row r="4" spans="1:5" ht="12.75">
      <c r="A4" s="39" t="s">
        <v>72</v>
      </c>
      <c r="B4" s="39" t="s">
        <v>81</v>
      </c>
      <c r="C4" s="39" t="s">
        <v>82</v>
      </c>
      <c r="D4" s="41">
        <v>4480804569</v>
      </c>
      <c r="E4" s="41">
        <v>4480804568.32</v>
      </c>
    </row>
    <row r="5" spans="1:5" ht="12.75">
      <c r="A5" s="39" t="s">
        <v>72</v>
      </c>
      <c r="B5" s="39" t="s">
        <v>87</v>
      </c>
      <c r="C5" s="39" t="s">
        <v>88</v>
      </c>
      <c r="D5" s="41">
        <v>128245901</v>
      </c>
      <c r="E5" s="41">
        <v>128245901.72</v>
      </c>
    </row>
    <row r="6" spans="1:5" ht="12.75">
      <c r="A6" s="39" t="s">
        <v>72</v>
      </c>
      <c r="B6" s="39" t="s">
        <v>89</v>
      </c>
      <c r="C6" s="39" t="s">
        <v>90</v>
      </c>
      <c r="D6" s="41">
        <v>203581946</v>
      </c>
      <c r="E6" s="41">
        <v>203581944.63</v>
      </c>
    </row>
    <row r="7" spans="1:5" ht="12.75">
      <c r="A7" s="39" t="s">
        <v>72</v>
      </c>
      <c r="B7" s="39" t="s">
        <v>93</v>
      </c>
      <c r="C7" s="39" t="s">
        <v>94</v>
      </c>
      <c r="D7" s="41">
        <v>127174083</v>
      </c>
      <c r="E7" s="41">
        <v>127174081.97</v>
      </c>
    </row>
    <row r="8" spans="1:5" ht="12.75">
      <c r="A8" s="39" t="s">
        <v>72</v>
      </c>
      <c r="B8" s="39" t="s">
        <v>97</v>
      </c>
      <c r="C8" s="39" t="s">
        <v>98</v>
      </c>
      <c r="D8" s="41">
        <v>3725767</v>
      </c>
      <c r="E8" s="41">
        <v>3725766.12</v>
      </c>
    </row>
    <row r="9" spans="1:5" ht="12.75">
      <c r="A9" s="39" t="s">
        <v>72</v>
      </c>
      <c r="B9" s="39" t="s">
        <v>101</v>
      </c>
      <c r="C9" s="39" t="s">
        <v>102</v>
      </c>
      <c r="D9" s="41">
        <v>17220025</v>
      </c>
      <c r="E9" s="41">
        <v>17220026.72</v>
      </c>
    </row>
    <row r="10" spans="1:5" ht="12.75">
      <c r="A10" s="39" t="s">
        <v>72</v>
      </c>
      <c r="B10" s="39" t="s">
        <v>109</v>
      </c>
      <c r="C10" s="39" t="s">
        <v>110</v>
      </c>
      <c r="D10" s="41">
        <v>11908238</v>
      </c>
      <c r="E10" s="41">
        <v>11908237.56</v>
      </c>
    </row>
    <row r="11" spans="1:5" ht="12.75">
      <c r="A11" s="39" t="s">
        <v>72</v>
      </c>
      <c r="B11" s="39" t="s">
        <v>111</v>
      </c>
      <c r="C11" s="39" t="s">
        <v>112</v>
      </c>
      <c r="D11" s="41">
        <v>1657553</v>
      </c>
      <c r="E11" s="41">
        <v>1657552.58</v>
      </c>
    </row>
    <row r="12" spans="1:5" ht="12.75">
      <c r="A12" s="39" t="s">
        <v>72</v>
      </c>
      <c r="B12" s="39" t="s">
        <v>113</v>
      </c>
      <c r="C12" s="39" t="s">
        <v>114</v>
      </c>
      <c r="D12" s="41">
        <v>647510</v>
      </c>
      <c r="E12" s="41">
        <v>647510.64</v>
      </c>
    </row>
    <row r="13" spans="1:5" ht="12.75">
      <c r="A13" s="39" t="s">
        <v>72</v>
      </c>
      <c r="B13" s="39" t="s">
        <v>117</v>
      </c>
      <c r="C13" s="39" t="s">
        <v>118</v>
      </c>
      <c r="D13" s="41">
        <v>10476954</v>
      </c>
      <c r="E13" s="41">
        <v>10476953.42</v>
      </c>
    </row>
    <row r="14" spans="1:5" ht="12.75">
      <c r="A14" s="39" t="s">
        <v>72</v>
      </c>
      <c r="B14" s="39" t="s">
        <v>127</v>
      </c>
      <c r="C14" s="39" t="s">
        <v>128</v>
      </c>
      <c r="D14" s="41">
        <v>102974</v>
      </c>
      <c r="E14" s="41">
        <v>102976.81</v>
      </c>
    </row>
    <row r="15" spans="1:5" ht="12.75">
      <c r="A15" s="39" t="s">
        <v>72</v>
      </c>
      <c r="B15" s="39" t="s">
        <v>131</v>
      </c>
      <c r="C15" s="39" t="s">
        <v>132</v>
      </c>
      <c r="D15" s="41">
        <v>1509048</v>
      </c>
      <c r="E15" s="41">
        <v>1509048.12</v>
      </c>
    </row>
    <row r="16" spans="1:5" ht="12.75">
      <c r="A16" s="39" t="s">
        <v>72</v>
      </c>
      <c r="B16" s="39" t="s">
        <v>141</v>
      </c>
      <c r="C16" s="39" t="s">
        <v>142</v>
      </c>
      <c r="D16" s="41">
        <v>611378</v>
      </c>
      <c r="E16" s="41">
        <v>611376.56</v>
      </c>
    </row>
    <row r="17" spans="1:5" ht="12.75">
      <c r="A17" s="39" t="s">
        <v>72</v>
      </c>
      <c r="B17" s="39" t="s">
        <v>135</v>
      </c>
      <c r="C17" s="39" t="s">
        <v>136</v>
      </c>
      <c r="D17" s="41">
        <v>88320838</v>
      </c>
      <c r="E17" s="41">
        <v>88320837.65</v>
      </c>
    </row>
    <row r="18" spans="1:6" ht="12.75">
      <c r="A18" s="39" t="s">
        <v>72</v>
      </c>
      <c r="B18" s="39" t="s">
        <v>147</v>
      </c>
      <c r="C18" s="39" t="s">
        <v>148</v>
      </c>
      <c r="D18" s="41">
        <v>17155212</v>
      </c>
      <c r="E18" s="41">
        <v>17155212.73</v>
      </c>
      <c r="F18" s="39"/>
    </row>
    <row r="19" spans="4:5" ht="12.75">
      <c r="D19" s="40">
        <f>SUM(D2:D18)</f>
        <v>5410206997</v>
      </c>
      <c r="E19" s="40">
        <f>SUM(E2:E18)</f>
        <v>5410206996.560001</v>
      </c>
    </row>
    <row r="20" ht="12.75">
      <c r="E20" s="40">
        <v>5410206996.56</v>
      </c>
    </row>
    <row r="21" ht="12.75">
      <c r="E21" s="40">
        <f>E20-E19</f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9.421875" style="0" bestFit="1" customWidth="1"/>
    <col min="2" max="2" width="12.00390625" style="0" bestFit="1" customWidth="1"/>
    <col min="3" max="3" width="72.28125" style="0" bestFit="1" customWidth="1"/>
    <col min="4" max="4" width="19.28125" style="0" bestFit="1" customWidth="1"/>
    <col min="5" max="5" width="16.8515625" style="0" bestFit="1" customWidth="1"/>
  </cols>
  <sheetData>
    <row r="2" spans="1:5" ht="12.75">
      <c r="A2" s="39" t="s">
        <v>67</v>
      </c>
      <c r="B2" s="39" t="s">
        <v>68</v>
      </c>
      <c r="C2" s="39" t="s">
        <v>69</v>
      </c>
      <c r="D2" s="41" t="s">
        <v>70</v>
      </c>
      <c r="E2" s="41" t="s">
        <v>71</v>
      </c>
    </row>
    <row r="3" spans="1:5" ht="12.75">
      <c r="A3" s="39" t="s">
        <v>72</v>
      </c>
      <c r="B3" s="39" t="s">
        <v>73</v>
      </c>
      <c r="C3" s="39" t="s">
        <v>74</v>
      </c>
      <c r="D3" s="41">
        <v>945876249</v>
      </c>
      <c r="E3" s="41">
        <v>945876247.44</v>
      </c>
    </row>
    <row r="4" spans="1:5" ht="12.75">
      <c r="A4" s="39" t="s">
        <v>72</v>
      </c>
      <c r="B4" s="39" t="s">
        <v>79</v>
      </c>
      <c r="C4" s="39" t="s">
        <v>80</v>
      </c>
      <c r="D4" s="41">
        <v>7468007612</v>
      </c>
      <c r="E4" s="41">
        <v>7468007612.72</v>
      </c>
    </row>
    <row r="5" spans="1:5" ht="12.75">
      <c r="A5" s="39" t="s">
        <v>72</v>
      </c>
      <c r="B5" s="42" t="s">
        <v>83</v>
      </c>
      <c r="C5" s="42" t="s">
        <v>84</v>
      </c>
      <c r="D5" s="43">
        <v>0</v>
      </c>
      <c r="E5" s="41">
        <v>0</v>
      </c>
    </row>
    <row r="6" spans="1:5" ht="12.75">
      <c r="A6" s="39" t="s">
        <v>72</v>
      </c>
      <c r="B6" s="39" t="s">
        <v>85</v>
      </c>
      <c r="C6" s="39" t="s">
        <v>86</v>
      </c>
      <c r="D6" s="41">
        <v>213743168</v>
      </c>
      <c r="E6" s="41">
        <v>213743167.86</v>
      </c>
    </row>
    <row r="7" spans="1:5" ht="12.75">
      <c r="A7" s="39" t="s">
        <v>72</v>
      </c>
      <c r="B7" s="39" t="s">
        <v>91</v>
      </c>
      <c r="C7" s="39" t="s">
        <v>92</v>
      </c>
      <c r="D7" s="41">
        <v>211956802</v>
      </c>
      <c r="E7" s="41">
        <v>211956803.57</v>
      </c>
    </row>
    <row r="8" spans="1:5" ht="12.75">
      <c r="A8" s="39" t="s">
        <v>72</v>
      </c>
      <c r="B8" s="39" t="s">
        <v>99</v>
      </c>
      <c r="C8" s="39" t="s">
        <v>100</v>
      </c>
      <c r="D8" s="41">
        <v>86100183</v>
      </c>
      <c r="E8" s="41">
        <v>86100184.1</v>
      </c>
    </row>
    <row r="9" spans="1:5" ht="12.75">
      <c r="A9" s="39" t="s">
        <v>72</v>
      </c>
      <c r="B9" s="39" t="s">
        <v>103</v>
      </c>
      <c r="C9" s="39" t="s">
        <v>104</v>
      </c>
      <c r="D9" s="41">
        <v>19847061</v>
      </c>
      <c r="E9" s="41">
        <v>19847061.74</v>
      </c>
    </row>
    <row r="10" spans="1:5" ht="12.75">
      <c r="A10" s="39" t="s">
        <v>72</v>
      </c>
      <c r="B10" s="42" t="s">
        <v>105</v>
      </c>
      <c r="C10" s="42" t="s">
        <v>106</v>
      </c>
      <c r="D10" s="43">
        <v>0</v>
      </c>
      <c r="E10" s="41">
        <v>0</v>
      </c>
    </row>
    <row r="11" spans="1:5" ht="12.75">
      <c r="A11" s="39" t="s">
        <v>72</v>
      </c>
      <c r="B11" s="39" t="s">
        <v>107</v>
      </c>
      <c r="C11" s="39" t="s">
        <v>108</v>
      </c>
      <c r="D11" s="41">
        <v>2762587</v>
      </c>
      <c r="E11" s="41">
        <v>2762586.18</v>
      </c>
    </row>
    <row r="12" spans="1:5" ht="12.75">
      <c r="A12" s="39" t="s">
        <v>72</v>
      </c>
      <c r="B12" s="39" t="s">
        <v>115</v>
      </c>
      <c r="C12" s="39" t="s">
        <v>116</v>
      </c>
      <c r="D12" s="41">
        <v>3237556</v>
      </c>
      <c r="E12" s="41">
        <v>3237557.23</v>
      </c>
    </row>
    <row r="13" spans="1:5" ht="12.75">
      <c r="A13" s="39" t="s">
        <v>72</v>
      </c>
      <c r="B13" s="39" t="s">
        <v>119</v>
      </c>
      <c r="C13" s="39" t="s">
        <v>120</v>
      </c>
      <c r="D13" s="41">
        <v>17461590</v>
      </c>
      <c r="E13" s="41">
        <v>17461588.72</v>
      </c>
    </row>
    <row r="14" spans="1:5" ht="12.75">
      <c r="A14" s="39" t="s">
        <v>72</v>
      </c>
      <c r="B14" s="39" t="s">
        <v>121</v>
      </c>
      <c r="C14" s="39" t="s">
        <v>122</v>
      </c>
      <c r="D14" s="41">
        <v>40824</v>
      </c>
      <c r="E14" s="41">
        <v>40824.17</v>
      </c>
    </row>
    <row r="15" spans="1:5" ht="12.75">
      <c r="A15" s="39" t="s">
        <v>72</v>
      </c>
      <c r="B15" s="42" t="s">
        <v>123</v>
      </c>
      <c r="C15" s="42" t="s">
        <v>124</v>
      </c>
      <c r="D15" s="43">
        <v>0</v>
      </c>
      <c r="E15" s="41">
        <v>0</v>
      </c>
    </row>
    <row r="16" spans="1:5" ht="12.75">
      <c r="A16" s="39" t="s">
        <v>72</v>
      </c>
      <c r="B16" s="42" t="s">
        <v>125</v>
      </c>
      <c r="C16" s="42" t="s">
        <v>126</v>
      </c>
      <c r="D16" s="43">
        <v>0</v>
      </c>
      <c r="E16" s="41">
        <v>0</v>
      </c>
    </row>
    <row r="17" spans="1:5" ht="12.75">
      <c r="A17" s="39" t="s">
        <v>72</v>
      </c>
      <c r="B17" s="39" t="s">
        <v>129</v>
      </c>
      <c r="C17" s="39" t="s">
        <v>130</v>
      </c>
      <c r="D17" s="41">
        <v>7545245</v>
      </c>
      <c r="E17" s="41">
        <v>7545243.8</v>
      </c>
    </row>
    <row r="18" spans="1:5" ht="12.75">
      <c r="A18" s="39" t="s">
        <v>72</v>
      </c>
      <c r="B18" s="39" t="s">
        <v>133</v>
      </c>
      <c r="C18" s="39" t="s">
        <v>134</v>
      </c>
      <c r="D18" s="41">
        <v>147201396</v>
      </c>
      <c r="E18" s="41">
        <v>147201395.84</v>
      </c>
    </row>
    <row r="19" spans="1:5" ht="12.75">
      <c r="A19" s="39" t="s">
        <v>72</v>
      </c>
      <c r="B19" s="39" t="s">
        <v>137</v>
      </c>
      <c r="C19" s="39" t="s">
        <v>138</v>
      </c>
      <c r="D19" s="41">
        <v>464126</v>
      </c>
      <c r="E19" s="41">
        <v>464124.77</v>
      </c>
    </row>
    <row r="20" spans="1:5" ht="12.75">
      <c r="A20" s="39" t="s">
        <v>72</v>
      </c>
      <c r="B20" s="42" t="s">
        <v>139</v>
      </c>
      <c r="C20" s="42" t="s">
        <v>140</v>
      </c>
      <c r="D20" s="43">
        <v>0</v>
      </c>
      <c r="E20" s="41">
        <v>0</v>
      </c>
    </row>
    <row r="21" spans="1:5" ht="12.75">
      <c r="A21" s="39" t="s">
        <v>72</v>
      </c>
      <c r="B21" s="39" t="s">
        <v>143</v>
      </c>
      <c r="C21" s="39" t="s">
        <v>144</v>
      </c>
      <c r="D21" s="41">
        <v>385103989</v>
      </c>
      <c r="E21" s="41">
        <v>385103988.37</v>
      </c>
    </row>
    <row r="22" spans="1:5" ht="12.75">
      <c r="A22" s="39" t="s">
        <v>72</v>
      </c>
      <c r="B22" s="39" t="s">
        <v>145</v>
      </c>
      <c r="C22" s="39" t="s">
        <v>146</v>
      </c>
      <c r="D22" s="41">
        <v>47410753</v>
      </c>
      <c r="E22" s="41">
        <v>47410753.19</v>
      </c>
    </row>
    <row r="23" spans="1:5" ht="12.75">
      <c r="A23" s="39" t="s">
        <v>72</v>
      </c>
      <c r="B23" s="39" t="s">
        <v>95</v>
      </c>
      <c r="C23" s="39" t="s">
        <v>96</v>
      </c>
      <c r="D23" s="41">
        <v>731283</v>
      </c>
      <c r="E23" s="41">
        <v>731282.43</v>
      </c>
    </row>
    <row r="24" spans="1:5" ht="12.75">
      <c r="A24" s="39"/>
      <c r="B24" s="39"/>
      <c r="C24" s="39"/>
      <c r="D24" s="41">
        <f>SUM(D3:D23)</f>
        <v>9557490424</v>
      </c>
      <c r="E24" s="41">
        <f>SUM(E3:E23)</f>
        <v>9557490422.130001</v>
      </c>
    </row>
    <row r="25" spans="4:5" ht="12.75">
      <c r="D25" s="40"/>
      <c r="E25" s="40">
        <v>9557490422.13</v>
      </c>
    </row>
    <row r="26" spans="4:5" ht="12.75">
      <c r="D26" s="40"/>
      <c r="E26" s="40">
        <f>E25-E24</f>
        <v>0</v>
      </c>
    </row>
    <row r="27" spans="4:5" ht="12.75">
      <c r="D27" s="40"/>
      <c r="E27" s="40"/>
    </row>
    <row r="28" spans="4:5" ht="12.75">
      <c r="D28" s="40"/>
      <c r="E28" s="40"/>
    </row>
    <row r="29" spans="4:5" ht="12.75">
      <c r="D29" s="40"/>
      <c r="E29" s="40"/>
    </row>
    <row r="30" spans="4:5" ht="12.75">
      <c r="D30" s="40"/>
      <c r="E30" s="40"/>
    </row>
    <row r="31" spans="4:5" ht="12.75">
      <c r="D31" s="40"/>
      <c r="E31" s="40"/>
    </row>
    <row r="32" spans="4:5" ht="12.75">
      <c r="D32" s="40"/>
      <c r="E32" s="40"/>
    </row>
    <row r="33" spans="4:5" ht="12.75">
      <c r="D33" s="40"/>
      <c r="E33" s="40"/>
    </row>
    <row r="34" spans="4:5" ht="12.75">
      <c r="D34" s="40"/>
      <c r="E34" s="40"/>
    </row>
    <row r="37" spans="4:5" ht="12.75">
      <c r="D37" s="40"/>
      <c r="E37" s="40"/>
    </row>
    <row r="38" spans="4:5" ht="12.75">
      <c r="D38" s="40"/>
      <c r="E38" s="40"/>
    </row>
    <row r="39" spans="4:5" ht="12.75">
      <c r="D39" s="40"/>
      <c r="E39" s="40"/>
    </row>
    <row r="40" spans="4:5" ht="12.75">
      <c r="D40" s="40"/>
      <c r="E40" s="40"/>
    </row>
    <row r="41" spans="4:5" ht="12.75">
      <c r="D41" s="40"/>
      <c r="E41" s="40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Ian Dias Veloso De Almeida</cp:lastModifiedBy>
  <cp:lastPrinted>2023-11-17T17:02:54Z</cp:lastPrinted>
  <dcterms:created xsi:type="dcterms:W3CDTF">2005-03-08T15:29:36Z</dcterms:created>
  <dcterms:modified xsi:type="dcterms:W3CDTF">2023-11-29T19:01:28Z</dcterms:modified>
  <cp:category/>
  <cp:version/>
  <cp:contentType/>
  <cp:contentStatus/>
</cp:coreProperties>
</file>