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465" windowWidth="10200" windowHeight="7695" activeTab="0"/>
  </bookViews>
  <sheets>
    <sheet name="Anexo II - Dívida" sheetId="1" r:id="rId1"/>
    <sheet name="Plan2" sheetId="2" r:id="rId2"/>
    <sheet name="Plan3" sheetId="3" r:id="rId3"/>
  </sheets>
  <definedNames>
    <definedName name="_xlnm.Print_Area" localSheetId="0">'Anexo II - Dívida'!$A$1:$O$92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fullCalcOnLoad="1"/>
</workbook>
</file>

<file path=xl/comments1.xml><?xml version="1.0" encoding="utf-8"?>
<comments xmlns="http://schemas.openxmlformats.org/spreadsheetml/2006/main">
  <authors>
    <author>Fernanda Calil Tannus de Oliveira</author>
  </authors>
  <commentList>
    <comment ref="B27" authorId="0">
      <text>
        <r>
          <rPr>
            <b/>
            <sz val="12"/>
            <rFont val="Tahoma"/>
            <family val="2"/>
          </rPr>
          <t>Fernanda Calil:</t>
        </r>
        <r>
          <rPr>
            <sz val="12"/>
            <rFont val="Tahoma"/>
            <family val="2"/>
          </rPr>
          <t xml:space="preserve">
211430102 e 221430101</t>
        </r>
      </text>
    </comment>
  </commentList>
</comments>
</file>

<file path=xl/sharedStrings.xml><?xml version="1.0" encoding="utf-8"?>
<sst xmlns="http://schemas.openxmlformats.org/spreadsheetml/2006/main" count="73" uniqueCount="67">
  <si>
    <t>RELATÓRIO DE GESTÃO FISCAL</t>
  </si>
  <si>
    <t>ORÇAMENTOS FISCAL E DA SEGURIDADE SOCIAL</t>
  </si>
  <si>
    <t xml:space="preserve">DÍVIDA CONSOLIDADA </t>
  </si>
  <si>
    <t>SALDO DO</t>
  </si>
  <si>
    <t>EXERCÍCIO ANTERIOR</t>
  </si>
  <si>
    <t>Até o 1º Quadrimestre</t>
  </si>
  <si>
    <t>Até o 2º Quadrimestre</t>
  </si>
  <si>
    <t>Até o 3º Quadrimestre</t>
  </si>
  <si>
    <t>DÍVIDA CONSOLIDADA - DC (I)</t>
  </si>
  <si>
    <t xml:space="preserve">    Dívida Mobiliária</t>
  </si>
  <si>
    <t xml:space="preserve">    Dívida Contratual</t>
  </si>
  <si>
    <t xml:space="preserve">    Demais Haveres Financeiros</t>
  </si>
  <si>
    <t>DÍVIDA CONSOLIDADA LÍQUIDA (DCL) (III) = (I - II)</t>
  </si>
  <si>
    <t>RECEITA CORRENTE LÍQUIDA - RCL</t>
  </si>
  <si>
    <t>% da DC sobre a RCL (I/RCL)</t>
  </si>
  <si>
    <t>% da DCL sobre a RCL (III/RCL)</t>
  </si>
  <si>
    <t>OUTROS VALORES NÃO INTEGRANTES DA DC</t>
  </si>
  <si>
    <t>PRECATÓRIOS ANTERIORES A 05/05/2000</t>
  </si>
  <si>
    <t>INSUFICIÊNCIA FINANCEIRA</t>
  </si>
  <si>
    <t>DEPÓSITOS</t>
  </si>
  <si>
    <t>ANTECIPAÇÕES DE RECEITA ORÇAMENTÁRIA – ARO</t>
  </si>
  <si>
    <t>GOVERNO DO ESTADO DO RIO DE JANEIRO</t>
  </si>
  <si>
    <t>DEMONSTRATIVO DA DÍVIDA CONSOLIDADA LÍQUIDA</t>
  </si>
  <si>
    <t xml:space="preserve"> </t>
  </si>
  <si>
    <t>RGF – ANEXO 2 (LRF, art. 55, inciso I, alínea "b")</t>
  </si>
  <si>
    <t>Obs.: 1 - Excluídas a Imprensa Oficial, a CEDAE e a AGERIO por não se enquadrarem no conceito de Empresa Dependente.</t>
  </si>
  <si>
    <t>LIMITE DE ALERTA (inciso III do § 1º do art. 59 da LRF) - 180,00%</t>
  </si>
  <si>
    <t xml:space="preserve">    Outras Dívidas</t>
  </si>
  <si>
    <t>LIMITE DEFINIDO POR RESOLUÇÃO N° 40/01 DO SENADO FEDERAL-200%</t>
  </si>
  <si>
    <t>Disponibilidade de Caixa Bruta</t>
  </si>
  <si>
    <t xml:space="preserve"> (-) Restos a Pagar Processados (Exceto Precatórios)</t>
  </si>
  <si>
    <t>Empréstimos</t>
  </si>
  <si>
    <t>Internos</t>
  </si>
  <si>
    <t>Externos</t>
  </si>
  <si>
    <t xml:space="preserve">        Reestruturação da Dívida de Estados e Municípios</t>
  </si>
  <si>
    <t xml:space="preserve">        Financiamentos</t>
  </si>
  <si>
    <t xml:space="preserve">            Internos</t>
  </si>
  <si>
    <t xml:space="preserve">            Externos</t>
  </si>
  <si>
    <t xml:space="preserve">        Parcelamento e Renegociação de dívidas</t>
  </si>
  <si>
    <t xml:space="preserve">            De Tributos</t>
  </si>
  <si>
    <t xml:space="preserve">            De Contribuições Previdenciárias</t>
  </si>
  <si>
    <t xml:space="preserve">            De Demais Contribuições Sociais</t>
  </si>
  <si>
    <t xml:space="preserve">            Do FGTS</t>
  </si>
  <si>
    <t xml:space="preserve">            Com Instituição Não financeira</t>
  </si>
  <si>
    <t xml:space="preserve">        Demais Dívidas Contratuais</t>
  </si>
  <si>
    <t>DEDUÇÕES (II)</t>
  </si>
  <si>
    <t xml:space="preserve">    Disponibilidade de Caixa¹ </t>
  </si>
  <si>
    <t xml:space="preserve">¹ Se o saldo apurado for negativo, ou seja, se o total dos Restos a Pagar Processados for maior que o total da Disponibilidade de Caixa Bruta, o valor dessa linha deverá ser representado por um "-" (traço) e o valor excedente deverá ser informado na linha “Insuficiência Financeira” do quadro “Outros Valores não Integrantes da Dívida Consolidada”.    </t>
  </si>
  <si>
    <t>PASSIVO ATUARIAL</t>
  </si>
  <si>
    <t>RP NÃO-PROCESSADOS</t>
  </si>
  <si>
    <t>DÍVIDA CONTRATUAL DE PPP</t>
  </si>
  <si>
    <t>APROPRIAÇÃO DE DEPÓSITOS JUDICIAIS - LC 151/2015</t>
  </si>
  <si>
    <t>FONTE: Siafe-Rio - Secretaria de Estado de Fazenda.</t>
  </si>
  <si>
    <t xml:space="preserve">          3 - Precatórios posteriores a 05/05/2000 (inclusive) - Vencidos e não pagos: Não foram considerados os Precatórios Vincendos contabilizados na conta 8.9.9.1.1.32.01 - PRECATÓRIOS VINCENDOS.</t>
  </si>
  <si>
    <r>
      <t>PRECATÓRIOS POSTERIORES A 05/05/2000 (Não incluídos na DC)</t>
    </r>
    <r>
      <rPr>
        <vertAlign val="superscript"/>
        <sz val="12"/>
        <rFont val="Times New Roman"/>
        <family val="1"/>
      </rPr>
      <t>2</t>
    </r>
  </si>
  <si>
    <t xml:space="preserve">    Precatórios posteriores a 05/05/2000 (inclusive) - Vencidos e não pagos</t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</si>
  <si>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Refere-se aos precatórios posteriores a 05/05/2000 que, em cumprimento ao disposto no artigo 100 da Constituição Federal, ainda não foram incluídos no orçamento ou constam no orçamento e ainda não foram pagos. Ao final do exercício em que esses precatórios forem incluídos ou que deveriam ter sido incluídos, os valores deverão compor a linha "Precatórios Posteriores a 05/05/2000 (inclusive) - Vencidos e não pagos".  </t>
    </r>
  </si>
  <si>
    <t xml:space="preserve">          4 - A contagem dos prazos e disposições estabelecidas no art. 31 da LRF estão suspensas por força da Lei Estadual do Rio de Janeiro nº 7.483 de 08 de novembro de 2016, que reconhece o estado de calamidade pública no âmbito da administração financeira estadual. A Lei Complementar Federal nº 159/2017, que instituiu o Regime de Recuperação Fiscal dos Estados e do Distrito Federal, estabelece que durante a vigência do Regime ficará assegurado ao Estado que o aderiu acesso a instrumentos de Recuperação Fiscal, como a suspensão temporária das vedações e determinações aplicadas quando do descumprimento dos limites estabelecidos pela  Resolução nº 40/01 do Senado Federal para Dívida Consolidada, como a indicação das medidas corretivas adotadas ou a adotar se ultrapassado qualquer dos limites (art. 55, II da LRF). Desse modo, o quadro de TRAJETÓRIA DE RETORNO AO LIMITE DA DÍVIDA CONSOLIDADA LÍQUIDA consta neste relatório apenas para fins de demonstração, estando seus efeitos temporariamente suspensos. A Lei Estadual do Rio de Janeiro nº 8.272 de 27 de dezembro de 2018 estendeu o prazo de validade do estado de calamidade pública no âmbito da administração financeira estadual para até 31 de dezembro de 2019.</t>
  </si>
  <si>
    <t>SALDO DO EXERCÍCIO DE 2019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</si>
  <si>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</si>
  <si>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Bernardo Santos Cunha Barbosa                                                                            Controlador-Geral do Estado        </t>
  </si>
  <si>
    <t>Wilson José Witzel                                                                                                         Governador</t>
  </si>
  <si>
    <t>Luiz Claudio Rodrigues de Carvalho                                                                                               Secretário de Estado de Fazenda</t>
  </si>
  <si>
    <t xml:space="preserve">          5 - Este Demonstrativo não considera a casa dos centavos.</t>
  </si>
  <si>
    <t xml:space="preserve">          2 - Imprensa Oficial, CEDAE e AGERIO não constam nos Orçamentos Fiscal e da Seguridade Social no exercício de 2019.</t>
  </si>
  <si>
    <t>JANEIRO A DEZEMBRO DE 2019</t>
  </si>
  <si>
    <t xml:space="preserve">         Emissão: 24/01/2020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</si>
</sst>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_(* #,##0_);_(* \(#,##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127">
    <xf numFmtId="0" fontId="0" fillId="0" borderId="0" xfId="0" applyFont="1" applyAlignment="1">
      <alignment/>
    </xf>
    <xf numFmtId="0" fontId="6" fillId="0" borderId="0" xfId="48" applyFont="1" applyFill="1" applyAlignment="1">
      <alignment/>
      <protection/>
    </xf>
    <xf numFmtId="3" fontId="6" fillId="0" borderId="0" xfId="48" applyNumberFormat="1" applyFont="1" applyFill="1" applyAlignment="1">
      <alignment/>
      <protection/>
    </xf>
    <xf numFmtId="0" fontId="6" fillId="0" borderId="0" xfId="48" applyFont="1" applyFill="1" applyBorder="1" applyAlignment="1">
      <alignment/>
      <protection/>
    </xf>
    <xf numFmtId="0" fontId="6" fillId="0" borderId="0" xfId="0" applyFont="1" applyFill="1" applyAlignment="1">
      <alignment horizontal="center" vertical="center"/>
    </xf>
    <xf numFmtId="49" fontId="6" fillId="0" borderId="0" xfId="48" applyNumberFormat="1" applyFont="1" applyFill="1" applyAlignment="1">
      <alignment vertical="center"/>
      <protection/>
    </xf>
    <xf numFmtId="0" fontId="6" fillId="0" borderId="0" xfId="48" applyFont="1" applyFill="1" applyAlignment="1">
      <alignment vertical="center"/>
      <protection/>
    </xf>
    <xf numFmtId="3" fontId="6" fillId="0" borderId="0" xfId="48" applyNumberFormat="1" applyFont="1" applyFill="1" applyAlignment="1">
      <alignment vertical="center"/>
      <protection/>
    </xf>
    <xf numFmtId="0" fontId="6" fillId="0" borderId="0" xfId="48" applyFont="1" applyFill="1" applyBorder="1" applyAlignment="1">
      <alignment vertical="center"/>
      <protection/>
    </xf>
    <xf numFmtId="164" fontId="6" fillId="0" borderId="0" xfId="48" applyNumberFormat="1" applyFont="1" applyFill="1" applyAlignment="1">
      <alignment horizontal="right" vertical="center"/>
      <protection/>
    </xf>
    <xf numFmtId="166" fontId="6" fillId="0" borderId="0" xfId="61" applyNumberFormat="1" applyFont="1" applyFill="1" applyAlignment="1">
      <alignment horizontal="right"/>
    </xf>
    <xf numFmtId="0" fontId="6" fillId="0" borderId="0" xfId="48" applyFont="1" applyFill="1" applyBorder="1" applyAlignment="1">
      <alignment horizontal="left" indent="1"/>
      <protection/>
    </xf>
    <xf numFmtId="166" fontId="6" fillId="0" borderId="0" xfId="61" applyNumberFormat="1" applyFont="1" applyFill="1" applyAlignment="1">
      <alignment horizontal="right" indent="1"/>
    </xf>
    <xf numFmtId="0" fontId="6" fillId="0" borderId="0" xfId="48" applyFont="1" applyFill="1" applyAlignment="1">
      <alignment horizontal="left" indent="1"/>
      <protection/>
    </xf>
    <xf numFmtId="166" fontId="6" fillId="0" borderId="0" xfId="48" applyNumberFormat="1" applyFont="1" applyFill="1" applyAlignment="1">
      <alignment/>
      <protection/>
    </xf>
    <xf numFmtId="0" fontId="6" fillId="0" borderId="0" xfId="48" applyFont="1" applyFill="1" applyBorder="1" applyAlignment="1">
      <alignment horizontal="left" vertical="center" indent="4"/>
      <protection/>
    </xf>
    <xf numFmtId="0" fontId="6" fillId="0" borderId="0" xfId="48" applyFont="1" applyFill="1" applyBorder="1" applyAlignment="1">
      <alignment horizontal="left" vertical="center"/>
      <protection/>
    </xf>
    <xf numFmtId="166" fontId="6" fillId="0" borderId="10" xfId="61" applyNumberFormat="1" applyFont="1" applyFill="1" applyBorder="1" applyAlignment="1">
      <alignment horizontal="center" vertical="center"/>
    </xf>
    <xf numFmtId="166" fontId="6" fillId="0" borderId="0" xfId="61" applyNumberFormat="1" applyFont="1" applyFill="1" applyBorder="1" applyAlignment="1">
      <alignment horizontal="center" vertical="center"/>
    </xf>
    <xf numFmtId="166" fontId="6" fillId="0" borderId="11" xfId="61" applyNumberFormat="1" applyFont="1" applyFill="1" applyBorder="1" applyAlignment="1">
      <alignment horizontal="center" vertical="center"/>
    </xf>
    <xf numFmtId="0" fontId="6" fillId="0" borderId="0" xfId="48" applyFont="1" applyFill="1" applyBorder="1" applyAlignment="1">
      <alignment horizontal="left" vertical="center" indent="7"/>
      <protection/>
    </xf>
    <xf numFmtId="0" fontId="6" fillId="0" borderId="0" xfId="48" applyFont="1" applyFill="1" applyBorder="1" applyAlignment="1">
      <alignment horizontal="left" vertical="center" indent="1"/>
      <protection/>
    </xf>
    <xf numFmtId="166" fontId="6" fillId="0" borderId="0" xfId="61" applyNumberFormat="1" applyFont="1" applyFill="1" applyAlignment="1">
      <alignment/>
    </xf>
    <xf numFmtId="166" fontId="6" fillId="33" borderId="10" xfId="61" applyNumberFormat="1" applyFont="1" applyFill="1" applyBorder="1" applyAlignment="1">
      <alignment horizontal="center" vertical="center"/>
    </xf>
    <xf numFmtId="166" fontId="6" fillId="33" borderId="0" xfId="61" applyNumberFormat="1" applyFont="1" applyFill="1" applyBorder="1" applyAlignment="1">
      <alignment horizontal="center" vertical="center"/>
    </xf>
    <xf numFmtId="166" fontId="6" fillId="33" borderId="11" xfId="61" applyNumberFormat="1" applyFont="1" applyFill="1" applyBorder="1" applyAlignment="1">
      <alignment horizontal="center" vertical="center"/>
    </xf>
    <xf numFmtId="0" fontId="6" fillId="0" borderId="0" xfId="48" applyFont="1" applyFill="1" applyBorder="1" applyAlignment="1">
      <alignment horizontal="left" vertical="center" indent="3"/>
      <protection/>
    </xf>
    <xf numFmtId="0" fontId="6" fillId="0" borderId="12" xfId="48" applyFont="1" applyFill="1" applyBorder="1" applyAlignment="1">
      <alignment/>
      <protection/>
    </xf>
    <xf numFmtId="0" fontId="6" fillId="0" borderId="12" xfId="48" applyNumberFormat="1" applyFont="1" applyFill="1" applyBorder="1" applyAlignment="1">
      <alignment/>
      <protection/>
    </xf>
    <xf numFmtId="0" fontId="6" fillId="0" borderId="13" xfId="48" applyFont="1" applyFill="1" applyBorder="1" applyAlignment="1">
      <alignment horizontal="justify" vertical="top" wrapText="1"/>
      <protection/>
    </xf>
    <xf numFmtId="0" fontId="6" fillId="0" borderId="13" xfId="48" applyNumberFormat="1" applyFont="1" applyFill="1" applyBorder="1" applyAlignment="1">
      <alignment/>
      <protection/>
    </xf>
    <xf numFmtId="166" fontId="6" fillId="0" borderId="14" xfId="61" applyNumberFormat="1" applyFont="1" applyFill="1" applyBorder="1" applyAlignment="1">
      <alignment vertical="center"/>
    </xf>
    <xf numFmtId="166" fontId="6" fillId="0" borderId="12" xfId="61" applyNumberFormat="1" applyFont="1" applyFill="1" applyBorder="1" applyAlignment="1">
      <alignment vertical="center"/>
    </xf>
    <xf numFmtId="166" fontId="6" fillId="0" borderId="15" xfId="61" applyNumberFormat="1" applyFont="1" applyFill="1" applyBorder="1" applyAlignment="1">
      <alignment vertical="center"/>
    </xf>
    <xf numFmtId="0" fontId="6" fillId="33" borderId="0" xfId="48" applyFont="1" applyFill="1" applyBorder="1" applyAlignment="1">
      <alignment horizontal="left" vertical="center" wrapText="1"/>
      <protection/>
    </xf>
    <xf numFmtId="0" fontId="6" fillId="33" borderId="11" xfId="48" applyFont="1" applyFill="1" applyBorder="1" applyAlignment="1">
      <alignment horizontal="left" vertical="center" wrapText="1"/>
      <protection/>
    </xf>
    <xf numFmtId="166" fontId="6" fillId="33" borderId="10" xfId="61" applyNumberFormat="1" applyFont="1" applyFill="1" applyBorder="1" applyAlignment="1">
      <alignment vertical="center"/>
    </xf>
    <xf numFmtId="166" fontId="6" fillId="33" borderId="0" xfId="61" applyNumberFormat="1" applyFont="1" applyFill="1" applyBorder="1" applyAlignment="1">
      <alignment vertical="center"/>
    </xf>
    <xf numFmtId="166" fontId="6" fillId="33" borderId="11" xfId="61" applyNumberFormat="1" applyFont="1" applyFill="1" applyBorder="1" applyAlignment="1">
      <alignment vertical="center"/>
    </xf>
    <xf numFmtId="166" fontId="6" fillId="0" borderId="10" xfId="61" applyNumberFormat="1" applyFont="1" applyFill="1" applyBorder="1" applyAlignment="1">
      <alignment vertical="center"/>
    </xf>
    <xf numFmtId="166" fontId="6" fillId="0" borderId="0" xfId="61" applyNumberFormat="1" applyFont="1" applyFill="1" applyBorder="1" applyAlignment="1">
      <alignment vertical="center"/>
    </xf>
    <xf numFmtId="166" fontId="6" fillId="0" borderId="11" xfId="61" applyNumberFormat="1" applyFont="1" applyFill="1" applyBorder="1" applyAlignment="1">
      <alignment vertical="center"/>
    </xf>
    <xf numFmtId="166" fontId="6" fillId="0" borderId="0" xfId="48" applyNumberFormat="1" applyFont="1" applyFill="1" applyBorder="1" applyAlignment="1">
      <alignment/>
      <protection/>
    </xf>
    <xf numFmtId="166" fontId="6" fillId="0" borderId="16" xfId="61" applyNumberFormat="1" applyFont="1" applyFill="1" applyBorder="1" applyAlignment="1">
      <alignment vertical="center"/>
    </xf>
    <xf numFmtId="166" fontId="6" fillId="0" borderId="13" xfId="61" applyNumberFormat="1" applyFont="1" applyFill="1" applyBorder="1" applyAlignment="1">
      <alignment vertical="center"/>
    </xf>
    <xf numFmtId="166" fontId="6" fillId="0" borderId="17" xfId="61" applyNumberFormat="1" applyFont="1" applyFill="1" applyBorder="1" applyAlignment="1">
      <alignment vertical="center"/>
    </xf>
    <xf numFmtId="0" fontId="4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166" fontId="9" fillId="0" borderId="14" xfId="61" applyNumberFormat="1" applyFont="1" applyFill="1" applyBorder="1" applyAlignment="1">
      <alignment vertical="center"/>
    </xf>
    <xf numFmtId="166" fontId="9" fillId="0" borderId="12" xfId="61" applyNumberFormat="1" applyFont="1" applyFill="1" applyBorder="1" applyAlignment="1">
      <alignment vertical="center"/>
    </xf>
    <xf numFmtId="166" fontId="9" fillId="0" borderId="15" xfId="61" applyNumberFormat="1" applyFont="1" applyFill="1" applyBorder="1" applyAlignment="1">
      <alignment vertical="center"/>
    </xf>
    <xf numFmtId="166" fontId="9" fillId="0" borderId="10" xfId="61" applyNumberFormat="1" applyFont="1" applyFill="1" applyBorder="1" applyAlignment="1">
      <alignment vertical="center"/>
    </xf>
    <xf numFmtId="166" fontId="9" fillId="0" borderId="0" xfId="61" applyNumberFormat="1" applyFont="1" applyFill="1" applyBorder="1" applyAlignment="1">
      <alignment vertical="center"/>
    </xf>
    <xf numFmtId="166" fontId="9" fillId="0" borderId="11" xfId="61" applyNumberFormat="1" applyFont="1" applyFill="1" applyBorder="1" applyAlignment="1">
      <alignment vertical="center"/>
    </xf>
    <xf numFmtId="166" fontId="6" fillId="33" borderId="16" xfId="61" applyNumberFormat="1" applyFont="1" applyFill="1" applyBorder="1" applyAlignment="1">
      <alignment vertical="center"/>
    </xf>
    <xf numFmtId="166" fontId="6" fillId="33" borderId="13" xfId="61" applyNumberFormat="1" applyFont="1" applyFill="1" applyBorder="1" applyAlignment="1">
      <alignment vertical="center"/>
    </xf>
    <xf numFmtId="166" fontId="6" fillId="33" borderId="17" xfId="61" applyNumberFormat="1" applyFont="1" applyFill="1" applyBorder="1" applyAlignment="1">
      <alignment vertical="center"/>
    </xf>
    <xf numFmtId="166" fontId="9" fillId="0" borderId="18" xfId="61" applyNumberFormat="1" applyFont="1" applyFill="1" applyBorder="1" applyAlignment="1">
      <alignment vertical="center"/>
    </xf>
    <xf numFmtId="166" fontId="9" fillId="0" borderId="19" xfId="61" applyNumberFormat="1" applyFont="1" applyFill="1" applyBorder="1" applyAlignment="1">
      <alignment vertical="center"/>
    </xf>
    <xf numFmtId="166" fontId="9" fillId="0" borderId="20" xfId="61" applyNumberFormat="1" applyFont="1" applyFill="1" applyBorder="1" applyAlignment="1">
      <alignment vertical="center"/>
    </xf>
    <xf numFmtId="0" fontId="6" fillId="0" borderId="14" xfId="48" applyFont="1" applyFill="1" applyBorder="1" applyAlignment="1">
      <alignment horizontal="left" indent="1"/>
      <protection/>
    </xf>
    <xf numFmtId="0" fontId="6" fillId="0" borderId="10" xfId="48" applyFont="1" applyFill="1" applyBorder="1" applyAlignment="1">
      <alignment/>
      <protection/>
    </xf>
    <xf numFmtId="0" fontId="6" fillId="0" borderId="18" xfId="48" applyFont="1" applyFill="1" applyBorder="1" applyAlignment="1">
      <alignment/>
      <protection/>
    </xf>
    <xf numFmtId="0" fontId="11" fillId="0" borderId="12" xfId="48" applyNumberFormat="1" applyFont="1" applyFill="1" applyBorder="1" applyAlignment="1">
      <alignment vertical="center"/>
      <protection/>
    </xf>
    <xf numFmtId="0" fontId="11" fillId="0" borderId="0" xfId="48" applyNumberFormat="1" applyFont="1" applyFill="1" applyBorder="1" applyAlignment="1">
      <alignment vertical="center"/>
      <protection/>
    </xf>
    <xf numFmtId="0" fontId="11" fillId="0" borderId="0" xfId="48" applyFont="1" applyFill="1" applyBorder="1" applyAlignment="1">
      <alignment/>
      <protection/>
    </xf>
    <xf numFmtId="0" fontId="11" fillId="0" borderId="0" xfId="48" applyFont="1" applyFill="1" applyAlignment="1">
      <alignment/>
      <protection/>
    </xf>
    <xf numFmtId="0" fontId="11" fillId="0" borderId="0" xfId="48" applyFont="1" applyFill="1" applyAlignment="1">
      <alignment horizontal="center"/>
      <protection/>
    </xf>
    <xf numFmtId="0" fontId="50" fillId="0" borderId="0" xfId="0" applyFont="1" applyFill="1" applyAlignment="1">
      <alignment/>
    </xf>
    <xf numFmtId="0" fontId="11" fillId="0" borderId="0" xfId="48" applyFont="1" applyFill="1" applyAlignment="1">
      <alignment vertical="center"/>
      <protection/>
    </xf>
    <xf numFmtId="165" fontId="9" fillId="0" borderId="18" xfId="61" applyNumberFormat="1" applyFont="1" applyFill="1" applyBorder="1" applyAlignment="1">
      <alignment vertical="center"/>
    </xf>
    <xf numFmtId="165" fontId="9" fillId="0" borderId="19" xfId="61" applyNumberFormat="1" applyFont="1" applyFill="1" applyBorder="1" applyAlignment="1">
      <alignment vertical="center"/>
    </xf>
    <xf numFmtId="165" fontId="9" fillId="0" borderId="20" xfId="61" applyNumberFormat="1" applyFont="1" applyFill="1" applyBorder="1" applyAlignment="1">
      <alignment vertical="center"/>
    </xf>
    <xf numFmtId="0" fontId="6" fillId="0" borderId="0" xfId="48" applyNumberFormat="1" applyFont="1" applyFill="1" applyBorder="1" applyAlignment="1">
      <alignment/>
      <protection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51" fillId="0" borderId="0" xfId="48" applyFont="1" applyFill="1" applyAlignment="1">
      <alignment vertical="center" wrapText="1"/>
      <protection/>
    </xf>
    <xf numFmtId="0" fontId="6" fillId="33" borderId="0" xfId="0" applyFont="1" applyFill="1" applyAlignment="1">
      <alignment horizontal="right" vertical="center"/>
    </xf>
    <xf numFmtId="0" fontId="9" fillId="34" borderId="18" xfId="48" applyFont="1" applyFill="1" applyBorder="1" applyAlignment="1">
      <alignment horizontal="center" vertical="center"/>
      <protection/>
    </xf>
    <xf numFmtId="0" fontId="9" fillId="34" borderId="19" xfId="48" applyFont="1" applyFill="1" applyBorder="1" applyAlignment="1">
      <alignment horizontal="center" vertical="center"/>
      <protection/>
    </xf>
    <xf numFmtId="0" fontId="9" fillId="34" borderId="20" xfId="48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11" fillId="0" borderId="0" xfId="48" applyFont="1" applyFill="1" applyAlignment="1">
      <alignment horizontal="justify" vertical="center" wrapText="1"/>
      <protection/>
    </xf>
    <xf numFmtId="0" fontId="6" fillId="0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justify" vertical="center" wrapText="1"/>
    </xf>
    <xf numFmtId="0" fontId="52" fillId="0" borderId="0" xfId="48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9" fillId="34" borderId="14" xfId="48" applyFont="1" applyFill="1" applyBorder="1" applyAlignment="1">
      <alignment horizontal="center"/>
      <protection/>
    </xf>
    <xf numFmtId="0" fontId="9" fillId="34" borderId="12" xfId="48" applyFont="1" applyFill="1" applyBorder="1" applyAlignment="1">
      <alignment horizontal="center"/>
      <protection/>
    </xf>
    <xf numFmtId="0" fontId="9" fillId="34" borderId="15" xfId="48" applyFont="1" applyFill="1" applyBorder="1" applyAlignment="1">
      <alignment horizontal="center"/>
      <protection/>
    </xf>
    <xf numFmtId="0" fontId="9" fillId="34" borderId="16" xfId="48" applyFont="1" applyFill="1" applyBorder="1" applyAlignment="1">
      <alignment horizontal="center" vertical="top"/>
      <protection/>
    </xf>
    <xf numFmtId="0" fontId="9" fillId="34" borderId="13" xfId="48" applyFont="1" applyFill="1" applyBorder="1" applyAlignment="1">
      <alignment horizontal="center" vertical="top"/>
      <protection/>
    </xf>
    <xf numFmtId="0" fontId="9" fillId="34" borderId="17" xfId="48" applyFont="1" applyFill="1" applyBorder="1" applyAlignment="1">
      <alignment horizontal="center" vertical="top"/>
      <protection/>
    </xf>
    <xf numFmtId="0" fontId="9" fillId="34" borderId="14" xfId="48" applyFont="1" applyFill="1" applyBorder="1" applyAlignment="1">
      <alignment horizontal="center" vertical="center"/>
      <protection/>
    </xf>
    <xf numFmtId="0" fontId="9" fillId="34" borderId="12" xfId="48" applyFont="1" applyFill="1" applyBorder="1" applyAlignment="1">
      <alignment horizontal="center" vertical="center"/>
      <protection/>
    </xf>
    <xf numFmtId="0" fontId="9" fillId="34" borderId="15" xfId="48" applyFont="1" applyFill="1" applyBorder="1" applyAlignment="1">
      <alignment horizontal="center" vertical="center"/>
      <protection/>
    </xf>
    <xf numFmtId="37" fontId="9" fillId="0" borderId="19" xfId="48" applyNumberFormat="1" applyFont="1" applyFill="1" applyBorder="1" applyAlignment="1">
      <alignment horizontal="left" vertical="center"/>
      <protection/>
    </xf>
    <xf numFmtId="37" fontId="9" fillId="0" borderId="19" xfId="48" applyNumberFormat="1" applyFont="1" applyFill="1" applyBorder="1" applyAlignment="1">
      <alignment horizontal="left" vertical="center" wrapText="1"/>
      <protection/>
    </xf>
    <xf numFmtId="0" fontId="9" fillId="0" borderId="12" xfId="48" applyFont="1" applyFill="1" applyBorder="1" applyAlignment="1">
      <alignment horizontal="left" vertical="center" wrapText="1"/>
      <protection/>
    </xf>
    <xf numFmtId="0" fontId="8" fillId="34" borderId="12" xfId="48" applyFont="1" applyFill="1" applyBorder="1" applyAlignment="1">
      <alignment horizontal="center" vertical="center"/>
      <protection/>
    </xf>
    <xf numFmtId="0" fontId="8" fillId="34" borderId="15" xfId="48" applyFont="1" applyFill="1" applyBorder="1" applyAlignment="1">
      <alignment horizontal="center" vertical="center"/>
      <protection/>
    </xf>
    <xf numFmtId="0" fontId="8" fillId="34" borderId="13" xfId="48" applyFont="1" applyFill="1" applyBorder="1" applyAlignment="1">
      <alignment horizontal="center" vertical="center"/>
      <protection/>
    </xf>
    <xf numFmtId="0" fontId="8" fillId="34" borderId="17" xfId="48" applyFont="1" applyFill="1" applyBorder="1" applyAlignment="1">
      <alignment horizontal="center" vertical="center"/>
      <protection/>
    </xf>
    <xf numFmtId="0" fontId="9" fillId="0" borderId="12" xfId="48" applyFont="1" applyFill="1" applyBorder="1" applyAlignment="1">
      <alignment horizontal="left" vertical="center"/>
      <protection/>
    </xf>
    <xf numFmtId="0" fontId="6" fillId="0" borderId="0" xfId="48" applyFont="1" applyFill="1" applyBorder="1" applyAlignment="1">
      <alignment horizontal="left" vertical="center"/>
      <protection/>
    </xf>
    <xf numFmtId="0" fontId="6" fillId="0" borderId="0" xfId="48" applyFont="1" applyFill="1" applyBorder="1" applyAlignment="1">
      <alignment horizontal="left" vertical="center" wrapText="1"/>
      <protection/>
    </xf>
    <xf numFmtId="0" fontId="9" fillId="0" borderId="0" xfId="48" applyFont="1" applyFill="1" applyBorder="1" applyAlignment="1">
      <alignment horizontal="left" vertical="center"/>
      <protection/>
    </xf>
    <xf numFmtId="0" fontId="9" fillId="0" borderId="19" xfId="48" applyFont="1" applyFill="1" applyBorder="1" applyAlignment="1">
      <alignment horizontal="left" vertical="center"/>
      <protection/>
    </xf>
    <xf numFmtId="0" fontId="9" fillId="34" borderId="16" xfId="48" applyFont="1" applyFill="1" applyBorder="1" applyAlignment="1">
      <alignment horizontal="center" vertical="center"/>
      <protection/>
    </xf>
    <xf numFmtId="0" fontId="9" fillId="34" borderId="13" xfId="48" applyFont="1" applyFill="1" applyBorder="1" applyAlignment="1">
      <alignment horizontal="center" vertical="center"/>
      <protection/>
    </xf>
    <xf numFmtId="0" fontId="6" fillId="33" borderId="0" xfId="48" applyFont="1" applyFill="1" applyBorder="1" applyAlignment="1">
      <alignment horizontal="left" vertical="center" wrapText="1"/>
      <protection/>
    </xf>
    <xf numFmtId="0" fontId="6" fillId="33" borderId="11" xfId="48" applyFont="1" applyFill="1" applyBorder="1" applyAlignment="1">
      <alignment horizontal="left" vertical="center" wrapText="1"/>
      <protection/>
    </xf>
    <xf numFmtId="0" fontId="6" fillId="0" borderId="11" xfId="48" applyFont="1" applyFill="1" applyBorder="1" applyAlignment="1">
      <alignment horizontal="left" vertical="center" wrapText="1"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8" fillId="34" borderId="11" xfId="48" applyFont="1" applyFill="1" applyBorder="1" applyAlignment="1">
      <alignment horizontal="center" vertical="center"/>
      <protection/>
    </xf>
    <xf numFmtId="0" fontId="6" fillId="0" borderId="12" xfId="48" applyFont="1" applyFill="1" applyBorder="1" applyAlignment="1">
      <alignment horizontal="left" vertical="center" wrapText="1"/>
      <protection/>
    </xf>
    <xf numFmtId="0" fontId="6" fillId="0" borderId="15" xfId="48" applyFont="1" applyFill="1" applyBorder="1" applyAlignment="1">
      <alignment horizontal="left" vertical="center" wrapText="1"/>
      <protection/>
    </xf>
    <xf numFmtId="0" fontId="11" fillId="0" borderId="0" xfId="0" applyFont="1" applyFill="1" applyAlignment="1">
      <alignment horizontal="justify" vertical="center" wrapText="1"/>
    </xf>
    <xf numFmtId="0" fontId="6" fillId="0" borderId="13" xfId="48" applyFont="1" applyFill="1" applyBorder="1" applyAlignment="1">
      <alignment horizontal="left" vertical="center" wrapText="1"/>
      <protection/>
    </xf>
    <xf numFmtId="0" fontId="6" fillId="0" borderId="17" xfId="48" applyFont="1" applyFill="1" applyBorder="1" applyAlignment="1">
      <alignment horizontal="left" vertical="center" wrapText="1"/>
      <protection/>
    </xf>
    <xf numFmtId="0" fontId="11" fillId="33" borderId="12" xfId="48" applyFont="1" applyFill="1" applyBorder="1" applyAlignment="1">
      <alignment horizontal="left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57150</xdr:rowOff>
    </xdr:from>
    <xdr:to>
      <xdr:col>7</xdr:col>
      <xdr:colOff>523875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57150"/>
          <a:ext cx="676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1409700</xdr:colOff>
      <xdr:row>65</xdr:row>
      <xdr:rowOff>76200</xdr:rowOff>
    </xdr:from>
    <xdr:to>
      <xdr:col>14</xdr:col>
      <xdr:colOff>390525</xdr:colOff>
      <xdr:row>73</xdr:row>
      <xdr:rowOff>76200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15735300"/>
          <a:ext cx="132969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R106"/>
  <sheetViews>
    <sheetView showGridLines="0" tabSelected="1" zoomScale="75" zoomScaleNormal="75" zoomScalePageLayoutView="0" workbookViewId="0" topLeftCell="A70">
      <selection activeCell="A50" sqref="A50:C51"/>
    </sheetView>
  </sheetViews>
  <sheetFormatPr defaultColWidth="9.140625" defaultRowHeight="11.25" customHeight="1"/>
  <cols>
    <col min="1" max="1" width="24.140625" style="1" customWidth="1"/>
    <col min="2" max="2" width="23.00390625" style="1" customWidth="1"/>
    <col min="3" max="3" width="22.7109375" style="1" customWidth="1"/>
    <col min="4" max="4" width="5.7109375" style="1" customWidth="1"/>
    <col min="5" max="5" width="14.8515625" style="1" customWidth="1"/>
    <col min="6" max="6" width="19.8515625" style="1" customWidth="1"/>
    <col min="7" max="7" width="3.7109375" style="1" customWidth="1"/>
    <col min="8" max="8" width="17.7109375" style="1" customWidth="1"/>
    <col min="9" max="9" width="20.8515625" style="1" customWidth="1"/>
    <col min="10" max="10" width="13.57421875" style="2" customWidth="1"/>
    <col min="11" max="11" width="11.140625" style="2" customWidth="1"/>
    <col min="12" max="12" width="19.421875" style="2" customWidth="1"/>
    <col min="13" max="13" width="8.00390625" style="1" customWidth="1"/>
    <col min="14" max="14" width="10.00390625" style="3" customWidth="1"/>
    <col min="15" max="15" width="19.421875" style="1" customWidth="1"/>
    <col min="16" max="16" width="21.421875" style="1" bestFit="1" customWidth="1"/>
    <col min="17" max="17" width="22.140625" style="1" bestFit="1" customWidth="1"/>
    <col min="18" max="18" width="15.57421875" style="1" bestFit="1" customWidth="1"/>
    <col min="19" max="16384" width="9.140625" style="1" customWidth="1"/>
  </cols>
  <sheetData>
    <row r="1" ht="16.5" customHeight="1"/>
    <row r="2" ht="16.5" customHeight="1"/>
    <row r="3" ht="16.5" customHeight="1"/>
    <row r="4" ht="16.5" customHeight="1"/>
    <row r="5" spans="1:15" ht="16.5" customHeight="1">
      <c r="A5" s="90" t="s">
        <v>21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1:15" ht="16.5" customHeight="1">
      <c r="A6" s="90" t="s">
        <v>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15" ht="16.5" customHeight="1">
      <c r="A7" s="91" t="s">
        <v>22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15" ht="16.5" customHeight="1">
      <c r="A8" s="92" t="s">
        <v>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</row>
    <row r="9" spans="1:15" ht="16.5" customHeight="1">
      <c r="A9" s="90" t="s">
        <v>65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</row>
    <row r="10" spans="1:15" ht="16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6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  <c r="O11" s="79" t="s">
        <v>66</v>
      </c>
    </row>
    <row r="12" spans="1:15" ht="16.5" customHeight="1">
      <c r="A12" s="6" t="s">
        <v>24</v>
      </c>
      <c r="B12" s="6"/>
      <c r="C12" s="6"/>
      <c r="D12" s="6"/>
      <c r="E12" s="6"/>
      <c r="F12" s="6"/>
      <c r="G12" s="6"/>
      <c r="H12" s="6"/>
      <c r="I12" s="6"/>
      <c r="J12" s="7"/>
      <c r="K12" s="7"/>
      <c r="L12" s="7"/>
      <c r="M12" s="6"/>
      <c r="N12" s="8"/>
      <c r="O12" s="9">
        <v>1</v>
      </c>
    </row>
    <row r="13" spans="1:15" ht="24" customHeight="1">
      <c r="A13" s="105" t="s">
        <v>2</v>
      </c>
      <c r="B13" s="105"/>
      <c r="C13" s="106"/>
      <c r="D13" s="93" t="s">
        <v>3</v>
      </c>
      <c r="E13" s="94"/>
      <c r="F13" s="95"/>
      <c r="G13" s="80" t="s">
        <v>58</v>
      </c>
      <c r="H13" s="81"/>
      <c r="I13" s="81"/>
      <c r="J13" s="81"/>
      <c r="K13" s="81"/>
      <c r="L13" s="81"/>
      <c r="M13" s="81"/>
      <c r="N13" s="81"/>
      <c r="O13" s="81"/>
    </row>
    <row r="14" spans="1:17" ht="24" customHeight="1">
      <c r="A14" s="107"/>
      <c r="B14" s="107"/>
      <c r="C14" s="108"/>
      <c r="D14" s="96" t="s">
        <v>4</v>
      </c>
      <c r="E14" s="97"/>
      <c r="F14" s="98"/>
      <c r="G14" s="99" t="s">
        <v>5</v>
      </c>
      <c r="H14" s="100"/>
      <c r="I14" s="101"/>
      <c r="J14" s="80" t="s">
        <v>6</v>
      </c>
      <c r="K14" s="81"/>
      <c r="L14" s="82"/>
      <c r="M14" s="80" t="s">
        <v>7</v>
      </c>
      <c r="N14" s="81"/>
      <c r="O14" s="81"/>
      <c r="Q14" s="10"/>
    </row>
    <row r="15" spans="1:17" s="13" customFormat="1" ht="17.25" customHeight="1">
      <c r="A15" s="109" t="s">
        <v>8</v>
      </c>
      <c r="B15" s="109"/>
      <c r="C15" s="109"/>
      <c r="D15" s="50"/>
      <c r="E15" s="51"/>
      <c r="F15" s="52">
        <f>F16+F17+F32+F33</f>
        <v>154992807722</v>
      </c>
      <c r="G15" s="62"/>
      <c r="H15" s="51"/>
      <c r="I15" s="52">
        <f>I16+I17+I32+I33</f>
        <v>158950190186</v>
      </c>
      <c r="J15" s="51"/>
      <c r="K15" s="51"/>
      <c r="L15" s="52">
        <f>L16+L17+L32+L33</f>
        <v>163721900197.97998</v>
      </c>
      <c r="M15" s="50"/>
      <c r="N15" s="51"/>
      <c r="O15" s="51">
        <f>O16+O17+O32+O33</f>
        <v>166854170931</v>
      </c>
      <c r="P15" s="11"/>
      <c r="Q15" s="12"/>
    </row>
    <row r="16" spans="1:17" ht="17.25" customHeight="1">
      <c r="A16" s="110" t="s">
        <v>9</v>
      </c>
      <c r="B16" s="110"/>
      <c r="C16" s="110"/>
      <c r="D16" s="39"/>
      <c r="E16" s="40"/>
      <c r="F16" s="41">
        <v>5788509</v>
      </c>
      <c r="G16" s="63"/>
      <c r="H16" s="40"/>
      <c r="I16" s="41">
        <v>5906855</v>
      </c>
      <c r="J16" s="40"/>
      <c r="K16" s="40"/>
      <c r="L16" s="41">
        <v>6144192</v>
      </c>
      <c r="M16" s="39"/>
      <c r="N16" s="40"/>
      <c r="O16" s="40">
        <v>6045406</v>
      </c>
      <c r="P16" s="3"/>
      <c r="Q16" s="14"/>
    </row>
    <row r="17" spans="1:16" ht="17.25" customHeight="1">
      <c r="A17" s="110" t="s">
        <v>10</v>
      </c>
      <c r="B17" s="110"/>
      <c r="C17" s="110"/>
      <c r="D17" s="39"/>
      <c r="E17" s="40"/>
      <c r="F17" s="41">
        <f>F18+F21+F22+F25+F31</f>
        <v>151677126267</v>
      </c>
      <c r="G17" s="63"/>
      <c r="H17" s="40"/>
      <c r="I17" s="41">
        <f>I18+I21+I22+I25+I31</f>
        <v>155142436775</v>
      </c>
      <c r="J17" s="40"/>
      <c r="K17" s="40"/>
      <c r="L17" s="41">
        <f>L18+L21+L22+L25+L31</f>
        <v>160135111449.97998</v>
      </c>
      <c r="M17" s="39"/>
      <c r="N17" s="40"/>
      <c r="O17" s="40">
        <f>O18+O21+O22+O25+O31</f>
        <v>163411003513</v>
      </c>
      <c r="P17" s="3"/>
    </row>
    <row r="18" spans="1:16" ht="17.25" customHeight="1">
      <c r="A18" s="15" t="s">
        <v>31</v>
      </c>
      <c r="B18" s="16"/>
      <c r="C18" s="16"/>
      <c r="D18" s="39"/>
      <c r="E18" s="40"/>
      <c r="F18" s="41">
        <f>F19+F20</f>
        <v>149659137565</v>
      </c>
      <c r="G18" s="17"/>
      <c r="H18" s="18"/>
      <c r="I18" s="19">
        <f>I19+I20</f>
        <v>153199214514</v>
      </c>
      <c r="J18" s="18"/>
      <c r="K18" s="18"/>
      <c r="L18" s="19">
        <f>L19+L20</f>
        <v>158282129604.97998</v>
      </c>
      <c r="M18" s="17"/>
      <c r="N18" s="18"/>
      <c r="O18" s="18">
        <f>O19+O20</f>
        <v>161546641832</v>
      </c>
      <c r="P18" s="3"/>
    </row>
    <row r="19" spans="1:16" ht="17.25" customHeight="1">
      <c r="A19" s="20" t="s">
        <v>32</v>
      </c>
      <c r="B19" s="16"/>
      <c r="C19" s="16"/>
      <c r="D19" s="39"/>
      <c r="E19" s="40"/>
      <c r="F19" s="41">
        <v>136453896012</v>
      </c>
      <c r="G19" s="17"/>
      <c r="H19" s="18"/>
      <c r="I19" s="19">
        <v>139979534852</v>
      </c>
      <c r="J19" s="18"/>
      <c r="K19" s="18"/>
      <c r="L19" s="19">
        <v>144604529261.49</v>
      </c>
      <c r="M19" s="17"/>
      <c r="N19" s="18"/>
      <c r="O19" s="18">
        <v>148501637409</v>
      </c>
      <c r="P19" s="3"/>
    </row>
    <row r="20" spans="1:16" ht="17.25" customHeight="1">
      <c r="A20" s="20" t="s">
        <v>33</v>
      </c>
      <c r="B20" s="16"/>
      <c r="C20" s="16"/>
      <c r="D20" s="39"/>
      <c r="E20" s="40"/>
      <c r="F20" s="41">
        <v>13205241553</v>
      </c>
      <c r="G20" s="17"/>
      <c r="H20" s="18"/>
      <c r="I20" s="19">
        <v>13219679662</v>
      </c>
      <c r="J20" s="18"/>
      <c r="K20" s="18"/>
      <c r="L20" s="19">
        <v>13677600343.49</v>
      </c>
      <c r="M20" s="17"/>
      <c r="N20" s="18"/>
      <c r="O20" s="18">
        <v>13045004423</v>
      </c>
      <c r="P20" s="3"/>
    </row>
    <row r="21" spans="1:16" ht="17.25" customHeight="1">
      <c r="A21" s="16" t="s">
        <v>34</v>
      </c>
      <c r="B21" s="16"/>
      <c r="C21" s="16"/>
      <c r="D21" s="39"/>
      <c r="E21" s="40"/>
      <c r="F21" s="41">
        <v>0</v>
      </c>
      <c r="G21" s="17"/>
      <c r="H21" s="18"/>
      <c r="I21" s="19">
        <v>0</v>
      </c>
      <c r="J21" s="18"/>
      <c r="K21" s="18"/>
      <c r="L21" s="19">
        <v>0</v>
      </c>
      <c r="M21" s="17"/>
      <c r="N21" s="18"/>
      <c r="O21" s="18">
        <v>0</v>
      </c>
      <c r="P21" s="3"/>
    </row>
    <row r="22" spans="1:16" ht="17.25" customHeight="1">
      <c r="A22" s="16" t="s">
        <v>35</v>
      </c>
      <c r="B22" s="16"/>
      <c r="C22" s="16"/>
      <c r="D22" s="39"/>
      <c r="E22" s="40"/>
      <c r="F22" s="41">
        <f>F23+F24</f>
        <v>0</v>
      </c>
      <c r="G22" s="17"/>
      <c r="H22" s="18"/>
      <c r="I22" s="19">
        <f>I23+I24</f>
        <v>0</v>
      </c>
      <c r="J22" s="18"/>
      <c r="K22" s="18"/>
      <c r="L22" s="19">
        <v>0</v>
      </c>
      <c r="M22" s="17"/>
      <c r="N22" s="18"/>
      <c r="O22" s="18">
        <v>0</v>
      </c>
      <c r="P22" s="3"/>
    </row>
    <row r="23" spans="1:16" ht="17.25" customHeight="1">
      <c r="A23" s="21" t="s">
        <v>36</v>
      </c>
      <c r="B23" s="16"/>
      <c r="C23" s="16"/>
      <c r="D23" s="39"/>
      <c r="E23" s="40"/>
      <c r="F23" s="41">
        <v>0</v>
      </c>
      <c r="G23" s="17"/>
      <c r="H23" s="18"/>
      <c r="I23" s="19">
        <v>0</v>
      </c>
      <c r="J23" s="18"/>
      <c r="K23" s="18"/>
      <c r="L23" s="19">
        <v>0</v>
      </c>
      <c r="M23" s="17"/>
      <c r="N23" s="18"/>
      <c r="O23" s="18">
        <v>0</v>
      </c>
      <c r="P23" s="3"/>
    </row>
    <row r="24" spans="1:16" ht="17.25" customHeight="1">
      <c r="A24" s="21" t="s">
        <v>37</v>
      </c>
      <c r="B24" s="16"/>
      <c r="C24" s="16"/>
      <c r="D24" s="39"/>
      <c r="E24" s="40"/>
      <c r="F24" s="41">
        <v>0</v>
      </c>
      <c r="G24" s="17"/>
      <c r="H24" s="18"/>
      <c r="I24" s="19">
        <v>0</v>
      </c>
      <c r="J24" s="18"/>
      <c r="K24" s="18"/>
      <c r="L24" s="19">
        <v>0</v>
      </c>
      <c r="M24" s="17"/>
      <c r="N24" s="18"/>
      <c r="O24" s="18">
        <v>0</v>
      </c>
      <c r="P24" s="3"/>
    </row>
    <row r="25" spans="1:16" ht="17.25" customHeight="1">
      <c r="A25" s="16" t="s">
        <v>38</v>
      </c>
      <c r="B25" s="16"/>
      <c r="C25" s="16"/>
      <c r="D25" s="39"/>
      <c r="E25" s="40"/>
      <c r="F25" s="41">
        <f>SUM(F26:F30)</f>
        <v>2017988702</v>
      </c>
      <c r="G25" s="17"/>
      <c r="H25" s="18"/>
      <c r="I25" s="19">
        <f>SUM(I26:I30)</f>
        <v>1943222261</v>
      </c>
      <c r="J25" s="18"/>
      <c r="K25" s="18"/>
      <c r="L25" s="19">
        <f>SUM(L26:L30)</f>
        <v>1852981845</v>
      </c>
      <c r="M25" s="17"/>
      <c r="N25" s="18"/>
      <c r="O25" s="18">
        <f>SUM(O26:O30)</f>
        <v>1864361681</v>
      </c>
      <c r="P25" s="3"/>
    </row>
    <row r="26" spans="1:16" ht="17.25" customHeight="1">
      <c r="A26" s="21" t="s">
        <v>39</v>
      </c>
      <c r="B26" s="16"/>
      <c r="C26" s="16"/>
      <c r="D26" s="39"/>
      <c r="E26" s="40"/>
      <c r="F26" s="41">
        <v>431202177</v>
      </c>
      <c r="G26" s="17"/>
      <c r="H26" s="18"/>
      <c r="I26" s="19">
        <v>403363734</v>
      </c>
      <c r="J26" s="18"/>
      <c r="K26" s="18"/>
      <c r="L26" s="19">
        <v>374573540</v>
      </c>
      <c r="M26" s="17"/>
      <c r="N26" s="18"/>
      <c r="O26" s="18">
        <v>350121261</v>
      </c>
      <c r="P26" s="3"/>
    </row>
    <row r="27" spans="1:16" ht="17.25" customHeight="1">
      <c r="A27" s="21" t="s">
        <v>40</v>
      </c>
      <c r="B27" s="16"/>
      <c r="C27" s="16"/>
      <c r="D27" s="39"/>
      <c r="E27" s="40"/>
      <c r="F27" s="41">
        <v>243437170</v>
      </c>
      <c r="G27" s="17"/>
      <c r="H27" s="18"/>
      <c r="I27" s="19">
        <v>248617480</v>
      </c>
      <c r="J27" s="18"/>
      <c r="K27" s="18"/>
      <c r="L27" s="19">
        <v>174918178</v>
      </c>
      <c r="M27" s="17"/>
      <c r="N27" s="18"/>
      <c r="O27" s="18">
        <v>245469329</v>
      </c>
      <c r="P27" s="3"/>
    </row>
    <row r="28" spans="1:16" ht="17.25" customHeight="1">
      <c r="A28" s="21" t="s">
        <v>41</v>
      </c>
      <c r="B28" s="16"/>
      <c r="C28" s="16"/>
      <c r="D28" s="39"/>
      <c r="E28" s="40"/>
      <c r="F28" s="41">
        <v>1343349355</v>
      </c>
      <c r="G28" s="17"/>
      <c r="H28" s="18"/>
      <c r="I28" s="19">
        <v>1291241047</v>
      </c>
      <c r="J28" s="18"/>
      <c r="K28" s="18"/>
      <c r="L28" s="19">
        <v>1303490127</v>
      </c>
      <c r="M28" s="17"/>
      <c r="N28" s="18"/>
      <c r="O28" s="18">
        <v>1268771091</v>
      </c>
      <c r="P28" s="3"/>
    </row>
    <row r="29" spans="1:16" ht="17.25" customHeight="1">
      <c r="A29" s="21" t="s">
        <v>42</v>
      </c>
      <c r="B29" s="16"/>
      <c r="C29" s="16"/>
      <c r="D29" s="39"/>
      <c r="E29" s="40"/>
      <c r="F29" s="41">
        <v>0</v>
      </c>
      <c r="G29" s="17"/>
      <c r="H29" s="18"/>
      <c r="I29" s="19">
        <v>0</v>
      </c>
      <c r="J29" s="18"/>
      <c r="K29" s="18"/>
      <c r="L29" s="19">
        <v>0</v>
      </c>
      <c r="M29" s="17"/>
      <c r="N29" s="18"/>
      <c r="O29" s="18">
        <v>0</v>
      </c>
      <c r="P29" s="3"/>
    </row>
    <row r="30" spans="1:16" ht="17.25" customHeight="1">
      <c r="A30" s="21" t="s">
        <v>43</v>
      </c>
      <c r="B30" s="16"/>
      <c r="C30" s="16"/>
      <c r="D30" s="39"/>
      <c r="E30" s="40"/>
      <c r="F30" s="41">
        <v>0</v>
      </c>
      <c r="G30" s="17"/>
      <c r="H30" s="18"/>
      <c r="I30" s="19">
        <v>0</v>
      </c>
      <c r="J30" s="18"/>
      <c r="K30" s="18"/>
      <c r="L30" s="19">
        <v>0</v>
      </c>
      <c r="M30" s="17"/>
      <c r="N30" s="18"/>
      <c r="O30" s="18">
        <v>0</v>
      </c>
      <c r="P30" s="3"/>
    </row>
    <row r="31" spans="1:16" ht="17.25" customHeight="1">
      <c r="A31" s="16" t="s">
        <v>44</v>
      </c>
      <c r="B31" s="16"/>
      <c r="C31" s="16"/>
      <c r="D31" s="39"/>
      <c r="E31" s="40"/>
      <c r="F31" s="41">
        <v>0</v>
      </c>
      <c r="G31" s="17"/>
      <c r="H31" s="18"/>
      <c r="I31" s="19">
        <v>0</v>
      </c>
      <c r="J31" s="18"/>
      <c r="K31" s="18"/>
      <c r="L31" s="19">
        <v>0</v>
      </c>
      <c r="M31" s="17"/>
      <c r="N31" s="18"/>
      <c r="O31" s="18">
        <v>0</v>
      </c>
      <c r="P31" s="3"/>
    </row>
    <row r="32" spans="1:15" ht="17.25" customHeight="1">
      <c r="A32" s="111" t="s">
        <v>55</v>
      </c>
      <c r="B32" s="111"/>
      <c r="C32" s="111"/>
      <c r="D32" s="39"/>
      <c r="E32" s="40"/>
      <c r="F32" s="41">
        <v>3291090240</v>
      </c>
      <c r="G32" s="39"/>
      <c r="H32" s="40"/>
      <c r="I32" s="41">
        <v>3780260925</v>
      </c>
      <c r="J32" s="40"/>
      <c r="K32" s="40"/>
      <c r="L32" s="41">
        <v>3559080490</v>
      </c>
      <c r="M32" s="36"/>
      <c r="N32" s="37"/>
      <c r="O32" s="37">
        <v>3415691533</v>
      </c>
    </row>
    <row r="33" spans="1:15" ht="17.25" customHeight="1">
      <c r="A33" s="110" t="s">
        <v>27</v>
      </c>
      <c r="B33" s="110"/>
      <c r="C33" s="110"/>
      <c r="D33" s="39"/>
      <c r="E33" s="40"/>
      <c r="F33" s="41">
        <v>18802706</v>
      </c>
      <c r="G33" s="39"/>
      <c r="H33" s="40"/>
      <c r="I33" s="41">
        <v>21585631</v>
      </c>
      <c r="J33" s="40"/>
      <c r="K33" s="40"/>
      <c r="L33" s="41">
        <v>21564066</v>
      </c>
      <c r="M33" s="39"/>
      <c r="N33" s="40"/>
      <c r="O33" s="40">
        <v>21430479</v>
      </c>
    </row>
    <row r="34" spans="1:17" ht="17.25" customHeight="1">
      <c r="A34" s="112" t="s">
        <v>45</v>
      </c>
      <c r="B34" s="112"/>
      <c r="C34" s="112"/>
      <c r="D34" s="53"/>
      <c r="E34" s="54"/>
      <c r="F34" s="55">
        <f>F35+F38</f>
        <v>1732012100</v>
      </c>
      <c r="G34" s="63"/>
      <c r="H34" s="54"/>
      <c r="I34" s="55">
        <f>I35+I38</f>
        <v>1715203671</v>
      </c>
      <c r="J34" s="54"/>
      <c r="K34" s="54"/>
      <c r="L34" s="55">
        <f>L35+L38</f>
        <v>1684376052</v>
      </c>
      <c r="M34" s="53"/>
      <c r="N34" s="54"/>
      <c r="O34" s="54">
        <f>O35+O38</f>
        <v>1648989075</v>
      </c>
      <c r="P34" s="22"/>
      <c r="Q34" s="14"/>
    </row>
    <row r="35" spans="1:16" ht="17.25" customHeight="1">
      <c r="A35" s="110" t="s">
        <v>46</v>
      </c>
      <c r="B35" s="110"/>
      <c r="C35" s="110"/>
      <c r="D35" s="36"/>
      <c r="E35" s="37"/>
      <c r="F35" s="38">
        <f>IF(F36&lt;F37,0,(F36-F37))</f>
        <v>0</v>
      </c>
      <c r="G35" s="63"/>
      <c r="H35" s="37"/>
      <c r="I35" s="38">
        <f>IF(I36&lt;I37,0,(I36-I37))</f>
        <v>0</v>
      </c>
      <c r="J35" s="37"/>
      <c r="K35" s="37"/>
      <c r="L35" s="38">
        <f>IF(L36&lt;L37,0,(L36-L37))</f>
        <v>0</v>
      </c>
      <c r="M35" s="36"/>
      <c r="N35" s="37"/>
      <c r="O35" s="37">
        <f>IF(O36&lt;O37,0,(O36-O37))</f>
        <v>0</v>
      </c>
      <c r="P35" s="22"/>
    </row>
    <row r="36" spans="1:16" ht="17.25" customHeight="1">
      <c r="A36" s="15" t="s">
        <v>29</v>
      </c>
      <c r="B36" s="16"/>
      <c r="C36" s="16"/>
      <c r="D36" s="36"/>
      <c r="E36" s="37"/>
      <c r="F36" s="38">
        <v>6927391340</v>
      </c>
      <c r="G36" s="36"/>
      <c r="H36" s="37"/>
      <c r="I36" s="38">
        <v>9412229201</v>
      </c>
      <c r="J36" s="24"/>
      <c r="K36" s="24"/>
      <c r="L36" s="25">
        <v>10285401394</v>
      </c>
      <c r="M36" s="23"/>
      <c r="N36" s="24"/>
      <c r="O36" s="24">
        <v>9896162497</v>
      </c>
      <c r="P36" s="22"/>
    </row>
    <row r="37" spans="1:16" ht="17.25" customHeight="1">
      <c r="A37" s="26" t="s">
        <v>30</v>
      </c>
      <c r="B37" s="16"/>
      <c r="C37" s="16"/>
      <c r="D37" s="36"/>
      <c r="E37" s="37"/>
      <c r="F37" s="38">
        <v>17757259221.64</v>
      </c>
      <c r="G37" s="36"/>
      <c r="H37" s="37"/>
      <c r="I37" s="38">
        <v>15015206608</v>
      </c>
      <c r="J37" s="24"/>
      <c r="K37" s="24"/>
      <c r="L37" s="25">
        <v>14617631161</v>
      </c>
      <c r="M37" s="23"/>
      <c r="N37" s="24"/>
      <c r="O37" s="24">
        <v>17734012581</v>
      </c>
      <c r="P37" s="22"/>
    </row>
    <row r="38" spans="1:17" ht="17.25" customHeight="1">
      <c r="A38" s="110" t="s">
        <v>11</v>
      </c>
      <c r="B38" s="110"/>
      <c r="C38" s="110"/>
      <c r="D38" s="43"/>
      <c r="E38" s="44"/>
      <c r="F38" s="45">
        <v>1732012100</v>
      </c>
      <c r="G38" s="36"/>
      <c r="H38" s="37"/>
      <c r="I38" s="38">
        <v>1715203671</v>
      </c>
      <c r="J38" s="57"/>
      <c r="K38" s="57"/>
      <c r="L38" s="58">
        <v>1684376052</v>
      </c>
      <c r="M38" s="56"/>
      <c r="N38" s="57"/>
      <c r="O38" s="57">
        <v>1648989075</v>
      </c>
      <c r="P38" s="22"/>
      <c r="Q38" s="14"/>
    </row>
    <row r="39" spans="1:17" ht="18.75" customHeight="1">
      <c r="A39" s="113" t="s">
        <v>12</v>
      </c>
      <c r="B39" s="113"/>
      <c r="C39" s="113"/>
      <c r="D39" s="50"/>
      <c r="E39" s="51"/>
      <c r="F39" s="52">
        <f>F15-F34</f>
        <v>153260795622</v>
      </c>
      <c r="G39" s="64"/>
      <c r="H39" s="60"/>
      <c r="I39" s="61">
        <f>I15-I34</f>
        <v>157234986515</v>
      </c>
      <c r="J39" s="60"/>
      <c r="K39" s="60"/>
      <c r="L39" s="61">
        <f>L15-L34</f>
        <v>162037524145.97998</v>
      </c>
      <c r="M39" s="59"/>
      <c r="N39" s="60"/>
      <c r="O39" s="60">
        <f>O15-O34</f>
        <v>165205181856</v>
      </c>
      <c r="P39" s="3"/>
      <c r="Q39" s="14"/>
    </row>
    <row r="40" spans="1:17" ht="18.75" customHeight="1">
      <c r="A40" s="113" t="s">
        <v>13</v>
      </c>
      <c r="B40" s="113"/>
      <c r="C40" s="113"/>
      <c r="D40" s="64"/>
      <c r="E40" s="60"/>
      <c r="F40" s="61">
        <v>58290777944</v>
      </c>
      <c r="G40" s="59"/>
      <c r="H40" s="60"/>
      <c r="I40" s="61">
        <v>58457822586</v>
      </c>
      <c r="J40" s="59"/>
      <c r="K40" s="60"/>
      <c r="L40" s="61">
        <f>57188773713</f>
        <v>57188773713</v>
      </c>
      <c r="M40" s="59"/>
      <c r="N40" s="60"/>
      <c r="O40" s="60">
        <f>58566003981</f>
        <v>58566003981</v>
      </c>
      <c r="Q40" s="14"/>
    </row>
    <row r="41" spans="1:17" ht="18.75" customHeight="1">
      <c r="A41" s="102" t="s">
        <v>14</v>
      </c>
      <c r="B41" s="102"/>
      <c r="C41" s="102"/>
      <c r="D41" s="64"/>
      <c r="E41" s="73"/>
      <c r="F41" s="74">
        <f>F15/F40*100</f>
        <v>265.89593275097775</v>
      </c>
      <c r="G41" s="72"/>
      <c r="H41" s="73"/>
      <c r="I41" s="74">
        <f>I15/I40*100</f>
        <v>271.9057658231472</v>
      </c>
      <c r="J41" s="72"/>
      <c r="K41" s="73"/>
      <c r="L41" s="74">
        <f>L15/L40*100</f>
        <v>286.28328528185097</v>
      </c>
      <c r="M41" s="72"/>
      <c r="N41" s="73"/>
      <c r="O41" s="73">
        <f>O15/O40*100</f>
        <v>284.8993607027225</v>
      </c>
      <c r="Q41" s="14"/>
    </row>
    <row r="42" spans="1:17" ht="18.75" customHeight="1">
      <c r="A42" s="102" t="s">
        <v>15</v>
      </c>
      <c r="B42" s="102"/>
      <c r="C42" s="102"/>
      <c r="D42" s="64"/>
      <c r="E42" s="73"/>
      <c r="F42" s="74">
        <f>F39/F40*100</f>
        <v>262.9246015025529</v>
      </c>
      <c r="G42" s="72"/>
      <c r="H42" s="73"/>
      <c r="I42" s="74">
        <f>I39/I40*100</f>
        <v>268.97167831334184</v>
      </c>
      <c r="J42" s="72"/>
      <c r="K42" s="73"/>
      <c r="L42" s="74">
        <f>L39/L40*100</f>
        <v>283.3379938502616</v>
      </c>
      <c r="M42" s="72"/>
      <c r="N42" s="73"/>
      <c r="O42" s="73">
        <f>O39/O40*100</f>
        <v>282.08375273408774</v>
      </c>
      <c r="Q42" s="14"/>
    </row>
    <row r="43" spans="1:17" ht="41.25" customHeight="1">
      <c r="A43" s="103" t="s">
        <v>28</v>
      </c>
      <c r="B43" s="103"/>
      <c r="C43" s="103"/>
      <c r="D43" s="64"/>
      <c r="E43" s="60"/>
      <c r="F43" s="61">
        <f>F40*200/100</f>
        <v>116581555888</v>
      </c>
      <c r="G43" s="59"/>
      <c r="H43" s="60"/>
      <c r="I43" s="61">
        <f>I40*200/100</f>
        <v>116915645172</v>
      </c>
      <c r="J43" s="59"/>
      <c r="K43" s="60"/>
      <c r="L43" s="61">
        <f>L40*200/100</f>
        <v>114377547426</v>
      </c>
      <c r="M43" s="59"/>
      <c r="N43" s="60"/>
      <c r="O43" s="60">
        <f>O40*200/100</f>
        <v>117132007962</v>
      </c>
      <c r="Q43" s="14"/>
    </row>
    <row r="44" spans="1:17" ht="41.25" customHeight="1">
      <c r="A44" s="104" t="s">
        <v>26</v>
      </c>
      <c r="B44" s="104"/>
      <c r="C44" s="104"/>
      <c r="D44" s="64"/>
      <c r="E44" s="60"/>
      <c r="F44" s="61">
        <f>F40*180/100</f>
        <v>104923400299.2</v>
      </c>
      <c r="G44" s="59"/>
      <c r="H44" s="60"/>
      <c r="I44" s="61">
        <f>I40*180/100</f>
        <v>105224080654.8</v>
      </c>
      <c r="J44" s="59"/>
      <c r="K44" s="60"/>
      <c r="L44" s="61">
        <f>L40*180/100</f>
        <v>102939792683.4</v>
      </c>
      <c r="M44" s="59"/>
      <c r="N44" s="60"/>
      <c r="O44" s="60">
        <f>O40*180/100</f>
        <v>105418807165.8</v>
      </c>
      <c r="Q44" s="14"/>
    </row>
    <row r="45" spans="1:15" ht="11.25" customHeight="1">
      <c r="A45" s="27"/>
      <c r="B45" s="27"/>
      <c r="C45" s="27"/>
      <c r="D45" s="75"/>
      <c r="E45" s="75"/>
      <c r="F45" s="75"/>
      <c r="G45" s="28"/>
      <c r="H45" s="28"/>
      <c r="I45" s="28"/>
      <c r="J45" s="28"/>
      <c r="K45" s="28"/>
      <c r="L45" s="28"/>
      <c r="M45" s="28"/>
      <c r="N45" s="28"/>
      <c r="O45" s="28"/>
    </row>
    <row r="46" spans="1:15" ht="11.25" customHeight="1">
      <c r="A46" s="29"/>
      <c r="B46" s="29"/>
      <c r="C46" s="29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</row>
    <row r="47" spans="1:15" ht="21.75" customHeight="1">
      <c r="A47" s="119" t="s">
        <v>16</v>
      </c>
      <c r="B47" s="119"/>
      <c r="C47" s="120"/>
      <c r="D47" s="93" t="s">
        <v>3</v>
      </c>
      <c r="E47" s="94"/>
      <c r="F47" s="95"/>
      <c r="G47" s="114" t="str">
        <f>G13</f>
        <v>SALDO DO EXERCÍCIO DE 2019</v>
      </c>
      <c r="H47" s="115"/>
      <c r="I47" s="115"/>
      <c r="J47" s="115"/>
      <c r="K47" s="115"/>
      <c r="L47" s="115"/>
      <c r="M47" s="115"/>
      <c r="N47" s="115"/>
      <c r="O47" s="115"/>
    </row>
    <row r="48" spans="1:15" ht="21.75" customHeight="1">
      <c r="A48" s="107"/>
      <c r="B48" s="107"/>
      <c r="C48" s="108"/>
      <c r="D48" s="96" t="s">
        <v>4</v>
      </c>
      <c r="E48" s="97"/>
      <c r="F48" s="98"/>
      <c r="G48" s="80" t="s">
        <v>5</v>
      </c>
      <c r="H48" s="81"/>
      <c r="I48" s="82"/>
      <c r="J48" s="80" t="s">
        <v>6</v>
      </c>
      <c r="K48" s="81"/>
      <c r="L48" s="82"/>
      <c r="M48" s="80" t="s">
        <v>7</v>
      </c>
      <c r="N48" s="81"/>
      <c r="O48" s="81"/>
    </row>
    <row r="49" spans="1:16" ht="16.5" customHeight="1">
      <c r="A49" s="121" t="s">
        <v>17</v>
      </c>
      <c r="B49" s="121"/>
      <c r="C49" s="122"/>
      <c r="D49" s="31"/>
      <c r="E49" s="32"/>
      <c r="F49" s="33">
        <v>880080729</v>
      </c>
      <c r="G49" s="31"/>
      <c r="H49" s="32"/>
      <c r="I49" s="33">
        <v>475798146</v>
      </c>
      <c r="J49" s="31"/>
      <c r="K49" s="32"/>
      <c r="L49" s="33">
        <v>432475390</v>
      </c>
      <c r="M49" s="31"/>
      <c r="N49" s="32"/>
      <c r="O49" s="32">
        <v>1213764639</v>
      </c>
      <c r="P49" s="3"/>
    </row>
    <row r="50" spans="1:17" ht="15.75">
      <c r="A50" s="116" t="s">
        <v>54</v>
      </c>
      <c r="B50" s="116"/>
      <c r="C50" s="117"/>
      <c r="D50" s="23"/>
      <c r="E50" s="24"/>
      <c r="F50" s="25">
        <v>371031559</v>
      </c>
      <c r="G50" s="17"/>
      <c r="H50" s="18"/>
      <c r="I50" s="19">
        <v>371031559</v>
      </c>
      <c r="J50" s="36"/>
      <c r="K50" s="37"/>
      <c r="L50" s="38">
        <v>874935831</v>
      </c>
      <c r="M50" s="36"/>
      <c r="N50" s="37"/>
      <c r="O50" s="37">
        <v>822665692</v>
      </c>
      <c r="P50" s="3"/>
      <c r="Q50" s="14"/>
    </row>
    <row r="51" spans="1:17" ht="16.5" customHeight="1">
      <c r="A51" s="34" t="s">
        <v>48</v>
      </c>
      <c r="B51" s="34"/>
      <c r="C51" s="35"/>
      <c r="D51" s="23"/>
      <c r="E51" s="24"/>
      <c r="F51" s="25">
        <v>193243089223</v>
      </c>
      <c r="G51" s="17"/>
      <c r="H51" s="18"/>
      <c r="I51" s="19">
        <v>193243089223</v>
      </c>
      <c r="J51" s="23"/>
      <c r="K51" s="24"/>
      <c r="L51" s="25">
        <v>193243089223</v>
      </c>
      <c r="M51" s="23"/>
      <c r="N51" s="24"/>
      <c r="O51" s="24">
        <v>193243089223</v>
      </c>
      <c r="P51" s="3"/>
      <c r="Q51" s="14"/>
    </row>
    <row r="52" spans="1:17" ht="16.5" customHeight="1">
      <c r="A52" s="116" t="s">
        <v>18</v>
      </c>
      <c r="B52" s="116"/>
      <c r="C52" s="117"/>
      <c r="D52" s="36"/>
      <c r="E52" s="37"/>
      <c r="F52" s="38">
        <v>10829867882</v>
      </c>
      <c r="G52" s="39"/>
      <c r="H52" s="40"/>
      <c r="I52" s="41">
        <v>5602977407.870001</v>
      </c>
      <c r="J52" s="36"/>
      <c r="K52" s="37"/>
      <c r="L52" s="38">
        <v>4332229767</v>
      </c>
      <c r="M52" s="36"/>
      <c r="N52" s="37"/>
      <c r="O52" s="37">
        <v>7837850084</v>
      </c>
      <c r="P52" s="3"/>
      <c r="Q52" s="2"/>
    </row>
    <row r="53" spans="1:17" ht="16.5" customHeight="1">
      <c r="A53" s="111" t="s">
        <v>19</v>
      </c>
      <c r="B53" s="111"/>
      <c r="C53" s="118"/>
      <c r="D53" s="39"/>
      <c r="E53" s="40"/>
      <c r="F53" s="41">
        <v>5016602986</v>
      </c>
      <c r="G53" s="39"/>
      <c r="H53" s="40"/>
      <c r="I53" s="41">
        <v>4931980501</v>
      </c>
      <c r="J53" s="39"/>
      <c r="K53" s="40"/>
      <c r="L53" s="41">
        <v>5276801126</v>
      </c>
      <c r="M53" s="39"/>
      <c r="N53" s="40"/>
      <c r="O53" s="40">
        <v>4970286244</v>
      </c>
      <c r="P53" s="42"/>
      <c r="Q53" s="14"/>
    </row>
    <row r="54" spans="1:18" ht="16.5" customHeight="1">
      <c r="A54" s="111" t="s">
        <v>49</v>
      </c>
      <c r="B54" s="111"/>
      <c r="C54" s="118"/>
      <c r="D54" s="39"/>
      <c r="E54" s="40"/>
      <c r="F54" s="41">
        <v>372452416</v>
      </c>
      <c r="G54" s="39"/>
      <c r="H54" s="40"/>
      <c r="I54" s="41">
        <v>88124363</v>
      </c>
      <c r="J54" s="39"/>
      <c r="K54" s="40"/>
      <c r="L54" s="41">
        <v>62610016</v>
      </c>
      <c r="M54" s="36"/>
      <c r="N54" s="37"/>
      <c r="O54" s="37">
        <v>411305321</v>
      </c>
      <c r="P54" s="3"/>
      <c r="Q54" s="22"/>
      <c r="R54" s="14"/>
    </row>
    <row r="55" spans="1:18" ht="16.5" customHeight="1">
      <c r="A55" s="111" t="s">
        <v>20</v>
      </c>
      <c r="B55" s="111"/>
      <c r="C55" s="118"/>
      <c r="D55" s="17"/>
      <c r="E55" s="18"/>
      <c r="F55" s="19">
        <v>0</v>
      </c>
      <c r="G55" s="17"/>
      <c r="H55" s="18"/>
      <c r="I55" s="19">
        <v>0</v>
      </c>
      <c r="J55" s="17"/>
      <c r="K55" s="18"/>
      <c r="L55" s="19">
        <v>0</v>
      </c>
      <c r="M55" s="23"/>
      <c r="N55" s="24"/>
      <c r="O55" s="24">
        <v>0</v>
      </c>
      <c r="P55" s="3"/>
      <c r="Q55" s="22"/>
      <c r="R55" s="14"/>
    </row>
    <row r="56" spans="1:18" ht="16.5" customHeight="1">
      <c r="A56" s="111" t="s">
        <v>50</v>
      </c>
      <c r="B56" s="111"/>
      <c r="C56" s="118"/>
      <c r="D56" s="17"/>
      <c r="E56" s="18"/>
      <c r="F56" s="19">
        <v>0</v>
      </c>
      <c r="G56" s="17"/>
      <c r="H56" s="18"/>
      <c r="I56" s="19">
        <v>0</v>
      </c>
      <c r="J56" s="17"/>
      <c r="K56" s="18"/>
      <c r="L56" s="19">
        <v>0</v>
      </c>
      <c r="M56" s="23"/>
      <c r="N56" s="24"/>
      <c r="O56" s="24">
        <v>0</v>
      </c>
      <c r="P56" s="3"/>
      <c r="Q56" s="22"/>
      <c r="R56" s="14"/>
    </row>
    <row r="57" spans="1:16" ht="16.5" customHeight="1">
      <c r="A57" s="124" t="s">
        <v>51</v>
      </c>
      <c r="B57" s="124"/>
      <c r="C57" s="125"/>
      <c r="D57" s="43"/>
      <c r="E57" s="44"/>
      <c r="F57" s="45">
        <v>7270719258</v>
      </c>
      <c r="G57" s="43"/>
      <c r="H57" s="44"/>
      <c r="I57" s="45">
        <v>7270719258</v>
      </c>
      <c r="J57" s="43"/>
      <c r="K57" s="44"/>
      <c r="L57" s="45">
        <v>7270719258</v>
      </c>
      <c r="M57" s="43"/>
      <c r="N57" s="44"/>
      <c r="O57" s="44">
        <v>7270719258</v>
      </c>
      <c r="P57" s="3"/>
    </row>
    <row r="58" spans="1:16" s="68" customFormat="1" ht="15">
      <c r="A58" s="126" t="s">
        <v>52</v>
      </c>
      <c r="B58" s="126"/>
      <c r="C58" s="126"/>
      <c r="D58" s="65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7"/>
    </row>
    <row r="59" spans="1:16" s="68" customFormat="1" ht="15">
      <c r="A59" s="123" t="s">
        <v>47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67"/>
    </row>
    <row r="60" spans="1:16" s="68" customFormat="1" ht="33" customHeight="1">
      <c r="A60" s="123" t="s">
        <v>56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67"/>
    </row>
    <row r="61" spans="1:15" s="68" customFormat="1" ht="15">
      <c r="A61" s="85" t="s">
        <v>25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</row>
    <row r="62" spans="1:16" s="68" customFormat="1" ht="15">
      <c r="A62" s="85" t="s">
        <v>64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69"/>
    </row>
    <row r="63" spans="1:15" s="68" customFormat="1" ht="15">
      <c r="A63" s="85" t="s">
        <v>53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</row>
    <row r="64" spans="1:15" s="71" customFormat="1" ht="78.75" customHeight="1">
      <c r="A64" s="85" t="s">
        <v>57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</row>
    <row r="65" spans="1:16" s="70" customFormat="1" ht="15">
      <c r="A65" s="88" t="s">
        <v>63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68"/>
    </row>
    <row r="66" spans="1:16" s="46" customFormat="1" ht="16.5" customHeight="1">
      <c r="A66" s="6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6"/>
      <c r="N66" s="8"/>
      <c r="O66" s="6"/>
      <c r="P66" s="1"/>
    </row>
    <row r="67" spans="1:16" s="46" customFormat="1" ht="16.5" customHeight="1">
      <c r="A67" s="6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6"/>
      <c r="N67" s="8"/>
      <c r="O67" s="6"/>
      <c r="P67" s="1"/>
    </row>
    <row r="68" spans="1:16" s="46" customFormat="1" ht="16.5" customHeight="1">
      <c r="A68" s="6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6"/>
      <c r="N68" s="8"/>
      <c r="O68" s="6"/>
      <c r="P68" s="1"/>
    </row>
    <row r="69" spans="1:16" s="46" customFormat="1" ht="16.5" customHeight="1">
      <c r="A69" s="6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6"/>
      <c r="N69" s="8"/>
      <c r="O69" s="89"/>
      <c r="P69" s="1"/>
    </row>
    <row r="70" spans="1:16" s="46" customFormat="1" ht="16.5" customHeight="1">
      <c r="A70" s="6"/>
      <c r="B70" s="6"/>
      <c r="C70" s="6"/>
      <c r="D70" s="6"/>
      <c r="E70" s="6"/>
      <c r="F70" s="6"/>
      <c r="G70" s="6"/>
      <c r="H70" s="6"/>
      <c r="I70" s="6"/>
      <c r="J70" s="7"/>
      <c r="K70" s="7"/>
      <c r="L70" s="7"/>
      <c r="M70" s="6"/>
      <c r="N70" s="8"/>
      <c r="O70" s="89"/>
      <c r="P70" s="1"/>
    </row>
    <row r="71" spans="1:16" s="46" customFormat="1" ht="16.5" customHeight="1">
      <c r="A71" s="6"/>
      <c r="B71" s="6"/>
      <c r="C71" s="6"/>
      <c r="D71" s="6"/>
      <c r="E71" s="6"/>
      <c r="F71" s="6"/>
      <c r="G71" s="6"/>
      <c r="H71" s="6"/>
      <c r="I71" s="6"/>
      <c r="J71" s="7"/>
      <c r="K71" s="7"/>
      <c r="L71" s="7"/>
      <c r="M71" s="6"/>
      <c r="N71" s="8"/>
      <c r="O71" s="89"/>
      <c r="P71" s="78"/>
    </row>
    <row r="72" spans="1:16" s="46" customFormat="1" ht="16.5" customHeight="1">
      <c r="A72" s="6"/>
      <c r="B72" s="6"/>
      <c r="C72" s="6"/>
      <c r="D72" s="6"/>
      <c r="E72" s="6"/>
      <c r="F72" s="6"/>
      <c r="G72" s="6"/>
      <c r="H72" s="6"/>
      <c r="I72" s="6"/>
      <c r="J72" s="7"/>
      <c r="K72" s="7"/>
      <c r="L72" s="7"/>
      <c r="M72" s="6"/>
      <c r="N72" s="8"/>
      <c r="O72" s="89"/>
      <c r="P72" s="78"/>
    </row>
    <row r="73" spans="1:16" s="46" customFormat="1" ht="16.5" customHeight="1">
      <c r="A73" s="6"/>
      <c r="B73" s="6"/>
      <c r="C73" s="6"/>
      <c r="D73" s="6"/>
      <c r="E73" s="6"/>
      <c r="F73" s="6"/>
      <c r="G73" s="6"/>
      <c r="H73" s="6"/>
      <c r="I73" s="6"/>
      <c r="J73" s="7"/>
      <c r="K73" s="7"/>
      <c r="L73" s="7"/>
      <c r="M73" s="6"/>
      <c r="N73" s="8"/>
      <c r="O73" s="89"/>
      <c r="P73" s="78"/>
    </row>
    <row r="74" spans="1:16" s="46" customFormat="1" ht="15" customHeight="1">
      <c r="A74" s="6"/>
      <c r="B74" s="6"/>
      <c r="C74" s="6"/>
      <c r="D74" s="6"/>
      <c r="E74" s="6"/>
      <c r="F74" s="6"/>
      <c r="G74" s="6"/>
      <c r="H74" s="6"/>
      <c r="I74" s="6"/>
      <c r="J74" s="7"/>
      <c r="K74" s="7"/>
      <c r="L74" s="7"/>
      <c r="M74" s="6"/>
      <c r="N74" s="8"/>
      <c r="O74" s="6"/>
      <c r="P74" s="78"/>
    </row>
    <row r="75" spans="1:16" s="46" customFormat="1" ht="15" customHeight="1">
      <c r="A75" s="6"/>
      <c r="B75" s="6"/>
      <c r="C75" s="6"/>
      <c r="D75" s="6"/>
      <c r="E75" s="6"/>
      <c r="F75" s="6"/>
      <c r="G75" s="6"/>
      <c r="H75" s="6"/>
      <c r="I75" s="6"/>
      <c r="J75" s="7"/>
      <c r="K75" s="7"/>
      <c r="L75" s="7"/>
      <c r="M75" s="6"/>
      <c r="N75" s="8"/>
      <c r="O75" s="6"/>
      <c r="P75" s="1"/>
    </row>
    <row r="76" spans="1:16" s="46" customFormat="1" ht="15" customHeight="1">
      <c r="A76" s="6"/>
      <c r="B76" s="6"/>
      <c r="C76" s="6"/>
      <c r="D76" s="6"/>
      <c r="E76" s="6"/>
      <c r="F76" s="6"/>
      <c r="G76" s="6"/>
      <c r="H76" s="6"/>
      <c r="I76" s="6"/>
      <c r="J76" s="7"/>
      <c r="K76" s="7"/>
      <c r="L76" s="7"/>
      <c r="M76" s="6"/>
      <c r="N76" s="8"/>
      <c r="O76" s="6"/>
      <c r="P76" s="1"/>
    </row>
    <row r="77" spans="1:16" s="46" customFormat="1" ht="15" customHeight="1">
      <c r="A77" s="6"/>
      <c r="B77" s="6"/>
      <c r="C77" s="6"/>
      <c r="D77" s="6"/>
      <c r="E77" s="6"/>
      <c r="F77" s="6"/>
      <c r="G77" s="6"/>
      <c r="H77" s="6"/>
      <c r="I77" s="6"/>
      <c r="J77" s="7"/>
      <c r="K77" s="7"/>
      <c r="L77" s="7"/>
      <c r="M77" s="6"/>
      <c r="N77" s="8"/>
      <c r="O77" s="6"/>
      <c r="P77" s="1"/>
    </row>
    <row r="78" spans="1:16" s="46" customFormat="1" ht="15" customHeight="1">
      <c r="A78" s="6"/>
      <c r="B78" s="6"/>
      <c r="C78" s="6"/>
      <c r="D78" s="6"/>
      <c r="E78" s="6"/>
      <c r="F78" s="6"/>
      <c r="G78" s="6"/>
      <c r="H78" s="6"/>
      <c r="I78" s="6"/>
      <c r="J78" s="7"/>
      <c r="K78" s="7"/>
      <c r="L78" s="7"/>
      <c r="M78" s="6"/>
      <c r="N78" s="8"/>
      <c r="O78" s="6"/>
      <c r="P78" s="1"/>
    </row>
    <row r="79" spans="1:16" s="46" customFormat="1" ht="15" customHeight="1">
      <c r="A79" s="6"/>
      <c r="B79" s="6"/>
      <c r="C79" s="6"/>
      <c r="D79" s="6"/>
      <c r="E79" s="6"/>
      <c r="F79" s="6"/>
      <c r="G79" s="6"/>
      <c r="H79" s="6"/>
      <c r="I79" s="6"/>
      <c r="J79" s="7"/>
      <c r="K79" s="7"/>
      <c r="L79" s="7"/>
      <c r="M79" s="6"/>
      <c r="N79" s="8"/>
      <c r="O79" s="6"/>
      <c r="P79" s="1"/>
    </row>
    <row r="80" spans="1:16" s="46" customFormat="1" ht="15" customHeight="1">
      <c r="A80" s="6"/>
      <c r="B80" s="6"/>
      <c r="C80" s="6"/>
      <c r="D80" s="6"/>
      <c r="E80" s="6"/>
      <c r="F80" s="6"/>
      <c r="G80" s="6"/>
      <c r="H80" s="6"/>
      <c r="I80" s="6"/>
      <c r="J80" s="7"/>
      <c r="K80" s="7"/>
      <c r="L80" s="7"/>
      <c r="M80" s="6"/>
      <c r="N80" s="8"/>
      <c r="O80" s="6"/>
      <c r="P80" s="1"/>
    </row>
    <row r="81" spans="1:16" s="46" customFormat="1" ht="15" customHeight="1">
      <c r="A81" s="83" t="s">
        <v>62</v>
      </c>
      <c r="B81" s="83"/>
      <c r="C81" s="83"/>
      <c r="D81" s="83"/>
      <c r="E81" s="83"/>
      <c r="F81" s="84" t="s">
        <v>60</v>
      </c>
      <c r="G81" s="84"/>
      <c r="H81" s="84"/>
      <c r="I81" s="84"/>
      <c r="J81" s="83" t="s">
        <v>61</v>
      </c>
      <c r="K81" s="83"/>
      <c r="L81" s="83"/>
      <c r="M81" s="83"/>
      <c r="N81" s="83"/>
      <c r="O81" s="83"/>
      <c r="P81" s="1"/>
    </row>
    <row r="82" spans="1:16" s="46" customFormat="1" ht="15" customHeight="1">
      <c r="A82" s="83"/>
      <c r="B82" s="83"/>
      <c r="C82" s="83"/>
      <c r="D82" s="83"/>
      <c r="E82" s="83"/>
      <c r="F82" s="84"/>
      <c r="G82" s="84"/>
      <c r="H82" s="84"/>
      <c r="I82" s="84"/>
      <c r="J82" s="83"/>
      <c r="K82" s="83"/>
      <c r="L82" s="83"/>
      <c r="M82" s="83"/>
      <c r="N82" s="83"/>
      <c r="O82" s="83"/>
      <c r="P82" s="1"/>
    </row>
    <row r="83" spans="1:16" s="46" customFormat="1" ht="15" customHeight="1">
      <c r="A83" s="86"/>
      <c r="B83" s="86"/>
      <c r="C83" s="86"/>
      <c r="D83" s="86"/>
      <c r="E83" s="86"/>
      <c r="F83" s="86"/>
      <c r="G83" s="86"/>
      <c r="I83" s="77"/>
      <c r="J83" s="77"/>
      <c r="K83" s="77"/>
      <c r="L83" s="77"/>
      <c r="M83" s="77"/>
      <c r="N83" s="77"/>
      <c r="O83" s="77"/>
      <c r="P83" s="1"/>
    </row>
    <row r="84" spans="1:16" s="46" customFormat="1" ht="15" customHeight="1">
      <c r="A84" s="4"/>
      <c r="B84" s="4"/>
      <c r="C84" s="4"/>
      <c r="D84" s="6"/>
      <c r="E84" s="47"/>
      <c r="F84" s="6"/>
      <c r="G84" s="6"/>
      <c r="H84" s="48"/>
      <c r="J84" s="6"/>
      <c r="L84" s="6"/>
      <c r="M84" s="6"/>
      <c r="N84" s="6"/>
      <c r="O84" s="6"/>
      <c r="P84" s="1"/>
    </row>
    <row r="85" spans="1:16" s="46" customFormat="1" ht="15" customHeight="1">
      <c r="A85" s="4"/>
      <c r="B85" s="4"/>
      <c r="C85" s="4"/>
      <c r="D85" s="6"/>
      <c r="E85" s="48" t="s">
        <v>59</v>
      </c>
      <c r="F85" s="6"/>
      <c r="G85" s="6"/>
      <c r="H85" s="48"/>
      <c r="J85" s="6"/>
      <c r="L85" s="6"/>
      <c r="M85" s="6"/>
      <c r="N85" s="6"/>
      <c r="O85" s="6"/>
      <c r="P85" s="1"/>
    </row>
    <row r="86" spans="1:16" s="46" customFormat="1" ht="15" customHeight="1">
      <c r="A86" s="4"/>
      <c r="B86" s="4"/>
      <c r="C86" s="4"/>
      <c r="D86" s="48"/>
      <c r="E86" s="76" t="s">
        <v>23</v>
      </c>
      <c r="F86" s="6"/>
      <c r="G86" s="6"/>
      <c r="H86" s="6"/>
      <c r="J86" s="6"/>
      <c r="L86" s="6"/>
      <c r="M86" s="6"/>
      <c r="N86" s="6"/>
      <c r="O86" s="6"/>
      <c r="P86" s="1"/>
    </row>
    <row r="87" spans="1:16" s="46" customFormat="1" ht="15" customHeight="1">
      <c r="A87" s="6" t="s">
        <v>23</v>
      </c>
      <c r="B87" s="6"/>
      <c r="C87" s="6"/>
      <c r="D87" s="6"/>
      <c r="E87" s="6"/>
      <c r="F87" s="6"/>
      <c r="G87" s="6"/>
      <c r="H87" s="6"/>
      <c r="J87" s="6"/>
      <c r="L87" s="6"/>
      <c r="M87" s="6"/>
      <c r="N87" s="6"/>
      <c r="O87" s="6"/>
      <c r="P87" s="1"/>
    </row>
    <row r="88" spans="1:16" s="46" customFormat="1" ht="15" customHeight="1">
      <c r="A88" s="86"/>
      <c r="B88" s="86"/>
      <c r="C88" s="86"/>
      <c r="D88" s="86"/>
      <c r="E88" s="86"/>
      <c r="F88" s="86"/>
      <c r="G88" s="86"/>
      <c r="H88" s="6"/>
      <c r="I88" s="7"/>
      <c r="J88" s="7"/>
      <c r="K88" s="7"/>
      <c r="L88" s="7"/>
      <c r="M88" s="7"/>
      <c r="N88" s="7"/>
      <c r="O88" s="7"/>
      <c r="P88" s="1"/>
    </row>
    <row r="89" spans="1:16" s="46" customFormat="1" ht="15" customHeight="1">
      <c r="A89" s="87"/>
      <c r="B89" s="87"/>
      <c r="C89" s="87"/>
      <c r="D89" s="87"/>
      <c r="E89" s="87"/>
      <c r="F89" s="87"/>
      <c r="G89" s="87"/>
      <c r="H89" s="6"/>
      <c r="I89" s="7"/>
      <c r="J89" s="7"/>
      <c r="K89" s="7"/>
      <c r="L89" s="7"/>
      <c r="M89" s="7"/>
      <c r="N89" s="7"/>
      <c r="O89" s="7"/>
      <c r="P89" s="1"/>
    </row>
    <row r="90" spans="1:16" s="46" customFormat="1" ht="15" customHeight="1">
      <c r="A90" s="4"/>
      <c r="B90" s="4"/>
      <c r="C90" s="4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1"/>
    </row>
    <row r="91" spans="1:16" s="46" customFormat="1" ht="15" customHeight="1">
      <c r="A91" s="4"/>
      <c r="B91" s="4"/>
      <c r="C91" s="4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1"/>
    </row>
    <row r="92" spans="1:16" s="46" customFormat="1" ht="1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1"/>
    </row>
    <row r="93" spans="1:16" s="46" customFormat="1" ht="15" customHeight="1">
      <c r="A93" s="6"/>
      <c r="B93" s="6"/>
      <c r="C93" s="6"/>
      <c r="D93" s="6"/>
      <c r="E93" s="6"/>
      <c r="F93" s="6"/>
      <c r="G93" s="6"/>
      <c r="H93" s="6"/>
      <c r="I93" s="6"/>
      <c r="J93" s="7"/>
      <c r="K93" s="7"/>
      <c r="L93" s="7"/>
      <c r="M93" s="6"/>
      <c r="N93" s="8"/>
      <c r="O93" s="6"/>
      <c r="P93" s="1"/>
    </row>
    <row r="94" spans="1:15" s="46" customFormat="1" ht="15" customHeight="1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</row>
    <row r="95" spans="1:15" s="46" customFormat="1" ht="15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</row>
    <row r="96" spans="1:15" s="46" customFormat="1" ht="15" customHeight="1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</row>
    <row r="97" spans="1:15" s="46" customFormat="1" ht="15" customHeight="1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</row>
    <row r="98" spans="1:15" s="46" customFormat="1" ht="15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</row>
    <row r="99" spans="1:15" s="46" customFormat="1" ht="15" customHeigh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</row>
    <row r="100" spans="1:15" s="46" customFormat="1" ht="15" customHeigh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</row>
    <row r="101" spans="1:15" s="46" customFormat="1" ht="15" customHeigh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</row>
    <row r="102" spans="1:15" s="46" customFormat="1" ht="15" customHeigh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</row>
    <row r="103" spans="1:15" s="46" customFormat="1" ht="11.25" customHeigh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1:15" s="46" customFormat="1" ht="11.25" customHeigh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1:15" s="46" customFormat="1" ht="11.25" customHeigh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</row>
    <row r="106" spans="1:15" s="46" customFormat="1" ht="11.25" customHeigh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</row>
    <row r="107" s="46" customFormat="1" ht="11.25" customHeight="1"/>
    <row r="108" s="46" customFormat="1" ht="11.25" customHeight="1"/>
  </sheetData>
  <sheetProtection/>
  <mergeCells count="56">
    <mergeCell ref="A59:O59"/>
    <mergeCell ref="A63:O63"/>
    <mergeCell ref="A54:C54"/>
    <mergeCell ref="A57:C57"/>
    <mergeCell ref="A61:O61"/>
    <mergeCell ref="A60:O60"/>
    <mergeCell ref="A58:C58"/>
    <mergeCell ref="A62:O62"/>
    <mergeCell ref="A55:C55"/>
    <mergeCell ref="A56:C56"/>
    <mergeCell ref="A39:C39"/>
    <mergeCell ref="A40:C40"/>
    <mergeCell ref="A41:C41"/>
    <mergeCell ref="D47:F47"/>
    <mergeCell ref="G47:O47"/>
    <mergeCell ref="D48:F48"/>
    <mergeCell ref="M48:O48"/>
    <mergeCell ref="A47:C48"/>
    <mergeCell ref="G48:I48"/>
    <mergeCell ref="A44:C44"/>
    <mergeCell ref="A13:C14"/>
    <mergeCell ref="A15:C15"/>
    <mergeCell ref="A16:C16"/>
    <mergeCell ref="A17:C17"/>
    <mergeCell ref="A32:C32"/>
    <mergeCell ref="A33:C33"/>
    <mergeCell ref="A34:C34"/>
    <mergeCell ref="A35:C35"/>
    <mergeCell ref="A38:C38"/>
    <mergeCell ref="A5:O5"/>
    <mergeCell ref="A6:O6"/>
    <mergeCell ref="A7:O7"/>
    <mergeCell ref="A8:O8"/>
    <mergeCell ref="A9:O9"/>
    <mergeCell ref="D13:F13"/>
    <mergeCell ref="G13:O13"/>
    <mergeCell ref="A89:G89"/>
    <mergeCell ref="A65:O65"/>
    <mergeCell ref="A83:G83"/>
    <mergeCell ref="O69:O73"/>
    <mergeCell ref="J14:L14"/>
    <mergeCell ref="M14:O14"/>
    <mergeCell ref="D14:F14"/>
    <mergeCell ref="G14:I14"/>
    <mergeCell ref="A42:C42"/>
    <mergeCell ref="A43:C43"/>
    <mergeCell ref="J48:L48"/>
    <mergeCell ref="J81:O82"/>
    <mergeCell ref="F81:I82"/>
    <mergeCell ref="A81:E82"/>
    <mergeCell ref="A64:O64"/>
    <mergeCell ref="A88:G88"/>
    <mergeCell ref="A52:C52"/>
    <mergeCell ref="A53:C53"/>
    <mergeCell ref="A49:C49"/>
    <mergeCell ref="A50:C50"/>
  </mergeCells>
  <printOptions horizontalCentered="1"/>
  <pageMargins left="0.2362204724409449" right="0.2362204724409449" top="0.31496062992125984" bottom="0.2362204724409449" header="0" footer="0.1968503937007874"/>
  <pageSetup fitToHeight="1" fitToWidth="1" horizontalDpi="600" verticalDpi="600" orientation="portrait" paperSize="9" scale="41" r:id="rId4"/>
  <ignoredErrors>
    <ignoredError sqref="E42 E41" evalError="1"/>
    <ignoredError sqref="I25 F25 L25 O25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rfcosta</dc:creator>
  <cp:keywords/>
  <dc:description/>
  <cp:lastModifiedBy>Yago Barros Barbosa</cp:lastModifiedBy>
  <cp:lastPrinted>2019-09-18T22:07:04Z</cp:lastPrinted>
  <dcterms:created xsi:type="dcterms:W3CDTF">2010-04-07T15:40:56Z</dcterms:created>
  <dcterms:modified xsi:type="dcterms:W3CDTF">2020-01-30T15:15:47Z</dcterms:modified>
  <cp:category/>
  <cp:version/>
  <cp:contentType/>
  <cp:contentStatus/>
</cp:coreProperties>
</file>