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65" windowWidth="10200" windowHeight="7695" activeTab="0"/>
  </bookViews>
  <sheets>
    <sheet name="Anexo II - Dívida" sheetId="1" r:id="rId1"/>
  </sheets>
  <definedNames>
    <definedName name="_xlnm.Print_Area" localSheetId="0">'Anexo II - Dívida'!$A$1:$O$95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<sst xmlns="http://schemas.openxmlformats.org/spreadsheetml/2006/main" count="77" uniqueCount="71">
  <si>
    <t>RELATÓRIO DE GESTÃO FISCAL</t>
  </si>
  <si>
    <t>ORÇAMENTOS FISCAL E DA SEGURIDADE SOCIAL</t>
  </si>
  <si>
    <t xml:space="preserve">DÍVIDA CONSOLIDADA </t>
  </si>
  <si>
    <t>SALDO DO</t>
  </si>
  <si>
    <t>EXERCÍCIO ANTERIOR</t>
  </si>
  <si>
    <t>Até o 1º Quadrimestre</t>
  </si>
  <si>
    <t>Até o 2º Quadrimestre</t>
  </si>
  <si>
    <t>Até o 3º Quadrimestre</t>
  </si>
  <si>
    <t>DÍVIDA CONSOLIDADA - DC (I)</t>
  </si>
  <si>
    <t xml:space="preserve">    Dívida Mobiliária</t>
  </si>
  <si>
    <t xml:space="preserve">    Dívida Contratual</t>
  </si>
  <si>
    <t xml:space="preserve">    Demais Haveres Financeiros</t>
  </si>
  <si>
    <t>OUTROS VALORES NÃO INTEGRANTES DA DC</t>
  </si>
  <si>
    <t>PRECATÓRIOS ANTERIORES A 05/05/2000</t>
  </si>
  <si>
    <t>INSUFICIÊNCIA FINANCEIRA</t>
  </si>
  <si>
    <t>ANTECIPAÇÕES DE RECEITA ORÇAMENTÁRIA – ARO</t>
  </si>
  <si>
    <t>GOVERNO DO ESTADO DO RIO DE JANEIRO</t>
  </si>
  <si>
    <t>DEMONSTRATIVO DA DÍVIDA CONSOLIDADA LÍQUIDA</t>
  </si>
  <si>
    <t xml:space="preserve"> </t>
  </si>
  <si>
    <t>RGF – ANEXO 2 (LRF, art. 55, inciso I, alínea "b")</t>
  </si>
  <si>
    <t>Obs.: 1 - Excluídas a Imprensa Oficial, a CEDAE e a AGERIO por não se enquadrarem no conceito de Empresa Dependente.</t>
  </si>
  <si>
    <t>LIMITE DE ALERTA (inciso III do § 1º do art. 59 da LRF) - 180,00%</t>
  </si>
  <si>
    <t xml:space="preserve">    Outras Dívidas</t>
  </si>
  <si>
    <t>LIMITE DEFINIDO POR RESOLUÇÃO N° 40/01 DO SENADO FEDERAL-200%</t>
  </si>
  <si>
    <t>Disponibilidade de Caixa Bruta</t>
  </si>
  <si>
    <t>Empréstimos</t>
  </si>
  <si>
    <t>Internos</t>
  </si>
  <si>
    <t>Externos</t>
  </si>
  <si>
    <t xml:space="preserve">        Reestruturação da Dívida de Estados e Municípios</t>
  </si>
  <si>
    <t xml:space="preserve">        Financiamentos</t>
  </si>
  <si>
    <t xml:space="preserve">            Internos</t>
  </si>
  <si>
    <t xml:space="preserve">            Externos</t>
  </si>
  <si>
    <t xml:space="preserve">        Parcelamento e Renegociação de dívidas</t>
  </si>
  <si>
    <t xml:space="preserve">            De Tributos</t>
  </si>
  <si>
    <t xml:space="preserve">            De Contribuições Previdenciárias</t>
  </si>
  <si>
    <t xml:space="preserve">            De Demais Contribuições Sociais</t>
  </si>
  <si>
    <t xml:space="preserve">            Do FGTS</t>
  </si>
  <si>
    <t xml:space="preserve">            Com Instituição Não financeira</t>
  </si>
  <si>
    <t xml:space="preserve">        Demais Dívidas Contratuais</t>
  </si>
  <si>
    <t>DEDUÇÕES (II)</t>
  </si>
  <si>
    <t xml:space="preserve">    Disponibilidade de Caixa¹ </t>
  </si>
  <si>
    <t>PASSIVO ATUARIAL</t>
  </si>
  <si>
    <t>RP NÃO-PROCESSADOS</t>
  </si>
  <si>
    <t>DÍVIDA CONTRATUAL DE PPP</t>
  </si>
  <si>
    <t>FONTE: Siafe-Rio - Secretaria de Estado de Fazenda.</t>
  </si>
  <si>
    <t xml:space="preserve">          3 - Precatórios posteriores a 05/05/2000 (inclusive) - Vencidos e não pagos: Não foram considerados os Precatórios Vincendos contabilizados na conta 8.9.9.1.1.32.01 - PRECATÓRIOS VINCENDOS.</t>
  </si>
  <si>
    <r>
      <t>PRECATÓRIOS POSTERIORES A 05/05/2000 (Não incluídos na DC)</t>
    </r>
    <r>
      <rPr>
        <vertAlign val="superscript"/>
        <sz val="12"/>
        <rFont val="Times New Roman"/>
        <family val="1"/>
      </rPr>
      <t>2</t>
    </r>
  </si>
  <si>
    <t xml:space="preserve">    Precatórios posteriores a 05/05/2000 (inclusive) - Vencidos e não pagos</t>
  </si>
  <si>
    <t xml:space="preserve"> (-) Restos a Pagar Processados</t>
  </si>
  <si>
    <t>DÍVIDA CONSOLIDADA LÍQUIDA² (DCL) (III) = (I - II)</t>
  </si>
  <si>
    <t>(-) Transferências obrigatórias da União relativas às emendas individuais (art. 166-A, § 1º, da CF)  (V)</t>
  </si>
  <si>
    <t>RECEITA CORRENTE LÍQUIDA AJUSTADA PARA CÁLCULO DOS LIMITES DE ENDIVIDAMENTO (VI) = (IV - V)</t>
  </si>
  <si>
    <t>% da DC sobre a RCL AJUSTADA (I/VI)</t>
  </si>
  <si>
    <t>% da DCL sobre a RCL AJUSTADA (III/VI)</t>
  </si>
  <si>
    <t>DEPÓSITOS E CONSIGNAÇÕES SEM CONTRAPARTIDA</t>
  </si>
  <si>
    <t>RECEITA CORRENTE LÍQUIDA - RCL (IV)</t>
  </si>
  <si>
    <t>APROPRIAÇÃO DE DEPÓSITOS JUDICIAIS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</si>
  <si>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Refere-se aos precatórios posteriores a 05/05/2000 que, em cumprimento ao disposto no artigo 100 da Constituição Federal, ainda não foram incluídos no orçamento ou constam no orçamento e ainda não foram pagos. Ao final do exercício em que esses precatórios foram incluídos ou que deveriam ter sido incluídos, os valores deverão compor a linha "Precatórios Posteriores a 05/05/2000 (inclusive) - Vencidos e não pagos"</t>
    </r>
  </si>
  <si>
    <t>Cláudio Castro</t>
  </si>
  <si>
    <t>Controlador-Geral do Estado</t>
  </si>
  <si>
    <t>Secretário de Estado de Fazenda</t>
  </si>
  <si>
    <t>Governador</t>
  </si>
  <si>
    <t>Jurandir Lemos Filho</t>
  </si>
  <si>
    <t>JANEIRO A ABRIL DE 2022</t>
  </si>
  <si>
    <t>SALDO DO EXERCÍCIO DE 2022</t>
  </si>
  <si>
    <t xml:space="preserve"> (-) Depósitos Restituíves e Valores Vinculados</t>
  </si>
  <si>
    <t>Leonardo Lobo Pires</t>
  </si>
  <si>
    <t xml:space="preserve">          2 - Imprensa Oficial, CEDAE e AGERIO não constam nos Orçamentos Fiscal e da Seguridade Social no exercício de 2022.</t>
  </si>
  <si>
    <t>¹ Se o saldo apurado for negativo, ou seja, se o total da Disponibilidade de Caixa Bruta for menor que Restos a Pagar Processados, esse saldo negativo não deverá ser informado nessa linha, mas sim na linha de “Outras Dívidas”. Assim, quando o cálculo de Disponibilidade de Caixa for negativo, o valor dessa linha deverá ser (0) "zero".</t>
  </si>
  <si>
    <t xml:space="preserve">         Emissão: 19/05/2022</t>
  </si>
  <si>
    <t xml:space="preserve">          4 - A contagem dos prazos e disposições estabelecidas no art. 31 da LRF estão suspensas por força da Lei Estadual do Rio de Janeiro nº 7.483 de 08 de novembro de 2016, que reconhece o estado de calamidade pública no âmbito da administração financeira estadual. A Lei Complementar Federal nº 159/2017, que instituiu o Regime de Recuperação Fiscal dos Estados e do Distrito Federal, estabelece que durante a vigência do Regime ficará assegurado ao Estado que o aderiu acesso a instrumentos de Recuperação Fiscal, como a suspensão temporária das vedações e determinações aplicadas quando do descumprimento dos limites estabelecidos pela  Resolução nº 40/01 do Senado Federal para Dívida Consolidada, como a indicação das medidas corretivas adotadas ou a adotar se ultrapassado qualquer dos limites (art. 55, II da LRF). Desse modo, o quadro de TRAJETÓRIA DE RETORNO AO LIMITE DA DÍVIDA CONSOLIDADA LÍQUIDA consta neste relatório apenas para fins de demonstração, estando seus efeitos temporariamente suspensos. A Lei Estadual do Rio de Janeiro nº  9.517, de 20 de dezembro de 2021, estendeu o prazo de validade do estado de calamidade pública no âmbito da administração financeira estadual para até 30 de junho de 2022.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</si>
</sst>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4" fillId="0" borderId="0" xfId="49" applyFont="1" applyFill="1" applyAlignment="1">
      <alignment/>
      <protection/>
    </xf>
    <xf numFmtId="3" fontId="4" fillId="0" borderId="0" xfId="49" applyNumberFormat="1" applyFont="1" applyFill="1" applyAlignment="1">
      <alignment/>
      <protection/>
    </xf>
    <xf numFmtId="0" fontId="4" fillId="0" borderId="0" xfId="49" applyFont="1" applyFill="1" applyBorder="1" applyAlignment="1">
      <alignment/>
      <protection/>
    </xf>
    <xf numFmtId="0" fontId="4" fillId="0" borderId="0" xfId="0" applyFont="1" applyFill="1" applyAlignment="1">
      <alignment horizontal="center" vertical="center"/>
    </xf>
    <xf numFmtId="49" fontId="4" fillId="0" borderId="0" xfId="49" applyNumberFormat="1" applyFont="1" applyFill="1" applyAlignment="1">
      <alignment vertical="center"/>
      <protection/>
    </xf>
    <xf numFmtId="0" fontId="4" fillId="0" borderId="0" xfId="49" applyFont="1" applyFill="1" applyAlignment="1">
      <alignment vertical="center"/>
      <protection/>
    </xf>
    <xf numFmtId="3" fontId="4" fillId="0" borderId="0" xfId="49" applyNumberFormat="1" applyFont="1" applyFill="1" applyAlignment="1">
      <alignment vertical="center"/>
      <protection/>
    </xf>
    <xf numFmtId="0" fontId="4" fillId="0" borderId="0" xfId="49" applyFont="1" applyFill="1" applyBorder="1" applyAlignment="1">
      <alignment vertical="center"/>
      <protection/>
    </xf>
    <xf numFmtId="164" fontId="4" fillId="0" borderId="0" xfId="49" applyNumberFormat="1" applyFont="1" applyFill="1" applyAlignment="1">
      <alignment horizontal="right" vertical="center"/>
      <protection/>
    </xf>
    <xf numFmtId="0" fontId="4" fillId="0" borderId="0" xfId="49" applyFont="1" applyFill="1" applyAlignment="1">
      <alignment horizontal="left" indent="1"/>
      <protection/>
    </xf>
    <xf numFmtId="166" fontId="4" fillId="0" borderId="0" xfId="49" applyNumberFormat="1" applyFont="1" applyFill="1" applyAlignment="1">
      <alignment/>
      <protection/>
    </xf>
    <xf numFmtId="166" fontId="4" fillId="0" borderId="10" xfId="63" applyNumberFormat="1" applyFont="1" applyFill="1" applyBorder="1" applyAlignment="1">
      <alignment horizontal="center" vertical="center"/>
    </xf>
    <xf numFmtId="166" fontId="4" fillId="0" borderId="0" xfId="63" applyNumberFormat="1" applyFont="1" applyFill="1" applyBorder="1" applyAlignment="1">
      <alignment horizontal="center" vertical="center"/>
    </xf>
    <xf numFmtId="166" fontId="4" fillId="33" borderId="10" xfId="63" applyNumberFormat="1" applyFont="1" applyFill="1" applyBorder="1" applyAlignment="1">
      <alignment horizontal="center" vertical="center"/>
    </xf>
    <xf numFmtId="166" fontId="4" fillId="33" borderId="0" xfId="63" applyNumberFormat="1" applyFont="1" applyFill="1" applyBorder="1" applyAlignment="1">
      <alignment horizontal="center" vertical="center"/>
    </xf>
    <xf numFmtId="0" fontId="4" fillId="0" borderId="11" xfId="49" applyFont="1" applyFill="1" applyBorder="1" applyAlignment="1">
      <alignment/>
      <protection/>
    </xf>
    <xf numFmtId="0" fontId="4" fillId="0" borderId="11" xfId="49" applyNumberFormat="1" applyFont="1" applyFill="1" applyBorder="1" applyAlignment="1">
      <alignment/>
      <protection/>
    </xf>
    <xf numFmtId="0" fontId="4" fillId="0" borderId="12" xfId="49" applyFont="1" applyFill="1" applyBorder="1" applyAlignment="1">
      <alignment horizontal="justify" vertical="top" wrapText="1"/>
      <protection/>
    </xf>
    <xf numFmtId="0" fontId="4" fillId="0" borderId="12" xfId="49" applyNumberFormat="1" applyFont="1" applyFill="1" applyBorder="1" applyAlignment="1">
      <alignment/>
      <protection/>
    </xf>
    <xf numFmtId="166" fontId="4" fillId="0" borderId="13" xfId="63" applyNumberFormat="1" applyFont="1" applyFill="1" applyBorder="1" applyAlignment="1">
      <alignment vertical="center"/>
    </xf>
    <xf numFmtId="166" fontId="4" fillId="0" borderId="11" xfId="63" applyNumberFormat="1" applyFont="1" applyFill="1" applyBorder="1" applyAlignment="1">
      <alignment vertical="center"/>
    </xf>
    <xf numFmtId="166" fontId="4" fillId="33" borderId="10" xfId="63" applyNumberFormat="1" applyFont="1" applyFill="1" applyBorder="1" applyAlignment="1">
      <alignment vertical="center"/>
    </xf>
    <xf numFmtId="166" fontId="4" fillId="33" borderId="0" xfId="63" applyNumberFormat="1" applyFont="1" applyFill="1" applyBorder="1" applyAlignment="1">
      <alignment vertical="center"/>
    </xf>
    <xf numFmtId="166" fontId="4" fillId="0" borderId="10" xfId="63" applyNumberFormat="1" applyFont="1" applyFill="1" applyBorder="1" applyAlignment="1">
      <alignment vertical="center"/>
    </xf>
    <xf numFmtId="166" fontId="4" fillId="0" borderId="0" xfId="63" applyNumberFormat="1" applyFont="1" applyFill="1" applyBorder="1" applyAlignment="1">
      <alignment vertical="center"/>
    </xf>
    <xf numFmtId="166" fontId="4" fillId="0" borderId="14" xfId="63" applyNumberFormat="1" applyFont="1" applyFill="1" applyBorder="1" applyAlignment="1">
      <alignment vertical="center"/>
    </xf>
    <xf numFmtId="166" fontId="4" fillId="0" borderId="12" xfId="63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6" fontId="7" fillId="0" borderId="13" xfId="63" applyNumberFormat="1" applyFont="1" applyFill="1" applyBorder="1" applyAlignment="1">
      <alignment vertical="center"/>
    </xf>
    <xf numFmtId="166" fontId="7" fillId="0" borderId="11" xfId="63" applyNumberFormat="1" applyFont="1" applyFill="1" applyBorder="1" applyAlignment="1">
      <alignment vertical="center"/>
    </xf>
    <xf numFmtId="166" fontId="7" fillId="0" borderId="10" xfId="63" applyNumberFormat="1" applyFont="1" applyFill="1" applyBorder="1" applyAlignment="1">
      <alignment vertical="center"/>
    </xf>
    <xf numFmtId="166" fontId="7" fillId="0" borderId="0" xfId="63" applyNumberFormat="1" applyFont="1" applyFill="1" applyBorder="1" applyAlignment="1">
      <alignment vertical="center"/>
    </xf>
    <xf numFmtId="166" fontId="4" fillId="33" borderId="14" xfId="63" applyNumberFormat="1" applyFont="1" applyFill="1" applyBorder="1" applyAlignment="1">
      <alignment vertical="center"/>
    </xf>
    <xf numFmtId="166" fontId="4" fillId="33" borderId="12" xfId="63" applyNumberFormat="1" applyFont="1" applyFill="1" applyBorder="1" applyAlignment="1">
      <alignment vertical="center"/>
    </xf>
    <xf numFmtId="166" fontId="7" fillId="0" borderId="15" xfId="63" applyNumberFormat="1" applyFont="1" applyFill="1" applyBorder="1" applyAlignment="1">
      <alignment vertical="center"/>
    </xf>
    <xf numFmtId="166" fontId="7" fillId="0" borderId="16" xfId="63" applyNumberFormat="1" applyFont="1" applyFill="1" applyBorder="1" applyAlignment="1">
      <alignment vertical="center"/>
    </xf>
    <xf numFmtId="166" fontId="7" fillId="0" borderId="17" xfId="63" applyNumberFormat="1" applyFont="1" applyFill="1" applyBorder="1" applyAlignment="1">
      <alignment vertical="center"/>
    </xf>
    <xf numFmtId="0" fontId="4" fillId="0" borderId="15" xfId="49" applyFont="1" applyFill="1" applyBorder="1" applyAlignment="1">
      <alignment/>
      <protection/>
    </xf>
    <xf numFmtId="0" fontId="9" fillId="0" borderId="11" xfId="49" applyNumberFormat="1" applyFont="1" applyFill="1" applyBorder="1" applyAlignment="1">
      <alignment vertical="center"/>
      <protection/>
    </xf>
    <xf numFmtId="0" fontId="9" fillId="0" borderId="0" xfId="49" applyNumberFormat="1" applyFont="1" applyFill="1" applyBorder="1" applyAlignment="1">
      <alignment vertical="center"/>
      <protection/>
    </xf>
    <xf numFmtId="0" fontId="9" fillId="0" borderId="0" xfId="49" applyFont="1" applyFill="1" applyAlignment="1">
      <alignment/>
      <protection/>
    </xf>
    <xf numFmtId="0" fontId="9" fillId="0" borderId="0" xfId="49" applyFont="1" applyFill="1" applyAlignment="1">
      <alignment vertical="center"/>
      <protection/>
    </xf>
    <xf numFmtId="165" fontId="7" fillId="0" borderId="15" xfId="63" applyNumberFormat="1" applyFont="1" applyFill="1" applyBorder="1" applyAlignment="1">
      <alignment vertical="center"/>
    </xf>
    <xf numFmtId="165" fontId="7" fillId="0" borderId="16" xfId="63" applyNumberFormat="1" applyFont="1" applyFill="1" applyBorder="1" applyAlignment="1">
      <alignment vertical="center"/>
    </xf>
    <xf numFmtId="165" fontId="7" fillId="0" borderId="17" xfId="63" applyNumberFormat="1" applyFont="1" applyFill="1" applyBorder="1" applyAlignment="1">
      <alignment vertical="center"/>
    </xf>
    <xf numFmtId="0" fontId="4" fillId="0" borderId="0" xfId="49" applyNumberFormat="1" applyFont="1" applyFill="1" applyBorder="1" applyAlignment="1">
      <alignment/>
      <protection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66" fontId="7" fillId="34" borderId="13" xfId="63" applyNumberFormat="1" applyFont="1" applyFill="1" applyBorder="1" applyAlignment="1">
      <alignment vertical="center"/>
    </xf>
    <xf numFmtId="166" fontId="7" fillId="34" borderId="11" xfId="63" applyNumberFormat="1" applyFont="1" applyFill="1" applyBorder="1" applyAlignment="1">
      <alignment vertical="center"/>
    </xf>
    <xf numFmtId="0" fontId="4" fillId="34" borderId="15" xfId="49" applyFont="1" applyFill="1" applyBorder="1" applyAlignment="1">
      <alignment/>
      <protection/>
    </xf>
    <xf numFmtId="166" fontId="7" fillId="34" borderId="16" xfId="63" applyNumberFormat="1" applyFont="1" applyFill="1" applyBorder="1" applyAlignment="1">
      <alignment vertical="center"/>
    </xf>
    <xf numFmtId="166" fontId="7" fillId="34" borderId="15" xfId="63" applyNumberFormat="1" applyFont="1" applyFill="1" applyBorder="1" applyAlignment="1">
      <alignment vertical="center"/>
    </xf>
    <xf numFmtId="165" fontId="7" fillId="34" borderId="16" xfId="63" applyNumberFormat="1" applyFont="1" applyFill="1" applyBorder="1" applyAlignment="1">
      <alignment vertical="center"/>
    </xf>
    <xf numFmtId="165" fontId="7" fillId="34" borderId="17" xfId="63" applyNumberFormat="1" applyFont="1" applyFill="1" applyBorder="1" applyAlignment="1">
      <alignment vertical="center"/>
    </xf>
    <xf numFmtId="165" fontId="7" fillId="34" borderId="15" xfId="63" applyNumberFormat="1" applyFont="1" applyFill="1" applyBorder="1" applyAlignment="1">
      <alignment vertical="center"/>
    </xf>
    <xf numFmtId="165" fontId="4" fillId="0" borderId="0" xfId="63" applyNumberFormat="1" applyFont="1" applyFill="1" applyBorder="1" applyAlignment="1">
      <alignment horizontal="center" vertical="center"/>
    </xf>
    <xf numFmtId="165" fontId="7" fillId="0" borderId="18" xfId="63" applyNumberFormat="1" applyFont="1" applyFill="1" applyBorder="1" applyAlignment="1">
      <alignment vertical="center"/>
    </xf>
    <xf numFmtId="165" fontId="7" fillId="0" borderId="11" xfId="63" applyNumberFormat="1" applyFont="1" applyFill="1" applyBorder="1" applyAlignment="1">
      <alignment vertical="center"/>
    </xf>
    <xf numFmtId="165" fontId="4" fillId="0" borderId="0" xfId="63" applyNumberFormat="1" applyFont="1" applyFill="1" applyBorder="1" applyAlignment="1">
      <alignment vertical="center"/>
    </xf>
    <xf numFmtId="165" fontId="7" fillId="0" borderId="18" xfId="63" applyFont="1" applyFill="1" applyBorder="1" applyAlignment="1">
      <alignment vertical="center"/>
    </xf>
    <xf numFmtId="165" fontId="4" fillId="0" borderId="13" xfId="63" applyFont="1" applyFill="1" applyBorder="1" applyAlignment="1">
      <alignment horizontal="left" indent="1"/>
    </xf>
    <xf numFmtId="165" fontId="7" fillId="0" borderId="11" xfId="63" applyFont="1" applyFill="1" applyBorder="1" applyAlignment="1">
      <alignment vertical="center"/>
    </xf>
    <xf numFmtId="165" fontId="4" fillId="0" borderId="10" xfId="63" applyFont="1" applyFill="1" applyBorder="1" applyAlignment="1">
      <alignment/>
    </xf>
    <xf numFmtId="165" fontId="4" fillId="0" borderId="0" xfId="63" applyFont="1" applyFill="1" applyBorder="1" applyAlignment="1">
      <alignment vertical="center"/>
    </xf>
    <xf numFmtId="165" fontId="4" fillId="0" borderId="10" xfId="63" applyFont="1" applyFill="1" applyBorder="1" applyAlignment="1">
      <alignment horizontal="center" vertical="center"/>
    </xf>
    <xf numFmtId="165" fontId="4" fillId="0" borderId="0" xfId="63" applyFont="1" applyFill="1" applyBorder="1" applyAlignment="1">
      <alignment horizontal="center" vertical="center"/>
    </xf>
    <xf numFmtId="165" fontId="4" fillId="0" borderId="10" xfId="63" applyFont="1" applyFill="1" applyBorder="1" applyAlignment="1">
      <alignment vertical="center"/>
    </xf>
    <xf numFmtId="165" fontId="7" fillId="0" borderId="0" xfId="63" applyFont="1" applyFill="1" applyBorder="1" applyAlignment="1">
      <alignment vertical="center"/>
    </xf>
    <xf numFmtId="165" fontId="4" fillId="33" borderId="0" xfId="63" applyFont="1" applyFill="1" applyBorder="1" applyAlignment="1">
      <alignment vertical="center"/>
    </xf>
    <xf numFmtId="165" fontId="4" fillId="33" borderId="10" xfId="63" applyFont="1" applyFill="1" applyBorder="1" applyAlignment="1">
      <alignment vertical="center"/>
    </xf>
    <xf numFmtId="165" fontId="7" fillId="34" borderId="18" xfId="63" applyFont="1" applyFill="1" applyBorder="1" applyAlignment="1">
      <alignment vertical="center"/>
    </xf>
    <xf numFmtId="165" fontId="4" fillId="34" borderId="15" xfId="63" applyFont="1" applyFill="1" applyBorder="1" applyAlignment="1">
      <alignment/>
    </xf>
    <xf numFmtId="165" fontId="7" fillId="34" borderId="16" xfId="63" applyFont="1" applyFill="1" applyBorder="1" applyAlignment="1">
      <alignment vertical="center"/>
    </xf>
    <xf numFmtId="165" fontId="7" fillId="34" borderId="17" xfId="63" applyFont="1" applyFill="1" applyBorder="1" applyAlignment="1">
      <alignment vertical="center"/>
    </xf>
    <xf numFmtId="165" fontId="7" fillId="0" borderId="17" xfId="63" applyFont="1" applyFill="1" applyBorder="1" applyAlignment="1">
      <alignment vertical="center"/>
    </xf>
    <xf numFmtId="165" fontId="7" fillId="0" borderId="15" xfId="63" applyFont="1" applyFill="1" applyBorder="1" applyAlignment="1">
      <alignment vertical="center"/>
    </xf>
    <xf numFmtId="165" fontId="7" fillId="0" borderId="16" xfId="63" applyFont="1" applyFill="1" applyBorder="1" applyAlignment="1">
      <alignment vertical="center"/>
    </xf>
    <xf numFmtId="165" fontId="7" fillId="34" borderId="15" xfId="63" applyFont="1" applyFill="1" applyBorder="1" applyAlignment="1">
      <alignment vertical="center"/>
    </xf>
    <xf numFmtId="165" fontId="4" fillId="0" borderId="13" xfId="63" applyFont="1" applyFill="1" applyBorder="1" applyAlignment="1">
      <alignment vertical="center"/>
    </xf>
    <xf numFmtId="165" fontId="4" fillId="0" borderId="11" xfId="63" applyFont="1" applyFill="1" applyBorder="1" applyAlignment="1">
      <alignment vertical="center"/>
    </xf>
    <xf numFmtId="165" fontId="4" fillId="0" borderId="14" xfId="63" applyFont="1" applyFill="1" applyBorder="1" applyAlignment="1">
      <alignment vertical="center"/>
    </xf>
    <xf numFmtId="165" fontId="4" fillId="0" borderId="12" xfId="63" applyFont="1" applyFill="1" applyBorder="1" applyAlignment="1">
      <alignment vertical="center"/>
    </xf>
    <xf numFmtId="0" fontId="4" fillId="0" borderId="0" xfId="49" applyFont="1" applyFill="1" applyBorder="1" applyAlignment="1">
      <alignment horizontal="left" vertical="center"/>
      <protection/>
    </xf>
    <xf numFmtId="0" fontId="4" fillId="0" borderId="0" xfId="49" applyFont="1" applyFill="1" applyBorder="1" applyAlignment="1">
      <alignment horizontal="left" vertical="center" indent="4"/>
      <protection/>
    </xf>
    <xf numFmtId="0" fontId="4" fillId="0" borderId="0" xfId="49" applyFont="1" applyFill="1" applyBorder="1" applyAlignment="1">
      <alignment horizontal="left" vertical="center" indent="7"/>
      <protection/>
    </xf>
    <xf numFmtId="0" fontId="4" fillId="0" borderId="0" xfId="49" applyFont="1" applyFill="1" applyBorder="1" applyAlignment="1">
      <alignment horizontal="left" vertical="center" indent="1"/>
      <protection/>
    </xf>
    <xf numFmtId="0" fontId="4" fillId="0" borderId="0" xfId="49" applyFont="1" applyFill="1" applyBorder="1" applyAlignment="1">
      <alignment horizontal="left" vertical="center" wrapText="1"/>
      <protection/>
    </xf>
    <xf numFmtId="0" fontId="4" fillId="0" borderId="0" xfId="49" applyFont="1" applyFill="1" applyBorder="1" applyAlignment="1">
      <alignment horizontal="left" vertical="center" indent="3"/>
      <protection/>
    </xf>
    <xf numFmtId="0" fontId="4" fillId="0" borderId="19" xfId="49" applyFont="1" applyFill="1" applyBorder="1" applyAlignment="1">
      <alignment horizontal="left" vertical="center" wrapText="1"/>
      <protection/>
    </xf>
    <xf numFmtId="165" fontId="4" fillId="33" borderId="12" xfId="63" applyFont="1" applyFill="1" applyBorder="1" applyAlignment="1">
      <alignment vertical="center"/>
    </xf>
    <xf numFmtId="4" fontId="4" fillId="35" borderId="0" xfId="0" applyNumberFormat="1" applyFont="1" applyFill="1" applyBorder="1" applyAlignment="1">
      <alignment horizontal="right" vertical="top" wrapText="1"/>
    </xf>
    <xf numFmtId="4" fontId="4" fillId="35" borderId="19" xfId="0" applyNumberFormat="1" applyFont="1" applyFill="1" applyBorder="1" applyAlignment="1">
      <alignment horizontal="right" vertical="top" wrapText="1"/>
    </xf>
    <xf numFmtId="4" fontId="7" fillId="35" borderId="0" xfId="0" applyNumberFormat="1" applyFont="1" applyFill="1" applyBorder="1" applyAlignment="1">
      <alignment horizontal="right" vertical="top" wrapText="1"/>
    </xf>
    <xf numFmtId="4" fontId="7" fillId="35" borderId="19" xfId="0" applyNumberFormat="1" applyFont="1" applyFill="1" applyBorder="1" applyAlignment="1">
      <alignment horizontal="right" vertical="top" wrapText="1"/>
    </xf>
    <xf numFmtId="4" fontId="4" fillId="35" borderId="20" xfId="0" applyNumberFormat="1" applyFont="1" applyFill="1" applyBorder="1" applyAlignment="1">
      <alignment horizontal="right" vertical="top" wrapText="1"/>
    </xf>
    <xf numFmtId="4" fontId="4" fillId="35" borderId="18" xfId="0" applyNumberFormat="1" applyFont="1" applyFill="1" applyBorder="1" applyAlignment="1">
      <alignment horizontal="right" vertical="top" wrapText="1"/>
    </xf>
    <xf numFmtId="4" fontId="4" fillId="35" borderId="21" xfId="0" applyNumberFormat="1" applyFont="1" applyFill="1" applyBorder="1" applyAlignment="1">
      <alignment horizontal="right"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Alignment="1">
      <alignment/>
    </xf>
    <xf numFmtId="0" fontId="4" fillId="33" borderId="0" xfId="0" applyFont="1" applyFill="1" applyAlignment="1">
      <alignment horizontal="right" vertical="center"/>
    </xf>
    <xf numFmtId="0" fontId="11" fillId="33" borderId="0" xfId="49" applyFont="1" applyFill="1" applyAlignment="1">
      <alignment vertical="center"/>
      <protection/>
    </xf>
    <xf numFmtId="0" fontId="9" fillId="33" borderId="0" xfId="49" applyFont="1" applyFill="1" applyAlignment="1">
      <alignment vertical="center"/>
      <protection/>
    </xf>
    <xf numFmtId="165" fontId="4" fillId="0" borderId="0" xfId="63" applyFont="1" applyFill="1" applyAlignment="1">
      <alignment/>
    </xf>
    <xf numFmtId="165" fontId="4" fillId="0" borderId="0" xfId="63" applyFont="1" applyFill="1" applyAlignment="1">
      <alignment horizontal="right"/>
    </xf>
    <xf numFmtId="165" fontId="4" fillId="0" borderId="0" xfId="63" applyFont="1" applyFill="1" applyBorder="1" applyAlignment="1">
      <alignment horizontal="left" indent="1"/>
    </xf>
    <xf numFmtId="165" fontId="4" fillId="0" borderId="0" xfId="63" applyFont="1" applyFill="1" applyAlignment="1">
      <alignment horizontal="right" indent="1"/>
    </xf>
    <xf numFmtId="165" fontId="4" fillId="0" borderId="0" xfId="63" applyFont="1" applyFill="1" applyBorder="1" applyAlignment="1">
      <alignment/>
    </xf>
    <xf numFmtId="165" fontId="7" fillId="33" borderId="0" xfId="63" applyFont="1" applyFill="1" applyBorder="1" applyAlignment="1">
      <alignment horizontal="center"/>
    </xf>
    <xf numFmtId="165" fontId="4" fillId="33" borderId="0" xfId="63" applyFont="1" applyFill="1" applyBorder="1" applyAlignment="1">
      <alignment horizontal="center" vertical="center"/>
    </xf>
    <xf numFmtId="165" fontId="9" fillId="33" borderId="0" xfId="63" applyFont="1" applyFill="1" applyBorder="1" applyAlignment="1">
      <alignment/>
    </xf>
    <xf numFmtId="165" fontId="9" fillId="0" borderId="0" xfId="63" applyFont="1" applyFill="1" applyAlignment="1">
      <alignment/>
    </xf>
    <xf numFmtId="165" fontId="9" fillId="0" borderId="0" xfId="63" applyFont="1" applyFill="1" applyBorder="1" applyAlignment="1">
      <alignment/>
    </xf>
    <xf numFmtId="165" fontId="9" fillId="0" borderId="0" xfId="63" applyFont="1" applyFill="1" applyAlignment="1">
      <alignment horizontal="center"/>
    </xf>
    <xf numFmtId="165" fontId="11" fillId="33" borderId="0" xfId="63" applyFont="1" applyFill="1" applyAlignment="1">
      <alignment vertical="center"/>
    </xf>
    <xf numFmtId="165" fontId="9" fillId="0" borderId="0" xfId="63" applyFont="1" applyFill="1" applyAlignment="1">
      <alignment/>
    </xf>
    <xf numFmtId="165" fontId="4" fillId="0" borderId="0" xfId="63" applyFont="1" applyFill="1" applyAlignment="1">
      <alignment/>
    </xf>
    <xf numFmtId="165" fontId="4" fillId="0" borderId="0" xfId="63" applyFont="1" applyFill="1" applyAlignment="1">
      <alignment vertical="center" wrapText="1"/>
    </xf>
    <xf numFmtId="0" fontId="4" fillId="0" borderId="12" xfId="49" applyFont="1" applyFill="1" applyBorder="1" applyAlignment="1">
      <alignment horizontal="left" vertical="center" wrapText="1"/>
      <protection/>
    </xf>
    <xf numFmtId="0" fontId="4" fillId="0" borderId="20" xfId="49" applyFont="1" applyFill="1" applyBorder="1" applyAlignment="1">
      <alignment horizontal="left" vertical="center" wrapText="1"/>
      <protection/>
    </xf>
    <xf numFmtId="0" fontId="7" fillId="34" borderId="15" xfId="49" applyFont="1" applyFill="1" applyBorder="1" applyAlignment="1">
      <alignment horizontal="center" vertical="center"/>
      <protection/>
    </xf>
    <xf numFmtId="0" fontId="7" fillId="34" borderId="16" xfId="49" applyFont="1" applyFill="1" applyBorder="1" applyAlignment="1">
      <alignment horizontal="center" vertical="center"/>
      <protection/>
    </xf>
    <xf numFmtId="0" fontId="7" fillId="34" borderId="17" xfId="49" applyFont="1" applyFill="1" applyBorder="1" applyAlignment="1">
      <alignment horizontal="center" vertical="center"/>
      <protection/>
    </xf>
    <xf numFmtId="0" fontId="9" fillId="0" borderId="0" xfId="49" applyFont="1" applyFill="1" applyAlignment="1">
      <alignment horizontal="justify" vertical="center" wrapText="1"/>
      <protection/>
    </xf>
    <xf numFmtId="0" fontId="9" fillId="0" borderId="0" xfId="0" applyFont="1" applyFill="1" applyAlignment="1">
      <alignment horizontal="justify" vertical="center" wrapText="1"/>
    </xf>
    <xf numFmtId="0" fontId="9" fillId="33" borderId="11" xfId="49" applyFont="1" applyFill="1" applyBorder="1" applyAlignment="1">
      <alignment horizontal="left" vertical="center"/>
      <protection/>
    </xf>
    <xf numFmtId="0" fontId="4" fillId="0" borderId="0" xfId="49" applyFont="1" applyFill="1" applyBorder="1" applyAlignment="1">
      <alignment horizontal="left" vertical="center" wrapText="1"/>
      <protection/>
    </xf>
    <xf numFmtId="0" fontId="4" fillId="0" borderId="19" xfId="49" applyFont="1" applyFill="1" applyBorder="1" applyAlignment="1">
      <alignment horizontal="left" vertical="center" wrapText="1"/>
      <protection/>
    </xf>
    <xf numFmtId="0" fontId="4" fillId="0" borderId="0" xfId="49" applyFont="1" applyFill="1" applyBorder="1" applyAlignment="1">
      <alignment horizontal="left" vertical="center"/>
      <protection/>
    </xf>
    <xf numFmtId="0" fontId="7" fillId="34" borderId="16" xfId="49" applyFont="1" applyFill="1" applyBorder="1" applyAlignment="1">
      <alignment horizontal="left" vertical="center"/>
      <protection/>
    </xf>
    <xf numFmtId="0" fontId="7" fillId="0" borderId="16" xfId="49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7" fillId="34" borderId="13" xfId="49" applyFont="1" applyFill="1" applyBorder="1" applyAlignment="1">
      <alignment horizontal="center"/>
      <protection/>
    </xf>
    <xf numFmtId="0" fontId="7" fillId="34" borderId="11" xfId="49" applyFont="1" applyFill="1" applyBorder="1" applyAlignment="1">
      <alignment horizontal="center"/>
      <protection/>
    </xf>
    <xf numFmtId="0" fontId="7" fillId="34" borderId="18" xfId="49" applyFont="1" applyFill="1" applyBorder="1" applyAlignment="1">
      <alignment horizontal="center"/>
      <protection/>
    </xf>
    <xf numFmtId="0" fontId="6" fillId="34" borderId="11" xfId="49" applyFont="1" applyFill="1" applyBorder="1" applyAlignment="1">
      <alignment horizontal="center" vertical="center"/>
      <protection/>
    </xf>
    <xf numFmtId="0" fontId="6" fillId="34" borderId="18" xfId="49" applyFont="1" applyFill="1" applyBorder="1" applyAlignment="1">
      <alignment horizontal="center" vertical="center"/>
      <protection/>
    </xf>
    <xf numFmtId="0" fontId="6" fillId="34" borderId="12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7" fillId="34" borderId="14" xfId="49" applyFont="1" applyFill="1" applyBorder="1" applyAlignment="1">
      <alignment horizontal="center" vertical="top"/>
      <protection/>
    </xf>
    <xf numFmtId="0" fontId="7" fillId="34" borderId="12" xfId="49" applyFont="1" applyFill="1" applyBorder="1" applyAlignment="1">
      <alignment horizontal="center" vertical="top"/>
      <protection/>
    </xf>
    <xf numFmtId="0" fontId="7" fillId="34" borderId="20" xfId="49" applyFont="1" applyFill="1" applyBorder="1" applyAlignment="1">
      <alignment horizontal="center" vertical="top"/>
      <protection/>
    </xf>
    <xf numFmtId="0" fontId="7" fillId="34" borderId="13" xfId="49" applyFont="1" applyFill="1" applyBorder="1" applyAlignment="1">
      <alignment horizontal="center" vertical="center"/>
      <protection/>
    </xf>
    <xf numFmtId="0" fontId="7" fillId="34" borderId="11" xfId="49" applyFont="1" applyFill="1" applyBorder="1" applyAlignment="1">
      <alignment horizontal="center" vertical="center"/>
      <protection/>
    </xf>
    <xf numFmtId="0" fontId="7" fillId="34" borderId="18" xfId="49" applyFont="1" applyFill="1" applyBorder="1" applyAlignment="1">
      <alignment horizontal="center" vertical="center"/>
      <protection/>
    </xf>
    <xf numFmtId="37" fontId="7" fillId="34" borderId="16" xfId="49" applyNumberFormat="1" applyFont="1" applyFill="1" applyBorder="1" applyAlignment="1">
      <alignment horizontal="left" vertical="center"/>
      <protection/>
    </xf>
    <xf numFmtId="37" fontId="7" fillId="0" borderId="16" xfId="49" applyNumberFormat="1" applyFont="1" applyFill="1" applyBorder="1" applyAlignment="1">
      <alignment horizontal="left" vertical="center" wrapText="1"/>
      <protection/>
    </xf>
    <xf numFmtId="0" fontId="7" fillId="0" borderId="0" xfId="49" applyFont="1" applyFill="1" applyBorder="1" applyAlignment="1">
      <alignment horizontal="left" vertical="center"/>
      <protection/>
    </xf>
    <xf numFmtId="0" fontId="7" fillId="0" borderId="11" xfId="49" applyFont="1" applyFill="1" applyBorder="1" applyAlignment="1">
      <alignment horizontal="left" vertical="center"/>
      <protection/>
    </xf>
    <xf numFmtId="0" fontId="7" fillId="0" borderId="16" xfId="49" applyFont="1" applyFill="1" applyBorder="1" applyAlignment="1">
      <alignment horizontal="left" vertical="center" wrapText="1"/>
      <protection/>
    </xf>
    <xf numFmtId="0" fontId="7" fillId="0" borderId="17" xfId="4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11" xfId="49" applyFont="1" applyFill="1" applyBorder="1" applyAlignment="1">
      <alignment horizontal="left" vertical="center" wrapText="1"/>
      <protection/>
    </xf>
    <xf numFmtId="0" fontId="4" fillId="0" borderId="18" xfId="49" applyFont="1" applyFill="1" applyBorder="1" applyAlignment="1">
      <alignment horizontal="left" vertical="center" wrapText="1"/>
      <protection/>
    </xf>
    <xf numFmtId="0" fontId="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justify" vertical="center" wrapText="1"/>
    </xf>
    <xf numFmtId="0" fontId="7" fillId="0" borderId="0" xfId="49" applyFont="1" applyFill="1" applyAlignment="1">
      <alignment horizontal="center" vertical="center"/>
      <protection/>
    </xf>
    <xf numFmtId="0" fontId="9" fillId="33" borderId="0" xfId="49" applyFont="1" applyFill="1" applyAlignment="1">
      <alignment horizontal="justify" vertical="center" wrapText="1"/>
      <protection/>
    </xf>
    <xf numFmtId="37" fontId="7" fillId="0" borderId="16" xfId="49" applyNumberFormat="1" applyFont="1" applyFill="1" applyBorder="1" applyAlignment="1">
      <alignment horizontal="left" vertical="center"/>
      <protection/>
    </xf>
    <xf numFmtId="0" fontId="7" fillId="34" borderId="14" xfId="49" applyFont="1" applyFill="1" applyBorder="1" applyAlignment="1">
      <alignment horizontal="center" vertical="center"/>
      <protection/>
    </xf>
    <xf numFmtId="0" fontId="7" fillId="34" borderId="12" xfId="49" applyFont="1" applyFill="1" applyBorder="1" applyAlignment="1">
      <alignment horizontal="center" vertical="center"/>
      <protection/>
    </xf>
    <xf numFmtId="0" fontId="6" fillId="34" borderId="0" xfId="49" applyFont="1" applyFill="1" applyBorder="1" applyAlignment="1">
      <alignment horizontal="center" vertical="center"/>
      <protection/>
    </xf>
    <xf numFmtId="0" fontId="6" fillId="34" borderId="19" xfId="49" applyFont="1" applyFill="1" applyBorder="1" applyAlignment="1">
      <alignment horizontal="center" vertical="center"/>
      <protection/>
    </xf>
    <xf numFmtId="0" fontId="7" fillId="0" borderId="11" xfId="4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165" fontId="11" fillId="0" borderId="0" xfId="63" applyFont="1" applyFill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47625</xdr:rowOff>
    </xdr:from>
    <xdr:to>
      <xdr:col>7</xdr:col>
      <xdr:colOff>504825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476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67</xdr:row>
      <xdr:rowOff>95250</xdr:rowOff>
    </xdr:from>
    <xdr:to>
      <xdr:col>14</xdr:col>
      <xdr:colOff>1285875</xdr:colOff>
      <xdr:row>76</xdr:row>
      <xdr:rowOff>152400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6487775"/>
          <a:ext cx="160115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A111"/>
  <sheetViews>
    <sheetView showGridLines="0" tabSelected="1" zoomScale="70" zoomScaleNormal="70" zoomScalePageLayoutView="0" workbookViewId="0" topLeftCell="A4">
      <selection activeCell="P67" sqref="P67"/>
    </sheetView>
  </sheetViews>
  <sheetFormatPr defaultColWidth="9.140625" defaultRowHeight="11.25" customHeight="1"/>
  <cols>
    <col min="1" max="1" width="24.140625" style="1" customWidth="1"/>
    <col min="2" max="2" width="23.00390625" style="1" customWidth="1"/>
    <col min="3" max="3" width="24.140625" style="1" customWidth="1"/>
    <col min="4" max="4" width="5.7109375" style="1" customWidth="1"/>
    <col min="5" max="5" width="14.8515625" style="1" customWidth="1"/>
    <col min="6" max="6" width="23.00390625" style="1" customWidth="1"/>
    <col min="7" max="7" width="3.7109375" style="1" customWidth="1"/>
    <col min="8" max="8" width="17.7109375" style="1" customWidth="1"/>
    <col min="9" max="9" width="23.00390625" style="1" bestFit="1" customWidth="1"/>
    <col min="10" max="10" width="13.57421875" style="2" customWidth="1"/>
    <col min="11" max="11" width="11.140625" style="2" customWidth="1"/>
    <col min="12" max="12" width="22.57421875" style="2" bestFit="1" customWidth="1"/>
    <col min="13" max="13" width="8.00390625" style="1" customWidth="1"/>
    <col min="14" max="14" width="8.28125" style="3" customWidth="1"/>
    <col min="15" max="15" width="23.28125" style="1" customWidth="1"/>
    <col min="16" max="16" width="24.28125" style="106" bestFit="1" customWidth="1"/>
    <col min="17" max="17" width="22.140625" style="106" bestFit="1" customWidth="1"/>
    <col min="18" max="18" width="15.57421875" style="1" bestFit="1" customWidth="1"/>
    <col min="19" max="16384" width="9.140625" style="1" customWidth="1"/>
  </cols>
  <sheetData>
    <row r="1" ht="16.5" customHeight="1"/>
    <row r="2" ht="16.5" customHeight="1"/>
    <row r="3" ht="16.5" customHeight="1"/>
    <row r="4" ht="16.5" customHeight="1"/>
    <row r="5" spans="1:15" ht="16.5" customHeight="1">
      <c r="A5" s="134" t="s">
        <v>16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15" ht="16.5" customHeight="1">
      <c r="A6" s="134" t="s">
        <v>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 ht="16.5" customHeight="1">
      <c r="A7" s="135" t="s">
        <v>17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</row>
    <row r="8" spans="1:15" ht="16.5" customHeight="1">
      <c r="A8" s="136" t="s">
        <v>1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5" ht="16.5" customHeight="1">
      <c r="A9" s="134" t="s">
        <v>63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15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103" t="s">
        <v>69</v>
      </c>
    </row>
    <row r="12" spans="1:15" ht="16.5" customHeight="1">
      <c r="A12" s="6" t="s">
        <v>19</v>
      </c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6"/>
      <c r="N12" s="8"/>
      <c r="O12" s="9">
        <v>1</v>
      </c>
    </row>
    <row r="13" spans="1:15" ht="24" customHeight="1">
      <c r="A13" s="140" t="s">
        <v>2</v>
      </c>
      <c r="B13" s="140"/>
      <c r="C13" s="141"/>
      <c r="D13" s="137" t="s">
        <v>3</v>
      </c>
      <c r="E13" s="138"/>
      <c r="F13" s="139"/>
      <c r="G13" s="123" t="s">
        <v>64</v>
      </c>
      <c r="H13" s="124"/>
      <c r="I13" s="124"/>
      <c r="J13" s="124"/>
      <c r="K13" s="124"/>
      <c r="L13" s="124"/>
      <c r="M13" s="124"/>
      <c r="N13" s="124"/>
      <c r="O13" s="124"/>
    </row>
    <row r="14" spans="1:17" ht="24" customHeight="1">
      <c r="A14" s="142"/>
      <c r="B14" s="142"/>
      <c r="C14" s="143"/>
      <c r="D14" s="144" t="s">
        <v>4</v>
      </c>
      <c r="E14" s="145"/>
      <c r="F14" s="146"/>
      <c r="G14" s="147" t="s">
        <v>5</v>
      </c>
      <c r="H14" s="148"/>
      <c r="I14" s="149"/>
      <c r="J14" s="123" t="s">
        <v>6</v>
      </c>
      <c r="K14" s="124"/>
      <c r="L14" s="125"/>
      <c r="M14" s="123" t="s">
        <v>7</v>
      </c>
      <c r="N14" s="124"/>
      <c r="O14" s="124"/>
      <c r="Q14" s="107"/>
    </row>
    <row r="15" spans="1:17" s="10" customFormat="1" ht="17.25" customHeight="1">
      <c r="A15" s="153" t="s">
        <v>8</v>
      </c>
      <c r="B15" s="153"/>
      <c r="C15" s="153"/>
      <c r="D15" s="29"/>
      <c r="E15" s="30"/>
      <c r="F15" s="61">
        <f>F16+F17+F32+F33</f>
        <v>184129078140.47998</v>
      </c>
      <c r="G15" s="62"/>
      <c r="H15" s="63"/>
      <c r="I15" s="61">
        <f>I16+I17+I32+I33</f>
        <v>185950363407.45</v>
      </c>
      <c r="J15" s="59"/>
      <c r="K15" s="59"/>
      <c r="L15" s="58"/>
      <c r="M15" s="29"/>
      <c r="N15" s="30"/>
      <c r="O15" s="59"/>
      <c r="P15" s="108"/>
      <c r="Q15" s="109"/>
    </row>
    <row r="16" spans="1:17" ht="17.25" customHeight="1">
      <c r="A16" s="131" t="s">
        <v>9</v>
      </c>
      <c r="B16" s="131"/>
      <c r="C16" s="131"/>
      <c r="D16" s="24"/>
      <c r="E16" s="25"/>
      <c r="F16" s="92">
        <v>8391439.12</v>
      </c>
      <c r="G16" s="64"/>
      <c r="H16" s="65"/>
      <c r="I16" s="93">
        <v>7331460.53</v>
      </c>
      <c r="J16" s="60"/>
      <c r="K16" s="60"/>
      <c r="L16" s="92"/>
      <c r="M16" s="24"/>
      <c r="N16" s="25"/>
      <c r="O16" s="92"/>
      <c r="P16" s="110"/>
      <c r="Q16" s="109"/>
    </row>
    <row r="17" spans="1:17" ht="17.25" customHeight="1">
      <c r="A17" s="131" t="s">
        <v>10</v>
      </c>
      <c r="B17" s="131"/>
      <c r="C17" s="131"/>
      <c r="D17" s="24"/>
      <c r="E17" s="25"/>
      <c r="F17" s="92">
        <f>F18+F21+F22+F25+F31</f>
        <v>180625027527.80997</v>
      </c>
      <c r="G17" s="64"/>
      <c r="H17" s="65"/>
      <c r="I17" s="93">
        <f>I18+I21+I22+I25+I31</f>
        <v>181906259362.05002</v>
      </c>
      <c r="J17" s="60"/>
      <c r="K17" s="60"/>
      <c r="L17" s="92"/>
      <c r="M17" s="24"/>
      <c r="N17" s="25"/>
      <c r="O17" s="92"/>
      <c r="P17" s="110"/>
      <c r="Q17" s="109"/>
    </row>
    <row r="18" spans="1:17" ht="17.25" customHeight="1">
      <c r="A18" s="85" t="s">
        <v>25</v>
      </c>
      <c r="B18" s="84"/>
      <c r="C18" s="84"/>
      <c r="D18" s="24"/>
      <c r="E18" s="25"/>
      <c r="F18" s="92">
        <f>F19+F20</f>
        <v>179466835930.00998</v>
      </c>
      <c r="G18" s="66"/>
      <c r="H18" s="67"/>
      <c r="I18" s="93">
        <f>I19+I20</f>
        <v>180828210929.04</v>
      </c>
      <c r="J18" s="57"/>
      <c r="K18" s="57"/>
      <c r="L18" s="92"/>
      <c r="M18" s="12"/>
      <c r="N18" s="13"/>
      <c r="O18" s="92"/>
      <c r="P18" s="110"/>
      <c r="Q18" s="109"/>
    </row>
    <row r="19" spans="1:17" ht="17.25" customHeight="1">
      <c r="A19" s="86" t="s">
        <v>26</v>
      </c>
      <c r="B19" s="84"/>
      <c r="C19" s="84"/>
      <c r="D19" s="24"/>
      <c r="E19" s="25"/>
      <c r="F19" s="92">
        <v>163310537544.93</v>
      </c>
      <c r="G19" s="66"/>
      <c r="H19" s="67"/>
      <c r="I19" s="93">
        <v>166812306280.62</v>
      </c>
      <c r="J19" s="57"/>
      <c r="K19" s="57"/>
      <c r="L19" s="92"/>
      <c r="M19" s="12"/>
      <c r="N19" s="13"/>
      <c r="O19" s="92"/>
      <c r="P19" s="110"/>
      <c r="Q19" s="109"/>
    </row>
    <row r="20" spans="1:17" ht="17.25" customHeight="1">
      <c r="A20" s="86" t="s">
        <v>27</v>
      </c>
      <c r="B20" s="84"/>
      <c r="C20" s="84"/>
      <c r="D20" s="24"/>
      <c r="E20" s="25"/>
      <c r="F20" s="92">
        <v>16156298385.08</v>
      </c>
      <c r="G20" s="66"/>
      <c r="H20" s="67"/>
      <c r="I20" s="93">
        <v>14015904648.42</v>
      </c>
      <c r="J20" s="57"/>
      <c r="K20" s="57"/>
      <c r="L20" s="92"/>
      <c r="M20" s="12"/>
      <c r="N20" s="13"/>
      <c r="O20" s="92"/>
      <c r="P20" s="110"/>
      <c r="Q20" s="109"/>
    </row>
    <row r="21" spans="1:17" ht="17.25" customHeight="1">
      <c r="A21" s="84" t="s">
        <v>28</v>
      </c>
      <c r="B21" s="84"/>
      <c r="C21" s="84"/>
      <c r="D21" s="24"/>
      <c r="E21" s="25"/>
      <c r="F21" s="92">
        <v>0</v>
      </c>
      <c r="G21" s="66"/>
      <c r="H21" s="67"/>
      <c r="I21" s="93">
        <v>0</v>
      </c>
      <c r="J21" s="13"/>
      <c r="K21" s="13"/>
      <c r="L21" s="93"/>
      <c r="M21" s="12"/>
      <c r="N21" s="13"/>
      <c r="O21" s="92"/>
      <c r="P21" s="110"/>
      <c r="Q21" s="109"/>
    </row>
    <row r="22" spans="1:17" ht="17.25" customHeight="1">
      <c r="A22" s="84" t="s">
        <v>29</v>
      </c>
      <c r="B22" s="84"/>
      <c r="C22" s="84"/>
      <c r="D22" s="24"/>
      <c r="E22" s="25"/>
      <c r="F22" s="92">
        <v>0</v>
      </c>
      <c r="G22" s="66"/>
      <c r="H22" s="67"/>
      <c r="I22" s="93">
        <v>0</v>
      </c>
      <c r="J22" s="13"/>
      <c r="K22" s="13"/>
      <c r="L22" s="93"/>
      <c r="M22" s="12"/>
      <c r="N22" s="13"/>
      <c r="O22" s="92"/>
      <c r="P22" s="110"/>
      <c r="Q22" s="109"/>
    </row>
    <row r="23" spans="1:17" ht="17.25" customHeight="1">
      <c r="A23" s="87" t="s">
        <v>30</v>
      </c>
      <c r="B23" s="84"/>
      <c r="C23" s="84"/>
      <c r="D23" s="24"/>
      <c r="E23" s="25"/>
      <c r="F23" s="92">
        <v>0</v>
      </c>
      <c r="G23" s="66"/>
      <c r="H23" s="67"/>
      <c r="I23" s="93">
        <v>0</v>
      </c>
      <c r="J23" s="13"/>
      <c r="K23" s="13"/>
      <c r="L23" s="93"/>
      <c r="M23" s="12"/>
      <c r="N23" s="13"/>
      <c r="O23" s="92"/>
      <c r="P23" s="110"/>
      <c r="Q23" s="109"/>
    </row>
    <row r="24" spans="1:17" ht="17.25" customHeight="1">
      <c r="A24" s="87" t="s">
        <v>31</v>
      </c>
      <c r="B24" s="84"/>
      <c r="C24" s="84"/>
      <c r="D24" s="24"/>
      <c r="E24" s="25"/>
      <c r="F24" s="92">
        <v>0</v>
      </c>
      <c r="G24" s="66"/>
      <c r="H24" s="67"/>
      <c r="I24" s="93">
        <v>0</v>
      </c>
      <c r="J24" s="13"/>
      <c r="K24" s="13"/>
      <c r="L24" s="93"/>
      <c r="M24" s="12"/>
      <c r="N24" s="13"/>
      <c r="O24" s="92"/>
      <c r="P24" s="110"/>
      <c r="Q24" s="109"/>
    </row>
    <row r="25" spans="1:17" ht="17.25" customHeight="1">
      <c r="A25" s="84" t="s">
        <v>32</v>
      </c>
      <c r="B25" s="84"/>
      <c r="C25" s="84"/>
      <c r="D25" s="24"/>
      <c r="E25" s="25"/>
      <c r="F25" s="92">
        <f>SUM(F26:F30)</f>
        <v>1158191597.8</v>
      </c>
      <c r="G25" s="66"/>
      <c r="H25" s="67"/>
      <c r="I25" s="93">
        <f>SUM(I26:I30)</f>
        <v>1078048433.01</v>
      </c>
      <c r="J25" s="57"/>
      <c r="K25" s="57"/>
      <c r="L25" s="92"/>
      <c r="M25" s="12"/>
      <c r="N25" s="13"/>
      <c r="O25" s="92"/>
      <c r="P25" s="110"/>
      <c r="Q25" s="109"/>
    </row>
    <row r="26" spans="1:17" ht="17.25" customHeight="1">
      <c r="A26" s="87" t="s">
        <v>33</v>
      </c>
      <c r="B26" s="84"/>
      <c r="C26" s="84"/>
      <c r="D26" s="24"/>
      <c r="E26" s="25"/>
      <c r="F26" s="92">
        <v>123924624.41</v>
      </c>
      <c r="G26" s="66"/>
      <c r="H26" s="67"/>
      <c r="I26" s="93">
        <v>86048176.84</v>
      </c>
      <c r="J26" s="57"/>
      <c r="K26" s="57"/>
      <c r="L26" s="92"/>
      <c r="M26" s="12"/>
      <c r="N26" s="13"/>
      <c r="O26" s="92"/>
      <c r="P26" s="110"/>
      <c r="Q26" s="109"/>
    </row>
    <row r="27" spans="1:17" ht="17.25" customHeight="1">
      <c r="A27" s="87" t="s">
        <v>34</v>
      </c>
      <c r="B27" s="84"/>
      <c r="C27" s="84"/>
      <c r="D27" s="24"/>
      <c r="E27" s="25"/>
      <c r="F27" s="92">
        <v>207688183.88</v>
      </c>
      <c r="G27" s="66"/>
      <c r="H27" s="67"/>
      <c r="I27" s="93">
        <v>202282062.99</v>
      </c>
      <c r="J27" s="57"/>
      <c r="K27" s="57"/>
      <c r="L27" s="92"/>
      <c r="M27" s="12"/>
      <c r="N27" s="13"/>
      <c r="O27" s="92"/>
      <c r="P27" s="110"/>
      <c r="Q27" s="109"/>
    </row>
    <row r="28" spans="1:17" ht="17.25" customHeight="1">
      <c r="A28" s="87" t="s">
        <v>35</v>
      </c>
      <c r="B28" s="84"/>
      <c r="C28" s="84"/>
      <c r="D28" s="24"/>
      <c r="E28" s="25"/>
      <c r="F28" s="92">
        <v>826578789.51</v>
      </c>
      <c r="G28" s="66"/>
      <c r="H28" s="67"/>
      <c r="I28" s="93">
        <v>789718193.18</v>
      </c>
      <c r="J28" s="57"/>
      <c r="K28" s="57"/>
      <c r="L28" s="92"/>
      <c r="M28" s="12"/>
      <c r="N28" s="13"/>
      <c r="O28" s="92"/>
      <c r="P28" s="110"/>
      <c r="Q28" s="109"/>
    </row>
    <row r="29" spans="1:17" ht="17.25" customHeight="1">
      <c r="A29" s="87" t="s">
        <v>36</v>
      </c>
      <c r="B29" s="84"/>
      <c r="C29" s="84"/>
      <c r="D29" s="24"/>
      <c r="E29" s="25"/>
      <c r="F29" s="92">
        <v>0</v>
      </c>
      <c r="G29" s="66"/>
      <c r="H29" s="67"/>
      <c r="I29" s="93">
        <v>0</v>
      </c>
      <c r="J29" s="13"/>
      <c r="K29" s="13"/>
      <c r="L29" s="92"/>
      <c r="M29" s="12"/>
      <c r="N29" s="13"/>
      <c r="O29" s="92"/>
      <c r="P29" s="110"/>
      <c r="Q29" s="109"/>
    </row>
    <row r="30" spans="1:17" ht="17.25" customHeight="1">
      <c r="A30" s="87" t="s">
        <v>37</v>
      </c>
      <c r="B30" s="84"/>
      <c r="C30" s="84"/>
      <c r="D30" s="24"/>
      <c r="E30" s="25"/>
      <c r="F30" s="92">
        <v>0</v>
      </c>
      <c r="G30" s="66"/>
      <c r="H30" s="67"/>
      <c r="I30" s="93">
        <v>0</v>
      </c>
      <c r="J30" s="13"/>
      <c r="K30" s="13"/>
      <c r="L30" s="92"/>
      <c r="M30" s="12"/>
      <c r="N30" s="13"/>
      <c r="O30" s="92"/>
      <c r="P30" s="110"/>
      <c r="Q30" s="109"/>
    </row>
    <row r="31" spans="1:17" ht="17.25" customHeight="1">
      <c r="A31" s="84" t="s">
        <v>38</v>
      </c>
      <c r="B31" s="84"/>
      <c r="C31" s="84"/>
      <c r="D31" s="24"/>
      <c r="E31" s="25"/>
      <c r="F31" s="92">
        <v>0</v>
      </c>
      <c r="G31" s="66"/>
      <c r="H31" s="67"/>
      <c r="I31" s="93">
        <v>0</v>
      </c>
      <c r="J31" s="13"/>
      <c r="K31" s="13"/>
      <c r="L31" s="92"/>
      <c r="M31" s="12"/>
      <c r="N31" s="13"/>
      <c r="O31" s="92"/>
      <c r="P31" s="110"/>
      <c r="Q31" s="109"/>
    </row>
    <row r="32" spans="1:17" ht="17.25" customHeight="1">
      <c r="A32" s="129" t="s">
        <v>47</v>
      </c>
      <c r="B32" s="129"/>
      <c r="C32" s="129"/>
      <c r="D32" s="24"/>
      <c r="E32" s="25"/>
      <c r="F32" s="92">
        <v>3475655774.95</v>
      </c>
      <c r="G32" s="68"/>
      <c r="H32" s="65"/>
      <c r="I32" s="93">
        <v>4016769186.27</v>
      </c>
      <c r="J32" s="25"/>
      <c r="K32" s="25"/>
      <c r="L32" s="92"/>
      <c r="M32" s="22"/>
      <c r="N32" s="23"/>
      <c r="O32" s="92"/>
      <c r="Q32" s="109"/>
    </row>
    <row r="33" spans="1:17" ht="17.25" customHeight="1">
      <c r="A33" s="131" t="s">
        <v>22</v>
      </c>
      <c r="B33" s="131"/>
      <c r="C33" s="131"/>
      <c r="D33" s="24"/>
      <c r="E33" s="25"/>
      <c r="F33" s="92">
        <v>20003398.6</v>
      </c>
      <c r="G33" s="68"/>
      <c r="H33" s="65"/>
      <c r="I33" s="93">
        <v>20003398.6</v>
      </c>
      <c r="J33" s="25"/>
      <c r="K33" s="25"/>
      <c r="L33" s="92"/>
      <c r="M33" s="24"/>
      <c r="N33" s="25"/>
      <c r="O33" s="92"/>
      <c r="Q33" s="109"/>
    </row>
    <row r="34" spans="1:17" ht="17.25" customHeight="1">
      <c r="A34" s="152" t="s">
        <v>39</v>
      </c>
      <c r="B34" s="152"/>
      <c r="C34" s="152"/>
      <c r="D34" s="31"/>
      <c r="E34" s="32"/>
      <c r="F34" s="94">
        <f>F35+F39</f>
        <v>20308157081.24</v>
      </c>
      <c r="G34" s="64"/>
      <c r="H34" s="69"/>
      <c r="I34" s="95">
        <f>I35+I39</f>
        <v>27353232412.590004</v>
      </c>
      <c r="J34" s="32"/>
      <c r="K34" s="32"/>
      <c r="L34" s="94"/>
      <c r="M34" s="31"/>
      <c r="N34" s="32"/>
      <c r="O34" s="94"/>
      <c r="Q34" s="109"/>
    </row>
    <row r="35" spans="1:17" ht="17.25" customHeight="1">
      <c r="A35" s="131" t="s">
        <v>40</v>
      </c>
      <c r="B35" s="131"/>
      <c r="C35" s="131"/>
      <c r="D35" s="22"/>
      <c r="E35" s="23"/>
      <c r="F35" s="92">
        <f>IF(F36&lt;(F37+F38),0,(F36-(F37+F38)))</f>
        <v>12513899561.470001</v>
      </c>
      <c r="G35" s="64"/>
      <c r="H35" s="70"/>
      <c r="I35" s="93">
        <f>IF(I36&lt;(I37+I38),0,(I36-(I37+I38)))</f>
        <v>19622246115.33</v>
      </c>
      <c r="J35" s="23"/>
      <c r="K35" s="23"/>
      <c r="L35" s="92"/>
      <c r="M35" s="22"/>
      <c r="N35" s="23"/>
      <c r="O35" s="92"/>
      <c r="Q35" s="109"/>
    </row>
    <row r="36" spans="1:17" ht="17.25" customHeight="1">
      <c r="A36" s="85" t="s">
        <v>24</v>
      </c>
      <c r="B36" s="84"/>
      <c r="C36" s="84"/>
      <c r="D36" s="22"/>
      <c r="E36" s="23"/>
      <c r="F36" s="92">
        <v>22709802339.2</v>
      </c>
      <c r="G36" s="71"/>
      <c r="H36" s="70"/>
      <c r="I36" s="93">
        <v>30772586673.62</v>
      </c>
      <c r="J36" s="15"/>
      <c r="K36" s="15"/>
      <c r="L36" s="92"/>
      <c r="M36" s="14"/>
      <c r="N36" s="15"/>
      <c r="O36" s="92"/>
      <c r="Q36" s="109"/>
    </row>
    <row r="37" spans="1:17" ht="17.25" customHeight="1">
      <c r="A37" s="89" t="s">
        <v>48</v>
      </c>
      <c r="B37" s="84"/>
      <c r="C37" s="84"/>
      <c r="D37" s="22"/>
      <c r="E37" s="23"/>
      <c r="F37" s="92">
        <v>10195902777.73</v>
      </c>
      <c r="G37" s="71"/>
      <c r="H37" s="70"/>
      <c r="I37" s="93">
        <v>8361304963.82</v>
      </c>
      <c r="J37" s="15"/>
      <c r="K37" s="15"/>
      <c r="L37" s="92"/>
      <c r="M37" s="14"/>
      <c r="N37" s="15"/>
      <c r="O37" s="92"/>
      <c r="Q37" s="109"/>
    </row>
    <row r="38" spans="1:17" ht="17.25" customHeight="1">
      <c r="A38" s="89" t="s">
        <v>65</v>
      </c>
      <c r="B38" s="84"/>
      <c r="C38" s="84"/>
      <c r="D38" s="22"/>
      <c r="E38" s="23"/>
      <c r="F38" s="92">
        <v>0</v>
      </c>
      <c r="G38" s="71"/>
      <c r="H38" s="70"/>
      <c r="I38" s="93">
        <v>2789035594.47</v>
      </c>
      <c r="J38" s="15"/>
      <c r="K38" s="15"/>
      <c r="L38" s="92"/>
      <c r="M38" s="14"/>
      <c r="N38" s="15"/>
      <c r="O38" s="92"/>
      <c r="Q38" s="109"/>
    </row>
    <row r="39" spans="1:17" ht="17.25" customHeight="1">
      <c r="A39" s="131" t="s">
        <v>11</v>
      </c>
      <c r="B39" s="131"/>
      <c r="C39" s="131"/>
      <c r="D39" s="26"/>
      <c r="E39" s="27"/>
      <c r="F39" s="92">
        <v>7794257519.77</v>
      </c>
      <c r="G39" s="71"/>
      <c r="H39" s="91"/>
      <c r="I39" s="96">
        <v>7730986297.26</v>
      </c>
      <c r="J39" s="34"/>
      <c r="K39" s="34"/>
      <c r="L39" s="92"/>
      <c r="M39" s="33"/>
      <c r="N39" s="34"/>
      <c r="O39" s="92"/>
      <c r="Q39" s="109"/>
    </row>
    <row r="40" spans="1:17" ht="18.75" customHeight="1">
      <c r="A40" s="132" t="s">
        <v>49</v>
      </c>
      <c r="B40" s="132"/>
      <c r="C40" s="132"/>
      <c r="D40" s="49"/>
      <c r="E40" s="50"/>
      <c r="F40" s="72">
        <f>F15-F34</f>
        <v>163820921059.24</v>
      </c>
      <c r="G40" s="73"/>
      <c r="H40" s="74"/>
      <c r="I40" s="75">
        <f>I15-I34</f>
        <v>158597130994.86002</v>
      </c>
      <c r="J40" s="52"/>
      <c r="K40" s="52"/>
      <c r="L40" s="55">
        <f>L15-L34</f>
        <v>0</v>
      </c>
      <c r="M40" s="53"/>
      <c r="N40" s="52"/>
      <c r="O40" s="54">
        <f>O15-O34</f>
        <v>0</v>
      </c>
      <c r="Q40" s="109"/>
    </row>
    <row r="41" spans="1:17" ht="18.75" customHeight="1">
      <c r="A41" s="133" t="s">
        <v>55</v>
      </c>
      <c r="B41" s="133"/>
      <c r="C41" s="133"/>
      <c r="D41" s="38"/>
      <c r="E41" s="36"/>
      <c r="F41" s="76">
        <v>82455459589.61</v>
      </c>
      <c r="G41" s="77"/>
      <c r="H41" s="78"/>
      <c r="I41" s="76">
        <v>91067422328.56</v>
      </c>
      <c r="J41" s="35"/>
      <c r="K41" s="36"/>
      <c r="L41" s="45"/>
      <c r="M41" s="35"/>
      <c r="N41" s="36"/>
      <c r="O41" s="44"/>
      <c r="P41" s="110"/>
      <c r="Q41" s="109"/>
    </row>
    <row r="42" spans="1:17" ht="34.5" customHeight="1">
      <c r="A42" s="154" t="s">
        <v>50</v>
      </c>
      <c r="B42" s="154"/>
      <c r="C42" s="155"/>
      <c r="D42" s="38"/>
      <c r="E42" s="36"/>
      <c r="F42" s="76">
        <v>0</v>
      </c>
      <c r="G42" s="77"/>
      <c r="H42" s="78"/>
      <c r="I42" s="76">
        <v>0</v>
      </c>
      <c r="J42" s="35"/>
      <c r="K42" s="36"/>
      <c r="L42" s="37">
        <v>0</v>
      </c>
      <c r="M42" s="35"/>
      <c r="N42" s="36"/>
      <c r="O42" s="44">
        <v>0</v>
      </c>
      <c r="Q42" s="109"/>
    </row>
    <row r="43" spans="1:17" ht="34.5" customHeight="1">
      <c r="A43" s="154" t="s">
        <v>51</v>
      </c>
      <c r="B43" s="154"/>
      <c r="C43" s="155"/>
      <c r="D43" s="38"/>
      <c r="E43" s="36"/>
      <c r="F43" s="76">
        <f>F41-F42</f>
        <v>82455459589.61</v>
      </c>
      <c r="G43" s="77"/>
      <c r="H43" s="78"/>
      <c r="I43" s="76">
        <f>I41-I42</f>
        <v>91067422328.56</v>
      </c>
      <c r="J43" s="35"/>
      <c r="K43" s="36"/>
      <c r="L43" s="45">
        <f>L41-L42</f>
        <v>0</v>
      </c>
      <c r="M43" s="35"/>
      <c r="N43" s="36"/>
      <c r="O43" s="44">
        <f>O41-O42</f>
        <v>0</v>
      </c>
      <c r="Q43" s="109"/>
    </row>
    <row r="44" spans="1:17" ht="18.75" customHeight="1">
      <c r="A44" s="163" t="s">
        <v>52</v>
      </c>
      <c r="B44" s="163"/>
      <c r="C44" s="163"/>
      <c r="D44" s="38"/>
      <c r="E44" s="44"/>
      <c r="F44" s="76">
        <f>F15/F43*100</f>
        <v>223.307321379216</v>
      </c>
      <c r="G44" s="77"/>
      <c r="H44" s="78"/>
      <c r="I44" s="76">
        <f>I15/I43*100</f>
        <v>204.18977352467942</v>
      </c>
      <c r="J44" s="43"/>
      <c r="K44" s="44"/>
      <c r="L44" s="45">
        <v>0</v>
      </c>
      <c r="M44" s="43"/>
      <c r="N44" s="44"/>
      <c r="O44" s="44">
        <v>0</v>
      </c>
      <c r="Q44" s="109"/>
    </row>
    <row r="45" spans="1:17" ht="18.75" customHeight="1">
      <c r="A45" s="150" t="s">
        <v>53</v>
      </c>
      <c r="B45" s="150"/>
      <c r="C45" s="150"/>
      <c r="D45" s="51"/>
      <c r="E45" s="54"/>
      <c r="F45" s="75">
        <f>F40/F43*100</f>
        <v>198.6780764725525</v>
      </c>
      <c r="G45" s="79"/>
      <c r="H45" s="74"/>
      <c r="I45" s="75">
        <f>I40/I43*100</f>
        <v>174.15353036200057</v>
      </c>
      <c r="J45" s="56"/>
      <c r="K45" s="54"/>
      <c r="L45" s="55">
        <v>0</v>
      </c>
      <c r="M45" s="56"/>
      <c r="N45" s="54"/>
      <c r="O45" s="54">
        <v>0</v>
      </c>
      <c r="Q45" s="109"/>
    </row>
    <row r="46" spans="1:17" ht="41.25" customHeight="1">
      <c r="A46" s="151" t="s">
        <v>23</v>
      </c>
      <c r="B46" s="151"/>
      <c r="C46" s="151"/>
      <c r="D46" s="38"/>
      <c r="E46" s="36"/>
      <c r="F46" s="76">
        <f>F43*200/100</f>
        <v>164910919179.22</v>
      </c>
      <c r="G46" s="77"/>
      <c r="H46" s="78"/>
      <c r="I46" s="76">
        <f>I43*200/100</f>
        <v>182134844657.12</v>
      </c>
      <c r="J46" s="35"/>
      <c r="K46" s="36"/>
      <c r="L46" s="45">
        <f>L43*200/100</f>
        <v>0</v>
      </c>
      <c r="M46" s="35"/>
      <c r="N46" s="36"/>
      <c r="O46" s="44">
        <f>O43*200/100</f>
        <v>0</v>
      </c>
      <c r="Q46" s="109"/>
    </row>
    <row r="47" spans="1:17" ht="41.25" customHeight="1">
      <c r="A47" s="168" t="s">
        <v>21</v>
      </c>
      <c r="B47" s="168"/>
      <c r="C47" s="168"/>
      <c r="D47" s="38"/>
      <c r="E47" s="36"/>
      <c r="F47" s="76">
        <f>F43*180/100</f>
        <v>148419827261.298</v>
      </c>
      <c r="G47" s="77"/>
      <c r="H47" s="78"/>
      <c r="I47" s="76">
        <f>I43*180/100</f>
        <v>163921360191.408</v>
      </c>
      <c r="J47" s="35"/>
      <c r="K47" s="36"/>
      <c r="L47" s="45">
        <f>L43*180/100</f>
        <v>0</v>
      </c>
      <c r="M47" s="35"/>
      <c r="N47" s="36"/>
      <c r="O47" s="44">
        <f>O43*180/100</f>
        <v>0</v>
      </c>
      <c r="Q47" s="109"/>
    </row>
    <row r="48" spans="1:17" ht="11.25" customHeight="1">
      <c r="A48" s="16"/>
      <c r="B48" s="16"/>
      <c r="C48" s="16"/>
      <c r="D48" s="46"/>
      <c r="E48" s="46"/>
      <c r="F48" s="46"/>
      <c r="G48" s="17"/>
      <c r="H48" s="17"/>
      <c r="I48" s="17"/>
      <c r="J48" s="17"/>
      <c r="K48" s="17"/>
      <c r="L48" s="17"/>
      <c r="M48" s="17"/>
      <c r="N48" s="17"/>
      <c r="O48" s="17"/>
      <c r="Q48" s="109"/>
    </row>
    <row r="49" spans="1:15" ht="11.25" customHeight="1">
      <c r="A49" s="18"/>
      <c r="B49" s="18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21.75" customHeight="1">
      <c r="A50" s="166" t="s">
        <v>12</v>
      </c>
      <c r="B50" s="166"/>
      <c r="C50" s="167"/>
      <c r="D50" s="137" t="s">
        <v>3</v>
      </c>
      <c r="E50" s="138"/>
      <c r="F50" s="139"/>
      <c r="G50" s="164" t="str">
        <f>G13</f>
        <v>SALDO DO EXERCÍCIO DE 2022</v>
      </c>
      <c r="H50" s="165"/>
      <c r="I50" s="165"/>
      <c r="J50" s="165"/>
      <c r="K50" s="165"/>
      <c r="L50" s="165"/>
      <c r="M50" s="165"/>
      <c r="N50" s="165"/>
      <c r="O50" s="165"/>
    </row>
    <row r="51" spans="1:15" ht="21.75" customHeight="1">
      <c r="A51" s="142"/>
      <c r="B51" s="142"/>
      <c r="C51" s="143"/>
      <c r="D51" s="144" t="s">
        <v>4</v>
      </c>
      <c r="E51" s="145"/>
      <c r="F51" s="146"/>
      <c r="G51" s="123" t="s">
        <v>5</v>
      </c>
      <c r="H51" s="124"/>
      <c r="I51" s="125"/>
      <c r="J51" s="123" t="s">
        <v>6</v>
      </c>
      <c r="K51" s="124"/>
      <c r="L51" s="125"/>
      <c r="M51" s="123" t="s">
        <v>7</v>
      </c>
      <c r="N51" s="124"/>
      <c r="O51" s="124"/>
    </row>
    <row r="52" spans="1:16" ht="16.5" customHeight="1">
      <c r="A52" s="157" t="s">
        <v>13</v>
      </c>
      <c r="B52" s="157"/>
      <c r="C52" s="158"/>
      <c r="D52" s="20"/>
      <c r="E52" s="21"/>
      <c r="F52" s="97">
        <v>631815973.37</v>
      </c>
      <c r="G52" s="80"/>
      <c r="H52" s="81"/>
      <c r="I52" s="92">
        <v>770836750.94</v>
      </c>
      <c r="J52" s="20"/>
      <c r="K52" s="21"/>
      <c r="L52" s="92"/>
      <c r="M52" s="20"/>
      <c r="N52" s="21"/>
      <c r="O52" s="92"/>
      <c r="P52" s="110"/>
    </row>
    <row r="53" spans="1:16" ht="15.75">
      <c r="A53" s="129" t="s">
        <v>46</v>
      </c>
      <c r="B53" s="129"/>
      <c r="C53" s="130"/>
      <c r="D53" s="14"/>
      <c r="E53" s="15"/>
      <c r="F53" s="92">
        <v>1119160024.89</v>
      </c>
      <c r="G53" s="66"/>
      <c r="H53" s="67"/>
      <c r="I53" s="92">
        <v>1354494307.49</v>
      </c>
      <c r="J53" s="22"/>
      <c r="K53" s="23"/>
      <c r="L53" s="92"/>
      <c r="M53" s="22"/>
      <c r="N53" s="23"/>
      <c r="O53" s="92"/>
      <c r="P53" s="111"/>
    </row>
    <row r="54" spans="1:16" ht="16.5" customHeight="1">
      <c r="A54" s="88" t="s">
        <v>41</v>
      </c>
      <c r="B54" s="88"/>
      <c r="C54" s="90"/>
      <c r="D54" s="14"/>
      <c r="E54" s="15"/>
      <c r="F54" s="92">
        <v>7674558440.84</v>
      </c>
      <c r="G54" s="66"/>
      <c r="H54" s="67"/>
      <c r="I54" s="92">
        <v>7698982822.89</v>
      </c>
      <c r="J54" s="14"/>
      <c r="K54" s="15"/>
      <c r="L54" s="92"/>
      <c r="M54" s="14"/>
      <c r="N54" s="15"/>
      <c r="O54" s="92"/>
      <c r="P54" s="112"/>
    </row>
    <row r="55" spans="1:16" ht="16.5" customHeight="1" hidden="1">
      <c r="A55" s="129" t="s">
        <v>14</v>
      </c>
      <c r="B55" s="129"/>
      <c r="C55" s="130"/>
      <c r="D55" s="22"/>
      <c r="E55" s="23"/>
      <c r="F55" s="92">
        <f>IF((F36&lt;F37),(F36-F37),0)*-1</f>
        <v>0</v>
      </c>
      <c r="G55" s="68"/>
      <c r="H55" s="65"/>
      <c r="I55" s="92">
        <f>IF((I36&lt;I37),(I36-I37),0)*-1</f>
        <v>0</v>
      </c>
      <c r="J55" s="22"/>
      <c r="K55" s="23"/>
      <c r="L55" s="92">
        <f>IF((L36&lt;L37),(L36-L37),0)*-1</f>
        <v>0</v>
      </c>
      <c r="M55" s="22"/>
      <c r="N55" s="23"/>
      <c r="O55" s="92">
        <f>IF((O36&lt;O37),(O36-O37),0)*-1</f>
        <v>0</v>
      </c>
      <c r="P55" s="110"/>
    </row>
    <row r="56" spans="1:16" ht="16.5" customHeight="1" hidden="1">
      <c r="A56" s="129" t="s">
        <v>54</v>
      </c>
      <c r="B56" s="129"/>
      <c r="C56" s="130"/>
      <c r="D56" s="24"/>
      <c r="E56" s="25"/>
      <c r="F56" s="92">
        <v>4682131026.45</v>
      </c>
      <c r="G56" s="68"/>
      <c r="H56" s="65"/>
      <c r="I56" s="92">
        <v>4404162150.37</v>
      </c>
      <c r="J56" s="24"/>
      <c r="K56" s="25"/>
      <c r="L56" s="92">
        <v>4617522614.99</v>
      </c>
      <c r="M56" s="24"/>
      <c r="N56" s="25"/>
      <c r="O56" s="92">
        <v>4682131026.45</v>
      </c>
      <c r="P56" s="110"/>
    </row>
    <row r="57" spans="1:18" ht="16.5" customHeight="1">
      <c r="A57" s="129" t="s">
        <v>42</v>
      </c>
      <c r="B57" s="129"/>
      <c r="C57" s="130"/>
      <c r="D57" s="24"/>
      <c r="E57" s="25"/>
      <c r="F57" s="92">
        <v>716319095.72</v>
      </c>
      <c r="G57" s="68"/>
      <c r="H57" s="65"/>
      <c r="I57" s="92">
        <v>236054749.73</v>
      </c>
      <c r="J57" s="24"/>
      <c r="K57" s="25"/>
      <c r="L57" s="92"/>
      <c r="M57" s="22"/>
      <c r="N57" s="23"/>
      <c r="O57" s="92"/>
      <c r="P57" s="110"/>
      <c r="R57" s="11"/>
    </row>
    <row r="58" spans="1:18" ht="16.5" customHeight="1">
      <c r="A58" s="129" t="s">
        <v>15</v>
      </c>
      <c r="B58" s="129"/>
      <c r="C58" s="130"/>
      <c r="D58" s="12"/>
      <c r="E58" s="13"/>
      <c r="F58" s="92">
        <v>0</v>
      </c>
      <c r="G58" s="66"/>
      <c r="H58" s="67"/>
      <c r="I58" s="92">
        <v>0</v>
      </c>
      <c r="J58" s="12"/>
      <c r="K58" s="13"/>
      <c r="L58" s="92"/>
      <c r="M58" s="14"/>
      <c r="N58" s="15"/>
      <c r="O58" s="92"/>
      <c r="P58" s="110"/>
      <c r="R58" s="11"/>
    </row>
    <row r="59" spans="1:18" ht="16.5" customHeight="1">
      <c r="A59" s="129" t="s">
        <v>43</v>
      </c>
      <c r="B59" s="129"/>
      <c r="C59" s="130"/>
      <c r="D59" s="12"/>
      <c r="E59" s="13"/>
      <c r="F59" s="92">
        <v>0</v>
      </c>
      <c r="G59" s="66"/>
      <c r="H59" s="67"/>
      <c r="I59" s="92">
        <v>0</v>
      </c>
      <c r="J59" s="12"/>
      <c r="K59" s="13"/>
      <c r="L59" s="92"/>
      <c r="M59" s="14"/>
      <c r="N59" s="15"/>
      <c r="O59" s="92"/>
      <c r="P59" s="110"/>
      <c r="R59" s="11"/>
    </row>
    <row r="60" spans="1:16" ht="16.5" customHeight="1">
      <c r="A60" s="121" t="s">
        <v>56</v>
      </c>
      <c r="B60" s="121"/>
      <c r="C60" s="122"/>
      <c r="D60" s="26"/>
      <c r="E60" s="27"/>
      <c r="F60" s="98">
        <v>7270719258.39</v>
      </c>
      <c r="G60" s="82"/>
      <c r="H60" s="83"/>
      <c r="I60" s="99">
        <v>7270719258.39</v>
      </c>
      <c r="J60" s="26"/>
      <c r="K60" s="27"/>
      <c r="L60" s="99"/>
      <c r="M60" s="26"/>
      <c r="N60" s="27"/>
      <c r="O60" s="99"/>
      <c r="P60" s="110"/>
    </row>
    <row r="61" spans="1:17" s="41" customFormat="1" ht="15">
      <c r="A61" s="128" t="s">
        <v>44</v>
      </c>
      <c r="B61" s="128"/>
      <c r="C61" s="128"/>
      <c r="D61" s="39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113"/>
      <c r="Q61" s="114"/>
    </row>
    <row r="62" spans="1:17" s="41" customFormat="1" ht="33.75" customHeight="1">
      <c r="A62" s="127" t="s">
        <v>68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15"/>
      <c r="Q62" s="114"/>
    </row>
    <row r="63" spans="1:17" s="41" customFormat="1" ht="33.75" customHeight="1">
      <c r="A63" s="127" t="s">
        <v>57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15"/>
      <c r="Q63" s="114"/>
    </row>
    <row r="64" spans="1:17" s="41" customFormat="1" ht="15">
      <c r="A64" s="126" t="s">
        <v>20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14"/>
      <c r="Q64" s="114"/>
    </row>
    <row r="65" spans="1:17" s="41" customFormat="1" ht="15">
      <c r="A65" s="126" t="s">
        <v>67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16"/>
      <c r="Q65" s="114"/>
    </row>
    <row r="66" spans="1:17" s="41" customFormat="1" ht="15">
      <c r="A66" s="126" t="s">
        <v>45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14"/>
      <c r="Q66" s="114"/>
    </row>
    <row r="67" spans="1:27" s="42" customFormat="1" ht="78.75" customHeight="1">
      <c r="A67" s="162" t="s">
        <v>70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70"/>
      <c r="Q67" s="117"/>
      <c r="R67" s="104"/>
      <c r="S67" s="104"/>
      <c r="T67" s="104"/>
      <c r="U67" s="104"/>
      <c r="V67" s="104"/>
      <c r="W67" s="104"/>
      <c r="X67" s="104"/>
      <c r="Y67" s="104"/>
      <c r="Z67" s="104"/>
      <c r="AA67" s="105"/>
    </row>
    <row r="68" spans="1:17" s="100" customFormat="1" ht="1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14"/>
      <c r="Q68" s="118"/>
    </row>
    <row r="69" spans="1:17" s="101" customFormat="1" ht="16.5" customHeight="1">
      <c r="A69" s="6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6"/>
      <c r="N69" s="8"/>
      <c r="O69" s="6"/>
      <c r="P69" s="106"/>
      <c r="Q69" s="119"/>
    </row>
    <row r="70" spans="1:17" s="101" customFormat="1" ht="16.5" customHeight="1">
      <c r="A70" s="6"/>
      <c r="B70" s="6"/>
      <c r="C70" s="6"/>
      <c r="D70" s="6"/>
      <c r="E70" s="6"/>
      <c r="F70" s="6"/>
      <c r="G70" s="6"/>
      <c r="H70" s="6"/>
      <c r="I70" s="6"/>
      <c r="J70" s="7"/>
      <c r="K70" s="7"/>
      <c r="L70" s="7"/>
      <c r="M70" s="6"/>
      <c r="N70" s="8"/>
      <c r="O70" s="6"/>
      <c r="P70" s="106"/>
      <c r="Q70" s="119"/>
    </row>
    <row r="71" spans="1:17" s="101" customFormat="1" ht="16.5" customHeight="1">
      <c r="A71" s="6"/>
      <c r="B71" s="6"/>
      <c r="C71" s="6"/>
      <c r="D71" s="6"/>
      <c r="E71" s="6"/>
      <c r="F71" s="6"/>
      <c r="G71" s="6"/>
      <c r="H71" s="6"/>
      <c r="I71" s="6"/>
      <c r="J71" s="7"/>
      <c r="K71" s="7"/>
      <c r="L71" s="7"/>
      <c r="M71" s="6"/>
      <c r="N71" s="8"/>
      <c r="O71" s="6"/>
      <c r="P71" s="106"/>
      <c r="Q71" s="119"/>
    </row>
    <row r="72" spans="1:17" s="101" customFormat="1" ht="16.5" customHeight="1">
      <c r="A72" s="6"/>
      <c r="B72" s="6"/>
      <c r="C72" s="6"/>
      <c r="D72" s="6"/>
      <c r="E72" s="6"/>
      <c r="F72" s="6"/>
      <c r="G72" s="6"/>
      <c r="H72" s="6"/>
      <c r="I72" s="6"/>
      <c r="J72" s="7"/>
      <c r="K72" s="7"/>
      <c r="L72" s="7"/>
      <c r="M72" s="6"/>
      <c r="N72" s="8"/>
      <c r="O72" s="161"/>
      <c r="P72" s="106"/>
      <c r="Q72" s="119"/>
    </row>
    <row r="73" spans="1:17" s="101" customFormat="1" ht="16.5" customHeight="1">
      <c r="A73" s="6"/>
      <c r="B73" s="6"/>
      <c r="C73" s="6"/>
      <c r="D73" s="6"/>
      <c r="E73" s="6"/>
      <c r="F73" s="6"/>
      <c r="G73" s="6"/>
      <c r="H73" s="6"/>
      <c r="I73" s="6"/>
      <c r="J73" s="7"/>
      <c r="K73" s="7"/>
      <c r="L73" s="7"/>
      <c r="M73" s="6"/>
      <c r="N73" s="8"/>
      <c r="O73" s="161"/>
      <c r="P73" s="106"/>
      <c r="Q73" s="119"/>
    </row>
    <row r="74" spans="1:17" s="101" customFormat="1" ht="16.5" customHeight="1">
      <c r="A74" s="6"/>
      <c r="B74" s="6"/>
      <c r="C74" s="6"/>
      <c r="D74" s="6"/>
      <c r="E74" s="6"/>
      <c r="F74" s="6"/>
      <c r="G74" s="6"/>
      <c r="H74" s="6"/>
      <c r="I74" s="6"/>
      <c r="J74" s="7"/>
      <c r="K74" s="7"/>
      <c r="L74" s="7"/>
      <c r="M74" s="6"/>
      <c r="N74" s="8"/>
      <c r="O74" s="161"/>
      <c r="P74" s="120"/>
      <c r="Q74" s="119"/>
    </row>
    <row r="75" spans="1:17" s="101" customFormat="1" ht="16.5" customHeight="1">
      <c r="A75" s="6"/>
      <c r="B75" s="6"/>
      <c r="C75" s="6"/>
      <c r="D75" s="6"/>
      <c r="E75" s="6"/>
      <c r="F75" s="6"/>
      <c r="G75" s="6"/>
      <c r="H75" s="6"/>
      <c r="I75" s="6"/>
      <c r="J75" s="7"/>
      <c r="K75" s="7"/>
      <c r="L75" s="7"/>
      <c r="M75" s="6"/>
      <c r="N75" s="8"/>
      <c r="O75" s="161"/>
      <c r="P75" s="120"/>
      <c r="Q75" s="119"/>
    </row>
    <row r="76" spans="1:17" s="101" customFormat="1" ht="16.5" customHeight="1">
      <c r="A76" s="6"/>
      <c r="B76" s="6"/>
      <c r="C76" s="6"/>
      <c r="D76" s="6"/>
      <c r="E76" s="6"/>
      <c r="F76" s="6"/>
      <c r="G76" s="6"/>
      <c r="H76" s="6"/>
      <c r="I76" s="6"/>
      <c r="J76" s="7"/>
      <c r="K76" s="7"/>
      <c r="L76" s="7"/>
      <c r="M76" s="6"/>
      <c r="N76" s="8"/>
      <c r="O76" s="161"/>
      <c r="P76" s="120"/>
      <c r="Q76" s="119"/>
    </row>
    <row r="77" spans="1:17" s="101" customFormat="1" ht="15" customHeight="1">
      <c r="A77" s="6"/>
      <c r="B77" s="6"/>
      <c r="C77" s="6"/>
      <c r="D77" s="6"/>
      <c r="E77" s="6"/>
      <c r="F77" s="6"/>
      <c r="G77" s="6"/>
      <c r="H77" s="6"/>
      <c r="I77" s="6"/>
      <c r="J77" s="7"/>
      <c r="K77" s="7"/>
      <c r="L77" s="7"/>
      <c r="M77" s="6"/>
      <c r="N77" s="8"/>
      <c r="O77" s="6"/>
      <c r="P77" s="120"/>
      <c r="Q77" s="119"/>
    </row>
    <row r="78" spans="1:17" s="101" customFormat="1" ht="15" customHeight="1">
      <c r="A78" s="6"/>
      <c r="B78" s="6"/>
      <c r="C78" s="6"/>
      <c r="D78" s="6"/>
      <c r="E78" s="6"/>
      <c r="F78" s="6"/>
      <c r="G78" s="6"/>
      <c r="H78" s="6"/>
      <c r="I78" s="6"/>
      <c r="J78" s="7"/>
      <c r="K78" s="7"/>
      <c r="L78" s="7"/>
      <c r="M78" s="6"/>
      <c r="N78" s="8"/>
      <c r="O78" s="6"/>
      <c r="P78" s="106"/>
      <c r="Q78" s="119"/>
    </row>
    <row r="79" spans="1:17" s="101" customFormat="1" ht="15" customHeight="1">
      <c r="A79" s="6"/>
      <c r="B79" s="6"/>
      <c r="C79" s="6"/>
      <c r="D79" s="6"/>
      <c r="E79" s="6"/>
      <c r="F79" s="6"/>
      <c r="G79" s="6"/>
      <c r="H79" s="6"/>
      <c r="I79" s="6"/>
      <c r="J79" s="7"/>
      <c r="K79" s="7"/>
      <c r="L79" s="7"/>
      <c r="M79" s="6"/>
      <c r="N79" s="8"/>
      <c r="O79" s="6"/>
      <c r="P79" s="106"/>
      <c r="Q79" s="119"/>
    </row>
    <row r="80" spans="1:17" s="101" customFormat="1" ht="15" customHeight="1">
      <c r="A80" s="6"/>
      <c r="B80" s="6"/>
      <c r="C80" s="6"/>
      <c r="D80" s="6"/>
      <c r="E80" s="6"/>
      <c r="F80" s="6"/>
      <c r="G80" s="6"/>
      <c r="H80" s="6"/>
      <c r="I80" s="6"/>
      <c r="J80" s="7"/>
      <c r="K80" s="7"/>
      <c r="L80" s="7"/>
      <c r="M80" s="6"/>
      <c r="N80" s="8"/>
      <c r="O80" s="6"/>
      <c r="P80" s="106"/>
      <c r="Q80" s="119"/>
    </row>
    <row r="81" spans="1:17" s="101" customFormat="1" ht="15" customHeight="1">
      <c r="A81" s="6"/>
      <c r="B81" s="6"/>
      <c r="C81" s="6"/>
      <c r="D81" s="6"/>
      <c r="E81" s="6"/>
      <c r="F81" s="6"/>
      <c r="G81" s="6"/>
      <c r="H81" s="6"/>
      <c r="I81" s="6"/>
      <c r="J81" s="7"/>
      <c r="K81" s="7"/>
      <c r="L81" s="7"/>
      <c r="M81" s="6"/>
      <c r="N81" s="8"/>
      <c r="O81" s="6"/>
      <c r="P81" s="106"/>
      <c r="Q81" s="119"/>
    </row>
    <row r="82" spans="1:17" s="101" customFormat="1" ht="15" customHeight="1">
      <c r="A82" s="6"/>
      <c r="B82" s="6"/>
      <c r="C82" s="6"/>
      <c r="D82" s="6"/>
      <c r="E82" s="6"/>
      <c r="F82" s="6"/>
      <c r="G82" s="6"/>
      <c r="H82" s="6"/>
      <c r="I82" s="6"/>
      <c r="J82" s="7"/>
      <c r="K82" s="7"/>
      <c r="L82" s="7"/>
      <c r="M82" s="6"/>
      <c r="N82" s="8"/>
      <c r="O82" s="6"/>
      <c r="P82" s="106"/>
      <c r="Q82" s="119"/>
    </row>
    <row r="83" spans="1:17" s="101" customFormat="1" ht="15" customHeight="1">
      <c r="A83" s="6"/>
      <c r="B83" s="6"/>
      <c r="C83" s="6"/>
      <c r="D83" s="6"/>
      <c r="E83" s="6"/>
      <c r="F83" s="6"/>
      <c r="G83" s="6"/>
      <c r="H83" s="6"/>
      <c r="I83" s="6"/>
      <c r="J83" s="7"/>
      <c r="K83" s="7"/>
      <c r="L83" s="7"/>
      <c r="M83" s="6"/>
      <c r="N83" s="8"/>
      <c r="O83" s="6"/>
      <c r="P83" s="106"/>
      <c r="Q83" s="119"/>
    </row>
    <row r="84" spans="1:17" s="101" customFormat="1" ht="15" customHeight="1">
      <c r="A84" s="159" t="s">
        <v>66</v>
      </c>
      <c r="B84" s="159"/>
      <c r="C84" s="159"/>
      <c r="D84" s="159"/>
      <c r="E84" s="159"/>
      <c r="F84" s="159" t="s">
        <v>62</v>
      </c>
      <c r="G84" s="159"/>
      <c r="H84" s="159"/>
      <c r="I84" s="159"/>
      <c r="J84" s="169" t="s">
        <v>58</v>
      </c>
      <c r="K84" s="169"/>
      <c r="L84" s="169"/>
      <c r="M84" s="169"/>
      <c r="N84" s="169"/>
      <c r="O84" s="169"/>
      <c r="P84" s="106"/>
      <c r="Q84" s="119"/>
    </row>
    <row r="85" spans="1:17" s="101" customFormat="1" ht="15" customHeight="1">
      <c r="A85" s="159" t="s">
        <v>60</v>
      </c>
      <c r="B85" s="159"/>
      <c r="C85" s="159"/>
      <c r="D85" s="159"/>
      <c r="E85" s="159"/>
      <c r="F85" s="159" t="s">
        <v>59</v>
      </c>
      <c r="G85" s="159"/>
      <c r="H85" s="159"/>
      <c r="I85" s="159"/>
      <c r="J85" s="169" t="s">
        <v>61</v>
      </c>
      <c r="K85" s="169"/>
      <c r="L85" s="169"/>
      <c r="M85" s="169"/>
      <c r="N85" s="169"/>
      <c r="O85" s="169"/>
      <c r="P85" s="106"/>
      <c r="Q85" s="119"/>
    </row>
    <row r="86" spans="1:17" s="101" customFormat="1" ht="15" customHeight="1">
      <c r="A86" s="4"/>
      <c r="B86" s="4"/>
      <c r="C86" s="4"/>
      <c r="D86" s="4"/>
      <c r="E86" s="4"/>
      <c r="F86" s="4"/>
      <c r="G86" s="4"/>
      <c r="I86" s="48"/>
      <c r="J86" s="48"/>
      <c r="K86" s="48"/>
      <c r="L86" s="48"/>
      <c r="M86" s="48"/>
      <c r="N86" s="48"/>
      <c r="O86" s="48"/>
      <c r="P86" s="106"/>
      <c r="Q86" s="119"/>
    </row>
    <row r="87" spans="1:17" s="101" customFormat="1" ht="1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6"/>
      <c r="Q87" s="119"/>
    </row>
    <row r="88" spans="1:17" s="101" customFormat="1" ht="1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6"/>
      <c r="Q88" s="119"/>
    </row>
    <row r="89" spans="1:17" s="101" customFormat="1" ht="15" customHeight="1">
      <c r="A89" s="4"/>
      <c r="B89" s="4"/>
      <c r="C89" s="4"/>
      <c r="D89" s="28"/>
      <c r="E89" s="47" t="s">
        <v>18</v>
      </c>
      <c r="F89" s="6"/>
      <c r="G89" s="6"/>
      <c r="H89" s="6"/>
      <c r="J89" s="6"/>
      <c r="L89" s="6"/>
      <c r="M89" s="6"/>
      <c r="N89" s="6"/>
      <c r="O89" s="6"/>
      <c r="P89" s="106"/>
      <c r="Q89" s="119"/>
    </row>
    <row r="90" spans="1:17" s="101" customFormat="1" ht="15" customHeight="1">
      <c r="A90" s="6" t="s">
        <v>18</v>
      </c>
      <c r="B90" s="6"/>
      <c r="C90" s="6"/>
      <c r="D90" s="6"/>
      <c r="E90" s="6"/>
      <c r="F90" s="6"/>
      <c r="G90" s="6"/>
      <c r="H90" s="6"/>
      <c r="J90" s="6"/>
      <c r="L90" s="6"/>
      <c r="M90" s="6"/>
      <c r="N90" s="6"/>
      <c r="O90" s="6"/>
      <c r="P90" s="106"/>
      <c r="Q90" s="119"/>
    </row>
    <row r="91" spans="1:17" s="101" customFormat="1" ht="15" customHeight="1">
      <c r="A91" s="156"/>
      <c r="B91" s="156"/>
      <c r="C91" s="156"/>
      <c r="D91" s="156"/>
      <c r="E91" s="156"/>
      <c r="F91" s="156"/>
      <c r="G91" s="156"/>
      <c r="H91" s="6"/>
      <c r="I91" s="7"/>
      <c r="J91" s="7"/>
      <c r="K91" s="7"/>
      <c r="L91" s="7"/>
      <c r="M91" s="7"/>
      <c r="N91" s="7"/>
      <c r="O91" s="7"/>
      <c r="P91" s="106"/>
      <c r="Q91" s="119"/>
    </row>
    <row r="92" spans="1:17" s="101" customFormat="1" ht="15" customHeight="1">
      <c r="A92" s="159"/>
      <c r="B92" s="159"/>
      <c r="C92" s="159"/>
      <c r="D92" s="159"/>
      <c r="E92" s="159"/>
      <c r="F92" s="159"/>
      <c r="G92" s="159"/>
      <c r="H92" s="6"/>
      <c r="I92" s="7"/>
      <c r="J92" s="7"/>
      <c r="K92" s="7"/>
      <c r="L92" s="7"/>
      <c r="M92" s="7"/>
      <c r="N92" s="7"/>
      <c r="O92" s="7"/>
      <c r="P92" s="106"/>
      <c r="Q92" s="119"/>
    </row>
    <row r="93" spans="1:17" s="101" customFormat="1" ht="15" customHeight="1">
      <c r="A93" s="4"/>
      <c r="B93" s="4"/>
      <c r="C93" s="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106"/>
      <c r="Q93" s="119"/>
    </row>
    <row r="94" spans="1:17" s="101" customFormat="1" ht="15" customHeight="1">
      <c r="A94" s="4"/>
      <c r="B94" s="4"/>
      <c r="C94" s="4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106"/>
      <c r="Q94" s="119"/>
    </row>
    <row r="95" spans="1:17" s="101" customFormat="1" ht="1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106"/>
      <c r="Q95" s="119"/>
    </row>
    <row r="96" spans="1:17" s="101" customFormat="1" ht="15" customHeight="1">
      <c r="A96" s="6"/>
      <c r="B96" s="6"/>
      <c r="C96" s="6"/>
      <c r="D96" s="6"/>
      <c r="E96" s="6"/>
      <c r="F96" s="6"/>
      <c r="G96" s="6"/>
      <c r="H96" s="6"/>
      <c r="I96" s="6"/>
      <c r="J96" s="7"/>
      <c r="K96" s="7"/>
      <c r="L96" s="7"/>
      <c r="M96" s="6"/>
      <c r="N96" s="8"/>
      <c r="O96" s="6"/>
      <c r="P96" s="106"/>
      <c r="Q96" s="119"/>
    </row>
    <row r="97" spans="1:17" s="101" customFormat="1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119"/>
      <c r="Q97" s="119"/>
    </row>
    <row r="98" spans="1:17" s="101" customFormat="1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119"/>
      <c r="Q98" s="119"/>
    </row>
    <row r="99" spans="1:17" s="101" customFormat="1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119"/>
      <c r="Q99" s="119"/>
    </row>
    <row r="100" spans="1:17" s="101" customFormat="1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119"/>
      <c r="Q100" s="119"/>
    </row>
    <row r="101" spans="1:17" s="101" customFormat="1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19"/>
      <c r="Q101" s="119"/>
    </row>
    <row r="102" spans="1:17" s="101" customFormat="1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119"/>
      <c r="Q102" s="119"/>
    </row>
    <row r="103" spans="1:17" s="101" customFormat="1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119"/>
      <c r="Q103" s="119"/>
    </row>
    <row r="104" spans="1:17" s="101" customFormat="1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119"/>
      <c r="Q104" s="119"/>
    </row>
    <row r="105" spans="1:17" s="101" customFormat="1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119"/>
      <c r="Q105" s="119"/>
    </row>
    <row r="106" spans="1:17" s="101" customFormat="1" ht="11.2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119"/>
      <c r="Q106" s="119"/>
    </row>
    <row r="107" spans="1:17" s="101" customFormat="1" ht="11.2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119"/>
      <c r="Q107" s="119"/>
    </row>
    <row r="108" spans="1:17" s="101" customFormat="1" ht="11.2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119"/>
      <c r="Q108" s="119"/>
    </row>
    <row r="109" spans="1:17" s="101" customFormat="1" ht="11.2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119"/>
      <c r="Q109" s="119"/>
    </row>
    <row r="110" spans="16:17" s="101" customFormat="1" ht="11.25" customHeight="1">
      <c r="P110" s="119"/>
      <c r="Q110" s="119"/>
    </row>
    <row r="111" spans="16:17" s="101" customFormat="1" ht="11.25" customHeight="1">
      <c r="P111" s="119"/>
      <c r="Q111" s="119"/>
    </row>
  </sheetData>
  <sheetProtection/>
  <mergeCells count="60">
    <mergeCell ref="J84:O84"/>
    <mergeCell ref="J85:O85"/>
    <mergeCell ref="F84:I84"/>
    <mergeCell ref="F85:I85"/>
    <mergeCell ref="A84:E84"/>
    <mergeCell ref="A85:E85"/>
    <mergeCell ref="A67:O67"/>
    <mergeCell ref="A44:C44"/>
    <mergeCell ref="D50:F50"/>
    <mergeCell ref="G50:O50"/>
    <mergeCell ref="D51:F51"/>
    <mergeCell ref="M51:O51"/>
    <mergeCell ref="A50:C51"/>
    <mergeCell ref="G51:I51"/>
    <mergeCell ref="A47:C47"/>
    <mergeCell ref="A57:C57"/>
    <mergeCell ref="A91:G91"/>
    <mergeCell ref="A55:C55"/>
    <mergeCell ref="A56:C56"/>
    <mergeCell ref="A52:C52"/>
    <mergeCell ref="A53:C53"/>
    <mergeCell ref="A92:G92"/>
    <mergeCell ref="A68:O68"/>
    <mergeCell ref="O72:O76"/>
    <mergeCell ref="A66:O66"/>
    <mergeCell ref="A62:O62"/>
    <mergeCell ref="D14:F14"/>
    <mergeCell ref="G14:I14"/>
    <mergeCell ref="A45:C45"/>
    <mergeCell ref="A46:C46"/>
    <mergeCell ref="A34:C34"/>
    <mergeCell ref="A35:C35"/>
    <mergeCell ref="A39:C39"/>
    <mergeCell ref="A15:C15"/>
    <mergeCell ref="A42:C42"/>
    <mergeCell ref="A43:C43"/>
    <mergeCell ref="A5:O5"/>
    <mergeCell ref="A6:O6"/>
    <mergeCell ref="A7:O7"/>
    <mergeCell ref="A8:O8"/>
    <mergeCell ref="A9:O9"/>
    <mergeCell ref="D13:F13"/>
    <mergeCell ref="G13:O13"/>
    <mergeCell ref="A13:C14"/>
    <mergeCell ref="J14:L14"/>
    <mergeCell ref="M14:O14"/>
    <mergeCell ref="A16:C16"/>
    <mergeCell ref="A17:C17"/>
    <mergeCell ref="A32:C32"/>
    <mergeCell ref="A33:C33"/>
    <mergeCell ref="A40:C40"/>
    <mergeCell ref="A41:C41"/>
    <mergeCell ref="A60:C60"/>
    <mergeCell ref="J51:L51"/>
    <mergeCell ref="A64:O64"/>
    <mergeCell ref="A63:O63"/>
    <mergeCell ref="A61:C61"/>
    <mergeCell ref="A65:O65"/>
    <mergeCell ref="A58:C58"/>
    <mergeCell ref="A59:C59"/>
  </mergeCells>
  <printOptions horizontalCentered="1"/>
  <pageMargins left="0.2362204724409449" right="0.2362204724409449" top="0.31496062992125984" bottom="0.2362204724409449" header="0" footer="0.1968503937007874"/>
  <pageSetup fitToHeight="1" fitToWidth="1" horizontalDpi="600" verticalDpi="600" orientation="portrait" paperSize="9" scale="40" r:id="rId2"/>
  <ignoredErrors>
    <ignoredError sqref="E45 E44 I44:I45 F44:F45" evalError="1"/>
    <ignoredError sqref="I25:K25 F2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2022-05-19T21:56:44Z</cp:lastPrinted>
  <dcterms:created xsi:type="dcterms:W3CDTF">2010-04-07T15:40:56Z</dcterms:created>
  <dcterms:modified xsi:type="dcterms:W3CDTF">2022-05-25T16:42:18Z</dcterms:modified>
  <cp:category/>
  <cp:version/>
  <cp:contentType/>
  <cp:contentStatus/>
</cp:coreProperties>
</file>