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executivo'!$A$1:$O$74</definedName>
  </definedNames>
  <calcPr fullCalcOnLoad="1"/>
</workbook>
</file>

<file path=xl/sharedStrings.xml><?xml version="1.0" encoding="utf-8"?>
<sst xmlns="http://schemas.openxmlformats.org/spreadsheetml/2006/main" count="81" uniqueCount="78">
  <si>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</si>
  <si>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</si>
  <si>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</si>
  <si>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</si>
  <si>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</si>
  <si>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</si>
  <si>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</si>
  <si>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</si>
  <si>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</si>
  <si>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</si>
  <si>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</si>
  <si>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</si>
  <si>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</si>
  <si>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</si>
  <si>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</si>
  <si>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</si>
  <si>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</si>
  <si>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</si>
  <si>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</si>
  <si>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</si>
  <si>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</si>
  <si>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</si>
  <si>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</si>
  <si>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</si>
  <si>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</si>
  <si>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</si>
  <si>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</si>
  <si>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</si>
  <si>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</si>
  <si>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</si>
  <si>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</si>
  <si>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</si>
  <si>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</si>
  <si>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</si>
  <si>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</si>
  <si>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</si>
  <si>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</si>
  <si>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</si>
  <si>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</si>
  <si>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</si>
  <si>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</si>
  <si>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</si>
  <si>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</si>
  <si>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</si>
  <si>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</si>
  <si>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</si>
  <si>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</si>
  <si>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</si>
  <si>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</si>
  <si>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</si>
  <si>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</si>
  <si>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</si>
  <si>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</si>
  <si>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>Governador</t>
  </si>
  <si>
    <t>Leonardo Lobo Pires</t>
  </si>
  <si>
    <t xml:space="preserve"> DESPESA COM PESSOAL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</si>
  <si>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</si>
  <si>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</si>
  <si>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</si>
  <si>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</si>
  <si>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</si>
  <si>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</si>
  <si>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</si>
  <si>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</si>
  <si>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</si>
  <si>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</si>
  <si>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</si>
  <si>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</si>
  <si>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</si>
  <si>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</si>
  <si>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Mar/2023</t>
  </si>
  <si>
    <t>Abr/2023</t>
  </si>
  <si>
    <t>MAIO DE 2022 A ABRIL DE 2023</t>
  </si>
  <si>
    <t>Demetrio Abdennur Farah Neto</t>
  </si>
  <si>
    <t xml:space="preserve">          2 - Imprensa Oficial, CEDAE e AGERIO não constam nos Orçamentos Fiscal e da Seguridade Social no exercício de 2023.</t>
  </si>
  <si>
    <t xml:space="preserve">          3 - Até 30/04/2023 foi cancelado o montante de R$ 52.683.215,95 (cinquenta e dois milhões, seiscentos e oitenta e três mil, duzentos e quinze mil reais e noventa e cinco centavos) referentes a Restos a Pagar Não Processados inscritos pelo Poder Executivo em 31/12/2022.</t>
  </si>
  <si>
    <t>Emissão: 22/05/2023</t>
  </si>
  <si>
    <t xml:space="preserve">          7 -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</si>
</sst>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0" borderId="12" xfId="47" applyNumberFormat="1" applyFont="1" applyFill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 vertical="center"/>
    </xf>
    <xf numFmtId="4" fontId="3" fillId="0" borderId="15" xfId="47" applyNumberFormat="1" applyFont="1" applyFill="1" applyBorder="1" applyAlignment="1">
      <alignment vertical="center"/>
      <protection/>
    </xf>
    <xf numFmtId="4" fontId="2" fillId="0" borderId="16" xfId="47" applyNumberFormat="1" applyFont="1" applyFill="1" applyBorder="1" applyAlignment="1">
      <alignment vertical="center"/>
      <protection/>
    </xf>
    <xf numFmtId="4" fontId="2" fillId="0" borderId="19" xfId="47" applyNumberFormat="1" applyFont="1" applyFill="1" applyBorder="1" applyAlignment="1">
      <alignment vertical="center"/>
      <protection/>
    </xf>
    <xf numFmtId="171" fontId="2" fillId="0" borderId="19" xfId="47" applyNumberFormat="1" applyFont="1" applyFill="1" applyBorder="1" applyAlignment="1">
      <alignment vertical="center"/>
      <protection/>
    </xf>
    <xf numFmtId="4" fontId="3" fillId="0" borderId="16" xfId="47" applyNumberFormat="1" applyFont="1" applyFill="1" applyBorder="1" applyAlignment="1">
      <alignment vertical="center"/>
      <protection/>
    </xf>
    <xf numFmtId="4" fontId="3" fillId="0" borderId="19" xfId="47" applyNumberFormat="1" applyFont="1" applyFill="1" applyBorder="1" applyAlignment="1">
      <alignment vertical="center"/>
      <protection/>
    </xf>
    <xf numFmtId="4" fontId="2" fillId="0" borderId="20" xfId="47" applyNumberFormat="1" applyFont="1" applyFill="1" applyBorder="1" applyAlignment="1">
      <alignment vertical="center"/>
      <protection/>
    </xf>
    <xf numFmtId="4" fontId="3" fillId="34" borderId="17" xfId="47" applyNumberFormat="1" applyFont="1" applyFill="1" applyBorder="1" applyAlignment="1">
      <alignment vertical="center"/>
      <protection/>
    </xf>
    <xf numFmtId="4" fontId="3" fillId="34" borderId="20" xfId="47" applyNumberFormat="1" applyFont="1" applyFill="1" applyBorder="1" applyAlignment="1">
      <alignment vertical="center"/>
      <protection/>
    </xf>
    <xf numFmtId="4" fontId="3" fillId="33" borderId="13" xfId="47" applyNumberFormat="1" applyFont="1" applyFill="1" applyBorder="1" applyAlignment="1">
      <alignment/>
      <protection/>
    </xf>
    <xf numFmtId="4" fontId="3" fillId="34" borderId="13" xfId="47" applyNumberFormat="1" applyFont="1" applyFill="1" applyBorder="1" applyAlignment="1">
      <alignment/>
      <protection/>
    </xf>
    <xf numFmtId="4" fontId="3" fillId="33" borderId="21" xfId="47" applyNumberFormat="1" applyFont="1" applyFill="1" applyBorder="1" applyAlignment="1">
      <alignment/>
      <protection/>
    </xf>
    <xf numFmtId="4" fontId="3" fillId="33" borderId="16" xfId="47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171" fontId="3" fillId="0" borderId="12" xfId="61" applyFont="1" applyFill="1" applyBorder="1" applyAlignment="1">
      <alignment vertical="center"/>
    </xf>
    <xf numFmtId="171" fontId="2" fillId="0" borderId="19" xfId="61" applyFont="1" applyFill="1" applyBorder="1" applyAlignment="1">
      <alignment vertical="center"/>
    </xf>
    <xf numFmtId="171" fontId="2" fillId="33" borderId="19" xfId="61" applyFont="1" applyFill="1" applyBorder="1" applyAlignment="1">
      <alignment vertical="center"/>
    </xf>
    <xf numFmtId="171" fontId="3" fillId="33" borderId="19" xfId="61" applyFont="1" applyFill="1" applyBorder="1" applyAlignment="1">
      <alignment vertical="center"/>
    </xf>
    <xf numFmtId="171" fontId="2" fillId="33" borderId="20" xfId="61" applyFont="1" applyFill="1" applyBorder="1" applyAlignment="1">
      <alignment vertical="center"/>
    </xf>
    <xf numFmtId="4" fontId="2" fillId="33" borderId="16" xfId="47" applyNumberFormat="1" applyFont="1" applyFill="1" applyBorder="1" applyAlignment="1">
      <alignment vertical="center"/>
      <protection/>
    </xf>
    <xf numFmtId="171" fontId="2" fillId="33" borderId="16" xfId="47" applyNumberFormat="1" applyFont="1" applyFill="1" applyBorder="1" applyAlignment="1">
      <alignment vertical="center"/>
      <protection/>
    </xf>
    <xf numFmtId="185" fontId="2" fillId="33" borderId="17" xfId="62" applyNumberFormat="1" applyFont="1" applyFill="1" applyBorder="1" applyAlignment="1">
      <alignment/>
    </xf>
    <xf numFmtId="171" fontId="1" fillId="0" borderId="0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47" applyNumberFormat="1" applyFont="1" applyFill="1" applyBorder="1" applyAlignment="1">
      <alignment vertical="center"/>
      <protection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49" fontId="3" fillId="0" borderId="11" xfId="47" applyNumberFormat="1" applyFont="1" applyFill="1" applyBorder="1" applyAlignme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>
      <alignment/>
      <protection/>
    </xf>
    <xf numFmtId="0" fontId="44" fillId="0" borderId="0" xfId="47" applyNumberFormat="1" applyFont="1" applyFill="1" applyBorder="1" applyAlignment="1">
      <alignment horizontal="left" vertical="center" wrapText="1"/>
      <protection/>
    </xf>
    <xf numFmtId="0" fontId="1" fillId="33" borderId="0" xfId="47" applyFont="1" applyFill="1" applyAlignment="1">
      <alignment horizontal="left" vertical="top" wrapText="1"/>
      <protection/>
    </xf>
    <xf numFmtId="0" fontId="1" fillId="0" borderId="0" xfId="47" applyFont="1" applyFill="1" applyAlignment="1">
      <alignment horizontal="justify" vertical="top" wrapText="1"/>
      <protection/>
    </xf>
    <xf numFmtId="0" fontId="1" fillId="33" borderId="0" xfId="47" applyFont="1" applyFill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justify" vertical="top" wrapText="1"/>
      <protection/>
    </xf>
    <xf numFmtId="0" fontId="1" fillId="0" borderId="0" xfId="47" applyFont="1" applyFill="1" applyAlignment="1">
      <alignment horizontal="left" wrapText="1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1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9525</xdr:rowOff>
    </xdr:from>
    <xdr:to>
      <xdr:col>6</xdr:col>
      <xdr:colOff>57150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9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53</xdr:row>
      <xdr:rowOff>161925</xdr:rowOff>
    </xdr:from>
    <xdr:to>
      <xdr:col>14</xdr:col>
      <xdr:colOff>180975</xdr:colOff>
      <xdr:row>58</xdr:row>
      <xdr:rowOff>295275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0982325"/>
          <a:ext cx="215931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="70" zoomScaleNormal="70" zoomScaleSheetLayoutView="40" zoomScalePageLayoutView="0" workbookViewId="0" topLeftCell="E62">
      <selection activeCell="O62" sqref="O62"/>
    </sheetView>
  </sheetViews>
  <sheetFormatPr defaultColWidth="9.140625" defaultRowHeight="12.75"/>
  <cols>
    <col min="1" max="1" width="92.8515625" style="4" customWidth="1"/>
    <col min="2" max="8" width="18.8515625" style="4" bestFit="1" customWidth="1"/>
    <col min="9" max="9" width="21.8515625" style="4" customWidth="1"/>
    <col min="10" max="10" width="18.8515625" style="4" bestFit="1" customWidth="1"/>
    <col min="11" max="11" width="20.140625" style="4" bestFit="1" customWidth="1"/>
    <col min="12" max="13" width="18.8515625" style="4" bestFit="1" customWidth="1"/>
    <col min="14" max="14" width="20.140625" style="4" bestFit="1" customWidth="1"/>
    <col min="15" max="15" width="23.00390625" style="4" bestFit="1" customWidth="1"/>
    <col min="16" max="16" width="12.00390625" style="4" bestFit="1" customWidth="1"/>
    <col min="17" max="17" width="20.140625" style="4" bestFit="1" customWidth="1"/>
    <col min="18" max="16384" width="9.140625" style="4" customWidth="1"/>
  </cols>
  <sheetData>
    <row r="1" spans="3:4" ht="15.75">
      <c r="C1" s="5"/>
      <c r="D1" s="5"/>
    </row>
    <row r="2" spans="2:4" ht="15.75">
      <c r="B2" s="6"/>
      <c r="C2" s="5"/>
      <c r="D2" s="5"/>
    </row>
    <row r="3" spans="3:4" ht="15.75">
      <c r="C3" s="5"/>
      <c r="D3" s="5"/>
    </row>
    <row r="4" spans="1:4" ht="15.75">
      <c r="A4" s="7"/>
      <c r="B4" s="7"/>
      <c r="C4" s="8"/>
      <c r="D4" s="5"/>
    </row>
    <row r="5" spans="1:15" ht="16.5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6.5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6.5">
      <c r="A7" s="112" t="s">
        <v>10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6.5">
      <c r="A8" s="111" t="s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6.5">
      <c r="A9" s="111" t="s">
        <v>72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4" ht="15.75">
      <c r="A10" s="6"/>
      <c r="B10" s="6"/>
      <c r="C10" s="6"/>
      <c r="N10" s="45"/>
    </row>
    <row r="11" spans="1:15" ht="15.75">
      <c r="A11" s="9"/>
      <c r="B11" s="9"/>
      <c r="C11" s="10"/>
      <c r="N11" s="48"/>
      <c r="O11" s="88" t="s">
        <v>76</v>
      </c>
    </row>
    <row r="12" spans="1:15" ht="15.7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v>1</v>
      </c>
    </row>
    <row r="13" spans="1:17" ht="15.75">
      <c r="A13" s="118" t="s">
        <v>55</v>
      </c>
      <c r="B13" s="113" t="s">
        <v>15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5"/>
      <c r="Q13" s="5"/>
    </row>
    <row r="14" spans="1:17" ht="15.75">
      <c r="A14" s="119"/>
      <c r="B14" s="115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5"/>
      <c r="Q14" s="5"/>
    </row>
    <row r="15" spans="1:17" ht="15.75">
      <c r="A15" s="119"/>
      <c r="B15" s="110" t="s">
        <v>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17"/>
      <c r="O15" s="31" t="s">
        <v>17</v>
      </c>
      <c r="P15" s="5"/>
      <c r="Q15" s="5"/>
    </row>
    <row r="16" spans="1:17" ht="15.75">
      <c r="A16" s="119"/>
      <c r="B16" s="104" t="s">
        <v>60</v>
      </c>
      <c r="C16" s="107" t="s">
        <v>61</v>
      </c>
      <c r="D16" s="104" t="s">
        <v>62</v>
      </c>
      <c r="E16" s="107" t="s">
        <v>63</v>
      </c>
      <c r="F16" s="104" t="s">
        <v>64</v>
      </c>
      <c r="G16" s="107" t="s">
        <v>65</v>
      </c>
      <c r="H16" s="104" t="s">
        <v>66</v>
      </c>
      <c r="I16" s="107" t="s">
        <v>67</v>
      </c>
      <c r="J16" s="104" t="s">
        <v>68</v>
      </c>
      <c r="K16" s="107" t="s">
        <v>69</v>
      </c>
      <c r="L16" s="104" t="s">
        <v>70</v>
      </c>
      <c r="M16" s="107" t="s">
        <v>71</v>
      </c>
      <c r="N16" s="32" t="s">
        <v>18</v>
      </c>
      <c r="O16" s="33" t="s">
        <v>19</v>
      </c>
      <c r="P16" s="5"/>
      <c r="Q16" s="5"/>
    </row>
    <row r="17" spans="1:17" ht="15.75">
      <c r="A17" s="119"/>
      <c r="B17" s="105"/>
      <c r="C17" s="108"/>
      <c r="D17" s="105"/>
      <c r="E17" s="108"/>
      <c r="F17" s="105"/>
      <c r="G17" s="108"/>
      <c r="H17" s="105"/>
      <c r="I17" s="108"/>
      <c r="J17" s="105"/>
      <c r="K17" s="108"/>
      <c r="L17" s="105"/>
      <c r="M17" s="108"/>
      <c r="N17" s="34" t="s">
        <v>20</v>
      </c>
      <c r="O17" s="33" t="s">
        <v>21</v>
      </c>
      <c r="P17" s="5"/>
      <c r="Q17" s="5"/>
    </row>
    <row r="18" spans="1:17" ht="15.75">
      <c r="A18" s="119"/>
      <c r="B18" s="105"/>
      <c r="C18" s="108"/>
      <c r="D18" s="105"/>
      <c r="E18" s="108"/>
      <c r="F18" s="105"/>
      <c r="G18" s="108"/>
      <c r="H18" s="105"/>
      <c r="I18" s="108"/>
      <c r="J18" s="105"/>
      <c r="K18" s="108"/>
      <c r="L18" s="105"/>
      <c r="M18" s="108"/>
      <c r="N18" s="34" t="s">
        <v>22</v>
      </c>
      <c r="O18" s="35" t="s">
        <v>23</v>
      </c>
      <c r="P18" s="5"/>
      <c r="Q18" s="5"/>
    </row>
    <row r="19" spans="1:17" ht="15.75">
      <c r="A19" s="120"/>
      <c r="B19" s="106"/>
      <c r="C19" s="109"/>
      <c r="D19" s="106"/>
      <c r="E19" s="109"/>
      <c r="F19" s="106"/>
      <c r="G19" s="109"/>
      <c r="H19" s="106"/>
      <c r="I19" s="109"/>
      <c r="J19" s="106"/>
      <c r="K19" s="109"/>
      <c r="L19" s="106"/>
      <c r="M19" s="109"/>
      <c r="N19" s="36" t="s">
        <v>8</v>
      </c>
      <c r="O19" s="37" t="s">
        <v>9</v>
      </c>
      <c r="P19" s="5"/>
      <c r="Q19" s="5"/>
    </row>
    <row r="20" spans="1:17" s="47" customFormat="1" ht="18" customHeight="1">
      <c r="A20" s="83" t="s">
        <v>11</v>
      </c>
      <c r="B20" s="59">
        <f aca="true" t="shared" si="0" ref="B20:I20">B21+B24+B27+B28</f>
        <v>3757366526.29</v>
      </c>
      <c r="C20" s="59">
        <f t="shared" si="0"/>
        <v>4690341057.92</v>
      </c>
      <c r="D20" s="59">
        <f t="shared" si="0"/>
        <v>3559270216.96</v>
      </c>
      <c r="E20" s="59">
        <f t="shared" si="0"/>
        <v>4062668148.3</v>
      </c>
      <c r="F20" s="59">
        <f t="shared" si="0"/>
        <v>3910940352.48</v>
      </c>
      <c r="G20" s="59">
        <f t="shared" si="0"/>
        <v>3921112789.7000003</v>
      </c>
      <c r="H20" s="59">
        <f t="shared" si="0"/>
        <v>3622232298.02</v>
      </c>
      <c r="I20" s="59">
        <f t="shared" si="0"/>
        <v>5881562672.68</v>
      </c>
      <c r="J20" s="59">
        <f aca="true" t="shared" si="1" ref="J20:O20">J21+J24+J27+J28</f>
        <v>3673209715.11</v>
      </c>
      <c r="K20" s="59">
        <f t="shared" si="1"/>
        <v>3733535612.75</v>
      </c>
      <c r="L20" s="59">
        <f t="shared" si="1"/>
        <v>3849210599.37</v>
      </c>
      <c r="M20" s="59">
        <f t="shared" si="1"/>
        <v>3808380047.18</v>
      </c>
      <c r="N20" s="59">
        <f t="shared" si="1"/>
        <v>48469830036.76</v>
      </c>
      <c r="O20" s="73">
        <f t="shared" si="1"/>
        <v>81369670.35000001</v>
      </c>
      <c r="P20" s="46"/>
      <c r="Q20" s="55"/>
    </row>
    <row r="21" spans="1:17" s="47" customFormat="1" ht="14.25" customHeight="1">
      <c r="A21" s="84" t="s">
        <v>24</v>
      </c>
      <c r="B21" s="60">
        <f aca="true" t="shared" si="2" ref="B21:I21">B22+B23</f>
        <v>1974917527.2199998</v>
      </c>
      <c r="C21" s="60">
        <f t="shared" si="2"/>
        <v>2209091873.05</v>
      </c>
      <c r="D21" s="60">
        <f t="shared" si="2"/>
        <v>1796041542.53</v>
      </c>
      <c r="E21" s="60">
        <f t="shared" si="2"/>
        <v>2346307151.19</v>
      </c>
      <c r="F21" s="60">
        <f t="shared" si="2"/>
        <v>2099366327.19</v>
      </c>
      <c r="G21" s="60">
        <f t="shared" si="2"/>
        <v>2129103835.31</v>
      </c>
      <c r="H21" s="60">
        <f t="shared" si="2"/>
        <v>1873868250.22</v>
      </c>
      <c r="I21" s="60">
        <f t="shared" si="2"/>
        <v>3164517943.53</v>
      </c>
      <c r="J21" s="60">
        <f aca="true" t="shared" si="3" ref="J21:O21">J22+J23</f>
        <v>1938332922.99</v>
      </c>
      <c r="K21" s="60">
        <f t="shared" si="3"/>
        <v>1888155827.15</v>
      </c>
      <c r="L21" s="60">
        <f t="shared" si="3"/>
        <v>1970128596.9</v>
      </c>
      <c r="M21" s="60">
        <f t="shared" si="3"/>
        <v>1914013668.29</v>
      </c>
      <c r="N21" s="60">
        <f t="shared" si="3"/>
        <v>25303845465.57</v>
      </c>
      <c r="O21" s="74">
        <f t="shared" si="3"/>
        <v>21392925.450000003</v>
      </c>
      <c r="P21" s="46"/>
      <c r="Q21" s="55"/>
    </row>
    <row r="22" spans="1:17" s="47" customFormat="1" ht="14.25" customHeight="1">
      <c r="A22" s="84" t="s">
        <v>28</v>
      </c>
      <c r="B22" s="61">
        <v>1790057292.09</v>
      </c>
      <c r="C22" s="61">
        <v>2022860797.4</v>
      </c>
      <c r="D22" s="61">
        <v>1611043802.45</v>
      </c>
      <c r="E22" s="60">
        <v>2161339054.73</v>
      </c>
      <c r="F22" s="61">
        <v>1914854264.58</v>
      </c>
      <c r="G22" s="61">
        <v>1929951297.28</v>
      </c>
      <c r="H22" s="61">
        <v>1685218051.73</v>
      </c>
      <c r="I22" s="60">
        <v>2821126145.53</v>
      </c>
      <c r="J22" s="61">
        <v>1741744773.25</v>
      </c>
      <c r="K22" s="61">
        <v>1684503834.39</v>
      </c>
      <c r="L22" s="61">
        <v>1770135698.88</v>
      </c>
      <c r="M22" s="60">
        <v>1704771490.58</v>
      </c>
      <c r="N22" s="61">
        <f>SUM(B22:M22)</f>
        <v>22837606502.89</v>
      </c>
      <c r="O22" s="75">
        <v>21307339.53</v>
      </c>
      <c r="P22" s="45"/>
      <c r="Q22" s="55"/>
    </row>
    <row r="23" spans="1:17" s="47" customFormat="1" ht="14.25" customHeight="1">
      <c r="A23" s="84" t="s">
        <v>29</v>
      </c>
      <c r="B23" s="61">
        <v>184860235.13</v>
      </c>
      <c r="C23" s="61">
        <v>186231075.65</v>
      </c>
      <c r="D23" s="61">
        <v>184997740.08</v>
      </c>
      <c r="E23" s="60">
        <v>184968096.46</v>
      </c>
      <c r="F23" s="61">
        <v>184512062.61</v>
      </c>
      <c r="G23" s="61">
        <v>199152538.03</v>
      </c>
      <c r="H23" s="61">
        <v>188650198.49</v>
      </c>
      <c r="I23" s="60">
        <v>343391798</v>
      </c>
      <c r="J23" s="61">
        <v>196588149.74</v>
      </c>
      <c r="K23" s="61">
        <v>203651992.76</v>
      </c>
      <c r="L23" s="61">
        <v>199992898.02</v>
      </c>
      <c r="M23" s="60">
        <v>209242177.71</v>
      </c>
      <c r="N23" s="61">
        <f>SUM(B23:M23)</f>
        <v>2466238962.6800003</v>
      </c>
      <c r="O23" s="75">
        <v>85585.92</v>
      </c>
      <c r="P23" s="46"/>
      <c r="Q23" s="55"/>
    </row>
    <row r="24" spans="1:17" s="47" customFormat="1" ht="15.75">
      <c r="A24" s="84" t="s">
        <v>25</v>
      </c>
      <c r="B24" s="61">
        <f aca="true" t="shared" si="4" ref="B24:I24">B25+B26</f>
        <v>1578348999.21</v>
      </c>
      <c r="C24" s="61">
        <f t="shared" si="4"/>
        <v>2336541474.94</v>
      </c>
      <c r="D24" s="61">
        <f t="shared" si="4"/>
        <v>1596521517.23</v>
      </c>
      <c r="E24" s="61">
        <f t="shared" si="4"/>
        <v>1569728886.3500001</v>
      </c>
      <c r="F24" s="61">
        <f t="shared" si="4"/>
        <v>1604204528.18</v>
      </c>
      <c r="G24" s="61">
        <f t="shared" si="4"/>
        <v>1595453736.7</v>
      </c>
      <c r="H24" s="61">
        <f t="shared" si="4"/>
        <v>1596631065.69</v>
      </c>
      <c r="I24" s="78">
        <f t="shared" si="4"/>
        <v>2435913543.78</v>
      </c>
      <c r="J24" s="61">
        <f>J25+J26</f>
        <v>1658493937.6</v>
      </c>
      <c r="K24" s="61">
        <f>K25+K26</f>
        <v>1674216420.0900002</v>
      </c>
      <c r="L24" s="61">
        <f>L25+L26</f>
        <v>1687456852.56</v>
      </c>
      <c r="M24" s="78">
        <f>M25+M26</f>
        <v>1745297548.52</v>
      </c>
      <c r="N24" s="61">
        <f aca="true" t="shared" si="5" ref="N24:N33">SUM(B24:M24)</f>
        <v>21078808510.850006</v>
      </c>
      <c r="O24" s="75">
        <f>O25+O26</f>
        <v>41538943.67</v>
      </c>
      <c r="P24" s="46"/>
      <c r="Q24" s="55"/>
    </row>
    <row r="25" spans="1:17" s="47" customFormat="1" ht="15.75">
      <c r="A25" s="84" t="s">
        <v>30</v>
      </c>
      <c r="B25" s="61">
        <v>1212040707.34</v>
      </c>
      <c r="C25" s="61">
        <v>1798749178.65</v>
      </c>
      <c r="D25" s="61">
        <v>1224138737.76</v>
      </c>
      <c r="E25" s="78">
        <v>1204594136.15</v>
      </c>
      <c r="F25" s="61">
        <v>1223426449.75</v>
      </c>
      <c r="G25" s="61">
        <v>1226013366.14</v>
      </c>
      <c r="H25" s="61">
        <v>1226362564.82</v>
      </c>
      <c r="I25" s="78">
        <v>1844617690.44</v>
      </c>
      <c r="J25" s="61">
        <v>1281393875.11</v>
      </c>
      <c r="K25" s="61">
        <v>1282696326.46</v>
      </c>
      <c r="L25" s="61">
        <v>1294542925.06</v>
      </c>
      <c r="M25" s="78">
        <v>1355965415.62</v>
      </c>
      <c r="N25" s="61">
        <f t="shared" si="5"/>
        <v>16174541373.300003</v>
      </c>
      <c r="O25" s="75">
        <v>4681507.54</v>
      </c>
      <c r="P25" s="46"/>
      <c r="Q25" s="55"/>
    </row>
    <row r="26" spans="1:17" s="47" customFormat="1" ht="15.75">
      <c r="A26" s="84" t="s">
        <v>31</v>
      </c>
      <c r="B26" s="61">
        <v>366308291.87</v>
      </c>
      <c r="C26" s="61">
        <v>537792296.29</v>
      </c>
      <c r="D26" s="61">
        <v>372382779.47</v>
      </c>
      <c r="E26" s="78">
        <v>365134750.2</v>
      </c>
      <c r="F26" s="61">
        <v>380778078.43</v>
      </c>
      <c r="G26" s="61">
        <v>369440370.56</v>
      </c>
      <c r="H26" s="61">
        <v>370268500.87</v>
      </c>
      <c r="I26" s="78">
        <v>591295853.34</v>
      </c>
      <c r="J26" s="61">
        <v>377100062.49</v>
      </c>
      <c r="K26" s="61">
        <v>391520093.63</v>
      </c>
      <c r="L26" s="61">
        <v>392913927.5</v>
      </c>
      <c r="M26" s="78">
        <v>389332132.9</v>
      </c>
      <c r="N26" s="61">
        <f t="shared" si="5"/>
        <v>4904267137.55</v>
      </c>
      <c r="O26" s="75">
        <v>36857436.13</v>
      </c>
      <c r="P26" s="46"/>
      <c r="Q26" s="55"/>
    </row>
    <row r="27" spans="1:17" s="47" customFormat="1" ht="31.5">
      <c r="A27" s="85" t="s">
        <v>35</v>
      </c>
      <c r="B27" s="62">
        <v>204099999.86</v>
      </c>
      <c r="C27" s="62">
        <v>144707709.93</v>
      </c>
      <c r="D27" s="62">
        <v>166707157.2</v>
      </c>
      <c r="E27" s="79">
        <v>146632110.76</v>
      </c>
      <c r="F27" s="62">
        <v>207369497.11</v>
      </c>
      <c r="G27" s="62">
        <v>196555217.69</v>
      </c>
      <c r="H27" s="62">
        <v>151732982.11</v>
      </c>
      <c r="I27" s="79">
        <v>281131185.37</v>
      </c>
      <c r="J27" s="62">
        <v>76382854.52</v>
      </c>
      <c r="K27" s="62">
        <v>171163365.51</v>
      </c>
      <c r="L27" s="62">
        <v>191625149.91</v>
      </c>
      <c r="M27" s="79">
        <v>149068830.37</v>
      </c>
      <c r="N27" s="62">
        <f>SUM(B27:M27)</f>
        <v>2087176060.3399997</v>
      </c>
      <c r="O27" s="75">
        <v>18437801.23</v>
      </c>
      <c r="P27" s="46"/>
      <c r="Q27" s="55"/>
    </row>
    <row r="28" spans="1:17" s="47" customFormat="1" ht="15.75">
      <c r="A28" s="85" t="s">
        <v>52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79">
        <v>0</v>
      </c>
      <c r="J28" s="62">
        <v>0</v>
      </c>
      <c r="K28" s="62">
        <v>0</v>
      </c>
      <c r="L28" s="62">
        <v>0</v>
      </c>
      <c r="M28" s="79">
        <v>0</v>
      </c>
      <c r="N28" s="62">
        <f>SUM(B28:M28)</f>
        <v>0</v>
      </c>
      <c r="O28" s="75">
        <v>0</v>
      </c>
      <c r="P28" s="46"/>
      <c r="Q28" s="55"/>
    </row>
    <row r="29" spans="1:17" s="47" customFormat="1" ht="16.5" customHeight="1">
      <c r="A29" s="83" t="s">
        <v>26</v>
      </c>
      <c r="B29" s="63">
        <f aca="true" t="shared" si="6" ref="B29:H29">SUM(B30:B33)</f>
        <v>191217754.51</v>
      </c>
      <c r="C29" s="63">
        <f t="shared" si="6"/>
        <v>237550917.78</v>
      </c>
      <c r="D29" s="63">
        <f t="shared" si="6"/>
        <v>238749385.16</v>
      </c>
      <c r="E29" s="63">
        <f t="shared" si="6"/>
        <v>564851944.0899999</v>
      </c>
      <c r="F29" s="63">
        <f t="shared" si="6"/>
        <v>752384731.7</v>
      </c>
      <c r="G29" s="63">
        <f t="shared" si="6"/>
        <v>687909612.35</v>
      </c>
      <c r="H29" s="63">
        <f t="shared" si="6"/>
        <v>191614310.3</v>
      </c>
      <c r="I29" s="71">
        <f>SUM(I30:I33)</f>
        <v>950927880.54</v>
      </c>
      <c r="J29" s="63">
        <f aca="true" t="shared" si="7" ref="J29:O29">SUM(J30:J33)</f>
        <v>162129589.88</v>
      </c>
      <c r="K29" s="63">
        <f t="shared" si="7"/>
        <v>50500082.870000005</v>
      </c>
      <c r="L29" s="63">
        <f t="shared" si="7"/>
        <v>170588832.74</v>
      </c>
      <c r="M29" s="71">
        <f>SUM(M30:M33)</f>
        <v>755282765.05</v>
      </c>
      <c r="N29" s="64">
        <f t="shared" si="5"/>
        <v>4953707806.97</v>
      </c>
      <c r="O29" s="76">
        <f t="shared" si="7"/>
        <v>1661003.3900000001</v>
      </c>
      <c r="P29" s="46"/>
      <c r="Q29" s="55"/>
    </row>
    <row r="30" spans="1:17" s="47" customFormat="1" ht="15.75">
      <c r="A30" s="84" t="s">
        <v>48</v>
      </c>
      <c r="B30" s="61">
        <v>165809.06</v>
      </c>
      <c r="C30" s="61">
        <v>303249.49</v>
      </c>
      <c r="D30" s="61">
        <v>2357629.55</v>
      </c>
      <c r="E30" s="78">
        <v>508548.31</v>
      </c>
      <c r="F30" s="61">
        <v>2379740.42</v>
      </c>
      <c r="G30" s="61">
        <v>1930234.05</v>
      </c>
      <c r="H30" s="61">
        <v>2137456.13</v>
      </c>
      <c r="I30" s="78">
        <v>2608452.5</v>
      </c>
      <c r="J30" s="61">
        <v>51466.15</v>
      </c>
      <c r="K30" s="61">
        <v>308627.32</v>
      </c>
      <c r="L30" s="61">
        <v>592314.96</v>
      </c>
      <c r="M30" s="78">
        <v>199216.32</v>
      </c>
      <c r="N30" s="61">
        <f t="shared" si="5"/>
        <v>13542744.260000002</v>
      </c>
      <c r="O30" s="75">
        <v>0</v>
      </c>
      <c r="P30" s="46"/>
      <c r="Q30" s="55"/>
    </row>
    <row r="31" spans="1:20" s="47" customFormat="1" ht="15.75">
      <c r="A31" s="84" t="s">
        <v>49</v>
      </c>
      <c r="B31" s="61">
        <v>26043287.52</v>
      </c>
      <c r="C31" s="61">
        <v>34585561.97</v>
      </c>
      <c r="D31" s="61">
        <v>26693723.02</v>
      </c>
      <c r="E31" s="78">
        <v>547839619.31</v>
      </c>
      <c r="F31" s="61">
        <v>150939876</v>
      </c>
      <c r="G31" s="61">
        <v>248428238.31</v>
      </c>
      <c r="H31" s="61">
        <v>41999623.6</v>
      </c>
      <c r="I31" s="78">
        <v>703173409.98</v>
      </c>
      <c r="J31" s="61">
        <v>6424643.8</v>
      </c>
      <c r="K31" s="61">
        <v>14930398.39</v>
      </c>
      <c r="L31" s="61">
        <v>27709691.47</v>
      </c>
      <c r="M31" s="78">
        <v>21535922.55</v>
      </c>
      <c r="N31" s="61">
        <f t="shared" si="5"/>
        <v>1850303995.9199998</v>
      </c>
      <c r="O31" s="75">
        <v>17233.27</v>
      </c>
      <c r="P31" s="98"/>
      <c r="Q31" s="98"/>
      <c r="R31" s="98"/>
      <c r="S31" s="98"/>
      <c r="T31" s="98"/>
    </row>
    <row r="32" spans="1:22" s="47" customFormat="1" ht="15.75" customHeight="1">
      <c r="A32" s="84" t="s">
        <v>50</v>
      </c>
      <c r="B32" s="61">
        <v>145481211.93</v>
      </c>
      <c r="C32" s="61">
        <v>17688775.1</v>
      </c>
      <c r="D32" s="61">
        <v>9939012.86</v>
      </c>
      <c r="E32" s="78">
        <v>7292651.21</v>
      </c>
      <c r="F32" s="61">
        <v>118992682.15</v>
      </c>
      <c r="G32" s="61">
        <v>4935690.47</v>
      </c>
      <c r="H32" s="61">
        <v>14567036.84</v>
      </c>
      <c r="I32" s="78">
        <v>12335694.27</v>
      </c>
      <c r="J32" s="61">
        <v>15870656.94</v>
      </c>
      <c r="K32" s="61">
        <v>13654868.4</v>
      </c>
      <c r="L32" s="61">
        <v>9465429.88</v>
      </c>
      <c r="M32" s="78">
        <v>7328840.37</v>
      </c>
      <c r="N32" s="61">
        <f t="shared" si="5"/>
        <v>377552550.41999996</v>
      </c>
      <c r="O32" s="75">
        <v>0</v>
      </c>
      <c r="P32" s="98"/>
      <c r="Q32" s="98"/>
      <c r="R32" s="98"/>
      <c r="S32" s="98"/>
      <c r="T32" s="98"/>
      <c r="U32" s="29"/>
      <c r="V32" s="29"/>
    </row>
    <row r="33" spans="1:22" s="47" customFormat="1" ht="15.75">
      <c r="A33" s="86" t="s">
        <v>51</v>
      </c>
      <c r="B33" s="65">
        <v>19527446</v>
      </c>
      <c r="C33" s="65">
        <v>184973331.22</v>
      </c>
      <c r="D33" s="65">
        <v>199759019.73</v>
      </c>
      <c r="E33" s="80">
        <v>9211125.26</v>
      </c>
      <c r="F33" s="65">
        <v>480072433.13</v>
      </c>
      <c r="G33" s="65">
        <v>432615449.52</v>
      </c>
      <c r="H33" s="65">
        <v>132910193.73</v>
      </c>
      <c r="I33" s="80">
        <v>232810323.79</v>
      </c>
      <c r="J33" s="65">
        <v>139782822.99</v>
      </c>
      <c r="K33" s="65">
        <v>21606188.76</v>
      </c>
      <c r="L33" s="65">
        <v>132821396.43</v>
      </c>
      <c r="M33" s="80">
        <v>726218785.81</v>
      </c>
      <c r="N33" s="65">
        <f t="shared" si="5"/>
        <v>2712308516.37</v>
      </c>
      <c r="O33" s="77">
        <v>1643770.12</v>
      </c>
      <c r="Q33" s="55"/>
      <c r="U33" s="29"/>
      <c r="V33" s="29"/>
    </row>
    <row r="34" spans="1:17" s="47" customFormat="1" ht="15.75">
      <c r="A34" s="54" t="s">
        <v>4</v>
      </c>
      <c r="B34" s="66">
        <f aca="true" t="shared" si="8" ref="B34:O34">B20-B29</f>
        <v>3566148771.7799997</v>
      </c>
      <c r="C34" s="66">
        <f t="shared" si="8"/>
        <v>4452790140.14</v>
      </c>
      <c r="D34" s="66">
        <f t="shared" si="8"/>
        <v>3320520831.8</v>
      </c>
      <c r="E34" s="66">
        <f t="shared" si="8"/>
        <v>3497816204.21</v>
      </c>
      <c r="F34" s="66">
        <f t="shared" si="8"/>
        <v>3158555620.7799997</v>
      </c>
      <c r="G34" s="66">
        <f t="shared" si="8"/>
        <v>3233203177.3500004</v>
      </c>
      <c r="H34" s="66">
        <f t="shared" si="8"/>
        <v>3430617987.72</v>
      </c>
      <c r="I34" s="66">
        <f t="shared" si="8"/>
        <v>4930634792.14</v>
      </c>
      <c r="J34" s="66">
        <f t="shared" si="8"/>
        <v>3511080125.23</v>
      </c>
      <c r="K34" s="66">
        <f t="shared" si="8"/>
        <v>3683035529.88</v>
      </c>
      <c r="L34" s="66">
        <f t="shared" si="8"/>
        <v>3678621766.63</v>
      </c>
      <c r="M34" s="66">
        <f t="shared" si="8"/>
        <v>3053097282.13</v>
      </c>
      <c r="N34" s="66">
        <f t="shared" si="8"/>
        <v>43516122229.79</v>
      </c>
      <c r="O34" s="67">
        <f t="shared" si="8"/>
        <v>79708666.96000001</v>
      </c>
      <c r="P34" s="58"/>
      <c r="Q34" s="55"/>
    </row>
    <row r="35" spans="1:15" ht="15.75">
      <c r="A35" s="14"/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4"/>
      <c r="N35" s="14"/>
      <c r="O35" s="14"/>
    </row>
    <row r="36" spans="1:15" ht="15.75">
      <c r="A36" s="101" t="s">
        <v>5</v>
      </c>
      <c r="B36" s="101"/>
      <c r="C36" s="101"/>
      <c r="D36" s="101"/>
      <c r="E36" s="101"/>
      <c r="F36" s="110" t="s">
        <v>6</v>
      </c>
      <c r="G36" s="101"/>
      <c r="H36" s="101"/>
      <c r="I36" s="101"/>
      <c r="J36" s="101"/>
      <c r="K36" s="101"/>
      <c r="L36" s="110" t="s">
        <v>27</v>
      </c>
      <c r="M36" s="101"/>
      <c r="N36" s="101"/>
      <c r="O36" s="101"/>
    </row>
    <row r="37" spans="1:15" ht="15.75">
      <c r="A37" s="22" t="s">
        <v>12</v>
      </c>
      <c r="B37" s="57"/>
      <c r="C37" s="57"/>
      <c r="D37" s="57"/>
      <c r="E37" s="57"/>
      <c r="F37" s="16"/>
      <c r="G37" s="17"/>
      <c r="H37" s="17"/>
      <c r="I37" s="17"/>
      <c r="J37" s="17"/>
      <c r="K37" s="68">
        <v>88124953386.5</v>
      </c>
      <c r="L37" s="99" t="s">
        <v>13</v>
      </c>
      <c r="M37" s="100"/>
      <c r="N37" s="100"/>
      <c r="O37" s="100"/>
    </row>
    <row r="38" spans="1:17" ht="15.75">
      <c r="A38" s="22" t="s">
        <v>38</v>
      </c>
      <c r="B38" s="57"/>
      <c r="C38" s="57"/>
      <c r="D38" s="57"/>
      <c r="E38" s="57"/>
      <c r="F38" s="56"/>
      <c r="G38" s="13"/>
      <c r="H38" s="19"/>
      <c r="I38" s="19"/>
      <c r="J38" s="19"/>
      <c r="K38" s="20">
        <v>0</v>
      </c>
      <c r="L38" s="99" t="s">
        <v>13</v>
      </c>
      <c r="M38" s="100"/>
      <c r="N38" s="100"/>
      <c r="O38" s="100"/>
      <c r="P38" s="5"/>
      <c r="Q38" s="5"/>
    </row>
    <row r="39" spans="1:17" ht="15.75">
      <c r="A39" s="87" t="s">
        <v>39</v>
      </c>
      <c r="B39" s="57"/>
      <c r="C39" s="57"/>
      <c r="D39" s="57"/>
      <c r="E39" s="57"/>
      <c r="F39" s="56"/>
      <c r="G39" s="13"/>
      <c r="H39" s="19"/>
      <c r="I39" s="19"/>
      <c r="J39" s="19"/>
      <c r="K39" s="20">
        <v>0</v>
      </c>
      <c r="L39" s="99" t="s">
        <v>13</v>
      </c>
      <c r="M39" s="100"/>
      <c r="N39" s="100"/>
      <c r="O39" s="100"/>
      <c r="P39" s="5"/>
      <c r="Q39" s="5"/>
    </row>
    <row r="40" spans="1:17" ht="15.75">
      <c r="A40" s="87" t="s">
        <v>40</v>
      </c>
      <c r="B40" s="57"/>
      <c r="C40" s="57"/>
      <c r="D40" s="57"/>
      <c r="E40" s="57"/>
      <c r="F40" s="56"/>
      <c r="G40" s="13"/>
      <c r="H40" s="19"/>
      <c r="I40" s="19"/>
      <c r="J40" s="19"/>
      <c r="K40" s="68">
        <f>K37-K38-K39</f>
        <v>88124953386.5</v>
      </c>
      <c r="L40" s="99" t="s">
        <v>13</v>
      </c>
      <c r="M40" s="100"/>
      <c r="N40" s="100"/>
      <c r="O40" s="100"/>
      <c r="P40" s="5"/>
      <c r="Q40" s="5"/>
    </row>
    <row r="41" spans="1:17" ht="15.75">
      <c r="A41" s="38" t="s">
        <v>41</v>
      </c>
      <c r="B41" s="39"/>
      <c r="C41" s="39"/>
      <c r="D41" s="39"/>
      <c r="E41" s="39"/>
      <c r="F41" s="40"/>
      <c r="G41" s="31"/>
      <c r="H41" s="41"/>
      <c r="I41" s="41"/>
      <c r="J41" s="41"/>
      <c r="K41" s="69">
        <f>N34+O34</f>
        <v>43595830896.75</v>
      </c>
      <c r="L41" s="42"/>
      <c r="M41" s="43"/>
      <c r="N41" s="43"/>
      <c r="O41" s="44">
        <f>K41/K40*100</f>
        <v>49.470472574943244</v>
      </c>
      <c r="P41" s="5"/>
      <c r="Q41" s="72"/>
    </row>
    <row r="42" spans="1:17" ht="15.75">
      <c r="A42" s="90" t="s">
        <v>42</v>
      </c>
      <c r="B42" s="90"/>
      <c r="C42" s="90"/>
      <c r="D42" s="90"/>
      <c r="E42" s="90"/>
      <c r="F42" s="23"/>
      <c r="G42" s="15"/>
      <c r="H42" s="15"/>
      <c r="I42" s="15"/>
      <c r="J42" s="15"/>
      <c r="K42" s="68">
        <f>$K$40*O42/100</f>
        <v>43181227159.385</v>
      </c>
      <c r="L42" s="18"/>
      <c r="M42" s="24"/>
      <c r="N42" s="24"/>
      <c r="O42" s="21">
        <v>49</v>
      </c>
      <c r="P42" s="5"/>
      <c r="Q42" s="72"/>
    </row>
    <row r="43" spans="1:17" ht="15.75">
      <c r="A43" s="22" t="s">
        <v>43</v>
      </c>
      <c r="B43" s="22"/>
      <c r="C43" s="22"/>
      <c r="D43" s="22"/>
      <c r="E43" s="22"/>
      <c r="F43" s="23"/>
      <c r="G43" s="15"/>
      <c r="H43" s="15"/>
      <c r="I43" s="15"/>
      <c r="J43" s="15"/>
      <c r="K43" s="68">
        <f>$K$40*O43/100</f>
        <v>41022165801.41575</v>
      </c>
      <c r="L43" s="18"/>
      <c r="M43" s="24"/>
      <c r="N43" s="24"/>
      <c r="O43" s="24">
        <f>O42*0.95</f>
        <v>46.55</v>
      </c>
      <c r="P43" s="5"/>
      <c r="Q43" s="72"/>
    </row>
    <row r="44" spans="1:17" ht="15.75">
      <c r="A44" s="22" t="s">
        <v>44</v>
      </c>
      <c r="B44" s="22"/>
      <c r="C44" s="22"/>
      <c r="D44" s="22"/>
      <c r="E44" s="22"/>
      <c r="F44" s="25"/>
      <c r="G44" s="14"/>
      <c r="H44" s="14"/>
      <c r="I44" s="14"/>
      <c r="J44" s="14"/>
      <c r="K44" s="70">
        <f>$K$40*O44/100</f>
        <v>38863104443.4465</v>
      </c>
      <c r="L44" s="18"/>
      <c r="M44" s="24"/>
      <c r="N44" s="24"/>
      <c r="O44" s="21">
        <f>O42*0.9</f>
        <v>44.1</v>
      </c>
      <c r="P44" s="5"/>
      <c r="Q44" s="72"/>
    </row>
    <row r="45" spans="1:14" ht="19.5" customHeight="1">
      <c r="A45" s="4" t="s">
        <v>34</v>
      </c>
      <c r="F45" s="5"/>
      <c r="G45" s="5"/>
      <c r="H45" s="5"/>
      <c r="I45" s="5"/>
      <c r="J45" s="5"/>
      <c r="K45" s="5"/>
      <c r="L45" s="26"/>
      <c r="N45" s="82"/>
    </row>
    <row r="46" spans="1:15" s="1" customFormat="1" ht="15">
      <c r="A46" s="2" t="s">
        <v>33</v>
      </c>
      <c r="B46" s="52"/>
      <c r="C46" s="52"/>
      <c r="D46" s="52"/>
      <c r="E46" s="52"/>
      <c r="F46" s="52"/>
      <c r="G46" s="52"/>
      <c r="H46" s="52"/>
      <c r="I46" s="52"/>
      <c r="J46" s="52"/>
      <c r="K46" s="81"/>
      <c r="L46" s="52"/>
      <c r="M46" s="52"/>
      <c r="N46" s="52"/>
      <c r="O46" s="49"/>
    </row>
    <row r="47" spans="1:13" s="1" customFormat="1" ht="15">
      <c r="A47" s="103" t="s">
        <v>74</v>
      </c>
      <c r="B47" s="103"/>
      <c r="C47" s="103"/>
      <c r="D47" s="103"/>
      <c r="E47" s="3"/>
      <c r="F47" s="3"/>
      <c r="G47" s="3"/>
      <c r="H47" s="3"/>
      <c r="I47" s="3"/>
      <c r="J47" s="3"/>
      <c r="K47" s="53"/>
      <c r="L47" s="3"/>
      <c r="M47" s="2"/>
    </row>
    <row r="48" spans="1:15" s="1" customFormat="1" ht="15" customHeight="1">
      <c r="A48" s="94" t="s">
        <v>75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s="1" customFormat="1" ht="30.75" customHeight="1">
      <c r="A49" s="102" t="s">
        <v>56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32" s="1" customFormat="1" ht="15" customHeight="1">
      <c r="A50" s="92" t="s">
        <v>57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122"/>
    </row>
    <row r="51" spans="1:15" s="1" customFormat="1" ht="15">
      <c r="A51" s="93" t="s">
        <v>58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5" s="1" customFormat="1" ht="46.5" customHeight="1" hidden="1">
      <c r="A52" s="92" t="s">
        <v>59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s="27" customFormat="1" ht="15.75">
      <c r="A53" s="91" t="s">
        <v>77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 s="27" customFormat="1" ht="32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s="27" customFormat="1" ht="32.25" customHeight="1">
      <c r="A55" s="28"/>
      <c r="B55" s="51"/>
      <c r="C55" s="51"/>
      <c r="D55" s="51"/>
      <c r="E55" s="51"/>
      <c r="F55" s="51"/>
      <c r="G55" s="51"/>
      <c r="H55" s="51"/>
      <c r="I55" s="28"/>
      <c r="J55" s="28"/>
      <c r="K55" s="28"/>
      <c r="L55" s="28"/>
      <c r="M55" s="28"/>
      <c r="N55" s="28"/>
      <c r="O55" s="28"/>
    </row>
    <row r="56" spans="1:15" s="27" customFormat="1" ht="32.25" customHeight="1">
      <c r="A56" s="28"/>
      <c r="B56" s="51"/>
      <c r="C56" s="51"/>
      <c r="D56" s="51"/>
      <c r="E56" s="51"/>
      <c r="F56" s="51"/>
      <c r="G56" s="51"/>
      <c r="H56" s="51"/>
      <c r="I56" s="28"/>
      <c r="J56" s="28"/>
      <c r="K56" s="28"/>
      <c r="L56" s="28"/>
      <c r="M56" s="28"/>
      <c r="N56" s="28"/>
      <c r="O56" s="28"/>
    </row>
    <row r="57" spans="1:15" s="27" customFormat="1" ht="32.25" customHeight="1">
      <c r="A57" s="28"/>
      <c r="B57" s="51"/>
      <c r="C57" s="51"/>
      <c r="D57" s="51"/>
      <c r="E57" s="51"/>
      <c r="F57" s="51"/>
      <c r="G57" s="51"/>
      <c r="H57" s="51"/>
      <c r="I57" s="28"/>
      <c r="J57" s="28"/>
      <c r="K57" s="28"/>
      <c r="L57" s="28"/>
      <c r="M57" s="28"/>
      <c r="N57" s="28"/>
      <c r="O57" s="28"/>
    </row>
    <row r="58" spans="1:15" s="27" customFormat="1" ht="32.25" customHeight="1">
      <c r="A58" s="28"/>
      <c r="B58" s="51"/>
      <c r="C58" s="51"/>
      <c r="D58" s="51"/>
      <c r="E58" s="51"/>
      <c r="F58" s="51"/>
      <c r="G58" s="51"/>
      <c r="H58" s="51"/>
      <c r="I58" s="28"/>
      <c r="J58" s="28"/>
      <c r="K58" s="28"/>
      <c r="L58" s="28"/>
      <c r="M58" s="28"/>
      <c r="N58" s="28"/>
      <c r="O58" s="28"/>
    </row>
    <row r="59" spans="1:15" s="27" customFormat="1" ht="32.25" customHeight="1">
      <c r="A59" s="28"/>
      <c r="B59" s="51"/>
      <c r="C59" s="51"/>
      <c r="D59" s="51"/>
      <c r="E59" s="51"/>
      <c r="F59" s="51"/>
      <c r="G59" s="51"/>
      <c r="H59" s="51"/>
      <c r="I59" s="28"/>
      <c r="J59" s="28"/>
      <c r="K59" s="28"/>
      <c r="L59" s="28"/>
      <c r="M59" s="28"/>
      <c r="N59" s="28"/>
      <c r="O59" s="28"/>
    </row>
    <row r="60" spans="1:15" s="27" customFormat="1" ht="32.25" customHeight="1">
      <c r="A60" s="28"/>
      <c r="B60" s="51"/>
      <c r="C60" s="51"/>
      <c r="D60" s="51"/>
      <c r="E60" s="51"/>
      <c r="F60" s="51"/>
      <c r="G60" s="51"/>
      <c r="H60" s="51"/>
      <c r="I60" s="28"/>
      <c r="J60" s="28"/>
      <c r="K60" s="28"/>
      <c r="L60" s="28"/>
      <c r="M60" s="28"/>
      <c r="N60" s="28"/>
      <c r="O60" s="28"/>
    </row>
    <row r="61" spans="1:15" s="27" customFormat="1" ht="32.25" customHeight="1">
      <c r="A61" s="28"/>
      <c r="B61" s="51"/>
      <c r="C61" s="51"/>
      <c r="D61" s="51"/>
      <c r="E61" s="51"/>
      <c r="F61" s="51"/>
      <c r="G61" s="51"/>
      <c r="H61" s="51"/>
      <c r="I61" s="28"/>
      <c r="J61" s="28"/>
      <c r="K61" s="28"/>
      <c r="L61" s="28"/>
      <c r="M61" s="28"/>
      <c r="N61" s="28"/>
      <c r="O61" s="28"/>
    </row>
    <row r="62" spans="1:13" ht="15.75" customHeight="1">
      <c r="A62" s="29"/>
      <c r="B62" s="29"/>
      <c r="C62" s="29"/>
      <c r="D62" s="29"/>
      <c r="E62" s="29"/>
      <c r="G62" s="29"/>
      <c r="H62" s="29"/>
      <c r="I62" s="29"/>
      <c r="J62" s="29"/>
      <c r="K62" s="29"/>
      <c r="L62" s="29"/>
      <c r="M62" s="29"/>
    </row>
    <row r="63" spans="1:15" ht="15.75" customHeight="1">
      <c r="A63" s="96" t="s">
        <v>54</v>
      </c>
      <c r="B63" s="96"/>
      <c r="C63" s="97" t="s">
        <v>73</v>
      </c>
      <c r="D63" s="97"/>
      <c r="E63" s="97"/>
      <c r="F63" s="97"/>
      <c r="G63" s="97"/>
      <c r="H63" s="97"/>
      <c r="I63" s="95" t="s">
        <v>47</v>
      </c>
      <c r="J63" s="95"/>
      <c r="K63" s="95"/>
      <c r="L63" s="95"/>
      <c r="M63" s="95"/>
      <c r="N63" s="95"/>
      <c r="O63" s="95"/>
    </row>
    <row r="64" spans="1:15" ht="15.75">
      <c r="A64" s="96" t="s">
        <v>45</v>
      </c>
      <c r="B64" s="96"/>
      <c r="C64" s="95" t="s">
        <v>46</v>
      </c>
      <c r="D64" s="95"/>
      <c r="E64" s="95"/>
      <c r="F64" s="95"/>
      <c r="G64" s="95"/>
      <c r="H64" s="95"/>
      <c r="I64" s="95" t="s">
        <v>53</v>
      </c>
      <c r="J64" s="95"/>
      <c r="K64" s="95"/>
      <c r="L64" s="95"/>
      <c r="M64" s="95"/>
      <c r="N64" s="95"/>
      <c r="O64" s="95"/>
    </row>
    <row r="65" spans="3:24" ht="15.75">
      <c r="C65"/>
      <c r="D65"/>
      <c r="E65"/>
      <c r="F65"/>
      <c r="G65"/>
      <c r="H65"/>
      <c r="X65" s="4" t="s">
        <v>32</v>
      </c>
    </row>
    <row r="66" spans="1:14" ht="15.75">
      <c r="A66" s="4" t="s">
        <v>3</v>
      </c>
      <c r="C66"/>
      <c r="D66"/>
      <c r="E66"/>
      <c r="F66"/>
      <c r="G66"/>
      <c r="H66"/>
      <c r="I66"/>
      <c r="J66"/>
      <c r="K66"/>
      <c r="L66"/>
      <c r="M66"/>
      <c r="N66"/>
    </row>
    <row r="67" spans="9:14" ht="15.75">
      <c r="I67"/>
      <c r="J67"/>
      <c r="K67"/>
      <c r="L67"/>
      <c r="M67"/>
      <c r="N67"/>
    </row>
    <row r="68" spans="1:13" ht="14.25" customHeight="1">
      <c r="A68" s="89"/>
      <c r="B68" s="89"/>
      <c r="C68" s="89"/>
      <c r="D68" s="89"/>
      <c r="E68" s="89"/>
      <c r="F68" s="50" t="s">
        <v>36</v>
      </c>
      <c r="G68" s="50"/>
      <c r="H68" s="50"/>
      <c r="I68" s="50"/>
      <c r="J68" s="50"/>
      <c r="K68" s="50"/>
      <c r="L68" s="50"/>
      <c r="M68" s="50"/>
    </row>
    <row r="69" spans="1:13" ht="15.75">
      <c r="A69" s="89"/>
      <c r="B69" s="89"/>
      <c r="C69" s="89"/>
      <c r="D69" s="89"/>
      <c r="E69" s="89"/>
      <c r="F69" s="10" t="s">
        <v>37</v>
      </c>
      <c r="G69" s="10"/>
      <c r="H69" s="10"/>
      <c r="I69" s="10"/>
      <c r="J69" s="10"/>
      <c r="K69" s="10"/>
      <c r="L69" s="10"/>
      <c r="M69" s="10"/>
    </row>
    <row r="70" spans="1:13" ht="15.75">
      <c r="A70" s="29"/>
      <c r="B70" s="29"/>
      <c r="C70" s="29"/>
      <c r="J70" s="30"/>
      <c r="K70" s="30"/>
      <c r="L70" s="30"/>
      <c r="M70" s="30"/>
    </row>
  </sheetData>
  <sheetProtection/>
  <mergeCells count="45">
    <mergeCell ref="B14:O14"/>
    <mergeCell ref="B15:N15"/>
    <mergeCell ref="A13:A19"/>
    <mergeCell ref="I64:O64"/>
    <mergeCell ref="B16:B19"/>
    <mergeCell ref="C16:C19"/>
    <mergeCell ref="L37:O37"/>
    <mergeCell ref="L38:O38"/>
    <mergeCell ref="I16:I19"/>
    <mergeCell ref="E16:E19"/>
    <mergeCell ref="A5:O5"/>
    <mergeCell ref="A6:O6"/>
    <mergeCell ref="A7:O7"/>
    <mergeCell ref="A8:O8"/>
    <mergeCell ref="A9:O9"/>
    <mergeCell ref="B13:O13"/>
    <mergeCell ref="D16:D19"/>
    <mergeCell ref="M16:M19"/>
    <mergeCell ref="G16:G19"/>
    <mergeCell ref="L36:O36"/>
    <mergeCell ref="H16:H19"/>
    <mergeCell ref="J16:J19"/>
    <mergeCell ref="F36:K36"/>
    <mergeCell ref="F16:F19"/>
    <mergeCell ref="K16:K19"/>
    <mergeCell ref="L16:L19"/>
    <mergeCell ref="P31:T32"/>
    <mergeCell ref="A68:E68"/>
    <mergeCell ref="L39:O39"/>
    <mergeCell ref="A36:E36"/>
    <mergeCell ref="A49:O49"/>
    <mergeCell ref="A52:O52"/>
    <mergeCell ref="C64:H64"/>
    <mergeCell ref="A47:D47"/>
    <mergeCell ref="L40:O40"/>
    <mergeCell ref="A69:E69"/>
    <mergeCell ref="A42:E42"/>
    <mergeCell ref="A53:O53"/>
    <mergeCell ref="A50:O50"/>
    <mergeCell ref="A51:O51"/>
    <mergeCell ref="A48:O48"/>
    <mergeCell ref="I63:O63"/>
    <mergeCell ref="A63:B63"/>
    <mergeCell ref="A64:B64"/>
    <mergeCell ref="C63:H6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7" r:id="rId2"/>
  <ignoredErrors>
    <ignoredError sqref="N22:N23 N29:N31 N24:N26" formula="1"/>
    <ignoredError sqref="O4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2023-05-22T16:58:52Z</cp:lastPrinted>
  <dcterms:created xsi:type="dcterms:W3CDTF">2002-12-13T17:59:57Z</dcterms:created>
  <dcterms:modified xsi:type="dcterms:W3CDTF">2023-05-30T20:17:48Z</dcterms:modified>
  <cp:category/>
  <cp:version/>
  <cp:contentType/>
  <cp:contentStatus/>
</cp:coreProperties>
</file>