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1340" windowHeight="5985" activeTab="0"/>
  </bookViews>
  <sheets>
    <sheet name="anexo I quadrimestral executivo" sheetId="1" r:id="rId1"/>
  </sheets>
  <definedNames>
    <definedName name="_xlnm.Print_Area" localSheetId="0">'anexo I quadrimestral executivo'!$A$1:$O$68</definedName>
  </definedNames>
  <calcPr fullCalcOnLoad="1"/>
</workbook>
</file>

<file path=xl/sharedStrings.xml><?xml version="1.0" encoding="utf-8"?>
<sst xmlns="http://schemas.openxmlformats.org/spreadsheetml/2006/main" count="75" uniqueCount="73">
  <si>
    <t>RELATÓRIO DE GESTÃO FISCAL</t>
  </si>
  <si>
    <t>ORÇAMENTOS FISCAL E DA SEGURIDADE SOCIAL</t>
  </si>
  <si>
    <t>DESPESA COM PESSOAL</t>
  </si>
  <si>
    <t>GOVERNO DO ESTADO DO RIO DE JANEIRO - PODER EXECUTIVO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</si>
  <si>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</si>
  <si>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</si>
  <si>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</si>
  <si>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</si>
  <si>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</si>
  <si>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</si>
  <si>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</si>
  <si>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 xml:space="preserve">DEMONSTRATIVO DA DESPESA COM PESSOAL </t>
  </si>
  <si>
    <t>DESPESA BRUTA COM PESSOAL (I)</t>
  </si>
  <si>
    <t>RECEITA CORRENTE LÍQUIDA - RCL (IV)</t>
  </si>
  <si>
    <t>-</t>
  </si>
  <si>
    <t xml:space="preserve">(-) Transferências obrigatórias da União relativas às emendas individuais (V)  (§ 13, art. 166 da CF)  </t>
  </si>
  <si>
    <t xml:space="preserve">          6 - Este Demonstrativo não considera a casa dos centavos.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</si>
  <si>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</si>
  <si>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</si>
  <si>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</si>
  <si>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</si>
  <si>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</si>
  <si>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</si>
  <si>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</si>
  <si>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</si>
  <si>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</si>
  <si>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</si>
  <si>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</si>
  <si>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</si>
  <si>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</si>
  <si>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</si>
  <si>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>= RECEITA CORRENTE LÍQUIDA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</si>
  <si>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</si>
  <si>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</si>
  <si>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</si>
  <si>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</si>
  <si>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 xml:space="preserve">       Vencimentos, Vantagens e Outras Despesas Variáveis</t>
  </si>
  <si>
    <t xml:space="preserve">       Obrigações Patronais</t>
  </si>
  <si>
    <t xml:space="preserve">       Benefícios Previdenciários</t>
  </si>
  <si>
    <t xml:space="preserve">       Aposentadorias, Reserva e Reformas</t>
  </si>
  <si>
    <t xml:space="preserve">       Pensões</t>
  </si>
  <si>
    <t xml:space="preserve">       Outros Benefícios Previdenciários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</si>
  <si>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</si>
  <si>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</si>
  <si>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</si>
  <si>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</si>
  <si>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</si>
  <si>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Obs.:  1 - Excluídas a Imprensa Oficial, a CEDAE e a AGERIO por não se enquadrarem no conceito de Empresa Dependente.</t>
  </si>
  <si>
    <t>MAIO/2018 A ABRIL/2019</t>
  </si>
  <si>
    <t>Mai/2018</t>
  </si>
  <si>
    <t>Jun/2018</t>
  </si>
  <si>
    <t>Jul/2018</t>
  </si>
  <si>
    <t>Ago/2018</t>
  </si>
  <si>
    <t>Set/2018</t>
  </si>
  <si>
    <t>Out/2018</t>
  </si>
  <si>
    <t>Nov/2018</t>
  </si>
  <si>
    <t>Dez/2018</t>
  </si>
  <si>
    <t>Jan/2019</t>
  </si>
  <si>
    <t>Fev/2019</t>
  </si>
  <si>
    <t>Mar/2019</t>
  </si>
  <si>
    <t>Abr/2019</t>
  </si>
  <si>
    <t xml:space="preserve">          2 - Imprensa Oficial, CEDAE e AGERIO não constam nos Orçamentos Fiscal e da Seguridade Social no exercício de 2019.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</si>
  <si>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</si>
  <si>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</si>
  <si>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>Bernardo Santos Cunha Barbosa                                                                                                                                                                                                                          Controlador-Geral do Estado</t>
  </si>
  <si>
    <t>Luiz Claudio Rodrigues de Carvalho                                                                                                                                   Secretário de Estado de Fazenda</t>
  </si>
  <si>
    <t xml:space="preserve">                                                                                         </t>
  </si>
  <si>
    <t xml:space="preserve">    </t>
  </si>
  <si>
    <t>Wilson José Witzel                                                                                                                                                          Governador</t>
  </si>
  <si>
    <t xml:space="preserve">          3 - Até 30/04/2019 foi cancelado o montante de R$ 297.227,70 (duzentos e noventa e sete mil, duzentos e vinte e sete reais e setenta centavos) referentes a Restos a Pagar Não Processados inscritos pelo Poder Executivo em 31/12/2018.</t>
  </si>
  <si>
    <t>Emissão: 20/05/2019</t>
  </si>
  <si>
    <t xml:space="preserve">          4 -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8.272 de 27 de dezembro de 2018 estendeu o prazo de validade do estado de calamidade pública no âmbito da administração financeira estadual para até 31 de dezembro de 2019.</t>
  </si>
  <si>
    <t xml:space="preserve">          5 - Foram excluídos do cômputo das despesas com pessoal  os "Créditos Empenhados em Liquidação", uma vez que a base móvel do Demonstrativo da Despesa com Pessoal do 1º e 2º Quadrimestres é afetada pelo mês de liquidação das Provisões (Dezembro), causando distorção no acompanhamento do índice de pessoal.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</si>
</sst>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48" applyNumberFormat="1" applyFont="1" applyFill="1" applyBorder="1" applyAlignment="1">
      <alignment/>
      <protection/>
    </xf>
    <xf numFmtId="0" fontId="1" fillId="0" borderId="0" xfId="48" applyFont="1" applyFill="1" applyAlignment="1">
      <alignment/>
      <protection/>
    </xf>
    <xf numFmtId="0" fontId="1" fillId="0" borderId="0" xfId="48" applyFont="1" applyFill="1" applyAlignment="1">
      <alignment wrapText="1"/>
      <protection/>
    </xf>
    <xf numFmtId="0" fontId="42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48" applyNumberFormat="1" applyFont="1" applyFill="1" applyAlignment="1">
      <alignment/>
      <protection/>
    </xf>
    <xf numFmtId="167" fontId="2" fillId="0" borderId="0" xfId="0" applyNumberFormat="1" applyFont="1" applyFill="1" applyAlignment="1">
      <alignment horizontal="right"/>
    </xf>
    <xf numFmtId="0" fontId="3" fillId="33" borderId="10" xfId="48" applyNumberFormat="1" applyFont="1" applyFill="1" applyBorder="1" applyAlignment="1">
      <alignment horizontal="center"/>
      <protection/>
    </xf>
    <xf numFmtId="0" fontId="2" fillId="0" borderId="11" xfId="48" applyNumberFormat="1" applyFont="1" applyFill="1" applyBorder="1" applyAlignment="1">
      <alignment/>
      <protection/>
    </xf>
    <xf numFmtId="0" fontId="2" fillId="0" borderId="10" xfId="48" applyNumberFormat="1" applyFont="1" applyFill="1" applyBorder="1" applyAlignment="1">
      <alignment/>
      <protection/>
    </xf>
    <xf numFmtId="0" fontId="3" fillId="33" borderId="11" xfId="48" applyNumberFormat="1" applyFont="1" applyFill="1" applyBorder="1" applyAlignment="1">
      <alignment/>
      <protection/>
    </xf>
    <xf numFmtId="0" fontId="3" fillId="33" borderId="11" xfId="48" applyNumberFormat="1" applyFont="1" applyFill="1" applyBorder="1" applyAlignment="1">
      <alignment horizontal="center"/>
      <protection/>
    </xf>
    <xf numFmtId="3" fontId="2" fillId="33" borderId="12" xfId="48" applyNumberFormat="1" applyFont="1" applyFill="1" applyBorder="1" applyAlignment="1">
      <alignment/>
      <protection/>
    </xf>
    <xf numFmtId="3" fontId="2" fillId="33" borderId="10" xfId="48" applyNumberFormat="1" applyFont="1" applyFill="1" applyBorder="1" applyAlignment="1">
      <alignment/>
      <protection/>
    </xf>
    <xf numFmtId="3" fontId="3" fillId="33" borderId="13" xfId="48" applyNumberFormat="1" applyFont="1" applyFill="1" applyBorder="1" applyAlignment="1">
      <alignment/>
      <protection/>
    </xf>
    <xf numFmtId="0" fontId="2" fillId="0" borderId="12" xfId="0" applyFont="1" applyBorder="1" applyAlignment="1">
      <alignment/>
    </xf>
    <xf numFmtId="0" fontId="3" fillId="33" borderId="12" xfId="48" applyNumberFormat="1" applyFont="1" applyFill="1" applyBorder="1" applyAlignment="1">
      <alignment horizontal="center"/>
      <protection/>
    </xf>
    <xf numFmtId="4" fontId="2" fillId="33" borderId="10" xfId="48" applyNumberFormat="1" applyFont="1" applyFill="1" applyBorder="1" applyAlignment="1">
      <alignment/>
      <protection/>
    </xf>
    <xf numFmtId="171" fontId="3" fillId="33" borderId="13" xfId="61" applyFont="1" applyFill="1" applyBorder="1" applyAlignment="1">
      <alignment/>
    </xf>
    <xf numFmtId="49" fontId="3" fillId="33" borderId="11" xfId="48" applyNumberFormat="1" applyFont="1" applyFill="1" applyBorder="1" applyAlignment="1">
      <alignment/>
      <protection/>
    </xf>
    <xf numFmtId="2" fontId="3" fillId="0" borderId="11" xfId="48" applyNumberFormat="1" applyFont="1" applyFill="1" applyBorder="1" applyAlignment="1">
      <alignment horizontal="right"/>
      <protection/>
    </xf>
    <xf numFmtId="0" fontId="3" fillId="0" borderId="11" xfId="48" applyNumberFormat="1" applyFont="1" applyFill="1" applyBorder="1" applyAlignment="1">
      <alignment/>
      <protection/>
    </xf>
    <xf numFmtId="0" fontId="2" fillId="0" borderId="12" xfId="48" applyNumberFormat="1" applyFont="1" applyFill="1" applyBorder="1" applyAlignment="1">
      <alignment/>
      <protection/>
    </xf>
    <xf numFmtId="0" fontId="3" fillId="0" borderId="11" xfId="48" applyNumberFormat="1" applyFont="1" applyFill="1" applyBorder="1" applyAlignment="1">
      <alignment horizontal="right"/>
      <protection/>
    </xf>
    <xf numFmtId="0" fontId="2" fillId="0" borderId="14" xfId="48" applyNumberFormat="1" applyFont="1" applyFill="1" applyBorder="1" applyAlignment="1">
      <alignment/>
      <protection/>
    </xf>
    <xf numFmtId="3" fontId="3" fillId="33" borderId="15" xfId="48" applyNumberFormat="1" applyFont="1" applyFill="1" applyBorder="1" applyAlignment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48" applyNumberFormat="1" applyFont="1" applyFill="1" applyBorder="1" applyAlignment="1">
      <alignment horizontal="center"/>
      <protection/>
    </xf>
    <xf numFmtId="49" fontId="3" fillId="34" borderId="16" xfId="48" applyNumberFormat="1" applyFont="1" applyFill="1" applyBorder="1" applyAlignment="1">
      <alignment horizontal="center"/>
      <protection/>
    </xf>
    <xf numFmtId="0" fontId="3" fillId="34" borderId="0" xfId="48" applyNumberFormat="1" applyFont="1" applyFill="1" applyBorder="1" applyAlignment="1">
      <alignment horizontal="center"/>
      <protection/>
    </xf>
    <xf numFmtId="49" fontId="3" fillId="34" borderId="17" xfId="48" applyNumberFormat="1" applyFont="1" applyFill="1" applyBorder="1" applyAlignment="1">
      <alignment horizontal="center"/>
      <protection/>
    </xf>
    <xf numFmtId="0" fontId="3" fillId="34" borderId="0" xfId="48" applyNumberFormat="1" applyFont="1" applyFill="1" applyBorder="1" applyAlignment="1">
      <alignment horizontal="center" vertical="top" wrapText="1"/>
      <protection/>
    </xf>
    <xf numFmtId="0" fontId="3" fillId="34" borderId="18" xfId="48" applyNumberFormat="1" applyFont="1" applyFill="1" applyBorder="1" applyAlignment="1">
      <alignment horizontal="center" vertical="top" wrapText="1"/>
      <protection/>
    </xf>
    <xf numFmtId="0" fontId="3" fillId="34" borderId="19" xfId="48" applyNumberFormat="1" applyFont="1" applyFill="1" applyBorder="1" applyAlignment="1">
      <alignment horizontal="center" vertical="top" wrapText="1"/>
      <protection/>
    </xf>
    <xf numFmtId="0" fontId="3" fillId="34" borderId="11" xfId="48" applyNumberFormat="1" applyFont="1" applyFill="1" applyBorder="1" applyAlignment="1">
      <alignment/>
      <protection/>
    </xf>
    <xf numFmtId="0" fontId="3" fillId="34" borderId="11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/>
      <protection/>
    </xf>
    <xf numFmtId="0" fontId="2" fillId="34" borderId="10" xfId="48" applyNumberFormat="1" applyFont="1" applyFill="1" applyBorder="1" applyAlignment="1">
      <alignment/>
      <protection/>
    </xf>
    <xf numFmtId="3" fontId="3" fillId="34" borderId="13" xfId="48" applyNumberFormat="1" applyFont="1" applyFill="1" applyBorder="1" applyAlignment="1">
      <alignment/>
      <protection/>
    </xf>
    <xf numFmtId="0" fontId="2" fillId="34" borderId="12" xfId="0" applyFont="1" applyFill="1" applyBorder="1" applyAlignment="1">
      <alignment/>
    </xf>
    <xf numFmtId="0" fontId="3" fillId="34" borderId="11" xfId="48" applyNumberFormat="1" applyFont="1" applyFill="1" applyBorder="1" applyAlignment="1">
      <alignment horizontal="right"/>
      <protection/>
    </xf>
    <xf numFmtId="2" fontId="3" fillId="34" borderId="11" xfId="48" applyNumberFormat="1" applyFont="1" applyFill="1" applyBorder="1" applyAlignment="1">
      <alignment horizontal="right"/>
      <protection/>
    </xf>
    <xf numFmtId="3" fontId="2" fillId="0" borderId="17" xfId="48" applyNumberFormat="1" applyFont="1" applyFill="1" applyBorder="1" applyAlignment="1">
      <alignment vertical="center"/>
      <protection/>
    </xf>
    <xf numFmtId="3" fontId="2" fillId="0" borderId="0" xfId="48" applyNumberFormat="1" applyFont="1" applyFill="1" applyBorder="1" applyAlignment="1">
      <alignment vertical="center"/>
      <protection/>
    </xf>
    <xf numFmtId="3" fontId="2" fillId="0" borderId="20" xfId="48" applyNumberFormat="1" applyFont="1" applyFill="1" applyBorder="1" applyAlignment="1">
      <alignment vertical="center"/>
      <protection/>
    </xf>
    <xf numFmtId="0" fontId="2" fillId="0" borderId="0" xfId="48" applyNumberFormat="1" applyFont="1" applyFill="1" applyBorder="1" applyAlignment="1">
      <alignment vertical="center"/>
      <protection/>
    </xf>
    <xf numFmtId="3" fontId="2" fillId="0" borderId="16" xfId="48" applyNumberFormat="1" applyFont="1" applyFill="1" applyBorder="1" applyAlignment="1">
      <alignment vertical="center"/>
      <protection/>
    </xf>
    <xf numFmtId="3" fontId="2" fillId="0" borderId="12" xfId="48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8" applyNumberFormat="1" applyFont="1" applyFill="1" applyBorder="1" applyAlignment="1">
      <alignment horizontal="left" vertical="center"/>
      <protection/>
    </xf>
    <xf numFmtId="178" fontId="2" fillId="0" borderId="20" xfId="61" applyNumberFormat="1" applyFont="1" applyFill="1" applyBorder="1" applyAlignment="1">
      <alignment vertical="center"/>
    </xf>
    <xf numFmtId="171" fontId="2" fillId="0" borderId="20" xfId="61" applyFont="1" applyFill="1" applyBorder="1" applyAlignment="1">
      <alignment vertical="center"/>
    </xf>
    <xf numFmtId="171" fontId="2" fillId="0" borderId="17" xfId="61" applyFont="1" applyFill="1" applyBorder="1" applyAlignment="1">
      <alignment vertical="center"/>
    </xf>
    <xf numFmtId="171" fontId="2" fillId="0" borderId="0" xfId="61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horizontal="left" vertical="center" wrapText="1"/>
      <protection/>
    </xf>
    <xf numFmtId="0" fontId="2" fillId="0" borderId="19" xfId="48" applyNumberFormat="1" applyFont="1" applyFill="1" applyBorder="1" applyAlignment="1">
      <alignment horizontal="left" vertical="center"/>
      <protection/>
    </xf>
    <xf numFmtId="3" fontId="2" fillId="0" borderId="18" xfId="48" applyNumberFormat="1" applyFont="1" applyFill="1" applyBorder="1" applyAlignment="1">
      <alignment vertical="center"/>
      <protection/>
    </xf>
    <xf numFmtId="3" fontId="2" fillId="0" borderId="19" xfId="48" applyNumberFormat="1" applyFont="1" applyFill="1" applyBorder="1" applyAlignment="1">
      <alignment vertical="center"/>
      <protection/>
    </xf>
    <xf numFmtId="3" fontId="2" fillId="0" borderId="21" xfId="48" applyNumberFormat="1" applyFont="1" applyFill="1" applyBorder="1" applyAlignment="1">
      <alignment vertical="center"/>
      <protection/>
    </xf>
    <xf numFmtId="171" fontId="2" fillId="0" borderId="21" xfId="61" applyFont="1" applyFill="1" applyBorder="1" applyAlignment="1">
      <alignment vertical="center"/>
    </xf>
    <xf numFmtId="0" fontId="2" fillId="34" borderId="0" xfId="48" applyNumberFormat="1" applyFont="1" applyFill="1" applyBorder="1" applyAlignment="1">
      <alignment vertical="center"/>
      <protection/>
    </xf>
    <xf numFmtId="3" fontId="2" fillId="34" borderId="18" xfId="48" applyNumberFormat="1" applyFont="1" applyFill="1" applyBorder="1" applyAlignment="1">
      <alignment vertical="center"/>
      <protection/>
    </xf>
    <xf numFmtId="3" fontId="2" fillId="34" borderId="21" xfId="48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right"/>
    </xf>
    <xf numFmtId="3" fontId="43" fillId="0" borderId="0" xfId="48" applyNumberFormat="1" applyFont="1" applyFill="1" applyBorder="1" applyAlignment="1">
      <alignment horizontal="left" vertical="center" wrapText="1"/>
      <protection/>
    </xf>
    <xf numFmtId="3" fontId="1" fillId="0" borderId="0" xfId="48" applyNumberFormat="1" applyFont="1" applyFill="1" applyBorder="1" applyAlignment="1">
      <alignment/>
      <protection/>
    </xf>
    <xf numFmtId="3" fontId="1" fillId="0" borderId="0" xfId="48" applyNumberFormat="1" applyFont="1" applyFill="1" applyAlignment="1">
      <alignment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1" xfId="48" applyNumberFormat="1" applyFont="1" applyFill="1" applyBorder="1" applyAlignment="1">
      <alignment/>
      <protection/>
    </xf>
    <xf numFmtId="0" fontId="43" fillId="0" borderId="0" xfId="48" applyNumberFormat="1" applyFont="1" applyFill="1" applyBorder="1" applyAlignment="1">
      <alignment horizontal="left" vertical="center" wrapText="1"/>
      <protection/>
    </xf>
    <xf numFmtId="0" fontId="1" fillId="0" borderId="0" xfId="48" applyFont="1" applyFill="1" applyAlignment="1">
      <alignment horizontal="left" vertical="top" wrapText="1"/>
      <protection/>
    </xf>
    <xf numFmtId="0" fontId="3" fillId="33" borderId="11" xfId="48" applyNumberFormat="1" applyFont="1" applyFill="1" applyBorder="1" applyAlignment="1">
      <alignment horizontal="right"/>
      <protection/>
    </xf>
    <xf numFmtId="49" fontId="3" fillId="34" borderId="16" xfId="48" applyNumberFormat="1" applyFont="1" applyFill="1" applyBorder="1" applyAlignment="1">
      <alignment horizontal="center" vertical="center" wrapText="1"/>
      <protection/>
    </xf>
    <xf numFmtId="49" fontId="3" fillId="34" borderId="17" xfId="48" applyNumberFormat="1" applyFont="1" applyFill="1" applyBorder="1" applyAlignment="1">
      <alignment horizontal="center" vertical="center" wrapText="1"/>
      <protection/>
    </xf>
    <xf numFmtId="49" fontId="3" fillId="34" borderId="18" xfId="48" applyNumberFormat="1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3" fillId="34" borderId="12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/>
      <protection/>
    </xf>
    <xf numFmtId="0" fontId="3" fillId="34" borderId="11" xfId="48" applyNumberFormat="1" applyFont="1" applyFill="1" applyBorder="1" applyAlignment="1">
      <alignment horizontal="center"/>
      <protection/>
    </xf>
    <xf numFmtId="0" fontId="3" fillId="34" borderId="13" xfId="48" applyNumberFormat="1" applyFont="1" applyFill="1" applyBorder="1" applyAlignment="1">
      <alignment horizontal="center" vertical="center"/>
      <protection/>
    </xf>
    <xf numFmtId="0" fontId="3" fillId="34" borderId="22" xfId="48" applyNumberFormat="1" applyFont="1" applyFill="1" applyBorder="1" applyAlignment="1">
      <alignment horizontal="center" vertical="center"/>
      <protection/>
    </xf>
    <xf numFmtId="0" fontId="3" fillId="34" borderId="23" xfId="48" applyNumberFormat="1" applyFont="1" applyFill="1" applyBorder="1" applyAlignment="1">
      <alignment horizontal="center" vertical="center"/>
      <protection/>
    </xf>
    <xf numFmtId="0" fontId="1" fillId="0" borderId="0" xfId="48" applyFont="1" applyFill="1" applyAlignment="1">
      <alignment horizontal="left" wrapText="1"/>
      <protection/>
    </xf>
    <xf numFmtId="0" fontId="3" fillId="34" borderId="14" xfId="48" applyNumberFormat="1" applyFont="1" applyFill="1" applyBorder="1" applyAlignment="1">
      <alignment horizontal="center"/>
      <protection/>
    </xf>
    <xf numFmtId="0" fontId="1" fillId="33" borderId="0" xfId="48" applyFont="1" applyFill="1" applyAlignment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48" applyFont="1" applyFill="1" applyAlignment="1">
      <alignment horizontal="justify" vertical="top" wrapText="1"/>
      <protection/>
    </xf>
    <xf numFmtId="0" fontId="3" fillId="34" borderId="21" xfId="48" applyNumberFormat="1" applyFont="1" applyFill="1" applyBorder="1" applyAlignment="1">
      <alignment horizontal="center"/>
      <protection/>
    </xf>
    <xf numFmtId="0" fontId="3" fillId="34" borderId="19" xfId="48" applyNumberFormat="1" applyFont="1" applyFill="1" applyBorder="1" applyAlignment="1">
      <alignment horizontal="center"/>
      <protection/>
    </xf>
    <xf numFmtId="0" fontId="3" fillId="34" borderId="15" xfId="48" applyNumberFormat="1" applyFont="1" applyFill="1" applyBorder="1" applyAlignment="1">
      <alignment horizontal="center"/>
      <protection/>
    </xf>
    <xf numFmtId="49" fontId="3" fillId="34" borderId="16" xfId="48" applyNumberFormat="1" applyFont="1" applyFill="1" applyBorder="1" applyAlignment="1">
      <alignment horizontal="center" vertical="center"/>
      <protection/>
    </xf>
    <xf numFmtId="49" fontId="3" fillId="34" borderId="17" xfId="48" applyNumberFormat="1" applyFont="1" applyFill="1" applyBorder="1" applyAlignment="1">
      <alignment horizontal="center" vertical="center"/>
      <protection/>
    </xf>
    <xf numFmtId="49" fontId="3" fillId="34" borderId="18" xfId="48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0</xdr:row>
      <xdr:rowOff>66675</xdr:rowOff>
    </xdr:from>
    <xdr:to>
      <xdr:col>5</xdr:col>
      <xdr:colOff>628650</xdr:colOff>
      <xdr:row>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6667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zoomScale="90" zoomScaleNormal="90" zoomScaleSheetLayoutView="40" zoomScalePageLayoutView="0" workbookViewId="0" topLeftCell="A1">
      <selection activeCell="A49" sqref="A49:O49"/>
    </sheetView>
  </sheetViews>
  <sheetFormatPr defaultColWidth="9.140625" defaultRowHeight="12.75"/>
  <cols>
    <col min="1" max="1" width="92.8515625" style="7" customWidth="1"/>
    <col min="2" max="13" width="15.7109375" style="7" customWidth="1"/>
    <col min="14" max="14" width="17.421875" style="7" customWidth="1"/>
    <col min="15" max="15" width="23.140625" style="7" customWidth="1"/>
    <col min="16" max="16384" width="9.140625" style="7" customWidth="1"/>
  </cols>
  <sheetData>
    <row r="1" spans="3:4" ht="15.75">
      <c r="C1" s="8"/>
      <c r="D1" s="8"/>
    </row>
    <row r="2" spans="2:4" ht="15.75">
      <c r="B2" s="9"/>
      <c r="C2" s="8"/>
      <c r="D2" s="8"/>
    </row>
    <row r="3" spans="3:4" ht="15.75">
      <c r="C3" s="8"/>
      <c r="D3" s="8"/>
    </row>
    <row r="4" spans="1:4" ht="15.75">
      <c r="A4" s="10"/>
      <c r="B4" s="10"/>
      <c r="C4" s="11"/>
      <c r="D4" s="8"/>
    </row>
    <row r="5" spans="1:15" ht="16.5">
      <c r="A5" s="10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6.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6.5">
      <c r="A7" s="105" t="s">
        <v>11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ht="16.5">
      <c r="A8" s="104" t="s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ht="16.5">
      <c r="A9" s="104" t="s">
        <v>48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4" ht="15.75">
      <c r="A10" s="9"/>
      <c r="B10" s="9"/>
      <c r="C10" s="9"/>
      <c r="N10" s="57"/>
    </row>
    <row r="11" spans="1:15" ht="15.75">
      <c r="A11" s="12"/>
      <c r="B11" s="12"/>
      <c r="C11" s="13"/>
      <c r="N11" s="78"/>
      <c r="O11" s="82" t="s">
        <v>70</v>
      </c>
    </row>
    <row r="12" spans="1:15" ht="15.7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v>1</v>
      </c>
    </row>
    <row r="13" spans="1:17" ht="15.75">
      <c r="A13" s="98" t="s">
        <v>2</v>
      </c>
      <c r="B13" s="95" t="s">
        <v>18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8"/>
      <c r="Q13" s="8"/>
    </row>
    <row r="14" spans="1:17" ht="15.75">
      <c r="A14" s="99"/>
      <c r="B14" s="107" t="s">
        <v>19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8"/>
      <c r="Q14" s="8"/>
    </row>
    <row r="15" spans="1:17" ht="15.75">
      <c r="A15" s="99"/>
      <c r="B15" s="102" t="s">
        <v>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09"/>
      <c r="O15" s="41" t="s">
        <v>20</v>
      </c>
      <c r="P15" s="8"/>
      <c r="Q15" s="8"/>
    </row>
    <row r="16" spans="1:17" ht="15.75">
      <c r="A16" s="99"/>
      <c r="B16" s="91" t="s">
        <v>49</v>
      </c>
      <c r="C16" s="91" t="s">
        <v>50</v>
      </c>
      <c r="D16" s="91" t="s">
        <v>51</v>
      </c>
      <c r="E16" s="91" t="s">
        <v>52</v>
      </c>
      <c r="F16" s="91" t="s">
        <v>53</v>
      </c>
      <c r="G16" s="91" t="s">
        <v>54</v>
      </c>
      <c r="H16" s="91" t="s">
        <v>55</v>
      </c>
      <c r="I16" s="91" t="s">
        <v>56</v>
      </c>
      <c r="J16" s="91" t="s">
        <v>57</v>
      </c>
      <c r="K16" s="91" t="s">
        <v>58</v>
      </c>
      <c r="L16" s="91" t="s">
        <v>59</v>
      </c>
      <c r="M16" s="110" t="s">
        <v>60</v>
      </c>
      <c r="N16" s="42" t="s">
        <v>21</v>
      </c>
      <c r="O16" s="43" t="s">
        <v>22</v>
      </c>
      <c r="P16" s="8"/>
      <c r="Q16" s="8"/>
    </row>
    <row r="17" spans="1:17" ht="15.75">
      <c r="A17" s="99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11"/>
      <c r="N17" s="44" t="s">
        <v>23</v>
      </c>
      <c r="O17" s="43" t="s">
        <v>24</v>
      </c>
      <c r="P17" s="8"/>
      <c r="Q17" s="8"/>
    </row>
    <row r="18" spans="1:17" ht="15.75">
      <c r="A18" s="99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11"/>
      <c r="N18" s="44" t="s">
        <v>25</v>
      </c>
      <c r="O18" s="45" t="s">
        <v>26</v>
      </c>
      <c r="P18" s="8"/>
      <c r="Q18" s="8"/>
    </row>
    <row r="19" spans="1:17" ht="15.75">
      <c r="A19" s="10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12"/>
      <c r="N19" s="46" t="s">
        <v>9</v>
      </c>
      <c r="O19" s="47" t="s">
        <v>10</v>
      </c>
      <c r="P19" s="8"/>
      <c r="Q19" s="8"/>
    </row>
    <row r="20" spans="1:17" s="63" customFormat="1" ht="18" customHeight="1">
      <c r="A20" s="59" t="s">
        <v>12</v>
      </c>
      <c r="B20" s="60">
        <f aca="true" t="shared" si="0" ref="B20:M20">B21+B25+B29</f>
        <v>3212288452.4300003</v>
      </c>
      <c r="C20" s="60">
        <f t="shared" si="0"/>
        <v>2975057614.5000005</v>
      </c>
      <c r="D20" s="60">
        <f t="shared" si="0"/>
        <v>2958657785.53</v>
      </c>
      <c r="E20" s="60">
        <f t="shared" si="0"/>
        <v>2988878846.2999997</v>
      </c>
      <c r="F20" s="60">
        <f t="shared" si="0"/>
        <v>2994281844.88</v>
      </c>
      <c r="G20" s="60">
        <f t="shared" si="0"/>
        <v>3005131869.73</v>
      </c>
      <c r="H20" s="60">
        <f t="shared" si="0"/>
        <v>3639273645.8799996</v>
      </c>
      <c r="I20" s="60">
        <f t="shared" si="0"/>
        <v>6346108595.589999</v>
      </c>
      <c r="J20" s="60">
        <f t="shared" si="0"/>
        <v>3013610956.56</v>
      </c>
      <c r="K20" s="60">
        <f t="shared" si="0"/>
        <v>3105957330.46</v>
      </c>
      <c r="L20" s="60">
        <f t="shared" si="0"/>
        <v>2930660145.48</v>
      </c>
      <c r="M20" s="60">
        <f t="shared" si="0"/>
        <v>3078371795.53</v>
      </c>
      <c r="N20" s="61">
        <f aca="true" t="shared" si="1" ref="N20:N34">SUM(B20:M20)</f>
        <v>40248278882.87</v>
      </c>
      <c r="O20" s="61">
        <f>SUM(O21+O25+O29)</f>
        <v>489552.48</v>
      </c>
      <c r="P20" s="62"/>
      <c r="Q20" s="62"/>
    </row>
    <row r="21" spans="1:17" s="63" customFormat="1" ht="14.25" customHeight="1">
      <c r="A21" s="64" t="s">
        <v>27</v>
      </c>
      <c r="B21" s="56">
        <f>B22+B23+B24</f>
        <v>1423809589.8400002</v>
      </c>
      <c r="C21" s="57">
        <f aca="true" t="shared" si="2" ref="C21:O21">C22+C23+C24</f>
        <v>1318237506.6000001</v>
      </c>
      <c r="D21" s="58">
        <f t="shared" si="2"/>
        <v>1404896978.28</v>
      </c>
      <c r="E21" s="58">
        <f t="shared" si="2"/>
        <v>1448169473.78</v>
      </c>
      <c r="F21" s="58">
        <f t="shared" si="2"/>
        <v>1460311077</v>
      </c>
      <c r="G21" s="58">
        <f t="shared" si="2"/>
        <v>1343118402.1299999</v>
      </c>
      <c r="H21" s="58">
        <f t="shared" si="2"/>
        <v>2061279078.2699997</v>
      </c>
      <c r="I21" s="58">
        <f t="shared" si="2"/>
        <v>3418723783.93</v>
      </c>
      <c r="J21" s="58">
        <f t="shared" si="2"/>
        <v>1412563588.4499998</v>
      </c>
      <c r="K21" s="58">
        <f t="shared" si="2"/>
        <v>1443210108.2299998</v>
      </c>
      <c r="L21" s="58">
        <f t="shared" si="2"/>
        <v>1407787676.12</v>
      </c>
      <c r="M21" s="58">
        <f t="shared" si="2"/>
        <v>1396662026.1100001</v>
      </c>
      <c r="N21" s="58">
        <f t="shared" si="1"/>
        <v>19538769288.739998</v>
      </c>
      <c r="O21" s="58">
        <f t="shared" si="2"/>
        <v>364884.29</v>
      </c>
      <c r="P21" s="62"/>
      <c r="Q21" s="62"/>
    </row>
    <row r="22" spans="1:17" s="63" customFormat="1" ht="14.25" customHeight="1">
      <c r="A22" s="64" t="s">
        <v>36</v>
      </c>
      <c r="B22" s="56">
        <v>1187151659.43</v>
      </c>
      <c r="C22" s="57">
        <v>1110188344.43</v>
      </c>
      <c r="D22" s="58">
        <v>1158555634.09</v>
      </c>
      <c r="E22" s="58">
        <v>1228914612</v>
      </c>
      <c r="F22" s="58">
        <v>1195979412.11</v>
      </c>
      <c r="G22" s="58">
        <v>1115427944.29</v>
      </c>
      <c r="H22" s="58">
        <v>1818404902.84</v>
      </c>
      <c r="I22" s="58">
        <v>2964994163.67</v>
      </c>
      <c r="J22" s="58">
        <v>1174936527.26</v>
      </c>
      <c r="K22" s="58">
        <v>1194088077.33</v>
      </c>
      <c r="L22" s="58">
        <v>1169123314.18</v>
      </c>
      <c r="M22" s="58">
        <v>1168025080.99</v>
      </c>
      <c r="N22" s="58">
        <f t="shared" si="1"/>
        <v>16485789672.619999</v>
      </c>
      <c r="O22" s="58">
        <f>364884.29</f>
        <v>364884.29</v>
      </c>
      <c r="P22" s="57"/>
      <c r="Q22" s="62"/>
    </row>
    <row r="23" spans="1:17" s="63" customFormat="1" ht="14.25" customHeight="1">
      <c r="A23" s="64" t="s">
        <v>37</v>
      </c>
      <c r="B23" s="56">
        <v>236501550.46</v>
      </c>
      <c r="C23" s="57">
        <v>207981705.26</v>
      </c>
      <c r="D23" s="58">
        <v>246264024.98</v>
      </c>
      <c r="E23" s="58">
        <v>219179685.74</v>
      </c>
      <c r="F23" s="58">
        <v>264268508.16</v>
      </c>
      <c r="G23" s="58">
        <v>227639265.23</v>
      </c>
      <c r="H23" s="58">
        <v>242829315.63</v>
      </c>
      <c r="I23" s="58">
        <v>453654279.2</v>
      </c>
      <c r="J23" s="58">
        <v>237581858.38</v>
      </c>
      <c r="K23" s="58">
        <v>249085116.03</v>
      </c>
      <c r="L23" s="58">
        <v>238622533.6</v>
      </c>
      <c r="M23" s="58">
        <v>228570941.94</v>
      </c>
      <c r="N23" s="58">
        <f t="shared" si="1"/>
        <v>3052178784.61</v>
      </c>
      <c r="O23" s="65">
        <v>0</v>
      </c>
      <c r="P23" s="62"/>
      <c r="Q23" s="62"/>
    </row>
    <row r="24" spans="1:17" s="63" customFormat="1" ht="15.75">
      <c r="A24" s="64" t="s">
        <v>38</v>
      </c>
      <c r="B24" s="56">
        <v>156379.95</v>
      </c>
      <c r="C24" s="57">
        <v>67456.91</v>
      </c>
      <c r="D24" s="58">
        <v>77319.21</v>
      </c>
      <c r="E24" s="58">
        <v>75176.04</v>
      </c>
      <c r="F24" s="58">
        <v>63156.73</v>
      </c>
      <c r="G24" s="58">
        <v>51192.61</v>
      </c>
      <c r="H24" s="58">
        <v>44859.8</v>
      </c>
      <c r="I24" s="58">
        <v>75341.06</v>
      </c>
      <c r="J24" s="58">
        <v>45202.81</v>
      </c>
      <c r="K24" s="58">
        <v>36914.87</v>
      </c>
      <c r="L24" s="58">
        <v>41828.34</v>
      </c>
      <c r="M24" s="58">
        <v>66003.18</v>
      </c>
      <c r="N24" s="58">
        <f t="shared" si="1"/>
        <v>800831.51</v>
      </c>
      <c r="O24" s="66">
        <v>0</v>
      </c>
      <c r="P24" s="62"/>
      <c r="Q24" s="62"/>
    </row>
    <row r="25" spans="1:17" s="63" customFormat="1" ht="15.75">
      <c r="A25" s="64" t="s">
        <v>28</v>
      </c>
      <c r="B25" s="56">
        <f>B26+B27+B28</f>
        <v>1591418373.51</v>
      </c>
      <c r="C25" s="57">
        <f aca="true" t="shared" si="3" ref="C25:O25">C26+C27+C28</f>
        <v>1462458343.21</v>
      </c>
      <c r="D25" s="58">
        <f t="shared" si="3"/>
        <v>1473623159.3500001</v>
      </c>
      <c r="E25" s="58">
        <f t="shared" si="3"/>
        <v>1484593544.71</v>
      </c>
      <c r="F25" s="58">
        <f t="shared" si="3"/>
        <v>1492971521.5900002</v>
      </c>
      <c r="G25" s="58">
        <f t="shared" si="3"/>
        <v>1500197512.17</v>
      </c>
      <c r="H25" s="58">
        <f t="shared" si="3"/>
        <v>1492668247.45</v>
      </c>
      <c r="I25" s="58">
        <f t="shared" si="3"/>
        <v>2863936343.71</v>
      </c>
      <c r="J25" s="58">
        <f t="shared" si="3"/>
        <v>1515792686.34</v>
      </c>
      <c r="K25" s="58">
        <f t="shared" si="3"/>
        <v>1532782330.9</v>
      </c>
      <c r="L25" s="58">
        <f t="shared" si="3"/>
        <v>1512150778.47</v>
      </c>
      <c r="M25" s="58">
        <f t="shared" si="3"/>
        <v>1554494745.95</v>
      </c>
      <c r="N25" s="58">
        <f t="shared" si="1"/>
        <v>19477087587.36</v>
      </c>
      <c r="O25" s="66">
        <f t="shared" si="3"/>
        <v>0</v>
      </c>
      <c r="P25" s="62"/>
      <c r="Q25" s="62"/>
    </row>
    <row r="26" spans="1:17" s="63" customFormat="1" ht="15.75">
      <c r="A26" s="64" t="s">
        <v>39</v>
      </c>
      <c r="B26" s="56">
        <v>1243099156.25</v>
      </c>
      <c r="C26" s="57">
        <v>1123424125.88</v>
      </c>
      <c r="D26" s="58">
        <v>1135420188.63</v>
      </c>
      <c r="E26" s="58">
        <v>1137409784.27</v>
      </c>
      <c r="F26" s="58">
        <v>1151021643.95</v>
      </c>
      <c r="G26" s="58">
        <v>1155622106.51</v>
      </c>
      <c r="H26" s="58">
        <v>1144820754.02</v>
      </c>
      <c r="I26" s="58">
        <v>2193634853.14</v>
      </c>
      <c r="J26" s="58">
        <v>1181282137.1</v>
      </c>
      <c r="K26" s="58">
        <v>1184588406.2</v>
      </c>
      <c r="L26" s="58">
        <v>1158184080.42</v>
      </c>
      <c r="M26" s="58">
        <v>1285055800.14</v>
      </c>
      <c r="N26" s="58">
        <f t="shared" si="1"/>
        <v>15093563036.51</v>
      </c>
      <c r="O26" s="66">
        <v>0</v>
      </c>
      <c r="P26" s="62"/>
      <c r="Q26" s="62"/>
    </row>
    <row r="27" spans="1:17" s="63" customFormat="1" ht="15.75">
      <c r="A27" s="64" t="s">
        <v>40</v>
      </c>
      <c r="B27" s="56">
        <v>348319217.26</v>
      </c>
      <c r="C27" s="57">
        <v>339034217.33</v>
      </c>
      <c r="D27" s="58">
        <v>338202970.72</v>
      </c>
      <c r="E27" s="58">
        <v>347183760.44</v>
      </c>
      <c r="F27" s="58">
        <v>341949877.64</v>
      </c>
      <c r="G27" s="58">
        <v>344575405.66</v>
      </c>
      <c r="H27" s="58">
        <v>347847493.43</v>
      </c>
      <c r="I27" s="58">
        <v>670301490.57</v>
      </c>
      <c r="J27" s="58">
        <v>334510549.24</v>
      </c>
      <c r="K27" s="58">
        <v>348193924.7</v>
      </c>
      <c r="L27" s="58">
        <v>353966698.05</v>
      </c>
      <c r="M27" s="58">
        <v>269438945.81</v>
      </c>
      <c r="N27" s="58">
        <f t="shared" si="1"/>
        <v>4383524550.85</v>
      </c>
      <c r="O27" s="66">
        <v>0</v>
      </c>
      <c r="P27" s="62"/>
      <c r="Q27" s="62"/>
    </row>
    <row r="28" spans="1:17" s="63" customFormat="1" ht="15.75">
      <c r="A28" s="64" t="s">
        <v>41</v>
      </c>
      <c r="B28" s="67">
        <v>0</v>
      </c>
      <c r="C28" s="68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f t="shared" si="1"/>
        <v>0</v>
      </c>
      <c r="O28" s="66">
        <v>0</v>
      </c>
      <c r="P28" s="62"/>
      <c r="Q28" s="62"/>
    </row>
    <row r="29" spans="1:17" s="63" customFormat="1" ht="31.5">
      <c r="A29" s="69" t="s">
        <v>63</v>
      </c>
      <c r="B29" s="56">
        <v>197060489.08</v>
      </c>
      <c r="C29" s="57">
        <v>194361764.69</v>
      </c>
      <c r="D29" s="58">
        <v>80137647.9</v>
      </c>
      <c r="E29" s="58">
        <v>56115827.81</v>
      </c>
      <c r="F29" s="58">
        <v>40999246.29</v>
      </c>
      <c r="G29" s="58">
        <v>161815955.43</v>
      </c>
      <c r="H29" s="58">
        <v>85326320.16</v>
      </c>
      <c r="I29" s="58">
        <v>63448467.95</v>
      </c>
      <c r="J29" s="58">
        <v>85254681.77</v>
      </c>
      <c r="K29" s="58">
        <v>129964891.33</v>
      </c>
      <c r="L29" s="58">
        <v>10721690.89</v>
      </c>
      <c r="M29" s="58">
        <v>127215023.47</v>
      </c>
      <c r="N29" s="58">
        <f t="shared" si="1"/>
        <v>1232422006.7700002</v>
      </c>
      <c r="O29" s="58">
        <v>124668.19</v>
      </c>
      <c r="P29" s="62"/>
      <c r="Q29" s="62"/>
    </row>
    <row r="30" spans="1:17" s="63" customFormat="1" ht="16.5" customHeight="1">
      <c r="A30" s="59" t="s">
        <v>29</v>
      </c>
      <c r="B30" s="56">
        <f aca="true" t="shared" si="4" ref="B30:O30">SUM(B31:B34)</f>
        <v>1615638926</v>
      </c>
      <c r="C30" s="56">
        <f t="shared" si="4"/>
        <v>1399439807.93</v>
      </c>
      <c r="D30" s="56">
        <f t="shared" si="4"/>
        <v>1630806021.56</v>
      </c>
      <c r="E30" s="56">
        <f t="shared" si="4"/>
        <v>1428950531.6499999</v>
      </c>
      <c r="F30" s="56">
        <f t="shared" si="4"/>
        <v>1445994175.1699998</v>
      </c>
      <c r="G30" s="56">
        <f t="shared" si="4"/>
        <v>1426852298.25</v>
      </c>
      <c r="H30" s="56">
        <f t="shared" si="4"/>
        <v>2055784638.23</v>
      </c>
      <c r="I30" s="56">
        <f t="shared" si="4"/>
        <v>2353894517.51</v>
      </c>
      <c r="J30" s="56">
        <f t="shared" si="4"/>
        <v>1190247949.93</v>
      </c>
      <c r="K30" s="56">
        <f t="shared" si="4"/>
        <v>727496281.9</v>
      </c>
      <c r="L30" s="56">
        <f t="shared" si="4"/>
        <v>1225730906.99</v>
      </c>
      <c r="M30" s="56">
        <f t="shared" si="4"/>
        <v>1487581008.08</v>
      </c>
      <c r="N30" s="58">
        <f t="shared" si="1"/>
        <v>17988417063.199997</v>
      </c>
      <c r="O30" s="66">
        <f t="shared" si="4"/>
        <v>0</v>
      </c>
      <c r="P30" s="62"/>
      <c r="Q30" s="62"/>
    </row>
    <row r="31" spans="1:17" s="63" customFormat="1" ht="15.75">
      <c r="A31" s="64" t="s">
        <v>42</v>
      </c>
      <c r="B31" s="56">
        <v>553481.59</v>
      </c>
      <c r="C31" s="57">
        <v>776584.79</v>
      </c>
      <c r="D31" s="58">
        <v>345300.62</v>
      </c>
      <c r="E31" s="58">
        <v>424228.15</v>
      </c>
      <c r="F31" s="58">
        <v>412292.5</v>
      </c>
      <c r="G31" s="58">
        <v>1327845.32</v>
      </c>
      <c r="H31" s="58">
        <v>966665.78</v>
      </c>
      <c r="I31" s="58">
        <v>2273759.63</v>
      </c>
      <c r="J31" s="58">
        <v>162540.15</v>
      </c>
      <c r="K31" s="58">
        <v>345733.54</v>
      </c>
      <c r="L31" s="58">
        <v>333749.5</v>
      </c>
      <c r="M31" s="58">
        <v>241409.6</v>
      </c>
      <c r="N31" s="58">
        <f t="shared" si="1"/>
        <v>8163591.17</v>
      </c>
      <c r="O31" s="66">
        <v>0</v>
      </c>
      <c r="P31" s="62"/>
      <c r="Q31" s="62"/>
    </row>
    <row r="32" spans="1:17" s="63" customFormat="1" ht="15.75">
      <c r="A32" s="64" t="s">
        <v>43</v>
      </c>
      <c r="B32" s="56">
        <v>8054407.93</v>
      </c>
      <c r="C32" s="57">
        <v>3910078.46</v>
      </c>
      <c r="D32" s="58">
        <v>123223625.06</v>
      </c>
      <c r="E32" s="58">
        <v>23287414.75</v>
      </c>
      <c r="F32" s="58">
        <v>12354003.17</v>
      </c>
      <c r="G32" s="58">
        <v>8224894.96</v>
      </c>
      <c r="H32" s="58">
        <v>633988899.64</v>
      </c>
      <c r="I32" s="58">
        <v>718888452.43</v>
      </c>
      <c r="J32" s="58">
        <v>1517389.47</v>
      </c>
      <c r="K32" s="58">
        <v>11550590.61</v>
      </c>
      <c r="L32" s="58">
        <v>4090751.17</v>
      </c>
      <c r="M32" s="58">
        <v>11032441.4</v>
      </c>
      <c r="N32" s="58">
        <f t="shared" si="1"/>
        <v>1560122949.0500002</v>
      </c>
      <c r="O32" s="66">
        <v>0</v>
      </c>
      <c r="P32" s="62"/>
      <c r="Q32" s="62"/>
    </row>
    <row r="33" spans="1:22" s="63" customFormat="1" ht="15.75" customHeight="1">
      <c r="A33" s="64" t="s">
        <v>44</v>
      </c>
      <c r="B33" s="56">
        <v>88759645.64</v>
      </c>
      <c r="C33" s="57">
        <v>4539683.97</v>
      </c>
      <c r="D33" s="58">
        <v>3891921.94</v>
      </c>
      <c r="E33" s="58">
        <v>3920941.39</v>
      </c>
      <c r="F33" s="58">
        <v>21107004.94</v>
      </c>
      <c r="G33" s="58">
        <v>10269578.56</v>
      </c>
      <c r="H33" s="58">
        <v>10175001</v>
      </c>
      <c r="I33" s="58">
        <v>14123642.57</v>
      </c>
      <c r="J33" s="58">
        <v>12629061.88</v>
      </c>
      <c r="K33" s="58">
        <v>13175657.53</v>
      </c>
      <c r="L33" s="58">
        <v>6314977.48</v>
      </c>
      <c r="M33" s="58">
        <v>3455462.53</v>
      </c>
      <c r="N33" s="58">
        <v>192362579.43</v>
      </c>
      <c r="O33" s="66">
        <v>0</v>
      </c>
      <c r="P33" s="94"/>
      <c r="Q33" s="94"/>
      <c r="R33" s="94"/>
      <c r="S33" s="94"/>
      <c r="T33" s="94"/>
      <c r="U33" s="39"/>
      <c r="V33" s="39"/>
    </row>
    <row r="34" spans="1:22" s="63" customFormat="1" ht="15.75">
      <c r="A34" s="70" t="s">
        <v>45</v>
      </c>
      <c r="B34" s="71">
        <v>1518271390.84</v>
      </c>
      <c r="C34" s="72">
        <v>1390213460.71</v>
      </c>
      <c r="D34" s="73">
        <v>1503345173.94</v>
      </c>
      <c r="E34" s="73">
        <v>1401317947.36</v>
      </c>
      <c r="F34" s="73">
        <v>1412120874.56</v>
      </c>
      <c r="G34" s="73">
        <v>1407029979.41</v>
      </c>
      <c r="H34" s="73">
        <v>1410654071.81</v>
      </c>
      <c r="I34" s="73">
        <v>1618608662.88</v>
      </c>
      <c r="J34" s="73">
        <v>1175938958.43</v>
      </c>
      <c r="K34" s="73">
        <v>702424300.22</v>
      </c>
      <c r="L34" s="73">
        <v>1214991428.84</v>
      </c>
      <c r="M34" s="73">
        <v>1472851694.55</v>
      </c>
      <c r="N34" s="73">
        <f t="shared" si="1"/>
        <v>16227767943.549997</v>
      </c>
      <c r="O34" s="74">
        <v>0</v>
      </c>
      <c r="P34" s="94"/>
      <c r="Q34" s="94"/>
      <c r="R34" s="94"/>
      <c r="S34" s="94"/>
      <c r="T34" s="94"/>
      <c r="U34" s="39"/>
      <c r="V34" s="39"/>
    </row>
    <row r="35" spans="1:17" s="63" customFormat="1" ht="15.75">
      <c r="A35" s="75" t="s">
        <v>5</v>
      </c>
      <c r="B35" s="76">
        <f aca="true" t="shared" si="5" ref="B35:O35">B20-B30</f>
        <v>1596649526.4300003</v>
      </c>
      <c r="C35" s="76">
        <f t="shared" si="5"/>
        <v>1575617806.5700004</v>
      </c>
      <c r="D35" s="76">
        <f t="shared" si="5"/>
        <v>1327851763.9700003</v>
      </c>
      <c r="E35" s="76">
        <f t="shared" si="5"/>
        <v>1559928314.6499999</v>
      </c>
      <c r="F35" s="76">
        <f t="shared" si="5"/>
        <v>1548287669.7100003</v>
      </c>
      <c r="G35" s="76">
        <f t="shared" si="5"/>
        <v>1578279571.48</v>
      </c>
      <c r="H35" s="76">
        <f t="shared" si="5"/>
        <v>1583489007.6499996</v>
      </c>
      <c r="I35" s="76">
        <f t="shared" si="5"/>
        <v>3992214078.079999</v>
      </c>
      <c r="J35" s="76">
        <f t="shared" si="5"/>
        <v>1823363006.6299999</v>
      </c>
      <c r="K35" s="76">
        <f t="shared" si="5"/>
        <v>2378461048.56</v>
      </c>
      <c r="L35" s="76">
        <f t="shared" si="5"/>
        <v>1704929238.49</v>
      </c>
      <c r="M35" s="76">
        <f t="shared" si="5"/>
        <v>1590790787.4500003</v>
      </c>
      <c r="N35" s="76">
        <f t="shared" si="5"/>
        <v>22259861819.670006</v>
      </c>
      <c r="O35" s="77">
        <f t="shared" si="5"/>
        <v>489552.48</v>
      </c>
      <c r="P35" s="62"/>
      <c r="Q35" s="62"/>
    </row>
    <row r="36" spans="1:17" ht="15.75">
      <c r="A36" s="17"/>
      <c r="B36" s="17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7"/>
      <c r="N36" s="17"/>
      <c r="O36" s="17"/>
      <c r="P36" s="8"/>
      <c r="Q36" s="8"/>
    </row>
    <row r="37" spans="1:17" ht="15.75">
      <c r="A37" s="97" t="s">
        <v>6</v>
      </c>
      <c r="B37" s="97"/>
      <c r="C37" s="97"/>
      <c r="D37" s="97"/>
      <c r="E37" s="97"/>
      <c r="F37" s="102" t="s">
        <v>7</v>
      </c>
      <c r="G37" s="97"/>
      <c r="H37" s="97"/>
      <c r="I37" s="97"/>
      <c r="J37" s="97"/>
      <c r="K37" s="97"/>
      <c r="L37" s="102" t="s">
        <v>30</v>
      </c>
      <c r="M37" s="97"/>
      <c r="N37" s="97"/>
      <c r="O37" s="97"/>
      <c r="P37" s="8"/>
      <c r="Q37" s="8"/>
    </row>
    <row r="38" spans="1:17" ht="15.75">
      <c r="A38" s="19" t="s">
        <v>13</v>
      </c>
      <c r="B38" s="20"/>
      <c r="C38" s="20"/>
      <c r="D38" s="20"/>
      <c r="E38" s="20"/>
      <c r="F38" s="21"/>
      <c r="G38" s="22"/>
      <c r="H38" s="22"/>
      <c r="I38" s="22"/>
      <c r="J38" s="22"/>
      <c r="K38" s="23">
        <v>59577649677</v>
      </c>
      <c r="L38" s="24"/>
      <c r="M38" s="90" t="s">
        <v>14</v>
      </c>
      <c r="N38" s="90"/>
      <c r="O38" s="90"/>
      <c r="P38" s="8"/>
      <c r="Q38" s="8"/>
    </row>
    <row r="39" spans="1:17" ht="15.75">
      <c r="A39" s="19" t="s">
        <v>15</v>
      </c>
      <c r="B39" s="20"/>
      <c r="C39" s="20"/>
      <c r="D39" s="20"/>
      <c r="E39" s="20"/>
      <c r="F39" s="25"/>
      <c r="G39" s="16"/>
      <c r="H39" s="26"/>
      <c r="I39" s="26"/>
      <c r="J39" s="26"/>
      <c r="K39" s="27">
        <v>0</v>
      </c>
      <c r="L39" s="24"/>
      <c r="M39" s="90" t="s">
        <v>14</v>
      </c>
      <c r="N39" s="90"/>
      <c r="O39" s="90"/>
      <c r="P39" s="8"/>
      <c r="Q39" s="8"/>
    </row>
    <row r="40" spans="1:17" ht="15.75">
      <c r="A40" s="28" t="s">
        <v>31</v>
      </c>
      <c r="B40" s="20"/>
      <c r="C40" s="20"/>
      <c r="D40" s="20"/>
      <c r="E40" s="20"/>
      <c r="F40" s="25"/>
      <c r="G40" s="16"/>
      <c r="H40" s="26"/>
      <c r="I40" s="26"/>
      <c r="J40" s="26"/>
      <c r="K40" s="23">
        <v>59577649677</v>
      </c>
      <c r="L40" s="24"/>
      <c r="M40" s="90" t="s">
        <v>14</v>
      </c>
      <c r="N40" s="90"/>
      <c r="O40" s="90"/>
      <c r="P40" s="8"/>
      <c r="Q40" s="8"/>
    </row>
    <row r="41" spans="1:17" ht="15.75">
      <c r="A41" s="48" t="s">
        <v>32</v>
      </c>
      <c r="B41" s="49"/>
      <c r="C41" s="49"/>
      <c r="D41" s="49"/>
      <c r="E41" s="49"/>
      <c r="F41" s="50"/>
      <c r="G41" s="41"/>
      <c r="H41" s="51"/>
      <c r="I41" s="51"/>
      <c r="J41" s="51"/>
      <c r="K41" s="52">
        <f>N35+O35</f>
        <v>22260351372.150005</v>
      </c>
      <c r="L41" s="53"/>
      <c r="M41" s="54"/>
      <c r="N41" s="54"/>
      <c r="O41" s="55">
        <f>K41/K40*100</f>
        <v>37.36359438956457</v>
      </c>
      <c r="P41" s="8"/>
      <c r="Q41" s="8"/>
    </row>
    <row r="42" spans="1:17" ht="15.75">
      <c r="A42" s="87" t="s">
        <v>33</v>
      </c>
      <c r="B42" s="87"/>
      <c r="C42" s="87"/>
      <c r="D42" s="87"/>
      <c r="E42" s="87"/>
      <c r="F42" s="31"/>
      <c r="G42" s="18"/>
      <c r="H42" s="18"/>
      <c r="I42" s="18"/>
      <c r="J42" s="18"/>
      <c r="K42" s="23">
        <f>$K$40*O42/100</f>
        <v>29193048341.73</v>
      </c>
      <c r="L42" s="24"/>
      <c r="M42" s="32"/>
      <c r="N42" s="32"/>
      <c r="O42" s="29">
        <v>49</v>
      </c>
      <c r="P42" s="8"/>
      <c r="Q42" s="8"/>
    </row>
    <row r="43" spans="1:17" ht="15.75">
      <c r="A43" s="30" t="s">
        <v>34</v>
      </c>
      <c r="B43" s="30"/>
      <c r="C43" s="30"/>
      <c r="D43" s="30"/>
      <c r="E43" s="30"/>
      <c r="F43" s="31"/>
      <c r="G43" s="18"/>
      <c r="H43" s="18"/>
      <c r="I43" s="18"/>
      <c r="J43" s="18"/>
      <c r="K43" s="23">
        <f>$K$40*O43/100</f>
        <v>27733395924.643497</v>
      </c>
      <c r="L43" s="24"/>
      <c r="M43" s="32"/>
      <c r="N43" s="32"/>
      <c r="O43" s="32">
        <v>46.55</v>
      </c>
      <c r="P43" s="8"/>
      <c r="Q43" s="8"/>
    </row>
    <row r="44" spans="1:17" ht="15.75">
      <c r="A44" s="30" t="s">
        <v>35</v>
      </c>
      <c r="B44" s="30"/>
      <c r="C44" s="30"/>
      <c r="D44" s="30"/>
      <c r="E44" s="30"/>
      <c r="F44" s="33"/>
      <c r="G44" s="17"/>
      <c r="H44" s="17"/>
      <c r="I44" s="17"/>
      <c r="J44" s="17"/>
      <c r="K44" s="34">
        <f>$K$40*O44/100</f>
        <v>26273743507.557003</v>
      </c>
      <c r="L44" s="24"/>
      <c r="M44" s="32"/>
      <c r="N44" s="32"/>
      <c r="O44" s="29">
        <v>44.1</v>
      </c>
      <c r="P44" s="8"/>
      <c r="Q44" s="8"/>
    </row>
    <row r="45" spans="6:12" ht="7.5" customHeight="1">
      <c r="F45" s="35"/>
      <c r="G45" s="35"/>
      <c r="H45" s="35"/>
      <c r="I45" s="35"/>
      <c r="J45" s="35"/>
      <c r="K45" s="35"/>
      <c r="L45" s="24"/>
    </row>
    <row r="46" spans="1:15" s="1" customFormat="1" ht="15">
      <c r="A46" s="3" t="s">
        <v>62</v>
      </c>
      <c r="B46" s="2"/>
      <c r="C46" s="2"/>
      <c r="D46" s="2"/>
      <c r="E46" s="2"/>
      <c r="F46" s="2"/>
      <c r="G46" s="2"/>
      <c r="H46" s="2"/>
      <c r="I46" s="84"/>
      <c r="J46" s="2"/>
      <c r="K46" s="2"/>
      <c r="L46" s="2"/>
      <c r="M46" s="3"/>
      <c r="O46" s="80"/>
    </row>
    <row r="47" spans="1:13" s="1" customFormat="1" ht="15">
      <c r="A47" s="101" t="s">
        <v>47</v>
      </c>
      <c r="B47" s="101"/>
      <c r="C47" s="101"/>
      <c r="D47" s="101"/>
      <c r="E47" s="4"/>
      <c r="F47" s="4"/>
      <c r="G47" s="4"/>
      <c r="H47" s="4"/>
      <c r="I47" s="4"/>
      <c r="J47" s="4"/>
      <c r="K47" s="85"/>
      <c r="L47" s="4"/>
      <c r="M47" s="3"/>
    </row>
    <row r="48" spans="1:13" s="1" customFormat="1" ht="15">
      <c r="A48" s="101" t="s">
        <v>61</v>
      </c>
      <c r="B48" s="101"/>
      <c r="C48" s="101"/>
      <c r="D48" s="101"/>
      <c r="E48" s="5"/>
      <c r="F48" s="5"/>
      <c r="G48" s="5"/>
      <c r="H48" s="5"/>
      <c r="I48" s="5"/>
      <c r="J48" s="5"/>
      <c r="K48" s="5"/>
      <c r="L48" s="5"/>
      <c r="M48" s="79"/>
    </row>
    <row r="49" spans="1:15" s="1" customFormat="1" ht="15">
      <c r="A49" s="103" t="s">
        <v>69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s="1" customFormat="1" ht="42.75" customHeight="1">
      <c r="A50" s="89" t="s">
        <v>71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 s="1" customFormat="1" ht="15">
      <c r="A51" s="106" t="s">
        <v>72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5" s="1" customFormat="1" ht="15">
      <c r="A52" s="106" t="s">
        <v>16</v>
      </c>
      <c r="B52" s="106"/>
      <c r="C52" s="106"/>
      <c r="D52" s="106"/>
      <c r="O52" s="6"/>
    </row>
    <row r="53" spans="1:15" s="36" customFormat="1" ht="15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5" s="36" customFormat="1" ht="3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s="36" customFormat="1" ht="32.25" customHeight="1">
      <c r="A55" s="37"/>
      <c r="B55" s="83"/>
      <c r="C55" s="83"/>
      <c r="D55" s="83"/>
      <c r="E55" s="83"/>
      <c r="F55" s="83"/>
      <c r="G55" s="83"/>
      <c r="H55" s="83"/>
      <c r="I55" s="37"/>
      <c r="J55" s="37"/>
      <c r="K55" s="37"/>
      <c r="L55" s="37"/>
      <c r="M55" s="37"/>
      <c r="N55" s="37"/>
      <c r="O55" s="37"/>
    </row>
    <row r="56" spans="1:13" ht="15.75" customHeight="1">
      <c r="A56" s="39"/>
      <c r="B56" s="39"/>
      <c r="C56" s="39"/>
      <c r="D56" s="39"/>
      <c r="E56" s="39"/>
      <c r="G56" s="39"/>
      <c r="H56" s="39"/>
      <c r="I56" s="39"/>
      <c r="J56" s="39"/>
      <c r="K56" s="39"/>
      <c r="L56" s="39"/>
      <c r="M56" s="39"/>
    </row>
    <row r="57" spans="1:14" ht="15.75" customHeight="1">
      <c r="A57" s="86" t="s">
        <v>65</v>
      </c>
      <c r="B57" s="86"/>
      <c r="C57" s="86" t="s">
        <v>64</v>
      </c>
      <c r="D57" s="86"/>
      <c r="E57" s="86"/>
      <c r="F57" s="86"/>
      <c r="G57" s="86"/>
      <c r="H57" s="86"/>
      <c r="I57" s="86" t="s">
        <v>68</v>
      </c>
      <c r="J57" s="86"/>
      <c r="K57" s="86"/>
      <c r="L57" s="86"/>
      <c r="M57" s="86"/>
      <c r="N57" s="86"/>
    </row>
    <row r="58" spans="1:14" ht="15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ht="15.75">
      <c r="X59" s="7" t="s">
        <v>46</v>
      </c>
    </row>
    <row r="60" spans="1:12" ht="15.75">
      <c r="A60" s="7" t="s">
        <v>4</v>
      </c>
      <c r="L60" s="38"/>
    </row>
    <row r="61" ht="15.75">
      <c r="L61" s="38"/>
    </row>
    <row r="62" spans="1:13" ht="14.25" customHeight="1">
      <c r="A62" s="86"/>
      <c r="B62" s="86"/>
      <c r="C62" s="86"/>
      <c r="D62" s="86"/>
      <c r="E62" s="86"/>
      <c r="F62" s="81" t="s">
        <v>66</v>
      </c>
      <c r="G62" s="81"/>
      <c r="H62" s="81"/>
      <c r="I62" s="81"/>
      <c r="J62" s="81"/>
      <c r="K62" s="81"/>
      <c r="L62" s="81"/>
      <c r="M62" s="81"/>
    </row>
    <row r="63" spans="1:13" ht="15.75">
      <c r="A63" s="86"/>
      <c r="B63" s="86"/>
      <c r="C63" s="86"/>
      <c r="D63" s="86"/>
      <c r="E63" s="86"/>
      <c r="F63" s="13" t="s">
        <v>67</v>
      </c>
      <c r="G63" s="13"/>
      <c r="H63" s="13"/>
      <c r="I63" s="13"/>
      <c r="J63" s="13"/>
      <c r="K63" s="13"/>
      <c r="L63" s="13"/>
      <c r="M63" s="13"/>
    </row>
    <row r="64" spans="1:13" ht="15.75">
      <c r="A64" s="39"/>
      <c r="B64" s="39"/>
      <c r="C64" s="39"/>
      <c r="J64" s="40"/>
      <c r="K64" s="40"/>
      <c r="L64" s="40"/>
      <c r="M64" s="40"/>
    </row>
  </sheetData>
  <sheetProtection/>
  <mergeCells count="41">
    <mergeCell ref="A51:O51"/>
    <mergeCell ref="H16:H19"/>
    <mergeCell ref="A48:D48"/>
    <mergeCell ref="E16:E19"/>
    <mergeCell ref="A52:D52"/>
    <mergeCell ref="B14:O14"/>
    <mergeCell ref="B15:N15"/>
    <mergeCell ref="B16:B19"/>
    <mergeCell ref="C16:C19"/>
    <mergeCell ref="D16:D19"/>
    <mergeCell ref="M16:M19"/>
    <mergeCell ref="L37:O37"/>
    <mergeCell ref="A49:O49"/>
    <mergeCell ref="M39:O39"/>
    <mergeCell ref="M40:O40"/>
    <mergeCell ref="A5:O5"/>
    <mergeCell ref="A6:O6"/>
    <mergeCell ref="A7:O7"/>
    <mergeCell ref="A8:O8"/>
    <mergeCell ref="A9:O9"/>
    <mergeCell ref="G16:G19"/>
    <mergeCell ref="P33:T34"/>
    <mergeCell ref="A57:B58"/>
    <mergeCell ref="C57:H58"/>
    <mergeCell ref="I57:N58"/>
    <mergeCell ref="A62:E62"/>
    <mergeCell ref="B13:O13"/>
    <mergeCell ref="F16:F19"/>
    <mergeCell ref="A37:E37"/>
    <mergeCell ref="A13:A19"/>
    <mergeCell ref="A47:D47"/>
    <mergeCell ref="A63:E63"/>
    <mergeCell ref="A42:E42"/>
    <mergeCell ref="A53:O53"/>
    <mergeCell ref="A50:O50"/>
    <mergeCell ref="M38:O38"/>
    <mergeCell ref="J16:J19"/>
    <mergeCell ref="K16:K19"/>
    <mergeCell ref="L16:L19"/>
    <mergeCell ref="I16:I19"/>
    <mergeCell ref="F37:K3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2"/>
  <ignoredErrors>
    <ignoredError sqref="N21:N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2019-05-17T18:39:45Z</cp:lastPrinted>
  <dcterms:created xsi:type="dcterms:W3CDTF">2002-12-13T17:59:57Z</dcterms:created>
  <dcterms:modified xsi:type="dcterms:W3CDTF">2019-05-28T18:44:50Z</dcterms:modified>
  <cp:category/>
  <cp:version/>
  <cp:contentType/>
  <cp:contentStatus/>
</cp:coreProperties>
</file>