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RREO'!$A$1:$E$112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<sst xmlns="http://schemas.openxmlformats.org/spreadsheetml/2006/main" count="113" uniqueCount="97">
  <si>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</si>
  <si>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</si>
  <si>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</si>
  <si>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</si>
  <si>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</si>
  <si>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</si>
  <si>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</si>
  <si>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</si>
  <si>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</si>
  <si>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</si>
  <si>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</si>
  <si>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</si>
  <si>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</si>
  <si>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</si>
  <si>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</si>
  <si>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</si>
  <si>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</si>
  <si>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</si>
  <si>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</si>
  <si>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</si>
  <si>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</si>
  <si>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</si>
  <si>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</si>
  <si>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</si>
  <si>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</si>
  <si>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</si>
  <si>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</si>
  <si>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</si>
  <si>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</si>
  <si>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</si>
  <si>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</si>
  <si>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</si>
  <si>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</si>
  <si>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</si>
  <si>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</si>
  <si>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</si>
  <si>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</si>
  <si>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</si>
  <si>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</si>
  <si>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</si>
  <si>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</si>
  <si>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</si>
  <si>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</si>
  <si>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</si>
  <si>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</si>
  <si>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</si>
  <si>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</si>
  <si>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</si>
  <si>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</si>
  <si>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</si>
  <si>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</si>
  <si>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</si>
  <si>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</si>
  <si>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</si>
  <si>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</si>
  <si>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</si>
  <si>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</si>
  <si>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</si>
  <si>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</si>
  <si>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</si>
  <si>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</si>
  <si>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</si>
  <si>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</si>
  <si>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</si>
  <si>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</si>
  <si>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</si>
  <si>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</si>
  <si>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</si>
  <si>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</si>
  <si>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</si>
  <si>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</si>
  <si>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</si>
  <si>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</si>
  <si>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</si>
  <si>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</si>
  <si>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</si>
  <si>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</si>
  <si>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</si>
  <si>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</si>
  <si>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</si>
  <si>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</si>
  <si>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</si>
  <si>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</si>
  <si>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</si>
  <si>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</si>
  <si>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2 - Imprensa Oficial, CEDAE e AGERIO não constam nos Orçamentos Fiscal e da Seguridade Social no exercício de 2022.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</si>
  <si>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</si>
  <si>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</si>
  <si>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</si>
  <si>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</si>
  <si>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</si>
  <si>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</si>
  <si>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</si>
  <si>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</si>
  <si>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</si>
  <si>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>JANEIRO A JUNHO 2022/BIMESTRE MAIO - JUNHO</t>
  </si>
  <si>
    <t>Emissão: 19/07/2022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</si>
</sst>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5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0" fontId="1" fillId="34" borderId="0" xfId="0" applyFont="1" applyFill="1" applyAlignment="1">
      <alignment horizontal="right"/>
    </xf>
    <xf numFmtId="181" fontId="1" fillId="34" borderId="15" xfId="0" applyNumberFormat="1" applyFont="1" applyFill="1" applyBorder="1" applyAlignment="1">
      <alignment/>
    </xf>
    <xf numFmtId="181" fontId="1" fillId="34" borderId="14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1" fontId="1" fillId="34" borderId="0" xfId="64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0" xfId="6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0" borderId="16" xfId="64" applyFont="1" applyFill="1" applyBorder="1" applyAlignment="1">
      <alignment horizontal="center"/>
    </xf>
    <xf numFmtId="171" fontId="1" fillId="0" borderId="11" xfId="64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142875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428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4991100</xdr:colOff>
      <xdr:row>0</xdr:row>
      <xdr:rowOff>161925</xdr:rowOff>
    </xdr:from>
    <xdr:to>
      <xdr:col>1</xdr:col>
      <xdr:colOff>85725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619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tabSelected="1" zoomScale="75" zoomScaleNormal="75" zoomScalePageLayoutView="0" workbookViewId="0" topLeftCell="A1">
      <selection activeCell="B86" sqref="B86:E9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45" t="s">
        <v>1</v>
      </c>
      <c r="B5" s="145"/>
      <c r="C5" s="145"/>
      <c r="D5" s="145"/>
      <c r="E5" s="145"/>
      <c r="F5" s="3"/>
    </row>
    <row r="6" spans="1:8" ht="15.75">
      <c r="A6" s="146" t="s">
        <v>47</v>
      </c>
      <c r="B6" s="146"/>
      <c r="C6" s="146"/>
      <c r="D6" s="146"/>
      <c r="E6" s="146"/>
      <c r="F6" s="4"/>
      <c r="G6" s="5"/>
      <c r="H6" s="5"/>
    </row>
    <row r="7" spans="1:8" ht="15.75">
      <c r="A7" s="145" t="s">
        <v>0</v>
      </c>
      <c r="B7" s="145"/>
      <c r="C7" s="145"/>
      <c r="D7" s="145"/>
      <c r="E7" s="145"/>
      <c r="F7" s="3"/>
      <c r="G7" s="5"/>
      <c r="H7" s="5"/>
    </row>
    <row r="8" spans="1:9" ht="15.75">
      <c r="A8" s="145" t="s">
        <v>95</v>
      </c>
      <c r="B8" s="145"/>
      <c r="C8" s="145"/>
      <c r="D8" s="145"/>
      <c r="E8" s="145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16" t="s">
        <v>96</v>
      </c>
      <c r="G10" s="5"/>
      <c r="H10" s="5"/>
    </row>
    <row r="11" spans="1:8" ht="15.75">
      <c r="A11" s="2" t="s">
        <v>81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30" t="s">
        <v>24</v>
      </c>
      <c r="B12" s="130"/>
      <c r="C12" s="149"/>
      <c r="D12" s="129" t="s">
        <v>2</v>
      </c>
      <c r="E12" s="130"/>
      <c r="F12" s="5"/>
      <c r="G12" s="5"/>
      <c r="H12" s="5"/>
    </row>
    <row r="13" spans="1:8" ht="15.75">
      <c r="A13" s="150" t="s">
        <v>25</v>
      </c>
      <c r="B13" s="150"/>
      <c r="C13" s="151"/>
      <c r="D13" s="147"/>
      <c r="E13" s="148"/>
      <c r="F13" s="8"/>
      <c r="G13" s="5"/>
      <c r="H13" s="5"/>
    </row>
    <row r="14" spans="1:8" ht="15.75">
      <c r="A14" s="122" t="s">
        <v>29</v>
      </c>
      <c r="B14" s="122"/>
      <c r="C14" s="123"/>
      <c r="D14" s="10"/>
      <c r="E14" s="81">
        <v>92916188583</v>
      </c>
      <c r="F14" s="11"/>
      <c r="G14" s="106"/>
      <c r="H14" s="5"/>
    </row>
    <row r="15" spans="1:8" ht="15.75">
      <c r="A15" s="122" t="s">
        <v>30</v>
      </c>
      <c r="B15" s="122"/>
      <c r="C15" s="123"/>
      <c r="D15" s="10"/>
      <c r="E15" s="81">
        <v>97190848207.00002</v>
      </c>
      <c r="F15" s="11"/>
      <c r="G15" s="106"/>
      <c r="H15" s="5"/>
    </row>
    <row r="16" spans="1:8" ht="15.75">
      <c r="A16" s="122" t="s">
        <v>31</v>
      </c>
      <c r="B16" s="122"/>
      <c r="C16" s="123"/>
      <c r="D16" s="10"/>
      <c r="E16" s="81">
        <v>50540859603.670006</v>
      </c>
      <c r="F16" s="11"/>
      <c r="G16" s="106"/>
      <c r="H16" s="5"/>
    </row>
    <row r="17" spans="1:8" ht="15.75">
      <c r="A17" s="122" t="s">
        <v>72</v>
      </c>
      <c r="B17" s="122"/>
      <c r="C17" s="123"/>
      <c r="D17" s="10"/>
      <c r="E17" s="81">
        <f>IF(E16&lt;E25,E25-E16,0)</f>
        <v>0</v>
      </c>
      <c r="F17" s="11"/>
      <c r="G17" s="106"/>
      <c r="H17" s="5"/>
    </row>
    <row r="18" spans="1:8" ht="15.75" hidden="1">
      <c r="A18" s="122" t="s">
        <v>32</v>
      </c>
      <c r="B18" s="122"/>
      <c r="C18" s="123"/>
      <c r="D18" s="10"/>
      <c r="E18" s="81">
        <v>0</v>
      </c>
      <c r="F18" s="11"/>
      <c r="G18" s="106"/>
      <c r="H18" s="5"/>
    </row>
    <row r="19" spans="1:8" ht="15.75" hidden="1">
      <c r="A19" s="122" t="s">
        <v>54</v>
      </c>
      <c r="B19" s="122"/>
      <c r="C19" s="123"/>
      <c r="D19" s="10"/>
      <c r="E19" s="81">
        <v>0</v>
      </c>
      <c r="F19" s="11"/>
      <c r="G19" s="106"/>
      <c r="H19" s="5"/>
    </row>
    <row r="20" spans="1:8" ht="15.75">
      <c r="A20" s="122" t="s">
        <v>67</v>
      </c>
      <c r="B20" s="122"/>
      <c r="C20" s="123"/>
      <c r="D20" s="10"/>
      <c r="E20" s="82">
        <v>9390810042.24</v>
      </c>
      <c r="F20" s="11"/>
      <c r="G20" s="106"/>
      <c r="H20" s="5"/>
    </row>
    <row r="21" spans="1:8" ht="15.75">
      <c r="A21" s="122" t="s">
        <v>26</v>
      </c>
      <c r="B21" s="122"/>
      <c r="C21" s="123"/>
      <c r="D21" s="10"/>
      <c r="E21" s="83"/>
      <c r="F21" s="12"/>
      <c r="G21" s="106"/>
      <c r="H21" s="5"/>
    </row>
    <row r="22" spans="1:8" ht="15.75">
      <c r="A22" s="122" t="s">
        <v>33</v>
      </c>
      <c r="B22" s="122"/>
      <c r="C22" s="123"/>
      <c r="D22" s="13"/>
      <c r="E22" s="81">
        <v>92916188583</v>
      </c>
      <c r="F22" s="11"/>
      <c r="G22" s="106"/>
      <c r="H22" s="5"/>
    </row>
    <row r="23" spans="1:8" ht="15.75">
      <c r="A23" s="122" t="s">
        <v>34</v>
      </c>
      <c r="B23" s="122"/>
      <c r="C23" s="123"/>
      <c r="D23" s="13"/>
      <c r="E23" s="81">
        <v>104167751156.31999</v>
      </c>
      <c r="F23" s="11"/>
      <c r="G23" s="106"/>
      <c r="H23" s="5"/>
    </row>
    <row r="24" spans="1:8" ht="15.75">
      <c r="A24" s="122" t="s">
        <v>35</v>
      </c>
      <c r="B24" s="122"/>
      <c r="C24" s="123"/>
      <c r="D24" s="13"/>
      <c r="E24" s="81">
        <v>50370435044.450005</v>
      </c>
      <c r="F24" s="11"/>
      <c r="G24" s="106"/>
      <c r="H24" s="5"/>
    </row>
    <row r="25" spans="1:8" ht="15.75">
      <c r="A25" s="122" t="s">
        <v>36</v>
      </c>
      <c r="B25" s="122"/>
      <c r="C25" s="123"/>
      <c r="D25" s="13"/>
      <c r="E25" s="81">
        <v>40294858025.7</v>
      </c>
      <c r="F25" s="11"/>
      <c r="G25" s="106"/>
      <c r="H25" s="5"/>
    </row>
    <row r="26" spans="1:8" ht="15.75">
      <c r="A26" s="122" t="s">
        <v>55</v>
      </c>
      <c r="B26" s="122"/>
      <c r="C26" s="123"/>
      <c r="D26" s="13"/>
      <c r="E26" s="81">
        <v>37134272681.810005</v>
      </c>
      <c r="F26" s="11"/>
      <c r="G26" s="106"/>
      <c r="H26" s="5"/>
    </row>
    <row r="27" spans="1:8" ht="15.75" hidden="1">
      <c r="A27" s="122" t="s">
        <v>37</v>
      </c>
      <c r="B27" s="122"/>
      <c r="C27" s="123"/>
      <c r="D27" s="13"/>
      <c r="E27" s="81">
        <v>0</v>
      </c>
      <c r="F27" s="11"/>
      <c r="G27" s="106"/>
      <c r="H27" s="5"/>
    </row>
    <row r="28" spans="1:8" ht="15.75" hidden="1">
      <c r="A28" s="122" t="s">
        <v>38</v>
      </c>
      <c r="B28" s="122"/>
      <c r="C28" s="123"/>
      <c r="D28" s="13"/>
      <c r="E28" s="81">
        <f>E16-E25</f>
        <v>10246001577.970009</v>
      </c>
      <c r="F28" s="11"/>
      <c r="G28" s="106"/>
      <c r="H28" s="5"/>
    </row>
    <row r="29" spans="1:8" ht="15.75">
      <c r="A29" s="126" t="s">
        <v>73</v>
      </c>
      <c r="B29" s="126"/>
      <c r="C29" s="127"/>
      <c r="D29" s="13"/>
      <c r="E29" s="81">
        <f>IF(E25&lt;E16,E16-E25,0)</f>
        <v>10246001577.970009</v>
      </c>
      <c r="F29" s="11"/>
      <c r="G29" s="106"/>
      <c r="H29" s="5"/>
    </row>
    <row r="30" spans="1:8" ht="15.75">
      <c r="A30" s="130" t="s">
        <v>5</v>
      </c>
      <c r="B30" s="130"/>
      <c r="C30" s="149"/>
      <c r="D30" s="129" t="s">
        <v>2</v>
      </c>
      <c r="E30" s="130"/>
      <c r="F30" s="5"/>
      <c r="G30" s="5"/>
      <c r="H30" s="5"/>
    </row>
    <row r="31" spans="1:8" ht="15.75">
      <c r="A31" s="150" t="s">
        <v>3</v>
      </c>
      <c r="B31" s="150"/>
      <c r="C31" s="151"/>
      <c r="D31" s="15"/>
      <c r="E31" s="84">
        <f>E24</f>
        <v>50370435044.450005</v>
      </c>
      <c r="F31" s="11"/>
      <c r="G31" s="106"/>
      <c r="H31" s="5"/>
    </row>
    <row r="32" spans="1:8" ht="15.75">
      <c r="A32" s="126" t="s">
        <v>4</v>
      </c>
      <c r="B32" s="126"/>
      <c r="C32" s="127"/>
      <c r="D32" s="17"/>
      <c r="E32" s="85">
        <f>E25</f>
        <v>40294858025.7</v>
      </c>
      <c r="F32" s="11"/>
      <c r="G32" s="106"/>
      <c r="H32" s="5"/>
    </row>
    <row r="33" spans="1:8" ht="15.75">
      <c r="A33" s="128" t="s">
        <v>6</v>
      </c>
      <c r="B33" s="128"/>
      <c r="C33" s="119"/>
      <c r="D33" s="171" t="s">
        <v>2</v>
      </c>
      <c r="E33" s="128"/>
      <c r="F33" s="5"/>
      <c r="G33" s="106"/>
      <c r="H33" s="5"/>
    </row>
    <row r="34" spans="1:8" ht="15.75">
      <c r="A34" s="35" t="s">
        <v>7</v>
      </c>
      <c r="B34" s="70"/>
      <c r="C34" s="71"/>
      <c r="D34" s="74"/>
      <c r="E34" s="86">
        <v>94842259793.89</v>
      </c>
      <c r="F34" s="5"/>
      <c r="G34" s="106"/>
      <c r="H34" s="5"/>
    </row>
    <row r="35" spans="1:8" ht="15.75">
      <c r="A35" s="27" t="s">
        <v>68</v>
      </c>
      <c r="B35" s="68"/>
      <c r="C35" s="69"/>
      <c r="D35" s="75"/>
      <c r="E35" s="87">
        <f>E34</f>
        <v>94842259793.89</v>
      </c>
      <c r="F35" s="106"/>
      <c r="G35" s="106"/>
      <c r="H35" s="5"/>
    </row>
    <row r="36" spans="1:8" ht="15.75">
      <c r="A36" s="72" t="s">
        <v>69</v>
      </c>
      <c r="B36" s="19"/>
      <c r="C36" s="73"/>
      <c r="D36" s="76"/>
      <c r="E36" s="88">
        <f>E34</f>
        <v>94842259793.89</v>
      </c>
      <c r="F36" s="18"/>
      <c r="G36" s="106"/>
      <c r="H36" s="5"/>
    </row>
    <row r="37" spans="1:8" ht="15.75">
      <c r="A37" s="19"/>
      <c r="B37" s="19"/>
      <c r="C37" s="19"/>
      <c r="D37" s="20"/>
      <c r="E37" s="12"/>
      <c r="F37" s="5"/>
      <c r="G37" s="5"/>
      <c r="H37" s="5"/>
    </row>
    <row r="38" spans="1:8" ht="40.5" customHeight="1">
      <c r="A38" s="169" t="s">
        <v>89</v>
      </c>
      <c r="B38" s="169"/>
      <c r="C38" s="170"/>
      <c r="D38" s="129" t="s">
        <v>2</v>
      </c>
      <c r="E38" s="130"/>
      <c r="F38" s="136"/>
      <c r="G38" s="136"/>
      <c r="H38" s="5"/>
    </row>
    <row r="39" spans="1:8" ht="15.75">
      <c r="A39" s="124" t="s">
        <v>75</v>
      </c>
      <c r="B39" s="124"/>
      <c r="C39" s="125"/>
      <c r="D39" s="21"/>
      <c r="E39" s="22"/>
      <c r="F39" s="5"/>
      <c r="G39" s="5"/>
      <c r="H39" s="5"/>
    </row>
    <row r="40" spans="1:8" ht="15.75">
      <c r="A40" s="122" t="s">
        <v>39</v>
      </c>
      <c r="B40" s="122"/>
      <c r="C40" s="123"/>
      <c r="D40" s="23"/>
      <c r="E40" s="89">
        <v>285513211.75</v>
      </c>
      <c r="G40" s="106"/>
      <c r="H40" s="5"/>
    </row>
    <row r="41" spans="1:8" ht="15.75">
      <c r="A41" s="122" t="s">
        <v>70</v>
      </c>
      <c r="B41" s="122"/>
      <c r="C41" s="123"/>
      <c r="D41" s="23"/>
      <c r="E41" s="89">
        <v>4674228.67</v>
      </c>
      <c r="G41" s="106"/>
      <c r="H41" s="5"/>
    </row>
    <row r="42" spans="1:8" ht="15.75">
      <c r="A42" s="122" t="s">
        <v>78</v>
      </c>
      <c r="B42" s="122"/>
      <c r="C42" s="123"/>
      <c r="D42" s="23"/>
      <c r="E42" s="89">
        <v>4440872.81</v>
      </c>
      <c r="F42" s="5"/>
      <c r="G42" s="106"/>
      <c r="H42" s="5"/>
    </row>
    <row r="43" spans="1:8" ht="15.75">
      <c r="A43" s="122" t="s">
        <v>90</v>
      </c>
      <c r="B43" s="122"/>
      <c r="C43" s="123"/>
      <c r="D43" s="23"/>
      <c r="E43" s="89">
        <v>3759952.6</v>
      </c>
      <c r="F43" s="5"/>
      <c r="G43" s="106"/>
      <c r="H43" s="5"/>
    </row>
    <row r="44" spans="1:8" ht="15.75">
      <c r="A44" s="122" t="s">
        <v>40</v>
      </c>
      <c r="B44" s="122"/>
      <c r="C44" s="123"/>
      <c r="D44" s="23"/>
      <c r="E44" s="89">
        <f>E40-E42</f>
        <v>281072338.94</v>
      </c>
      <c r="F44" s="5"/>
      <c r="G44" s="106"/>
      <c r="H44" s="5"/>
    </row>
    <row r="45" spans="1:8" ht="15.75">
      <c r="A45" s="124" t="s">
        <v>76</v>
      </c>
      <c r="B45" s="124"/>
      <c r="C45" s="125"/>
      <c r="D45" s="23"/>
      <c r="E45" s="24"/>
      <c r="F45" s="25"/>
      <c r="G45" s="106"/>
      <c r="H45" s="5"/>
    </row>
    <row r="46" spans="1:8" ht="15.75">
      <c r="A46" s="122" t="s">
        <v>52</v>
      </c>
      <c r="B46" s="122"/>
      <c r="C46" s="123"/>
      <c r="D46" s="23"/>
      <c r="E46" s="89">
        <v>2517917842.26</v>
      </c>
      <c r="F46" s="5"/>
      <c r="G46" s="106"/>
      <c r="H46" s="5"/>
    </row>
    <row r="47" spans="1:8" ht="15.75">
      <c r="A47" s="122" t="s">
        <v>70</v>
      </c>
      <c r="B47" s="122"/>
      <c r="C47" s="123"/>
      <c r="D47" s="23"/>
      <c r="E47" s="89">
        <v>7649130463.13</v>
      </c>
      <c r="F47" s="5"/>
      <c r="G47" s="106"/>
      <c r="H47" s="5"/>
    </row>
    <row r="48" spans="1:8" ht="15.75">
      <c r="A48" s="122" t="s">
        <v>77</v>
      </c>
      <c r="B48" s="122"/>
      <c r="C48" s="123"/>
      <c r="D48" s="23"/>
      <c r="E48" s="89">
        <v>7539084229.71</v>
      </c>
      <c r="F48" s="5"/>
      <c r="G48" s="106"/>
      <c r="H48" s="5"/>
    </row>
    <row r="49" spans="1:8" ht="15.75">
      <c r="A49" s="122" t="s">
        <v>90</v>
      </c>
      <c r="B49" s="122"/>
      <c r="C49" s="123"/>
      <c r="D49" s="23"/>
      <c r="E49" s="89">
        <v>6747555494.3</v>
      </c>
      <c r="F49" s="5"/>
      <c r="G49" s="106"/>
      <c r="H49" s="5"/>
    </row>
    <row r="50" spans="1:8" ht="15.75">
      <c r="A50" s="9" t="s">
        <v>53</v>
      </c>
      <c r="B50" s="9"/>
      <c r="C50" s="110"/>
      <c r="D50" s="23"/>
      <c r="E50" s="89">
        <f>E46-E48</f>
        <v>-5021166387.45</v>
      </c>
      <c r="F50" s="5"/>
      <c r="G50" s="106"/>
      <c r="H50" s="5"/>
    </row>
    <row r="51" spans="1:8" ht="15.75">
      <c r="A51" s="124" t="s">
        <v>91</v>
      </c>
      <c r="B51" s="124"/>
      <c r="C51" s="125"/>
      <c r="D51" s="23"/>
      <c r="E51" s="24"/>
      <c r="F51" s="5"/>
      <c r="G51" s="106"/>
      <c r="H51" s="5"/>
    </row>
    <row r="52" spans="1:8" ht="15.75">
      <c r="A52" s="122" t="s">
        <v>92</v>
      </c>
      <c r="B52" s="122"/>
      <c r="C52" s="123"/>
      <c r="D52" s="23"/>
      <c r="E52" s="89">
        <v>614256109.45</v>
      </c>
      <c r="F52" s="5"/>
      <c r="G52" s="106"/>
      <c r="H52" s="5"/>
    </row>
    <row r="53" spans="1:8" ht="15.75">
      <c r="A53" s="122" t="s">
        <v>35</v>
      </c>
      <c r="B53" s="122"/>
      <c r="C53" s="123"/>
      <c r="D53" s="23"/>
      <c r="E53" s="89">
        <v>3848196957.86</v>
      </c>
      <c r="F53" s="5"/>
      <c r="G53" s="106"/>
      <c r="H53" s="5"/>
    </row>
    <row r="54" spans="1:8" ht="15.75">
      <c r="A54" s="122" t="s">
        <v>93</v>
      </c>
      <c r="B54" s="122"/>
      <c r="C54" s="123"/>
      <c r="D54" s="23"/>
      <c r="E54" s="89">
        <v>3779799075.51</v>
      </c>
      <c r="F54" s="5"/>
      <c r="G54" s="106"/>
      <c r="H54" s="5"/>
    </row>
    <row r="55" spans="1:8" ht="15.75">
      <c r="A55" s="122" t="s">
        <v>55</v>
      </c>
      <c r="B55" s="122"/>
      <c r="C55" s="123"/>
      <c r="D55" s="23"/>
      <c r="E55" s="89">
        <v>3316042048.79</v>
      </c>
      <c r="F55" s="5"/>
      <c r="G55" s="106"/>
      <c r="H55" s="5"/>
    </row>
    <row r="56" spans="1:8" ht="15.75">
      <c r="A56" s="111" t="s">
        <v>94</v>
      </c>
      <c r="B56" s="111"/>
      <c r="C56" s="112"/>
      <c r="D56" s="26"/>
      <c r="E56" s="115">
        <f>E52-E54</f>
        <v>-3165542966.0600004</v>
      </c>
      <c r="F56" s="5"/>
      <c r="G56" s="106"/>
      <c r="H56" s="5"/>
    </row>
    <row r="57" spans="1:8" ht="15.75">
      <c r="A57" s="113"/>
      <c r="B57" s="114"/>
      <c r="C57" s="114"/>
      <c r="D57" s="12"/>
      <c r="E57" s="12"/>
      <c r="F57" s="5"/>
      <c r="G57" s="5"/>
      <c r="H57" s="5"/>
    </row>
    <row r="58" spans="1:8" ht="15.75">
      <c r="A58" s="119" t="s">
        <v>79</v>
      </c>
      <c r="B58" s="49" t="s">
        <v>8</v>
      </c>
      <c r="C58" s="50" t="s">
        <v>12</v>
      </c>
      <c r="D58" s="138" t="s">
        <v>14</v>
      </c>
      <c r="E58" s="139"/>
      <c r="F58"/>
      <c r="G58"/>
      <c r="H58" s="5"/>
    </row>
    <row r="59" spans="1:8" ht="15.75">
      <c r="A59" s="120"/>
      <c r="B59" s="49" t="s">
        <v>9</v>
      </c>
      <c r="C59" s="49" t="s">
        <v>59</v>
      </c>
      <c r="D59" s="140"/>
      <c r="E59" s="141"/>
      <c r="F59"/>
      <c r="G59"/>
      <c r="H59" s="5"/>
    </row>
    <row r="60" spans="1:8" ht="15.75">
      <c r="A60" s="120"/>
      <c r="B60" s="49" t="s">
        <v>10</v>
      </c>
      <c r="C60" s="49"/>
      <c r="D60" s="152" t="s">
        <v>15</v>
      </c>
      <c r="E60" s="153"/>
      <c r="F60"/>
      <c r="G60"/>
      <c r="H60" s="5"/>
    </row>
    <row r="61" spans="1:8" ht="15.75">
      <c r="A61" s="120"/>
      <c r="B61" s="49" t="s">
        <v>11</v>
      </c>
      <c r="C61" s="49" t="s">
        <v>13</v>
      </c>
      <c r="D61" s="152"/>
      <c r="E61" s="153"/>
      <c r="F61"/>
      <c r="G61"/>
      <c r="H61" s="5"/>
    </row>
    <row r="62" spans="1:8" ht="15.75">
      <c r="A62" s="121"/>
      <c r="B62" s="49"/>
      <c r="C62" s="59"/>
      <c r="D62" s="58"/>
      <c r="E62" s="57"/>
      <c r="F62"/>
      <c r="G62"/>
      <c r="H62" s="5"/>
    </row>
    <row r="63" spans="1:8" ht="15.75">
      <c r="A63" s="60" t="s">
        <v>62</v>
      </c>
      <c r="B63" s="107">
        <v>2459008000</v>
      </c>
      <c r="C63" s="107">
        <v>10053683825.910004</v>
      </c>
      <c r="D63" s="28"/>
      <c r="E63" s="29">
        <f>C63/B63*100</f>
        <v>408.8512044657847</v>
      </c>
      <c r="F63" s="5"/>
      <c r="G63" s="106"/>
      <c r="H63" s="5"/>
    </row>
    <row r="64" spans="1:8" ht="15.75">
      <c r="A64" s="61" t="s">
        <v>63</v>
      </c>
      <c r="B64" s="108">
        <v>-6790945000</v>
      </c>
      <c r="C64" s="108">
        <v>-5530930015.199995</v>
      </c>
      <c r="D64" s="30"/>
      <c r="E64" s="31">
        <f>C64/B64*100</f>
        <v>81.44566058479336</v>
      </c>
      <c r="F64" s="5"/>
      <c r="G64" s="106"/>
      <c r="H64" s="5"/>
    </row>
    <row r="65" spans="1:8" ht="15.75">
      <c r="A65" s="27"/>
      <c r="B65" s="32"/>
      <c r="C65" s="32"/>
      <c r="D65" s="33"/>
      <c r="E65" s="33"/>
      <c r="F65" s="5"/>
      <c r="G65" s="5"/>
      <c r="H65" s="5"/>
    </row>
    <row r="66" spans="1:8" ht="15.75">
      <c r="A66" s="119" t="s">
        <v>64</v>
      </c>
      <c r="B66" s="157" t="s">
        <v>16</v>
      </c>
      <c r="C66" s="51" t="s">
        <v>17</v>
      </c>
      <c r="D66" s="52" t="s">
        <v>18</v>
      </c>
      <c r="E66" s="138" t="s">
        <v>23</v>
      </c>
      <c r="F66" s="136"/>
      <c r="G66" s="136"/>
      <c r="H66" s="5"/>
    </row>
    <row r="67" spans="1:8" ht="15.75">
      <c r="A67" s="156"/>
      <c r="B67" s="158"/>
      <c r="C67" s="53" t="s">
        <v>59</v>
      </c>
      <c r="D67" s="54" t="s">
        <v>59</v>
      </c>
      <c r="E67" s="142"/>
      <c r="F67" s="136"/>
      <c r="G67" s="136"/>
      <c r="H67" s="5"/>
    </row>
    <row r="68" spans="1:8" ht="15.75">
      <c r="A68" s="63" t="s">
        <v>41</v>
      </c>
      <c r="B68" s="90">
        <f>SUM(B69:B73)</f>
        <v>10542142968.31</v>
      </c>
      <c r="C68" s="90">
        <f>SUM(C69:C73)</f>
        <v>179976011.63</v>
      </c>
      <c r="D68" s="90">
        <f>SUM(D69:D73)</f>
        <v>1852971560.8299997</v>
      </c>
      <c r="E68" s="91">
        <f>SUM(E69:E73)</f>
        <v>8509195395.849998</v>
      </c>
      <c r="F68" s="34"/>
      <c r="G68" s="34"/>
      <c r="H68" s="106"/>
    </row>
    <row r="69" spans="1:9" ht="15.75">
      <c r="A69" s="5" t="s">
        <v>42</v>
      </c>
      <c r="B69" s="92">
        <v>9952787963.859999</v>
      </c>
      <c r="C69" s="92">
        <v>179976009.45</v>
      </c>
      <c r="D69" s="92">
        <v>1506801043.2699997</v>
      </c>
      <c r="E69" s="93">
        <f>B69-C69-D69</f>
        <v>8266010911.139998</v>
      </c>
      <c r="F69" s="34"/>
      <c r="G69" s="34"/>
      <c r="H69" s="106"/>
      <c r="I69" s="34"/>
    </row>
    <row r="70" spans="1:8" ht="15.75">
      <c r="A70" s="5" t="s">
        <v>43</v>
      </c>
      <c r="B70" s="92">
        <v>358230733.62000006</v>
      </c>
      <c r="C70" s="92">
        <v>0</v>
      </c>
      <c r="D70" s="92">
        <v>167315392.07</v>
      </c>
      <c r="E70" s="93">
        <f aca="true" t="shared" si="0" ref="E70:E79">B70-C70-D70</f>
        <v>190915341.55000007</v>
      </c>
      <c r="F70" s="34"/>
      <c r="G70" s="34"/>
      <c r="H70" s="106"/>
    </row>
    <row r="71" spans="1:8" ht="15.75">
      <c r="A71" s="5" t="s">
        <v>44</v>
      </c>
      <c r="B71" s="92">
        <v>64122457.75</v>
      </c>
      <c r="C71" s="92">
        <v>2.18</v>
      </c>
      <c r="D71" s="92">
        <v>61021480.99</v>
      </c>
      <c r="E71" s="93">
        <f t="shared" si="0"/>
        <v>3100974.579999998</v>
      </c>
      <c r="F71" s="34"/>
      <c r="G71" s="34"/>
      <c r="H71" s="106"/>
    </row>
    <row r="72" spans="1:8" ht="15.75">
      <c r="A72" s="5" t="s">
        <v>45</v>
      </c>
      <c r="B72" s="92">
        <v>156835721.33</v>
      </c>
      <c r="C72" s="92">
        <v>0</v>
      </c>
      <c r="D72" s="92">
        <v>107667552.75</v>
      </c>
      <c r="E72" s="93">
        <f t="shared" si="0"/>
        <v>49168168.58000001</v>
      </c>
      <c r="F72" s="34"/>
      <c r="G72" s="34"/>
      <c r="H72" s="106"/>
    </row>
    <row r="73" spans="1:8" ht="15.75">
      <c r="A73" s="5" t="s">
        <v>57</v>
      </c>
      <c r="B73" s="92">
        <v>10166091.75</v>
      </c>
      <c r="C73" s="92">
        <v>0</v>
      </c>
      <c r="D73" s="92">
        <v>10166091.75</v>
      </c>
      <c r="E73" s="93">
        <f t="shared" si="0"/>
        <v>0</v>
      </c>
      <c r="F73" s="34"/>
      <c r="G73" s="34"/>
      <c r="H73" s="106"/>
    </row>
    <row r="74" spans="1:8" ht="15.75">
      <c r="A74" s="63" t="s">
        <v>46</v>
      </c>
      <c r="B74" s="90">
        <f>SUM(B75:B79)</f>
        <v>816413460.55</v>
      </c>
      <c r="C74" s="90">
        <f>SUM(C75:C79)</f>
        <v>247474695.24</v>
      </c>
      <c r="D74" s="90">
        <f>SUM(D75:D79)</f>
        <v>372913631.81999993</v>
      </c>
      <c r="E74" s="91">
        <f>SUM(E75:E79)</f>
        <v>196025133.49000004</v>
      </c>
      <c r="F74" s="34"/>
      <c r="G74" s="34"/>
      <c r="H74" s="106"/>
    </row>
    <row r="75" spans="1:9" ht="15.75">
      <c r="A75" s="5" t="s">
        <v>42</v>
      </c>
      <c r="B75" s="92">
        <v>407061491.66</v>
      </c>
      <c r="C75" s="92">
        <v>227939014.42999998</v>
      </c>
      <c r="D75" s="92">
        <v>127162601.33</v>
      </c>
      <c r="E75" s="93">
        <f t="shared" si="0"/>
        <v>51959875.90000005</v>
      </c>
      <c r="F75" s="34"/>
      <c r="G75" s="34"/>
      <c r="H75" s="106"/>
      <c r="I75" s="34"/>
    </row>
    <row r="76" spans="1:8" ht="15.75">
      <c r="A76" s="5" t="s">
        <v>43</v>
      </c>
      <c r="B76" s="92">
        <v>143184466.04999998</v>
      </c>
      <c r="C76" s="92">
        <v>10920608.14</v>
      </c>
      <c r="D76" s="92">
        <v>57901765.81999999</v>
      </c>
      <c r="E76" s="93">
        <f t="shared" si="0"/>
        <v>74362092.08999999</v>
      </c>
      <c r="F76" s="34"/>
      <c r="G76" s="34"/>
      <c r="H76" s="106"/>
    </row>
    <row r="77" spans="1:8" ht="15.75">
      <c r="A77" s="5" t="s">
        <v>44</v>
      </c>
      <c r="B77" s="92">
        <v>151856807.51</v>
      </c>
      <c r="C77" s="92">
        <v>7230312.9</v>
      </c>
      <c r="D77" s="92">
        <v>123450885.16</v>
      </c>
      <c r="E77" s="93">
        <f t="shared" si="0"/>
        <v>21175609.449999988</v>
      </c>
      <c r="F77" s="34"/>
      <c r="G77" s="34"/>
      <c r="H77" s="106"/>
    </row>
    <row r="78" spans="1:8" ht="15.75">
      <c r="A78" s="5" t="s">
        <v>45</v>
      </c>
      <c r="B78" s="92">
        <v>107381334.27000001</v>
      </c>
      <c r="C78" s="92">
        <v>1125113.5199999998</v>
      </c>
      <c r="D78" s="92">
        <v>59471150.36000001</v>
      </c>
      <c r="E78" s="93">
        <f t="shared" si="0"/>
        <v>46785070.39000001</v>
      </c>
      <c r="F78" s="34"/>
      <c r="G78" s="34"/>
      <c r="H78" s="106"/>
    </row>
    <row r="79" spans="1:10" ht="15.75">
      <c r="A79" s="5" t="s">
        <v>57</v>
      </c>
      <c r="B79" s="94">
        <v>6929361.06</v>
      </c>
      <c r="C79" s="94">
        <v>259646.25</v>
      </c>
      <c r="D79" s="94">
        <v>4927229.15</v>
      </c>
      <c r="E79" s="93">
        <f t="shared" si="0"/>
        <v>1742485.6599999992</v>
      </c>
      <c r="F79" s="34"/>
      <c r="G79" s="34"/>
      <c r="H79" s="106"/>
      <c r="I79" s="16"/>
      <c r="J79" s="16"/>
    </row>
    <row r="80" spans="1:10" ht="15.75">
      <c r="A80" s="62" t="s">
        <v>19</v>
      </c>
      <c r="B80" s="95">
        <f>B68+B74</f>
        <v>11358556428.859999</v>
      </c>
      <c r="C80" s="95">
        <f>C68+C74</f>
        <v>427450706.87</v>
      </c>
      <c r="D80" s="95">
        <f>D68+D74</f>
        <v>2225885192.6499996</v>
      </c>
      <c r="E80" s="95">
        <f>E68+E74</f>
        <v>8705220529.339998</v>
      </c>
      <c r="F80" s="34"/>
      <c r="G80" s="34"/>
      <c r="H80" s="106"/>
      <c r="I80" s="16"/>
      <c r="J80" s="16"/>
    </row>
    <row r="81" spans="1:10" ht="15.75">
      <c r="A81" s="27"/>
      <c r="B81" s="14"/>
      <c r="C81" s="32"/>
      <c r="D81" s="33"/>
      <c r="E81" s="33"/>
      <c r="F81" s="34"/>
      <c r="G81" s="34"/>
      <c r="H81" s="34"/>
      <c r="I81" s="34"/>
      <c r="J81" s="16"/>
    </row>
    <row r="82" spans="1:10" ht="15.75">
      <c r="A82" s="159" t="s">
        <v>65</v>
      </c>
      <c r="B82" s="131" t="s">
        <v>27</v>
      </c>
      <c r="C82" s="134" t="s">
        <v>80</v>
      </c>
      <c r="D82" s="135"/>
      <c r="E82" s="135"/>
      <c r="F82" s="144"/>
      <c r="G82" s="144"/>
      <c r="H82" s="16"/>
      <c r="I82" s="16"/>
      <c r="J82" s="16"/>
    </row>
    <row r="83" spans="1:10" ht="15.75">
      <c r="A83" s="160"/>
      <c r="B83" s="154"/>
      <c r="C83" s="131" t="s">
        <v>20</v>
      </c>
      <c r="D83" s="138" t="s">
        <v>60</v>
      </c>
      <c r="E83" s="139"/>
      <c r="F83" s="16"/>
      <c r="G83" s="16"/>
      <c r="H83" s="16"/>
      <c r="I83" s="16"/>
      <c r="J83" s="16"/>
    </row>
    <row r="84" spans="1:10" ht="15.75">
      <c r="A84" s="160"/>
      <c r="B84" s="154"/>
      <c r="C84" s="132"/>
      <c r="D84" s="140"/>
      <c r="E84" s="141"/>
      <c r="G84" s="16"/>
      <c r="H84" s="16"/>
      <c r="I84" s="16"/>
      <c r="J84" s="16"/>
    </row>
    <row r="85" spans="1:9" ht="15.75">
      <c r="A85" s="161"/>
      <c r="B85" s="155"/>
      <c r="C85" s="133"/>
      <c r="D85" s="142"/>
      <c r="E85" s="143"/>
      <c r="G85" s="5"/>
      <c r="H85" s="5"/>
      <c r="I85" s="5"/>
    </row>
    <row r="86" spans="1:9" ht="31.5">
      <c r="A86" s="80" t="s">
        <v>74</v>
      </c>
      <c r="B86" s="96">
        <f>6458610410.38</f>
        <v>6458610410.38</v>
      </c>
      <c r="C86" s="77">
        <v>0.25</v>
      </c>
      <c r="D86" s="79"/>
      <c r="E86" s="117">
        <f>B86/27327154844.04*100</f>
        <v>23.63440485202436</v>
      </c>
      <c r="F86" s="109"/>
      <c r="G86" s="109"/>
      <c r="H86" s="16"/>
      <c r="I86" s="5"/>
    </row>
    <row r="87" spans="1:9" ht="32.25" customHeight="1">
      <c r="A87" s="99" t="s">
        <v>82</v>
      </c>
      <c r="B87" s="98">
        <f>1428564939.5</f>
        <v>1428564939.5</v>
      </c>
      <c r="C87" s="100">
        <v>0.7</v>
      </c>
      <c r="D87" s="78"/>
      <c r="E87" s="118">
        <f>B87/2134848366.32*100</f>
        <v>66.91645936252259</v>
      </c>
      <c r="F87" s="109"/>
      <c r="G87" s="109"/>
      <c r="H87" s="16"/>
      <c r="I87" s="5"/>
    </row>
    <row r="88" spans="1:9" ht="31.5" customHeight="1" hidden="1">
      <c r="A88" s="105" t="s">
        <v>83</v>
      </c>
      <c r="B88" s="101">
        <v>0</v>
      </c>
      <c r="C88" s="102">
        <v>0.5</v>
      </c>
      <c r="D88" s="103"/>
      <c r="E88" s="104">
        <v>0</v>
      </c>
      <c r="F88" s="109"/>
      <c r="G88" s="109"/>
      <c r="H88" s="16"/>
      <c r="I88" s="5"/>
    </row>
    <row r="89" spans="1:9" ht="31.5" customHeight="1" hidden="1">
      <c r="A89" s="99" t="s">
        <v>84</v>
      </c>
      <c r="B89" s="98">
        <v>0</v>
      </c>
      <c r="C89" s="100">
        <v>0.15</v>
      </c>
      <c r="D89" s="78"/>
      <c r="E89" s="31">
        <v>0</v>
      </c>
      <c r="F89" s="109"/>
      <c r="G89" s="109"/>
      <c r="H89" s="64"/>
      <c r="I89" s="5"/>
    </row>
    <row r="90" spans="1:8" ht="15.75">
      <c r="A90" s="27"/>
      <c r="B90" s="36"/>
      <c r="C90" s="37"/>
      <c r="D90" s="38"/>
      <c r="E90" s="38"/>
      <c r="F90" s="22"/>
      <c r="G90" s="16"/>
      <c r="H90" s="5"/>
    </row>
    <row r="91" spans="1:8" ht="15.75">
      <c r="A91" s="159" t="s">
        <v>21</v>
      </c>
      <c r="B91" s="131" t="s">
        <v>61</v>
      </c>
      <c r="C91" s="134" t="s">
        <v>22</v>
      </c>
      <c r="D91" s="135"/>
      <c r="E91" s="135"/>
      <c r="F91" s="144"/>
      <c r="G91" s="144"/>
      <c r="H91" s="65"/>
    </row>
    <row r="92" spans="1:8" ht="15.75">
      <c r="A92" s="160"/>
      <c r="B92" s="132"/>
      <c r="C92" s="131" t="s">
        <v>20</v>
      </c>
      <c r="D92" s="138" t="s">
        <v>60</v>
      </c>
      <c r="E92" s="139"/>
      <c r="F92" s="65"/>
      <c r="G92" s="65"/>
      <c r="H92" s="65"/>
    </row>
    <row r="93" spans="1:8" ht="15.75">
      <c r="A93" s="160"/>
      <c r="B93" s="132"/>
      <c r="C93" s="132"/>
      <c r="D93" s="140"/>
      <c r="E93" s="141"/>
      <c r="F93" s="65"/>
      <c r="G93" s="65"/>
      <c r="H93" s="65"/>
    </row>
    <row r="94" spans="1:8" ht="15.75">
      <c r="A94" s="161"/>
      <c r="B94" s="133"/>
      <c r="C94" s="133"/>
      <c r="D94" s="142"/>
      <c r="E94" s="143"/>
      <c r="F94" s="65"/>
      <c r="G94" s="65"/>
      <c r="H94" s="65"/>
    </row>
    <row r="95" spans="1:8" ht="15.75">
      <c r="A95" s="39" t="s">
        <v>56</v>
      </c>
      <c r="B95" s="97">
        <v>3291476868.09</v>
      </c>
      <c r="C95" s="40">
        <v>0.12</v>
      </c>
      <c r="D95" s="165">
        <f>B95/27327154809.93*100</f>
        <v>12.044711170933757</v>
      </c>
      <c r="E95" s="166"/>
      <c r="F95" s="137"/>
      <c r="G95" s="137"/>
      <c r="H95" s="16"/>
    </row>
    <row r="96" spans="1:8" ht="15.75" hidden="1">
      <c r="A96" s="27"/>
      <c r="B96" s="36"/>
      <c r="C96" s="37"/>
      <c r="D96" s="38"/>
      <c r="E96" s="38"/>
      <c r="F96" s="22"/>
      <c r="G96" s="16"/>
      <c r="H96" s="5"/>
    </row>
    <row r="97" spans="1:8" ht="19.5" customHeight="1" hidden="1">
      <c r="A97" s="163" t="s">
        <v>48</v>
      </c>
      <c r="B97" s="163"/>
      <c r="C97" s="164"/>
      <c r="D97" s="129" t="s">
        <v>49</v>
      </c>
      <c r="E97" s="130"/>
      <c r="F97" s="22"/>
      <c r="G97" s="16"/>
      <c r="H97" s="5"/>
    </row>
    <row r="98" spans="1:8" ht="15.75" hidden="1">
      <c r="A98" s="168" t="s">
        <v>50</v>
      </c>
      <c r="B98" s="168"/>
      <c r="C98" s="168"/>
      <c r="D98" s="41"/>
      <c r="E98" s="42">
        <v>0</v>
      </c>
      <c r="F98" s="22"/>
      <c r="G98" s="16"/>
      <c r="H98" s="5"/>
    </row>
    <row r="99" spans="1:8" ht="15.75">
      <c r="A99" s="55" t="s">
        <v>58</v>
      </c>
      <c r="E99" s="7"/>
      <c r="F99" s="43"/>
      <c r="G99" s="5"/>
      <c r="H99" s="5"/>
    </row>
    <row r="100" spans="1:3" ht="15.75">
      <c r="A100" s="56" t="s">
        <v>51</v>
      </c>
      <c r="C100" s="44"/>
    </row>
    <row r="101" spans="1:8" ht="15.75">
      <c r="A101" s="56" t="s">
        <v>85</v>
      </c>
      <c r="B101" s="66"/>
      <c r="C101" s="67"/>
      <c r="F101" s="5"/>
      <c r="G101" s="5"/>
      <c r="H101" s="5"/>
    </row>
    <row r="102" spans="1:8" ht="45" customHeight="1" hidden="1">
      <c r="A102" s="167" t="s">
        <v>66</v>
      </c>
      <c r="B102" s="167"/>
      <c r="C102" s="167"/>
      <c r="D102" s="167"/>
      <c r="E102" s="167"/>
      <c r="F102" s="5"/>
      <c r="G102" s="5"/>
      <c r="H102" s="5"/>
    </row>
    <row r="103" spans="1:8" ht="15.75">
      <c r="A103" s="9" t="s">
        <v>71</v>
      </c>
      <c r="F103" s="5"/>
      <c r="G103" s="5"/>
      <c r="H103" s="5"/>
    </row>
    <row r="104" spans="1:8" ht="15.75">
      <c r="A104" s="9"/>
      <c r="F104" s="5"/>
      <c r="G104" s="5"/>
      <c r="H104" s="5"/>
    </row>
    <row r="105" spans="1:8" ht="15.75">
      <c r="A105" s="9"/>
      <c r="F105" s="5"/>
      <c r="G105" s="5"/>
      <c r="H105" s="5"/>
    </row>
    <row r="106" spans="1:8" ht="15.75">
      <c r="A106" s="9"/>
      <c r="F106" s="5"/>
      <c r="G106" s="5"/>
      <c r="H106" s="5"/>
    </row>
    <row r="107" spans="1:8" ht="15.75">
      <c r="A107" s="9"/>
      <c r="F107" s="5"/>
      <c r="G107" s="5"/>
      <c r="H107" s="5"/>
    </row>
    <row r="108" spans="1:8" ht="15.75">
      <c r="A108" s="9"/>
      <c r="F108" s="5"/>
      <c r="G108" s="5"/>
      <c r="H108" s="5"/>
    </row>
    <row r="109" spans="1:8" ht="15.75">
      <c r="A109" s="9"/>
      <c r="F109" s="5"/>
      <c r="G109" s="5"/>
      <c r="H109" s="5"/>
    </row>
    <row r="110" spans="1:3" ht="15.75">
      <c r="A110" s="2" t="s">
        <v>86</v>
      </c>
      <c r="C110" s="45"/>
    </row>
    <row r="111" ht="15.75">
      <c r="A111" s="2" t="s">
        <v>88</v>
      </c>
    </row>
    <row r="112" ht="15.75">
      <c r="A112" s="2" t="s">
        <v>87</v>
      </c>
    </row>
    <row r="114" spans="1:7" ht="15.75">
      <c r="A114" s="46"/>
      <c r="B114" s="46"/>
      <c r="C114" s="46"/>
      <c r="D114" s="47"/>
      <c r="E114" s="45"/>
      <c r="F114" s="45"/>
      <c r="G114" s="45"/>
    </row>
    <row r="115" spans="1:7" ht="15.75">
      <c r="A115" s="46"/>
      <c r="B115" s="46"/>
      <c r="C115" s="46"/>
      <c r="D115" s="47"/>
      <c r="E115" s="45"/>
      <c r="F115" s="45"/>
      <c r="G115" s="45"/>
    </row>
    <row r="116" spans="1:7" ht="15.75">
      <c r="A116" s="48"/>
      <c r="B116" s="48"/>
      <c r="C116" s="48"/>
      <c r="D116" s="48"/>
      <c r="E116" s="45"/>
      <c r="F116" s="45"/>
      <c r="G116" s="45"/>
    </row>
    <row r="117" spans="1:7" ht="15.75">
      <c r="A117" s="5"/>
      <c r="E117" s="45"/>
      <c r="F117" s="45"/>
      <c r="G117" s="45"/>
    </row>
    <row r="118" spans="1:7" ht="15.75">
      <c r="A118" s="162"/>
      <c r="B118" s="162"/>
      <c r="C118" s="162"/>
      <c r="D118" s="162"/>
      <c r="E118" s="45"/>
      <c r="F118" s="45"/>
      <c r="G118" s="45"/>
    </row>
    <row r="119" spans="1:7" ht="15.75">
      <c r="A119" s="122"/>
      <c r="B119" s="122"/>
      <c r="C119" s="122"/>
      <c r="D119" s="122"/>
      <c r="E119" s="45"/>
      <c r="F119" s="45"/>
      <c r="G119" s="45"/>
    </row>
    <row r="120" spans="1:7" ht="15.75">
      <c r="A120" s="46"/>
      <c r="B120" s="46"/>
      <c r="C120" s="46"/>
      <c r="D120" s="46"/>
      <c r="E120" s="45"/>
      <c r="F120" s="45"/>
      <c r="G120" s="45"/>
    </row>
    <row r="121" spans="1:4" ht="15.75">
      <c r="A121" s="46"/>
      <c r="B121" s="46"/>
      <c r="C121" s="46"/>
      <c r="D121" s="3"/>
    </row>
  </sheetData>
  <sheetProtection/>
  <mergeCells count="76">
    <mergeCell ref="A52:C52"/>
    <mergeCell ref="A53:C53"/>
    <mergeCell ref="A54:C54"/>
    <mergeCell ref="A55:C55"/>
    <mergeCell ref="A32:C32"/>
    <mergeCell ref="A43:C43"/>
    <mergeCell ref="A49:C49"/>
    <mergeCell ref="A21:C21"/>
    <mergeCell ref="A22:C22"/>
    <mergeCell ref="A23:C23"/>
    <mergeCell ref="A24:C24"/>
    <mergeCell ref="A51:C51"/>
    <mergeCell ref="F38:G38"/>
    <mergeCell ref="A25:C25"/>
    <mergeCell ref="A27:C27"/>
    <mergeCell ref="A38:C38"/>
    <mergeCell ref="D33:E33"/>
    <mergeCell ref="A31:C31"/>
    <mergeCell ref="D38:E38"/>
    <mergeCell ref="A26:C26"/>
    <mergeCell ref="D30:E30"/>
    <mergeCell ref="A16:C16"/>
    <mergeCell ref="A15:C15"/>
    <mergeCell ref="A14:C14"/>
    <mergeCell ref="A20:C20"/>
    <mergeCell ref="A19:C19"/>
    <mergeCell ref="A18:C18"/>
    <mergeCell ref="A17:C17"/>
    <mergeCell ref="A119:D119"/>
    <mergeCell ref="A118:D118"/>
    <mergeCell ref="D58:E59"/>
    <mergeCell ref="C91:E91"/>
    <mergeCell ref="A97:C97"/>
    <mergeCell ref="D95:E95"/>
    <mergeCell ref="D92:E94"/>
    <mergeCell ref="A91:A94"/>
    <mergeCell ref="A102:E102"/>
    <mergeCell ref="A98:C98"/>
    <mergeCell ref="D60:E61"/>
    <mergeCell ref="B82:B85"/>
    <mergeCell ref="A66:A67"/>
    <mergeCell ref="B66:B67"/>
    <mergeCell ref="A30:C30"/>
    <mergeCell ref="A82:A85"/>
    <mergeCell ref="E66:E67"/>
    <mergeCell ref="A44:C44"/>
    <mergeCell ref="A45:C45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97:E97"/>
    <mergeCell ref="B91:B94"/>
    <mergeCell ref="C82:E82"/>
    <mergeCell ref="C83:C85"/>
    <mergeCell ref="F66:G67"/>
    <mergeCell ref="F95:G95"/>
    <mergeCell ref="D83:E85"/>
    <mergeCell ref="C92:C94"/>
    <mergeCell ref="F82:G82"/>
    <mergeCell ref="F91:G91"/>
    <mergeCell ref="A58:A62"/>
    <mergeCell ref="A46:C46"/>
    <mergeCell ref="A48:C48"/>
    <mergeCell ref="A41:C41"/>
    <mergeCell ref="A28:C28"/>
    <mergeCell ref="A39:C39"/>
    <mergeCell ref="A47:C47"/>
    <mergeCell ref="A29:C29"/>
    <mergeCell ref="A33:C33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2022-05-19T20:12:09Z</cp:lastPrinted>
  <dcterms:created xsi:type="dcterms:W3CDTF">2000-10-19T13:42:41Z</dcterms:created>
  <dcterms:modified xsi:type="dcterms:W3CDTF">2022-07-27T15:43:13Z</dcterms:modified>
  <cp:category/>
  <cp:version/>
  <cp:contentType/>
  <cp:contentStatus/>
</cp:coreProperties>
</file>