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<sst xmlns="http://schemas.openxmlformats.org/spreadsheetml/2006/main" count="68" uniqueCount="68">
  <si>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</si>
  <si>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</si>
  <si>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</si>
  <si>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</si>
  <si>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</si>
  <si>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</si>
  <si>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</si>
  <si>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</si>
  <si>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</si>
  <si>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</si>
  <si>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</si>
  <si>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</si>
  <si>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</si>
  <si>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</si>
  <si>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</si>
  <si>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</si>
  <si>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</si>
  <si>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</si>
  <si>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</si>
  <si>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</si>
  <si>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</si>
  <si>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</si>
  <si>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</si>
  <si>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</si>
  <si>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</si>
  <si>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</si>
  <si>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</si>
  <si>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</si>
  <si>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</si>
  <si>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</si>
  <si>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</si>
  <si>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</si>
  <si>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</si>
  <si>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</si>
  <si>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</si>
  <si>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</si>
  <si>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</si>
  <si>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</si>
  <si>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</si>
  <si>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</si>
  <si>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</si>
  <si>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</si>
  <si>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</si>
  <si>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</si>
  <si>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</si>
  <si>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</si>
  <si>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</si>
  <si>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</si>
  <si>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>2020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</si>
  <si>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</si>
  <si>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</si>
  <si>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</si>
  <si>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</si>
  <si>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2020.</t>
  </si>
  <si>
    <t>jan/2020</t>
  </si>
  <si>
    <t>fev/2020</t>
  </si>
  <si>
    <t>mar/2020</t>
  </si>
  <si>
    <t>abr/2020</t>
  </si>
  <si>
    <t>maio/2020</t>
  </si>
  <si>
    <t>jun/2020</t>
  </si>
  <si>
    <t>ago/2020</t>
  </si>
  <si>
    <t>jul/2020</t>
  </si>
  <si>
    <t>set/2020</t>
  </si>
  <si>
    <t>out/2020</t>
  </si>
  <si>
    <t>nov/2020</t>
  </si>
  <si>
    <t>dez/2020</t>
  </si>
  <si>
    <t>JANEIRO A DEZEMBRO DE 2020</t>
  </si>
  <si>
    <t xml:space="preserve">            Emissão:  22/01/2021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</si>
</sst>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 applyAlignment="1">
      <alignment/>
    </xf>
    <xf numFmtId="171" fontId="3" fillId="0" borderId="0" xfId="61" applyFont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right" indent="1"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 horizontal="center"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4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4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104775</xdr:rowOff>
    </xdr:from>
    <xdr:to>
      <xdr:col>6</xdr:col>
      <xdr:colOff>638175</xdr:colOff>
      <xdr:row>3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0477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B4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45" sqref="B45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63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63" t="s">
        <v>66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62" t="s">
        <v>67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6"/>
      <c r="M11" s="10"/>
      <c r="N11" s="69">
        <v>1</v>
      </c>
      <c r="O11" s="70"/>
    </row>
    <row r="12" spans="1:15" ht="15.75">
      <c r="A12" s="66" t="s">
        <v>0</v>
      </c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7" t="s">
        <v>47</v>
      </c>
      <c r="O12" s="18" t="s">
        <v>3</v>
      </c>
    </row>
    <row r="13" spans="1:15" ht="15.75" customHeight="1">
      <c r="A13" s="67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8"/>
      <c r="O13" s="19" t="s">
        <v>4</v>
      </c>
    </row>
    <row r="14" spans="1:15" ht="15.75">
      <c r="A14" s="68"/>
      <c r="B14" s="20" t="s">
        <v>54</v>
      </c>
      <c r="C14" s="20" t="s">
        <v>55</v>
      </c>
      <c r="D14" s="20" t="s">
        <v>56</v>
      </c>
      <c r="E14" s="20" t="s">
        <v>57</v>
      </c>
      <c r="F14" s="20" t="s">
        <v>58</v>
      </c>
      <c r="G14" s="20" t="s">
        <v>59</v>
      </c>
      <c r="H14" s="20" t="s">
        <v>61</v>
      </c>
      <c r="I14" s="20" t="s">
        <v>60</v>
      </c>
      <c r="J14" s="20" t="s">
        <v>62</v>
      </c>
      <c r="K14" s="20" t="s">
        <v>63</v>
      </c>
      <c r="L14" s="20" t="s">
        <v>64</v>
      </c>
      <c r="M14" s="20" t="s">
        <v>65</v>
      </c>
      <c r="N14" s="79"/>
      <c r="O14" s="21" t="s">
        <v>48</v>
      </c>
    </row>
    <row r="15" spans="1:18" ht="15.75">
      <c r="A15" s="14" t="s">
        <v>10</v>
      </c>
      <c r="B15" s="33">
        <f aca="true" t="shared" si="0" ref="B15:G15">B16+B22+B23+B26+B27+B28+B29+B35</f>
        <v>7278669755.149999</v>
      </c>
      <c r="C15" s="33">
        <f t="shared" si="0"/>
        <v>8743561614.43</v>
      </c>
      <c r="D15" s="33">
        <f t="shared" si="0"/>
        <v>5808426503.329999</v>
      </c>
      <c r="E15" s="33">
        <f t="shared" si="0"/>
        <v>4981336255.8</v>
      </c>
      <c r="F15" s="33">
        <f t="shared" si="0"/>
        <v>5884763161.030001</v>
      </c>
      <c r="G15" s="33">
        <f t="shared" si="0"/>
        <v>5433629325.17</v>
      </c>
      <c r="H15" s="33">
        <f aca="true" t="shared" si="1" ref="H15:O15">H16+H22+H23+H26+H27+H28+H29+H35</f>
        <v>5814246890.76</v>
      </c>
      <c r="I15" s="33">
        <f t="shared" si="1"/>
        <v>6737460294.85</v>
      </c>
      <c r="J15" s="33">
        <f t="shared" si="1"/>
        <v>7129536167.48</v>
      </c>
      <c r="K15" s="33">
        <f t="shared" si="1"/>
        <v>5989956578.919999</v>
      </c>
      <c r="L15" s="33">
        <f>L16+L22+L23+L26+L27+L28+L29+L35</f>
        <v>9207841724.300001</v>
      </c>
      <c r="M15" s="33">
        <f>M16+M22+M23+M26+M27+M28+M29+M35</f>
        <v>8198662762.670001</v>
      </c>
      <c r="N15" s="33">
        <f t="shared" si="1"/>
        <v>81208091033.89001</v>
      </c>
      <c r="O15" s="34">
        <f t="shared" si="1"/>
        <v>78773317897.96</v>
      </c>
      <c r="R15" s="5"/>
    </row>
    <row r="16" spans="1:15" ht="15.75">
      <c r="A16" s="15" t="s">
        <v>42</v>
      </c>
      <c r="B16" s="35">
        <f aca="true" t="shared" si="2" ref="B16:O16">SUM(B17:B21)</f>
        <v>5872842337.31</v>
      </c>
      <c r="C16" s="35">
        <f t="shared" si="2"/>
        <v>4583687255.62</v>
      </c>
      <c r="D16" s="35">
        <f t="shared" si="2"/>
        <v>4442081277.83</v>
      </c>
      <c r="E16" s="35">
        <f t="shared" si="2"/>
        <v>3711770476.3400006</v>
      </c>
      <c r="F16" s="35">
        <f t="shared" si="2"/>
        <v>3133414517.8800006</v>
      </c>
      <c r="G16" s="35">
        <f t="shared" si="2"/>
        <v>3467217872.38</v>
      </c>
      <c r="H16" s="35">
        <f aca="true" t="shared" si="3" ref="H16:M16">SUM(H17:H21)</f>
        <v>3813720418.94</v>
      </c>
      <c r="I16" s="35">
        <f t="shared" si="3"/>
        <v>4238436148.58</v>
      </c>
      <c r="J16" s="35">
        <f t="shared" si="3"/>
        <v>4377033222.17</v>
      </c>
      <c r="K16" s="35">
        <f t="shared" si="3"/>
        <v>4368144230.12</v>
      </c>
      <c r="L16" s="35">
        <f t="shared" si="3"/>
        <v>5907114363.46</v>
      </c>
      <c r="M16" s="35">
        <f t="shared" si="3"/>
        <v>6148173143.860001</v>
      </c>
      <c r="N16" s="36">
        <f t="shared" si="2"/>
        <v>54063635264.49</v>
      </c>
      <c r="O16" s="35">
        <f t="shared" si="2"/>
        <v>51946826928.68001</v>
      </c>
    </row>
    <row r="17" spans="1:15" ht="15.75">
      <c r="A17" s="15" t="s">
        <v>12</v>
      </c>
      <c r="B17" s="37">
        <v>3701251304.97</v>
      </c>
      <c r="C17" s="38">
        <v>3104293590.12</v>
      </c>
      <c r="D17" s="38">
        <v>3087881109.96</v>
      </c>
      <c r="E17" s="38">
        <v>2610846910.09</v>
      </c>
      <c r="F17" s="38">
        <v>2305384811.59</v>
      </c>
      <c r="G17" s="38">
        <v>2478295732.17</v>
      </c>
      <c r="H17" s="38">
        <v>2743699019.07</v>
      </c>
      <c r="I17" s="38">
        <v>3099185631.73</v>
      </c>
      <c r="J17" s="38">
        <v>3231065365.83</v>
      </c>
      <c r="K17" s="38">
        <v>3237407434.23</v>
      </c>
      <c r="L17" s="38">
        <v>4582622627.18</v>
      </c>
      <c r="M17" s="38">
        <v>4510993068.14</v>
      </c>
      <c r="N17" s="38">
        <f aca="true" t="shared" si="4" ref="N17:N35">SUM(B17:M17)</f>
        <v>38692926605.08</v>
      </c>
      <c r="O17" s="39">
        <v>36256624607.62</v>
      </c>
    </row>
    <row r="18" spans="1:15" ht="15.75">
      <c r="A18" s="15" t="s">
        <v>13</v>
      </c>
      <c r="B18" s="38">
        <v>1114370899.31</v>
      </c>
      <c r="C18" s="38">
        <v>496134599.23</v>
      </c>
      <c r="D18" s="38">
        <v>385756233.95</v>
      </c>
      <c r="E18" s="38">
        <v>188275825.32</v>
      </c>
      <c r="F18" s="38">
        <v>76632409.55</v>
      </c>
      <c r="G18" s="38">
        <v>99067270.28</v>
      </c>
      <c r="H18" s="38">
        <v>125048240.38</v>
      </c>
      <c r="I18" s="38">
        <v>115988536.5</v>
      </c>
      <c r="J18" s="38">
        <v>109446347.01</v>
      </c>
      <c r="K18" s="38">
        <v>103345923.25</v>
      </c>
      <c r="L18" s="38">
        <v>80340737.15</v>
      </c>
      <c r="M18" s="38">
        <v>96043051.06</v>
      </c>
      <c r="N18" s="38">
        <f t="shared" si="4"/>
        <v>2990450072.9900007</v>
      </c>
      <c r="O18" s="40">
        <v>2877831484.29</v>
      </c>
    </row>
    <row r="19" spans="1:15" ht="15.75">
      <c r="A19" s="16" t="s">
        <v>14</v>
      </c>
      <c r="B19" s="38">
        <v>63306540.38</v>
      </c>
      <c r="C19" s="38">
        <v>58719891.47</v>
      </c>
      <c r="D19" s="38">
        <v>73455531.5</v>
      </c>
      <c r="E19" s="38">
        <v>50709120.63</v>
      </c>
      <c r="F19" s="38">
        <v>43721228.15</v>
      </c>
      <c r="G19" s="38">
        <v>59696715.62</v>
      </c>
      <c r="H19" s="38">
        <v>91524992.35</v>
      </c>
      <c r="I19" s="38">
        <v>114208747.41</v>
      </c>
      <c r="J19" s="38">
        <v>104966253.45</v>
      </c>
      <c r="K19" s="38">
        <v>140327156.82</v>
      </c>
      <c r="L19" s="38">
        <v>92294507.43</v>
      </c>
      <c r="M19" s="38">
        <v>241924889.42</v>
      </c>
      <c r="N19" s="38">
        <f t="shared" si="4"/>
        <v>1134855574.63</v>
      </c>
      <c r="O19" s="40">
        <v>923033987.36</v>
      </c>
    </row>
    <row r="20" spans="1:15" ht="15.75">
      <c r="A20" s="16" t="s">
        <v>15</v>
      </c>
      <c r="B20" s="38">
        <v>273710788.18</v>
      </c>
      <c r="C20" s="38">
        <v>312208970.26</v>
      </c>
      <c r="D20" s="38">
        <v>315831268.72</v>
      </c>
      <c r="E20" s="38">
        <v>386231344.9</v>
      </c>
      <c r="F20" s="38">
        <v>286300869.49</v>
      </c>
      <c r="G20" s="38">
        <v>333959726.14</v>
      </c>
      <c r="H20" s="38">
        <v>307690836.83</v>
      </c>
      <c r="I20" s="38">
        <v>319464680.21</v>
      </c>
      <c r="J20" s="38">
        <v>320933766.67</v>
      </c>
      <c r="K20" s="38">
        <v>270069356.39</v>
      </c>
      <c r="L20" s="38">
        <v>359232770.84</v>
      </c>
      <c r="M20" s="38">
        <v>576150299.08</v>
      </c>
      <c r="N20" s="38">
        <f t="shared" si="4"/>
        <v>4061784677.71</v>
      </c>
      <c r="O20" s="40">
        <v>4273175645.94</v>
      </c>
    </row>
    <row r="21" spans="1:15" ht="15.75">
      <c r="A21" s="16" t="s">
        <v>43</v>
      </c>
      <c r="B21" s="38">
        <v>720202804.47</v>
      </c>
      <c r="C21" s="38">
        <v>612330204.54</v>
      </c>
      <c r="D21" s="38">
        <v>579157133.7</v>
      </c>
      <c r="E21" s="38">
        <v>475707275.4</v>
      </c>
      <c r="F21" s="38">
        <v>421375199.1</v>
      </c>
      <c r="G21" s="38">
        <v>496198428.17</v>
      </c>
      <c r="H21" s="38">
        <v>545757330.31</v>
      </c>
      <c r="I21" s="38">
        <v>589588552.73</v>
      </c>
      <c r="J21" s="38">
        <v>610621489.21</v>
      </c>
      <c r="K21" s="38">
        <v>616994359.43</v>
      </c>
      <c r="L21" s="38">
        <v>792623720.86</v>
      </c>
      <c r="M21" s="38">
        <v>723061836.16</v>
      </c>
      <c r="N21" s="38">
        <f t="shared" si="4"/>
        <v>7183618334.08</v>
      </c>
      <c r="O21" s="40">
        <v>7616161203.47</v>
      </c>
    </row>
    <row r="22" spans="1:15" ht="15.75">
      <c r="A22" s="16" t="s">
        <v>16</v>
      </c>
      <c r="B22" s="38">
        <v>146978616.15</v>
      </c>
      <c r="C22" s="38">
        <v>146443045.76</v>
      </c>
      <c r="D22" s="38">
        <v>207820469.83</v>
      </c>
      <c r="E22" s="38">
        <v>168550565.2</v>
      </c>
      <c r="F22" s="38">
        <v>199677114.13</v>
      </c>
      <c r="G22" s="38">
        <v>221657137.66</v>
      </c>
      <c r="H22" s="38">
        <v>317958957.48</v>
      </c>
      <c r="I22" s="38">
        <v>276598363.07</v>
      </c>
      <c r="J22" s="38">
        <v>196935362.01</v>
      </c>
      <c r="K22" s="38">
        <v>282200807.34</v>
      </c>
      <c r="L22" s="38">
        <v>223419407.43</v>
      </c>
      <c r="M22" s="38">
        <v>457494121.71</v>
      </c>
      <c r="N22" s="38">
        <f t="shared" si="4"/>
        <v>2845733967.77</v>
      </c>
      <c r="O22" s="40">
        <v>3056775494</v>
      </c>
    </row>
    <row r="23" spans="1:15" ht="15.75">
      <c r="A23" s="16" t="s">
        <v>17</v>
      </c>
      <c r="B23" s="36">
        <f aca="true" t="shared" si="5" ref="B23:O23">B24+B25</f>
        <v>472082152.65000004</v>
      </c>
      <c r="C23" s="36">
        <f t="shared" si="5"/>
        <v>3005837319.19</v>
      </c>
      <c r="D23" s="36">
        <f t="shared" si="5"/>
        <v>398465594.45</v>
      </c>
      <c r="E23" s="36">
        <f t="shared" si="5"/>
        <v>424251513.96</v>
      </c>
      <c r="F23" s="36">
        <f t="shared" si="5"/>
        <v>1962358565.0100002</v>
      </c>
      <c r="G23" s="36">
        <f t="shared" si="5"/>
        <v>520053583.52</v>
      </c>
      <c r="H23" s="36">
        <f aca="true" t="shared" si="6" ref="H23:M23">H24+H25</f>
        <v>451841272.21</v>
      </c>
      <c r="I23" s="36">
        <f t="shared" si="6"/>
        <v>808738361.24</v>
      </c>
      <c r="J23" s="36">
        <f t="shared" si="6"/>
        <v>1078335090.15</v>
      </c>
      <c r="K23" s="36">
        <f t="shared" si="6"/>
        <v>572966412.74</v>
      </c>
      <c r="L23" s="36">
        <f t="shared" si="6"/>
        <v>2254337406.7400002</v>
      </c>
      <c r="M23" s="36">
        <f t="shared" si="6"/>
        <v>497800655.05</v>
      </c>
      <c r="N23" s="38">
        <f t="shared" si="4"/>
        <v>12447067926.91</v>
      </c>
      <c r="O23" s="35">
        <f t="shared" si="5"/>
        <v>12178252420.17</v>
      </c>
    </row>
    <row r="24" spans="1:15" ht="15.75">
      <c r="A24" s="22" t="s">
        <v>46</v>
      </c>
      <c r="B24" s="41">
        <v>23143460.36</v>
      </c>
      <c r="C24" s="41">
        <v>22668883.16</v>
      </c>
      <c r="D24" s="41">
        <v>36635262.81</v>
      </c>
      <c r="E24" s="41">
        <v>23612216.58</v>
      </c>
      <c r="F24" s="41">
        <v>33153245.13</v>
      </c>
      <c r="G24" s="41">
        <v>116444371.41</v>
      </c>
      <c r="H24" s="41">
        <v>72948023.33</v>
      </c>
      <c r="I24" s="41">
        <v>24440013.34</v>
      </c>
      <c r="J24" s="41">
        <v>-25802605.03</v>
      </c>
      <c r="K24" s="41">
        <v>32550165.87</v>
      </c>
      <c r="L24" s="41">
        <v>12525288.07</v>
      </c>
      <c r="M24" s="41">
        <v>51894519.14</v>
      </c>
      <c r="N24" s="42">
        <f t="shared" si="4"/>
        <v>424212844.1699999</v>
      </c>
      <c r="O24" s="41">
        <v>368350209.36</v>
      </c>
    </row>
    <row r="25" spans="1:15" ht="15.75">
      <c r="A25" s="22" t="s">
        <v>45</v>
      </c>
      <c r="B25" s="41">
        <v>448938692.29</v>
      </c>
      <c r="C25" s="41">
        <v>2983168436.03</v>
      </c>
      <c r="D25" s="41">
        <v>361830331.64</v>
      </c>
      <c r="E25" s="41">
        <v>400639297.38</v>
      </c>
      <c r="F25" s="41">
        <v>1929205319.88</v>
      </c>
      <c r="G25" s="41">
        <v>403609212.11</v>
      </c>
      <c r="H25" s="41">
        <v>378893248.88</v>
      </c>
      <c r="I25" s="41">
        <v>784298347.9</v>
      </c>
      <c r="J25" s="41">
        <v>1104137695.18</v>
      </c>
      <c r="K25" s="41">
        <v>540416246.87</v>
      </c>
      <c r="L25" s="41">
        <v>2241812118.67</v>
      </c>
      <c r="M25" s="41">
        <v>445906135.91</v>
      </c>
      <c r="N25" s="42">
        <f t="shared" si="4"/>
        <v>12022855082.74</v>
      </c>
      <c r="O25" s="41">
        <v>11809902210.81</v>
      </c>
    </row>
    <row r="26" spans="1:15" ht="15.75">
      <c r="A26" s="16" t="s">
        <v>18</v>
      </c>
      <c r="B26" s="36">
        <v>698</v>
      </c>
      <c r="C26" s="36">
        <v>890</v>
      </c>
      <c r="D26" s="36">
        <v>0</v>
      </c>
      <c r="E26" s="36">
        <v>0</v>
      </c>
      <c r="F26" s="36">
        <v>4240</v>
      </c>
      <c r="G26" s="36">
        <v>0</v>
      </c>
      <c r="H26" s="36">
        <v>560</v>
      </c>
      <c r="I26" s="36">
        <v>0</v>
      </c>
      <c r="J26" s="36">
        <v>460</v>
      </c>
      <c r="K26" s="36">
        <v>0</v>
      </c>
      <c r="L26" s="36">
        <v>1010</v>
      </c>
      <c r="M26" s="36">
        <v>480</v>
      </c>
      <c r="N26" s="38">
        <f t="shared" si="4"/>
        <v>8338</v>
      </c>
      <c r="O26" s="35">
        <v>160150</v>
      </c>
    </row>
    <row r="27" spans="1:15" ht="15.75">
      <c r="A27" s="16" t="s">
        <v>19</v>
      </c>
      <c r="B27" s="36">
        <v>30251.07</v>
      </c>
      <c r="C27" s="36">
        <v>24465.4</v>
      </c>
      <c r="D27" s="36">
        <v>5066186.7</v>
      </c>
      <c r="E27" s="36">
        <v>6193735.35</v>
      </c>
      <c r="F27" s="36">
        <v>0</v>
      </c>
      <c r="G27" s="36">
        <v>11013035.4</v>
      </c>
      <c r="H27" s="36">
        <v>35846.71</v>
      </c>
      <c r="I27" s="36">
        <v>1136.5</v>
      </c>
      <c r="J27" s="36">
        <v>7140.28</v>
      </c>
      <c r="K27" s="36">
        <v>2840.45</v>
      </c>
      <c r="L27" s="36">
        <v>21008.61</v>
      </c>
      <c r="M27" s="36">
        <v>26253.6</v>
      </c>
      <c r="N27" s="38">
        <f t="shared" si="4"/>
        <v>22421900.070000004</v>
      </c>
      <c r="O27" s="35">
        <v>91704674</v>
      </c>
    </row>
    <row r="28" spans="1:15" ht="15.75">
      <c r="A28" s="16" t="s">
        <v>20</v>
      </c>
      <c r="B28" s="36">
        <v>38201514.03</v>
      </c>
      <c r="C28" s="36">
        <v>19934373.36</v>
      </c>
      <c r="D28" s="36">
        <v>21810034.34</v>
      </c>
      <c r="E28" s="36">
        <v>15749586.34</v>
      </c>
      <c r="F28" s="36">
        <v>16794732.49</v>
      </c>
      <c r="G28" s="36">
        <v>16956671.62</v>
      </c>
      <c r="H28" s="36">
        <v>22570182.9</v>
      </c>
      <c r="I28" s="36">
        <v>20229064.92</v>
      </c>
      <c r="J28" s="36">
        <v>22130146.39</v>
      </c>
      <c r="K28" s="36">
        <v>23508310.37</v>
      </c>
      <c r="L28" s="36">
        <v>18377727.19</v>
      </c>
      <c r="M28" s="36">
        <v>32386361.01</v>
      </c>
      <c r="N28" s="38">
        <f t="shared" si="4"/>
        <v>268648704.96</v>
      </c>
      <c r="O28" s="36">
        <v>377732908.6</v>
      </c>
    </row>
    <row r="29" spans="1:15" ht="15.75">
      <c r="A29" s="16" t="s">
        <v>21</v>
      </c>
      <c r="B29" s="36">
        <f aca="true" t="shared" si="7" ref="B29:G29">SUM(B30:B34)</f>
        <v>585055157.9</v>
      </c>
      <c r="C29" s="36">
        <f t="shared" si="7"/>
        <v>676370329.98</v>
      </c>
      <c r="D29" s="36">
        <f t="shared" si="7"/>
        <v>650367893.8199999</v>
      </c>
      <c r="E29" s="36">
        <f t="shared" si="7"/>
        <v>606527666.7</v>
      </c>
      <c r="F29" s="36">
        <f t="shared" si="7"/>
        <v>472496743.71999997</v>
      </c>
      <c r="G29" s="36">
        <f t="shared" si="7"/>
        <v>1120411472.83</v>
      </c>
      <c r="H29" s="36">
        <f aca="true" t="shared" si="8" ref="H29:M29">SUM(H30:H34)</f>
        <v>1122081316.92</v>
      </c>
      <c r="I29" s="36">
        <f t="shared" si="8"/>
        <v>1286004951.27</v>
      </c>
      <c r="J29" s="36">
        <f t="shared" si="8"/>
        <v>1281533978.95</v>
      </c>
      <c r="K29" s="36">
        <f t="shared" si="8"/>
        <v>629040777.8600001</v>
      </c>
      <c r="L29" s="36">
        <f t="shared" si="8"/>
        <v>706160608.03</v>
      </c>
      <c r="M29" s="36">
        <f t="shared" si="8"/>
        <v>891858556.5700002</v>
      </c>
      <c r="N29" s="38">
        <f t="shared" si="4"/>
        <v>10027909454.55</v>
      </c>
      <c r="O29" s="36">
        <f>SUM(O30:O34)</f>
        <v>9597526657.69</v>
      </c>
    </row>
    <row r="30" spans="1:15" ht="15.75">
      <c r="A30" s="16" t="s">
        <v>22</v>
      </c>
      <c r="B30" s="36">
        <v>130445628.5</v>
      </c>
      <c r="C30" s="36">
        <v>198078616.08</v>
      </c>
      <c r="D30" s="36">
        <v>110357984.64</v>
      </c>
      <c r="E30" s="36">
        <v>108562910.79</v>
      </c>
      <c r="F30" s="36">
        <v>113896755.46</v>
      </c>
      <c r="G30" s="36">
        <v>91770050.64</v>
      </c>
      <c r="H30" s="36">
        <v>95764427.82</v>
      </c>
      <c r="I30" s="36">
        <v>100766557</v>
      </c>
      <c r="J30" s="36">
        <v>81050078.17</v>
      </c>
      <c r="K30" s="36">
        <v>111739732.37</v>
      </c>
      <c r="L30" s="36">
        <v>153540787.22</v>
      </c>
      <c r="M30" s="36">
        <v>162973853.99</v>
      </c>
      <c r="N30" s="38">
        <f t="shared" si="4"/>
        <v>1458947382.68</v>
      </c>
      <c r="O30" s="36">
        <v>1522030484.52</v>
      </c>
    </row>
    <row r="31" spans="1:15" ht="15.75">
      <c r="A31" s="16" t="s">
        <v>23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8">
        <f t="shared" si="4"/>
        <v>0</v>
      </c>
      <c r="O31" s="36">
        <v>0</v>
      </c>
    </row>
    <row r="32" spans="1:18" ht="15.75">
      <c r="A32" s="22" t="s">
        <v>44</v>
      </c>
      <c r="B32" s="41">
        <v>78521600.91</v>
      </c>
      <c r="C32" s="41">
        <v>84940289.27</v>
      </c>
      <c r="D32" s="41">
        <v>78387531.01</v>
      </c>
      <c r="E32" s="41">
        <v>70346324.19</v>
      </c>
      <c r="F32" s="41">
        <v>70139711.98</v>
      </c>
      <c r="G32" s="41">
        <v>63076065.12</v>
      </c>
      <c r="H32" s="41">
        <v>75771930.33</v>
      </c>
      <c r="I32" s="41">
        <v>87631479.26</v>
      </c>
      <c r="J32" s="41">
        <v>102933699.28</v>
      </c>
      <c r="K32" s="41">
        <v>117803499.73</v>
      </c>
      <c r="L32" s="41">
        <v>129132905.42</v>
      </c>
      <c r="M32" s="41">
        <v>135814341.71</v>
      </c>
      <c r="N32" s="42">
        <f t="shared" si="4"/>
        <v>1094499378.21</v>
      </c>
      <c r="O32" s="41">
        <v>955300114.52</v>
      </c>
      <c r="R32" s="23"/>
    </row>
    <row r="33" spans="1:15" ht="15.75">
      <c r="A33" s="16" t="s">
        <v>24</v>
      </c>
      <c r="B33" s="36">
        <v>257160360.58</v>
      </c>
      <c r="C33" s="36">
        <v>280248552.23</v>
      </c>
      <c r="D33" s="36">
        <v>262466991.67</v>
      </c>
      <c r="E33" s="36">
        <v>207323021.19</v>
      </c>
      <c r="F33" s="36">
        <v>165474635.08</v>
      </c>
      <c r="G33" s="36">
        <v>180859172.73</v>
      </c>
      <c r="H33" s="36">
        <v>190903284.17</v>
      </c>
      <c r="I33" s="36">
        <v>199454653.61</v>
      </c>
      <c r="J33" s="36">
        <v>242427422.88</v>
      </c>
      <c r="K33" s="36">
        <v>226046901.08</v>
      </c>
      <c r="L33" s="36">
        <v>304466854.67</v>
      </c>
      <c r="M33" s="36">
        <v>335081917.41</v>
      </c>
      <c r="N33" s="38">
        <f t="shared" si="4"/>
        <v>2851913767.3</v>
      </c>
      <c r="O33" s="36">
        <v>2873646593</v>
      </c>
    </row>
    <row r="34" spans="1:15" ht="15.75">
      <c r="A34" s="16" t="s">
        <v>25</v>
      </c>
      <c r="B34" s="36">
        <v>118927567.91</v>
      </c>
      <c r="C34" s="36">
        <v>113102872.4</v>
      </c>
      <c r="D34" s="36">
        <v>199155386.5</v>
      </c>
      <c r="E34" s="36">
        <v>220295410.53</v>
      </c>
      <c r="F34" s="36">
        <v>122985641.2</v>
      </c>
      <c r="G34" s="36">
        <v>784706184.34</v>
      </c>
      <c r="H34" s="36">
        <v>759641674.6</v>
      </c>
      <c r="I34" s="36">
        <v>898152261.4</v>
      </c>
      <c r="J34" s="36">
        <v>855122778.62</v>
      </c>
      <c r="K34" s="36">
        <v>173450644.68</v>
      </c>
      <c r="L34" s="36">
        <v>119020060.72</v>
      </c>
      <c r="M34" s="36">
        <v>257988443.46</v>
      </c>
      <c r="N34" s="38">
        <f t="shared" si="4"/>
        <v>4622548926.36</v>
      </c>
      <c r="O34" s="36">
        <v>4246549465.65</v>
      </c>
    </row>
    <row r="35" spans="1:15" ht="15.75">
      <c r="A35" s="16" t="s">
        <v>26</v>
      </c>
      <c r="B35" s="36">
        <v>163479028.04</v>
      </c>
      <c r="C35" s="36">
        <v>311263935.12</v>
      </c>
      <c r="D35" s="36">
        <v>82815046.36</v>
      </c>
      <c r="E35" s="36">
        <v>48292711.91</v>
      </c>
      <c r="F35" s="36">
        <v>100017247.8</v>
      </c>
      <c r="G35" s="36">
        <v>76319551.76</v>
      </c>
      <c r="H35" s="36">
        <v>86038335.6</v>
      </c>
      <c r="I35" s="36">
        <v>107452269.27</v>
      </c>
      <c r="J35" s="36">
        <v>173560767.53</v>
      </c>
      <c r="K35" s="36">
        <v>114093200.04</v>
      </c>
      <c r="L35" s="36">
        <v>98410192.84</v>
      </c>
      <c r="M35" s="36">
        <v>170923190.87</v>
      </c>
      <c r="N35" s="38">
        <f t="shared" si="4"/>
        <v>1532665477.1399999</v>
      </c>
      <c r="O35" s="36">
        <v>1524338664.82</v>
      </c>
    </row>
    <row r="36" spans="1:18" ht="15.75">
      <c r="A36" s="17" t="s">
        <v>1</v>
      </c>
      <c r="B36" s="43">
        <f aca="true" t="shared" si="9" ref="B36:O36">SUM(B37:B40)</f>
        <v>2435001948.88</v>
      </c>
      <c r="C36" s="43">
        <f t="shared" si="9"/>
        <v>1834679070.5700002</v>
      </c>
      <c r="D36" s="43">
        <f t="shared" si="9"/>
        <v>1806659616.29</v>
      </c>
      <c r="E36" s="43">
        <f t="shared" si="9"/>
        <v>1431133610.38</v>
      </c>
      <c r="F36" s="43">
        <f>SUM(F37:F40)</f>
        <v>1272227244.76</v>
      </c>
      <c r="G36" s="43">
        <f t="shared" si="9"/>
        <v>1345296821.08</v>
      </c>
      <c r="H36" s="43">
        <f aca="true" t="shared" si="10" ref="H36:M36">SUM(H37:H40)</f>
        <v>1594892643.23</v>
      </c>
      <c r="I36" s="43">
        <f t="shared" si="10"/>
        <v>1725246266.8400002</v>
      </c>
      <c r="J36" s="43">
        <f t="shared" si="10"/>
        <v>1694487795.3500001</v>
      </c>
      <c r="K36" s="43">
        <f t="shared" si="10"/>
        <v>1800952232.1799998</v>
      </c>
      <c r="L36" s="43">
        <f t="shared" si="10"/>
        <v>2261364584.84</v>
      </c>
      <c r="M36" s="43">
        <f t="shared" si="10"/>
        <v>2508062182.94</v>
      </c>
      <c r="N36" s="43">
        <f t="shared" si="9"/>
        <v>21710004017.34</v>
      </c>
      <c r="O36" s="44">
        <f t="shared" si="9"/>
        <v>20606543780.84</v>
      </c>
      <c r="R36" s="5"/>
    </row>
    <row r="37" spans="1:18" ht="15.75">
      <c r="A37" s="16" t="s">
        <v>27</v>
      </c>
      <c r="B37" s="45">
        <v>1565942630.95</v>
      </c>
      <c r="C37" s="45">
        <v>1115673781.35</v>
      </c>
      <c r="D37" s="45">
        <v>1056100153.06</v>
      </c>
      <c r="E37" s="45">
        <v>822783384.57</v>
      </c>
      <c r="F37" s="45">
        <v>671868755.84</v>
      </c>
      <c r="G37" s="45">
        <v>710485432.37</v>
      </c>
      <c r="H37" s="45">
        <v>808464549.89</v>
      </c>
      <c r="I37" s="45">
        <v>916732256.09</v>
      </c>
      <c r="J37" s="45">
        <v>952638176.42</v>
      </c>
      <c r="K37" s="45">
        <v>962834768.63</v>
      </c>
      <c r="L37" s="45">
        <v>1276774466.63</v>
      </c>
      <c r="M37" s="45">
        <v>1270891819.61</v>
      </c>
      <c r="N37" s="45">
        <f>SUM(B37:M37)</f>
        <v>12131190175.41</v>
      </c>
      <c r="O37" s="36">
        <v>11282479136.61</v>
      </c>
      <c r="Q37" s="6"/>
      <c r="R37" s="7"/>
    </row>
    <row r="38" spans="1:18" ht="15.75">
      <c r="A38" s="16" t="s">
        <v>34</v>
      </c>
      <c r="B38" s="45">
        <v>143075087.28</v>
      </c>
      <c r="C38" s="45">
        <v>131029590.38</v>
      </c>
      <c r="D38" s="45">
        <v>189507795.9</v>
      </c>
      <c r="E38" s="45">
        <v>155494413.65</v>
      </c>
      <c r="F38" s="45">
        <v>186628960.89</v>
      </c>
      <c r="G38" s="45">
        <v>204453046.6</v>
      </c>
      <c r="H38" s="45">
        <v>305037197.23</v>
      </c>
      <c r="I38" s="45">
        <v>267897526.54</v>
      </c>
      <c r="J38" s="45">
        <v>184132955.53</v>
      </c>
      <c r="K38" s="45">
        <v>269314471.14</v>
      </c>
      <c r="L38" s="45">
        <v>210513315.7</v>
      </c>
      <c r="M38" s="45">
        <v>440175816.19</v>
      </c>
      <c r="N38" s="45">
        <f>SUM(B38:M38)</f>
        <v>2687260177.0299997</v>
      </c>
      <c r="O38" s="36">
        <v>2904974760</v>
      </c>
      <c r="Q38" s="8"/>
      <c r="R38" s="7"/>
    </row>
    <row r="39" spans="1:18" ht="15.75">
      <c r="A39" s="16" t="s">
        <v>28</v>
      </c>
      <c r="B39" s="45">
        <v>8836334.19</v>
      </c>
      <c r="C39" s="45">
        <v>8623627.74</v>
      </c>
      <c r="D39" s="45">
        <v>10779894.72</v>
      </c>
      <c r="E39" s="45">
        <v>0</v>
      </c>
      <c r="F39" s="45">
        <v>18231845.88</v>
      </c>
      <c r="G39" s="45">
        <v>8959413.78</v>
      </c>
      <c r="H39" s="45">
        <v>8521618.49</v>
      </c>
      <c r="I39" s="45">
        <v>8006919.48</v>
      </c>
      <c r="J39" s="45">
        <v>9477360.71</v>
      </c>
      <c r="K39" s="45">
        <v>4783288.98</v>
      </c>
      <c r="L39" s="45">
        <v>10213753.87</v>
      </c>
      <c r="M39" s="45">
        <v>9397578.82</v>
      </c>
      <c r="N39" s="45">
        <f>SUM(B39:M39)</f>
        <v>105831636.66000003</v>
      </c>
      <c r="O39" s="36">
        <v>117906872</v>
      </c>
      <c r="Q39" s="8"/>
      <c r="R39" s="7"/>
    </row>
    <row r="40" spans="1:18" ht="15.75">
      <c r="A40" s="16" t="s">
        <v>29</v>
      </c>
      <c r="B40" s="46">
        <v>717147896.46</v>
      </c>
      <c r="C40" s="46">
        <v>579352071.1</v>
      </c>
      <c r="D40" s="46">
        <v>550271772.61</v>
      </c>
      <c r="E40" s="46">
        <v>452855812.16</v>
      </c>
      <c r="F40" s="46">
        <v>395497682.15</v>
      </c>
      <c r="G40" s="46">
        <v>421398928.33</v>
      </c>
      <c r="H40" s="46">
        <v>472869277.62</v>
      </c>
      <c r="I40" s="46">
        <v>532609564.73</v>
      </c>
      <c r="J40" s="46">
        <v>548239302.69</v>
      </c>
      <c r="K40" s="46">
        <v>564019703.43</v>
      </c>
      <c r="L40" s="46">
        <v>763863048.64</v>
      </c>
      <c r="M40" s="46">
        <v>787596968.32</v>
      </c>
      <c r="N40" s="45">
        <f>SUM(B40:M40)</f>
        <v>6785722028.240001</v>
      </c>
      <c r="O40" s="47">
        <v>6301183012.23</v>
      </c>
      <c r="Q40" s="6"/>
      <c r="R40" s="7"/>
    </row>
    <row r="41" spans="1:18" ht="35.25" customHeight="1">
      <c r="A41" s="31" t="s">
        <v>9</v>
      </c>
      <c r="B41" s="48">
        <f aca="true" t="shared" si="11" ref="B41:O41">B15-B36</f>
        <v>4843667806.269999</v>
      </c>
      <c r="C41" s="49">
        <f t="shared" si="11"/>
        <v>6908882543.860001</v>
      </c>
      <c r="D41" s="49">
        <f t="shared" si="11"/>
        <v>4001766887.039999</v>
      </c>
      <c r="E41" s="49">
        <f t="shared" si="11"/>
        <v>3550202645.42</v>
      </c>
      <c r="F41" s="49">
        <f t="shared" si="11"/>
        <v>4612535916.27</v>
      </c>
      <c r="G41" s="49">
        <f t="shared" si="11"/>
        <v>4088332504.09</v>
      </c>
      <c r="H41" s="49">
        <f>H15-H36</f>
        <v>4219354247.53</v>
      </c>
      <c r="I41" s="49">
        <f t="shared" si="11"/>
        <v>5012214028.01</v>
      </c>
      <c r="J41" s="49">
        <f t="shared" si="11"/>
        <v>5435048372.129999</v>
      </c>
      <c r="K41" s="49">
        <f t="shared" si="11"/>
        <v>4189004346.7399993</v>
      </c>
      <c r="L41" s="49">
        <f>L15-L36</f>
        <v>6946477139.460001</v>
      </c>
      <c r="M41" s="49">
        <f>M15-M36</f>
        <v>5690600579.730001</v>
      </c>
      <c r="N41" s="49">
        <f t="shared" si="11"/>
        <v>59498087016.55002</v>
      </c>
      <c r="O41" s="50">
        <f t="shared" si="11"/>
        <v>58166774117.12001</v>
      </c>
      <c r="R41" s="5"/>
    </row>
    <row r="42" spans="1:18" ht="35.25" customHeight="1">
      <c r="A42" s="32" t="s">
        <v>49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>
        <v>0</v>
      </c>
      <c r="P42" s="80"/>
      <c r="Q42" s="80"/>
      <c r="R42" s="5"/>
    </row>
    <row r="43" spans="1:18" ht="35.25" customHeight="1">
      <c r="A43" s="31" t="s">
        <v>50</v>
      </c>
      <c r="B43" s="53">
        <f>B41-B42</f>
        <v>4843667806.269999</v>
      </c>
      <c r="C43" s="54">
        <f aca="true" t="shared" si="12" ref="C43:O43">C41-C42</f>
        <v>6908882543.860001</v>
      </c>
      <c r="D43" s="54">
        <f t="shared" si="12"/>
        <v>4001766887.039999</v>
      </c>
      <c r="E43" s="54">
        <f t="shared" si="12"/>
        <v>3550202645.42</v>
      </c>
      <c r="F43" s="54">
        <f t="shared" si="12"/>
        <v>4612535916.27</v>
      </c>
      <c r="G43" s="54">
        <f t="shared" si="12"/>
        <v>4088332504.09</v>
      </c>
      <c r="H43" s="54">
        <f t="shared" si="12"/>
        <v>4219354247.53</v>
      </c>
      <c r="I43" s="54">
        <f t="shared" si="12"/>
        <v>5012214028.01</v>
      </c>
      <c r="J43" s="54">
        <f t="shared" si="12"/>
        <v>5435048372.129999</v>
      </c>
      <c r="K43" s="54">
        <f t="shared" si="12"/>
        <v>4189004346.7399993</v>
      </c>
      <c r="L43" s="54">
        <f t="shared" si="12"/>
        <v>6946477139.460001</v>
      </c>
      <c r="M43" s="54">
        <f t="shared" si="12"/>
        <v>5690600579.730001</v>
      </c>
      <c r="N43" s="54">
        <f t="shared" si="12"/>
        <v>59498087016.55002</v>
      </c>
      <c r="O43" s="55">
        <f t="shared" si="12"/>
        <v>58166774117.12001</v>
      </c>
      <c r="P43" s="80"/>
      <c r="Q43" s="80"/>
      <c r="R43" s="5"/>
    </row>
    <row r="44" spans="1:18" ht="35.25" customHeight="1">
      <c r="A44" s="32" t="s">
        <v>51</v>
      </c>
      <c r="B44" s="56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8">
        <v>0</v>
      </c>
      <c r="P44" s="80"/>
      <c r="Q44" s="80"/>
      <c r="R44" s="5"/>
    </row>
    <row r="45" spans="1:18" ht="35.25" customHeight="1">
      <c r="A45" s="31" t="s">
        <v>52</v>
      </c>
      <c r="B45" s="59">
        <f>B43-B44</f>
        <v>4843667806.269999</v>
      </c>
      <c r="C45" s="60">
        <f aca="true" t="shared" si="13" ref="C45:O45">C43-C44</f>
        <v>6908882543.860001</v>
      </c>
      <c r="D45" s="60">
        <f t="shared" si="13"/>
        <v>4001766887.039999</v>
      </c>
      <c r="E45" s="60">
        <f t="shared" si="13"/>
        <v>3550202645.42</v>
      </c>
      <c r="F45" s="60">
        <f t="shared" si="13"/>
        <v>4612535916.27</v>
      </c>
      <c r="G45" s="60">
        <f t="shared" si="13"/>
        <v>4088332504.09</v>
      </c>
      <c r="H45" s="60">
        <f t="shared" si="13"/>
        <v>4219354247.53</v>
      </c>
      <c r="I45" s="60">
        <f t="shared" si="13"/>
        <v>5012214028.01</v>
      </c>
      <c r="J45" s="60">
        <f t="shared" si="13"/>
        <v>5435048372.129999</v>
      </c>
      <c r="K45" s="60">
        <f t="shared" si="13"/>
        <v>4189004346.7399993</v>
      </c>
      <c r="L45" s="60">
        <f t="shared" si="13"/>
        <v>6946477139.460001</v>
      </c>
      <c r="M45" s="60">
        <f t="shared" si="13"/>
        <v>5690600579.730001</v>
      </c>
      <c r="N45" s="60">
        <f t="shared" si="13"/>
        <v>59498087016.55002</v>
      </c>
      <c r="O45" s="61">
        <f t="shared" si="13"/>
        <v>58166774117.12001</v>
      </c>
      <c r="P45" s="80"/>
      <c r="Q45" s="80"/>
      <c r="R45" s="5"/>
    </row>
    <row r="46" spans="1:15" ht="15.75">
      <c r="A46" s="16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6" ht="15.75">
      <c r="A47" s="25" t="s">
        <v>30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</row>
    <row r="48" spans="1:15" ht="15.75">
      <c r="A48" s="25" t="s">
        <v>53</v>
      </c>
      <c r="B48" s="24"/>
      <c r="C48" s="24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6"/>
    </row>
    <row r="49" spans="1:15" ht="15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0"/>
      <c r="O49" s="26"/>
    </row>
    <row r="50" spans="1:15" ht="15.75">
      <c r="A50" s="28"/>
      <c r="B50" s="10"/>
      <c r="C50" s="26"/>
      <c r="D50" s="10"/>
      <c r="E50" s="10"/>
      <c r="F50" s="10"/>
      <c r="G50" s="10"/>
      <c r="H50" s="26"/>
      <c r="I50" s="26"/>
      <c r="J50" s="26"/>
      <c r="K50" s="26"/>
      <c r="L50" s="26"/>
      <c r="M50" s="26"/>
      <c r="N50" s="29"/>
      <c r="O50" s="26"/>
    </row>
    <row r="51" spans="1:15" ht="15.75">
      <c r="A51" s="2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.75">
      <c r="A52" s="2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0"/>
      <c r="O52" s="10"/>
    </row>
    <row r="53" spans="1:15" ht="15.75">
      <c r="A53" s="2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.75">
      <c r="A54" s="2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64" t="s">
        <v>31</v>
      </c>
      <c r="B55" s="64"/>
      <c r="C55" s="64"/>
      <c r="D55" s="64"/>
      <c r="E55" s="63" t="s">
        <v>35</v>
      </c>
      <c r="F55" s="63"/>
      <c r="G55" s="63"/>
      <c r="H55" s="63"/>
      <c r="I55" s="63" t="s">
        <v>38</v>
      </c>
      <c r="J55" s="63"/>
      <c r="K55" s="63"/>
      <c r="L55" s="63"/>
      <c r="M55" s="63"/>
      <c r="N55" s="63"/>
      <c r="O55" s="63"/>
    </row>
    <row r="56" spans="1:15" ht="15.75">
      <c r="A56" s="64" t="s">
        <v>32</v>
      </c>
      <c r="B56" s="64"/>
      <c r="C56" s="64"/>
      <c r="D56" s="64"/>
      <c r="E56" s="63" t="s">
        <v>36</v>
      </c>
      <c r="F56" s="63"/>
      <c r="G56" s="63"/>
      <c r="H56" s="63"/>
      <c r="I56" s="63" t="s">
        <v>39</v>
      </c>
      <c r="J56" s="63"/>
      <c r="K56" s="63"/>
      <c r="L56" s="63"/>
      <c r="M56" s="63"/>
      <c r="N56" s="63"/>
      <c r="O56" s="63"/>
    </row>
    <row r="57" spans="1:15" ht="15.75">
      <c r="A57" s="64" t="s">
        <v>33</v>
      </c>
      <c r="B57" s="64"/>
      <c r="C57" s="64"/>
      <c r="D57" s="64"/>
      <c r="E57" s="63" t="s">
        <v>37</v>
      </c>
      <c r="F57" s="63"/>
      <c r="G57" s="63"/>
      <c r="H57" s="63"/>
      <c r="I57" s="63" t="s">
        <v>40</v>
      </c>
      <c r="J57" s="63"/>
      <c r="K57" s="63"/>
      <c r="L57" s="63"/>
      <c r="M57" s="63"/>
      <c r="N57" s="63"/>
      <c r="O57" s="63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5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</sheetData>
  <sheetProtection/>
  <mergeCells count="18"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2020-09-16T19:28:27Z</cp:lastPrinted>
  <dcterms:created xsi:type="dcterms:W3CDTF">2005-03-08T15:29:36Z</dcterms:created>
  <dcterms:modified xsi:type="dcterms:W3CDTF">2021-01-29T14:54:06Z</dcterms:modified>
  <cp:category/>
  <cp:version/>
  <cp:contentType/>
  <cp:contentStatus/>
</cp:coreProperties>
</file>