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<sst xmlns="http://schemas.openxmlformats.org/spreadsheetml/2006/main" count="117" uniqueCount="106">
  <si>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</si>
  <si>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</si>
  <si>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</si>
  <si>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</si>
  <si>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</si>
  <si>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</si>
  <si>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</si>
  <si>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</si>
  <si>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</si>
  <si>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</si>
  <si>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</si>
  <si>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</si>
  <si>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</si>
  <si>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</si>
  <si>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</si>
  <si>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</si>
  <si>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</si>
  <si>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</si>
  <si>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</si>
  <si>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</si>
  <si>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</si>
  <si>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</si>
  <si>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</si>
  <si>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</si>
  <si>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</si>
  <si>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</si>
  <si>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</si>
  <si>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</si>
  <si>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</si>
  <si>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</si>
  <si>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</si>
  <si>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</si>
  <si>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</si>
  <si>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</si>
  <si>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</si>
  <si>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</si>
  <si>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</si>
  <si>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</si>
  <si>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</si>
  <si>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</si>
  <si>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</si>
  <si>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</si>
  <si>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</si>
  <si>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</si>
  <si>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</si>
  <si>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</si>
  <si>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</si>
  <si>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</si>
  <si>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</si>
  <si>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</si>
  <si>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</si>
  <si>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</si>
  <si>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</si>
  <si>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</si>
  <si>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</si>
  <si>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</si>
  <si>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</si>
  <si>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</si>
  <si>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</si>
  <si>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</si>
  <si>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</si>
  <si>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</si>
  <si>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</si>
  <si>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</si>
  <si>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</si>
  <si>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</si>
  <si>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</si>
  <si>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</si>
  <si>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</si>
  <si>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</si>
  <si>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</si>
  <si>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</si>
  <si>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</si>
  <si>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</si>
  <si>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</si>
  <si>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</si>
  <si>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</si>
  <si>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</si>
  <si>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</si>
  <si>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</si>
  <si>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</si>
  <si>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</si>
  <si>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</si>
  <si>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</si>
  <si>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</si>
  <si>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</si>
  <si>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nov/2020</t>
  </si>
  <si>
    <t>dez/2020</t>
  </si>
  <si>
    <t>jan/2021</t>
  </si>
  <si>
    <t>fev/2021</t>
  </si>
  <si>
    <t xml:space="preserve">         2 - Imprensa Oficial, CEDAE e AGERIO não constam nos Orçamentos Fiscal e da Seguridade Social no exercício de 2021.</t>
  </si>
  <si>
    <t>2021</t>
  </si>
  <si>
    <t>mar/2021</t>
  </si>
  <si>
    <t>abr/2021</t>
  </si>
  <si>
    <t>jun/2021</t>
  </si>
  <si>
    <t>mai/2021</t>
  </si>
  <si>
    <t>jul/2021</t>
  </si>
  <si>
    <t>ago/2021</t>
  </si>
  <si>
    <t>NOVEMBRO/2020 A OUTUBRO/2021</t>
  </si>
  <si>
    <t>Set/2021</t>
  </si>
  <si>
    <t>Out/2021</t>
  </si>
  <si>
    <t xml:space="preserve">            Emissão: 19/11/2021</t>
  </si>
  <si>
    <t>David Lopes de Souza</t>
  </si>
  <si>
    <t>Substituto Eventual do Subsecretário de Contabilidade Geral - ID: 1.931.457-4</t>
  </si>
  <si>
    <t>Contador - CRC-RJ-064689/O-1</t>
  </si>
  <si>
    <t xml:space="preserve">         3 - Os recursos provenientes da concessão de serviço público de abastecimento de água e esgotamento sanitário da CEDAE, que ingressaram até o mês de outubro de 2021, geraram um impacto neste demonstrativo de R$ 8.460.626.904,20 (oito bilhões, quatrocentos e sessenta milhões, seiscentos e vinte seis mil, novecentos e quatro reais e vinte centavos),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</si>
</sst>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49" fontId="7" fillId="33" borderId="21" xfId="47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4" borderId="11" xfId="61" applyNumberFormat="1" applyFont="1" applyFill="1" applyBorder="1" applyAlignment="1">
      <alignment/>
    </xf>
    <xf numFmtId="171" fontId="6" fillId="34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3" borderId="21" xfId="61" applyNumberFormat="1" applyFont="1" applyFill="1" applyBorder="1" applyAlignment="1">
      <alignment/>
    </xf>
    <xf numFmtId="171" fontId="7" fillId="33" borderId="20" xfId="61" applyNumberFormat="1" applyFont="1" applyFill="1" applyBorder="1" applyAlignment="1">
      <alignment/>
    </xf>
    <xf numFmtId="171" fontId="7" fillId="33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3" borderId="21" xfId="61" applyNumberFormat="1" applyFont="1" applyFill="1" applyBorder="1" applyAlignment="1">
      <alignment horizontal="center"/>
    </xf>
    <xf numFmtId="171" fontId="7" fillId="33" borderId="20" xfId="61" applyNumberFormat="1" applyFont="1" applyFill="1" applyBorder="1" applyAlignment="1">
      <alignment horizontal="center"/>
    </xf>
    <xf numFmtId="171" fontId="7" fillId="33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3" borderId="21" xfId="61" applyNumberFormat="1" applyFont="1" applyFill="1" applyBorder="1" applyAlignment="1">
      <alignment/>
    </xf>
    <xf numFmtId="171" fontId="7" fillId="33" borderId="20" xfId="61" applyNumberFormat="1" applyFont="1" applyFill="1" applyBorder="1" applyAlignment="1">
      <alignment/>
    </xf>
    <xf numFmtId="171" fontId="7" fillId="33" borderId="19" xfId="61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7" fillId="33" borderId="10" xfId="0" applyNumberFormat="1" applyFont="1" applyFill="1" applyBorder="1" applyAlignment="1">
      <alignment horizontal="center" vertical="center"/>
    </xf>
    <xf numFmtId="37" fontId="7" fillId="33" borderId="22" xfId="0" applyNumberFormat="1" applyFont="1" applyFill="1" applyBorder="1" applyAlignment="1">
      <alignment horizontal="center" vertical="center"/>
    </xf>
    <xf numFmtId="37" fontId="7" fillId="33" borderId="13" xfId="0" applyNumberFormat="1" applyFont="1" applyFill="1" applyBorder="1" applyAlignment="1">
      <alignment horizontal="center" vertical="center"/>
    </xf>
    <xf numFmtId="37" fontId="7" fillId="33" borderId="17" xfId="0" applyNumberFormat="1" applyFont="1" applyFill="1" applyBorder="1" applyAlignment="1">
      <alignment horizontal="center" vertical="center"/>
    </xf>
    <xf numFmtId="37" fontId="7" fillId="33" borderId="23" xfId="0" applyNumberFormat="1" applyFont="1" applyFill="1" applyBorder="1" applyAlignment="1">
      <alignment horizontal="center" vertical="center"/>
    </xf>
    <xf numFmtId="37" fontId="7" fillId="33" borderId="15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6</xdr:col>
      <xdr:colOff>571500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952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B3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31" sqref="A31"/>
    </sheetView>
  </sheetViews>
  <sheetFormatPr defaultColWidth="9.140625" defaultRowHeight="12.75"/>
  <cols>
    <col min="1" max="1" width="76.57421875" style="39" customWidth="1"/>
    <col min="2" max="2" width="21.00390625" style="39" customWidth="1"/>
    <col min="3" max="3" width="20.8515625" style="39" customWidth="1"/>
    <col min="4" max="13" width="20.8515625" style="39" bestFit="1" customWidth="1"/>
    <col min="14" max="14" width="24.28125" style="39" customWidth="1"/>
    <col min="15" max="15" width="22.421875" style="39" customWidth="1"/>
    <col min="16" max="16" width="18.28125" style="40" customWidth="1"/>
    <col min="17" max="17" width="15.140625" style="41" bestFit="1" customWidth="1"/>
    <col min="18" max="18" width="16.8515625" style="42" bestFit="1" customWidth="1"/>
    <col min="19" max="16384" width="9.140625" style="39" customWidth="1"/>
  </cols>
  <sheetData>
    <row r="1" ht="9" customHeight="1"/>
    <row r="2" spans="1:15" ht="15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111" t="s">
        <v>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5.75">
      <c r="A6" s="111" t="s">
        <v>10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5.75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5.75">
      <c r="A8" s="111" t="s">
        <v>12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5.75">
      <c r="A9" s="111" t="s">
        <v>98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5.75">
      <c r="A10" s="4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0"/>
      <c r="O10" s="99" t="s">
        <v>101</v>
      </c>
    </row>
    <row r="11" spans="1:15" ht="15.75">
      <c r="A11" s="48" t="s">
        <v>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3"/>
      <c r="M11" s="48"/>
      <c r="N11" s="118">
        <v>1</v>
      </c>
      <c r="O11" s="119"/>
    </row>
    <row r="12" spans="1:15" ht="15.75">
      <c r="A12" s="115" t="s">
        <v>0</v>
      </c>
      <c r="B12" s="102" t="s">
        <v>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8" t="s">
        <v>81</v>
      </c>
      <c r="O12" s="56" t="s">
        <v>4</v>
      </c>
    </row>
    <row r="13" spans="1:15" ht="15.75" customHeight="1">
      <c r="A13" s="116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09"/>
      <c r="O13" s="57" t="s">
        <v>6</v>
      </c>
    </row>
    <row r="14" spans="1:15" ht="15.75">
      <c r="A14" s="117"/>
      <c r="B14" s="58" t="s">
        <v>86</v>
      </c>
      <c r="C14" s="58" t="s">
        <v>87</v>
      </c>
      <c r="D14" s="58" t="s">
        <v>88</v>
      </c>
      <c r="E14" s="58" t="s">
        <v>89</v>
      </c>
      <c r="F14" s="58" t="s">
        <v>92</v>
      </c>
      <c r="G14" s="58" t="s">
        <v>93</v>
      </c>
      <c r="H14" s="58" t="s">
        <v>95</v>
      </c>
      <c r="I14" s="58" t="s">
        <v>94</v>
      </c>
      <c r="J14" s="58" t="s">
        <v>96</v>
      </c>
      <c r="K14" s="58" t="s">
        <v>97</v>
      </c>
      <c r="L14" s="58" t="s">
        <v>99</v>
      </c>
      <c r="M14" s="58" t="s">
        <v>100</v>
      </c>
      <c r="N14" s="110"/>
      <c r="O14" s="59" t="s">
        <v>91</v>
      </c>
    </row>
    <row r="15" spans="1:18" ht="15.75">
      <c r="A15" s="52" t="s">
        <v>29</v>
      </c>
      <c r="B15" s="69">
        <f aca="true" t="shared" si="0" ref="B15:G15">B16+B22+B23+B26+B27+B28+B29+B35</f>
        <v>9207841724.300001</v>
      </c>
      <c r="C15" s="69">
        <f t="shared" si="0"/>
        <v>8198662762.670001</v>
      </c>
      <c r="D15" s="69">
        <f t="shared" si="0"/>
        <v>7357974373.16</v>
      </c>
      <c r="E15" s="69">
        <f t="shared" si="0"/>
        <v>8734846489.050001</v>
      </c>
      <c r="F15" s="69">
        <f t="shared" si="0"/>
        <v>6624736672.09</v>
      </c>
      <c r="G15" s="69">
        <f t="shared" si="0"/>
        <v>7517058231.36</v>
      </c>
      <c r="H15" s="69">
        <f aca="true" t="shared" si="1" ref="H15:O15">H16+H22+H23+H26+H27+H28+H29+H35</f>
        <v>9838592136.029999</v>
      </c>
      <c r="I15" s="69">
        <f t="shared" si="1"/>
        <v>7099791187.65</v>
      </c>
      <c r="J15" s="69">
        <f t="shared" si="1"/>
        <v>6767572796.4400015</v>
      </c>
      <c r="K15" s="69">
        <f t="shared" si="1"/>
        <v>25519167209.48</v>
      </c>
      <c r="L15" s="69">
        <f>L16+L22+L23+L26+L27+L28+L29+L35</f>
        <v>7423559635.55</v>
      </c>
      <c r="M15" s="69">
        <f>M16+M22+M23+M26+M27+M28+M29+M35</f>
        <v>7638242786.57</v>
      </c>
      <c r="N15" s="69">
        <f t="shared" si="1"/>
        <v>111928046004.35002</v>
      </c>
      <c r="O15" s="70">
        <f t="shared" si="1"/>
        <v>113188440425.21</v>
      </c>
      <c r="R15" s="43"/>
    </row>
    <row r="16" spans="1:15" ht="15.75">
      <c r="A16" s="53" t="s">
        <v>76</v>
      </c>
      <c r="B16" s="71">
        <f aca="true" t="shared" si="2" ref="B16:O16">SUM(B17:B21)</f>
        <v>5907114363.46</v>
      </c>
      <c r="C16" s="71">
        <f t="shared" si="2"/>
        <v>6148173143.860001</v>
      </c>
      <c r="D16" s="71">
        <f t="shared" si="2"/>
        <v>5778468207.919999</v>
      </c>
      <c r="E16" s="71">
        <f t="shared" si="2"/>
        <v>5422389108.57</v>
      </c>
      <c r="F16" s="71">
        <f t="shared" si="2"/>
        <v>5104960928.43</v>
      </c>
      <c r="G16" s="71">
        <f t="shared" si="2"/>
        <v>5568875476.5199995</v>
      </c>
      <c r="H16" s="71">
        <f aca="true" t="shared" si="3" ref="H16:M16">SUM(H17:H21)</f>
        <v>4961584898.860001</v>
      </c>
      <c r="I16" s="71">
        <f t="shared" si="3"/>
        <v>5282411855.46</v>
      </c>
      <c r="J16" s="71">
        <f t="shared" si="3"/>
        <v>4956300857.950001</v>
      </c>
      <c r="K16" s="71">
        <f t="shared" si="3"/>
        <v>5221900982.46</v>
      </c>
      <c r="L16" s="71">
        <f t="shared" si="3"/>
        <v>5455047935.900001</v>
      </c>
      <c r="M16" s="71">
        <f t="shared" si="3"/>
        <v>5649075207.36</v>
      </c>
      <c r="N16" s="72">
        <f>SUM(N17:N21)</f>
        <v>65456302966.75001</v>
      </c>
      <c r="O16" s="71">
        <f t="shared" si="2"/>
        <v>65292237633.88</v>
      </c>
    </row>
    <row r="17" spans="1:15" ht="15.75">
      <c r="A17" s="53" t="s">
        <v>49</v>
      </c>
      <c r="B17" s="73">
        <v>4582622627.18</v>
      </c>
      <c r="C17" s="74">
        <v>4510993068.14</v>
      </c>
      <c r="D17" s="74">
        <v>3682195228.04</v>
      </c>
      <c r="E17" s="74">
        <v>3476373423.31</v>
      </c>
      <c r="F17" s="74">
        <v>3407479831.88</v>
      </c>
      <c r="G17" s="74">
        <v>4034216801.14</v>
      </c>
      <c r="H17" s="74">
        <v>3694013604.42</v>
      </c>
      <c r="I17" s="74">
        <v>3931668112.79</v>
      </c>
      <c r="J17" s="74">
        <v>3666576552.98</v>
      </c>
      <c r="K17" s="74">
        <v>3825924918.15</v>
      </c>
      <c r="L17" s="74">
        <v>4164219445.01</v>
      </c>
      <c r="M17" s="74">
        <v>4287788711.95</v>
      </c>
      <c r="N17" s="74">
        <f aca="true" t="shared" si="4" ref="N17:N35">SUM(B17:M17)</f>
        <v>47264072324.990005</v>
      </c>
      <c r="O17" s="75">
        <v>46979597971.77</v>
      </c>
    </row>
    <row r="18" spans="1:15" ht="15.75">
      <c r="A18" s="53" t="s">
        <v>50</v>
      </c>
      <c r="B18" s="74">
        <v>80340737.15</v>
      </c>
      <c r="C18" s="74">
        <v>96043051.06</v>
      </c>
      <c r="D18" s="74">
        <v>905553032.33</v>
      </c>
      <c r="E18" s="74">
        <v>690675985.94</v>
      </c>
      <c r="F18" s="74">
        <v>467298639.23</v>
      </c>
      <c r="G18" s="74">
        <v>274949598.24</v>
      </c>
      <c r="H18" s="74">
        <v>171118130.07</v>
      </c>
      <c r="I18" s="74">
        <v>160584318.91</v>
      </c>
      <c r="J18" s="74">
        <v>152970480.17</v>
      </c>
      <c r="K18" s="74">
        <v>121824207.19</v>
      </c>
      <c r="L18" s="74">
        <v>113089380.59</v>
      </c>
      <c r="M18" s="74">
        <v>97820676.15</v>
      </c>
      <c r="N18" s="74">
        <f t="shared" si="4"/>
        <v>3332268237.03</v>
      </c>
      <c r="O18" s="76">
        <v>3446592257.75</v>
      </c>
    </row>
    <row r="19" spans="1:15" ht="15.75">
      <c r="A19" s="54" t="s">
        <v>51</v>
      </c>
      <c r="B19" s="74">
        <v>92294507.43</v>
      </c>
      <c r="C19" s="74">
        <v>241924889.42</v>
      </c>
      <c r="D19" s="74">
        <v>57891052.11</v>
      </c>
      <c r="E19" s="74">
        <v>109134720.34</v>
      </c>
      <c r="F19" s="74">
        <v>132856691.77</v>
      </c>
      <c r="G19" s="74">
        <v>117774127.03</v>
      </c>
      <c r="H19" s="74">
        <v>123667310.77</v>
      </c>
      <c r="I19" s="74">
        <v>119545986.03</v>
      </c>
      <c r="J19" s="74">
        <v>135291606.02</v>
      </c>
      <c r="K19" s="74">
        <v>131104235.1</v>
      </c>
      <c r="L19" s="74">
        <v>128323464.56</v>
      </c>
      <c r="M19" s="74">
        <v>123942176.9</v>
      </c>
      <c r="N19" s="74">
        <f t="shared" si="4"/>
        <v>1513750767.48</v>
      </c>
      <c r="O19" s="76">
        <v>1398696087.05</v>
      </c>
    </row>
    <row r="20" spans="1:15" ht="15.75">
      <c r="A20" s="54" t="s">
        <v>52</v>
      </c>
      <c r="B20" s="74">
        <v>359232770.84</v>
      </c>
      <c r="C20" s="74">
        <v>576150299.08</v>
      </c>
      <c r="D20" s="74">
        <v>399066710.7</v>
      </c>
      <c r="E20" s="74">
        <v>323337020.9</v>
      </c>
      <c r="F20" s="74">
        <v>288107806.18</v>
      </c>
      <c r="G20" s="74">
        <v>429819316.07</v>
      </c>
      <c r="H20" s="74">
        <v>303300808.88</v>
      </c>
      <c r="I20" s="74">
        <v>365550573.14</v>
      </c>
      <c r="J20" s="74">
        <v>303646002.82</v>
      </c>
      <c r="K20" s="74">
        <v>357942688.87</v>
      </c>
      <c r="L20" s="74">
        <v>305997134.36</v>
      </c>
      <c r="M20" s="74">
        <v>383351231.73</v>
      </c>
      <c r="N20" s="74">
        <f t="shared" si="4"/>
        <v>4395502363.57</v>
      </c>
      <c r="O20" s="76">
        <v>4242877054.96</v>
      </c>
    </row>
    <row r="21" spans="1:15" ht="15.75">
      <c r="A21" s="54" t="s">
        <v>77</v>
      </c>
      <c r="B21" s="74">
        <v>792623720.86</v>
      </c>
      <c r="C21" s="74">
        <v>723061836.16</v>
      </c>
      <c r="D21" s="74">
        <v>733762184.74</v>
      </c>
      <c r="E21" s="74">
        <v>822867958.08</v>
      </c>
      <c r="F21" s="74">
        <v>809217959.37</v>
      </c>
      <c r="G21" s="74">
        <v>712115634.04</v>
      </c>
      <c r="H21" s="74">
        <v>669485044.72</v>
      </c>
      <c r="I21" s="74">
        <v>705062864.59</v>
      </c>
      <c r="J21" s="74">
        <v>697816215.96</v>
      </c>
      <c r="K21" s="74">
        <v>785104933.15</v>
      </c>
      <c r="L21" s="74">
        <v>743418511.38</v>
      </c>
      <c r="M21" s="74">
        <v>756172410.63</v>
      </c>
      <c r="N21" s="74">
        <f t="shared" si="4"/>
        <v>8950709273.68</v>
      </c>
      <c r="O21" s="76">
        <v>9224474262.35</v>
      </c>
    </row>
    <row r="22" spans="1:15" ht="15.75">
      <c r="A22" s="54" t="s">
        <v>53</v>
      </c>
      <c r="B22" s="74">
        <v>223419407.43</v>
      </c>
      <c r="C22" s="74">
        <v>457494121.71</v>
      </c>
      <c r="D22" s="74">
        <v>184467371.59</v>
      </c>
      <c r="E22" s="74">
        <v>161546897.55</v>
      </c>
      <c r="F22" s="74">
        <v>358321204.04</v>
      </c>
      <c r="G22" s="74">
        <v>282245692.12</v>
      </c>
      <c r="H22" s="74">
        <v>257866433.72</v>
      </c>
      <c r="I22" s="74">
        <v>222779444.45</v>
      </c>
      <c r="J22" s="74">
        <v>216894346.84</v>
      </c>
      <c r="K22" s="74">
        <v>296159380.5</v>
      </c>
      <c r="L22" s="74">
        <v>251651646.69</v>
      </c>
      <c r="M22" s="74">
        <v>249922168.3</v>
      </c>
      <c r="N22" s="74">
        <f t="shared" si="4"/>
        <v>3162768114.9400005</v>
      </c>
      <c r="O22" s="76">
        <v>2828881278</v>
      </c>
    </row>
    <row r="23" spans="1:15" ht="15.75">
      <c r="A23" s="54" t="s">
        <v>54</v>
      </c>
      <c r="B23" s="72">
        <f aca="true" t="shared" si="5" ref="B23:O23">B24+B25</f>
        <v>2254337406.7400002</v>
      </c>
      <c r="C23" s="72">
        <f t="shared" si="5"/>
        <v>497800655.05</v>
      </c>
      <c r="D23" s="72">
        <f t="shared" si="5"/>
        <v>463837531.29</v>
      </c>
      <c r="E23" s="72">
        <f t="shared" si="5"/>
        <v>2192711450.69</v>
      </c>
      <c r="F23" s="72">
        <f t="shared" si="5"/>
        <v>568800894.0899999</v>
      </c>
      <c r="G23" s="72">
        <f t="shared" si="5"/>
        <v>638838388.3100001</v>
      </c>
      <c r="H23" s="72">
        <f aca="true" t="shared" si="6" ref="H23:M23">H24+H25</f>
        <v>3576910519.3999996</v>
      </c>
      <c r="I23" s="72">
        <f t="shared" si="6"/>
        <v>730425344.85</v>
      </c>
      <c r="J23" s="72">
        <f t="shared" si="6"/>
        <v>734362819.5999999</v>
      </c>
      <c r="K23" s="72">
        <f t="shared" si="6"/>
        <v>19106609398.309998</v>
      </c>
      <c r="L23" s="72">
        <f t="shared" si="6"/>
        <v>864388409.7099999</v>
      </c>
      <c r="M23" s="72">
        <f t="shared" si="6"/>
        <v>834086228.8699999</v>
      </c>
      <c r="N23" s="74">
        <f t="shared" si="4"/>
        <v>32463109046.909996</v>
      </c>
      <c r="O23" s="71">
        <f t="shared" si="5"/>
        <v>34929597842.71</v>
      </c>
    </row>
    <row r="24" spans="1:15" ht="15.75">
      <c r="A24" s="60" t="s">
        <v>80</v>
      </c>
      <c r="B24" s="77">
        <v>12525288.07</v>
      </c>
      <c r="C24" s="77">
        <v>51894519.14</v>
      </c>
      <c r="D24" s="77">
        <v>23249132.91</v>
      </c>
      <c r="E24" s="77">
        <v>-3244691.88</v>
      </c>
      <c r="F24" s="77">
        <v>29873507.68</v>
      </c>
      <c r="G24" s="77">
        <v>51902228.49</v>
      </c>
      <c r="H24" s="77">
        <v>4587366.16</v>
      </c>
      <c r="I24" s="77">
        <v>38147315.28</v>
      </c>
      <c r="J24" s="77">
        <v>41786055.67</v>
      </c>
      <c r="K24" s="77">
        <v>88348267.12</v>
      </c>
      <c r="L24" s="77">
        <v>104914478.28</v>
      </c>
      <c r="M24" s="77">
        <v>93459562.31</v>
      </c>
      <c r="N24" s="78">
        <f t="shared" si="4"/>
        <v>537443029.23</v>
      </c>
      <c r="O24" s="77">
        <v>677459380.4</v>
      </c>
    </row>
    <row r="25" spans="1:15" ht="15.75">
      <c r="A25" s="60" t="s">
        <v>79</v>
      </c>
      <c r="B25" s="77">
        <v>2241812118.67</v>
      </c>
      <c r="C25" s="77">
        <v>445906135.91</v>
      </c>
      <c r="D25" s="77">
        <v>440588398.38</v>
      </c>
      <c r="E25" s="77">
        <v>2195956142.57</v>
      </c>
      <c r="F25" s="77">
        <v>538927386.41</v>
      </c>
      <c r="G25" s="77">
        <v>586936159.82</v>
      </c>
      <c r="H25" s="77">
        <v>3572323153.24</v>
      </c>
      <c r="I25" s="77">
        <v>692278029.57</v>
      </c>
      <c r="J25" s="77">
        <v>692576763.93</v>
      </c>
      <c r="K25" s="77">
        <v>19018261131.19</v>
      </c>
      <c r="L25" s="77">
        <v>759473931.43</v>
      </c>
      <c r="M25" s="77">
        <v>740626666.56</v>
      </c>
      <c r="N25" s="78">
        <f t="shared" si="4"/>
        <v>31925666017.68</v>
      </c>
      <c r="O25" s="77">
        <v>34252138462.31</v>
      </c>
    </row>
    <row r="26" spans="1:15" ht="15.75">
      <c r="A26" s="54" t="s">
        <v>55</v>
      </c>
      <c r="B26" s="72">
        <v>1010</v>
      </c>
      <c r="C26" s="72">
        <v>480</v>
      </c>
      <c r="D26" s="72">
        <v>720</v>
      </c>
      <c r="E26" s="72">
        <v>750</v>
      </c>
      <c r="F26" s="72">
        <v>410</v>
      </c>
      <c r="G26" s="72">
        <v>610</v>
      </c>
      <c r="H26" s="72">
        <v>505</v>
      </c>
      <c r="I26" s="72">
        <v>490</v>
      </c>
      <c r="J26" s="72">
        <v>700</v>
      </c>
      <c r="K26" s="72">
        <v>591470</v>
      </c>
      <c r="L26" s="72">
        <v>286745</v>
      </c>
      <c r="M26" s="72">
        <v>509.13</v>
      </c>
      <c r="N26" s="74">
        <f t="shared" si="4"/>
        <v>884399.13</v>
      </c>
      <c r="O26" s="71">
        <v>162000</v>
      </c>
    </row>
    <row r="27" spans="1:15" ht="15.75">
      <c r="A27" s="54" t="s">
        <v>56</v>
      </c>
      <c r="B27" s="72">
        <v>21008.61</v>
      </c>
      <c r="C27" s="72">
        <v>26253.6</v>
      </c>
      <c r="D27" s="72">
        <v>22405.98</v>
      </c>
      <c r="E27" s="72">
        <v>79464.3</v>
      </c>
      <c r="F27" s="72">
        <v>39487.94</v>
      </c>
      <c r="G27" s="72">
        <v>77449.32</v>
      </c>
      <c r="H27" s="72">
        <v>77929.68</v>
      </c>
      <c r="I27" s="72">
        <v>24774.82</v>
      </c>
      <c r="J27" s="72">
        <v>96126.92</v>
      </c>
      <c r="K27" s="72">
        <v>71714.15</v>
      </c>
      <c r="L27" s="72">
        <v>46136.54</v>
      </c>
      <c r="M27" s="72">
        <v>69950.16</v>
      </c>
      <c r="N27" s="74">
        <f t="shared" si="4"/>
        <v>652702.02</v>
      </c>
      <c r="O27" s="71">
        <v>297169495</v>
      </c>
    </row>
    <row r="28" spans="1:15" ht="15.75">
      <c r="A28" s="54" t="s">
        <v>57</v>
      </c>
      <c r="B28" s="72">
        <v>18377727.19</v>
      </c>
      <c r="C28" s="72">
        <v>32386361.01</v>
      </c>
      <c r="D28" s="72">
        <v>14630878.92</v>
      </c>
      <c r="E28" s="72">
        <v>14604695.02</v>
      </c>
      <c r="F28" s="72">
        <v>19384837.61</v>
      </c>
      <c r="G28" s="72">
        <v>14654502.22</v>
      </c>
      <c r="H28" s="72">
        <v>17747053.24</v>
      </c>
      <c r="I28" s="72">
        <v>21949429.77</v>
      </c>
      <c r="J28" s="72">
        <v>19826822.63</v>
      </c>
      <c r="K28" s="72">
        <v>21581162.88</v>
      </c>
      <c r="L28" s="72">
        <v>23771200.18</v>
      </c>
      <c r="M28" s="72">
        <v>23075245.57</v>
      </c>
      <c r="N28" s="74">
        <f t="shared" si="4"/>
        <v>241989916.23999998</v>
      </c>
      <c r="O28" s="72">
        <v>368210612.66</v>
      </c>
    </row>
    <row r="29" spans="1:15" ht="15.75">
      <c r="A29" s="54" t="s">
        <v>58</v>
      </c>
      <c r="B29" s="72">
        <f aca="true" t="shared" si="7" ref="B29:G29">SUM(B30:B34)</f>
        <v>706160608.03</v>
      </c>
      <c r="C29" s="72">
        <f t="shared" si="7"/>
        <v>891858556.5700002</v>
      </c>
      <c r="D29" s="72">
        <f t="shared" si="7"/>
        <v>817566323.1100001</v>
      </c>
      <c r="E29" s="72">
        <f t="shared" si="7"/>
        <v>757636751.0700002</v>
      </c>
      <c r="F29" s="72">
        <f t="shared" si="7"/>
        <v>586042617.48</v>
      </c>
      <c r="G29" s="72">
        <f t="shared" si="7"/>
        <v>877537090.47</v>
      </c>
      <c r="H29" s="72">
        <f aca="true" t="shared" si="8" ref="H29:M29">SUM(H30:H34)</f>
        <v>808124259.5699999</v>
      </c>
      <c r="I29" s="72">
        <f t="shared" si="8"/>
        <v>752342881.65</v>
      </c>
      <c r="J29" s="72">
        <f t="shared" si="8"/>
        <v>734677739.7500001</v>
      </c>
      <c r="K29" s="72">
        <f t="shared" si="8"/>
        <v>764219741.79</v>
      </c>
      <c r="L29" s="72">
        <f t="shared" si="8"/>
        <v>665252225.34</v>
      </c>
      <c r="M29" s="72">
        <f t="shared" si="8"/>
        <v>766071230.7599999</v>
      </c>
      <c r="N29" s="74">
        <f t="shared" si="4"/>
        <v>9127490025.59</v>
      </c>
      <c r="O29" s="72">
        <f>SUM(O30:O34)</f>
        <v>7996954862.57</v>
      </c>
    </row>
    <row r="30" spans="1:15" ht="15.75">
      <c r="A30" s="54" t="s">
        <v>59</v>
      </c>
      <c r="B30" s="72">
        <v>153540787.22</v>
      </c>
      <c r="C30" s="72">
        <v>162973853.99</v>
      </c>
      <c r="D30" s="72">
        <v>156986934.96</v>
      </c>
      <c r="E30" s="72">
        <v>199010632.99</v>
      </c>
      <c r="F30" s="72">
        <v>0</v>
      </c>
      <c r="G30" s="72">
        <v>276742076.01</v>
      </c>
      <c r="H30" s="72">
        <v>171264444.06</v>
      </c>
      <c r="I30" s="72">
        <v>146358757.19</v>
      </c>
      <c r="J30" s="72">
        <v>126002879.15</v>
      </c>
      <c r="K30" s="72">
        <v>156541110.04</v>
      </c>
      <c r="L30" s="72">
        <v>123927807.08</v>
      </c>
      <c r="M30" s="72">
        <v>138347451.5</v>
      </c>
      <c r="N30" s="74">
        <f t="shared" si="4"/>
        <v>1811696734.19</v>
      </c>
      <c r="O30" s="72">
        <v>1757503508.27</v>
      </c>
    </row>
    <row r="31" spans="1:15" ht="15.75">
      <c r="A31" s="54" t="s">
        <v>60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</row>
    <row r="32" spans="1:18" ht="15.75">
      <c r="A32" s="60" t="s">
        <v>78</v>
      </c>
      <c r="B32" s="77">
        <v>129132905.42</v>
      </c>
      <c r="C32" s="77">
        <v>135814341.71</v>
      </c>
      <c r="D32" s="77">
        <v>124699751.52</v>
      </c>
      <c r="E32" s="77">
        <v>102004537.6</v>
      </c>
      <c r="F32" s="77">
        <v>121122720.72</v>
      </c>
      <c r="G32" s="77">
        <v>121480440.93</v>
      </c>
      <c r="H32" s="77">
        <v>117417729.36</v>
      </c>
      <c r="I32" s="77">
        <v>107709194.02</v>
      </c>
      <c r="J32" s="77">
        <v>124404169.15</v>
      </c>
      <c r="K32" s="77">
        <v>104613349.67</v>
      </c>
      <c r="L32" s="77">
        <v>124473136.6</v>
      </c>
      <c r="M32" s="77">
        <v>128122165.08</v>
      </c>
      <c r="N32" s="78">
        <f t="shared" si="4"/>
        <v>1440994441.78</v>
      </c>
      <c r="O32" s="77">
        <v>1382097452.07</v>
      </c>
      <c r="R32" s="61"/>
    </row>
    <row r="33" spans="1:15" ht="15.75">
      <c r="A33" s="54" t="s">
        <v>61</v>
      </c>
      <c r="B33" s="72">
        <v>304466854.67</v>
      </c>
      <c r="C33" s="72">
        <v>335081917.41</v>
      </c>
      <c r="D33" s="72">
        <v>335616648.68</v>
      </c>
      <c r="E33" s="72">
        <v>310019339.54</v>
      </c>
      <c r="F33" s="72">
        <v>321255999.26</v>
      </c>
      <c r="G33" s="72">
        <v>344519664.76</v>
      </c>
      <c r="H33" s="72">
        <v>383608364.6</v>
      </c>
      <c r="I33" s="72">
        <v>359332959.59</v>
      </c>
      <c r="J33" s="72">
        <v>310970837.1</v>
      </c>
      <c r="K33" s="72">
        <v>351945064.4</v>
      </c>
      <c r="L33" s="72">
        <v>262985408.93</v>
      </c>
      <c r="M33" s="72">
        <v>350298031.76</v>
      </c>
      <c r="N33" s="74">
        <f t="shared" si="4"/>
        <v>3970101090.7</v>
      </c>
      <c r="O33" s="72">
        <v>2920151986</v>
      </c>
    </row>
    <row r="34" spans="1:15" ht="15.75">
      <c r="A34" s="54" t="s">
        <v>62</v>
      </c>
      <c r="B34" s="72">
        <v>119020060.72</v>
      </c>
      <c r="C34" s="72">
        <v>257988443.46</v>
      </c>
      <c r="D34" s="72">
        <v>200262987.95</v>
      </c>
      <c r="E34" s="72">
        <v>146602240.94</v>
      </c>
      <c r="F34" s="72">
        <v>143663897.5</v>
      </c>
      <c r="G34" s="72">
        <v>134794908.77</v>
      </c>
      <c r="H34" s="72">
        <v>135833721.55</v>
      </c>
      <c r="I34" s="72">
        <v>138941970.85</v>
      </c>
      <c r="J34" s="72">
        <v>173299854.35</v>
      </c>
      <c r="K34" s="72">
        <v>151120217.68</v>
      </c>
      <c r="L34" s="72">
        <v>153865872.73</v>
      </c>
      <c r="M34" s="72">
        <v>149303582.42</v>
      </c>
      <c r="N34" s="74">
        <f t="shared" si="4"/>
        <v>1904697758.9199998</v>
      </c>
      <c r="O34" s="72">
        <v>1937201916.23</v>
      </c>
    </row>
    <row r="35" spans="1:15" ht="15.75">
      <c r="A35" s="54" t="s">
        <v>63</v>
      </c>
      <c r="B35" s="72">
        <v>98410192.84</v>
      </c>
      <c r="C35" s="72">
        <v>170923190.87</v>
      </c>
      <c r="D35" s="72">
        <v>98980934.35</v>
      </c>
      <c r="E35" s="72">
        <v>185877371.85</v>
      </c>
      <c r="F35" s="72">
        <v>-12813707.5</v>
      </c>
      <c r="G35" s="72">
        <v>134829022.4</v>
      </c>
      <c r="H35" s="72">
        <v>216280536.56</v>
      </c>
      <c r="I35" s="72">
        <v>89856966.65</v>
      </c>
      <c r="J35" s="72">
        <v>105413382.75</v>
      </c>
      <c r="K35" s="72">
        <v>108033359.39</v>
      </c>
      <c r="L35" s="72">
        <v>163115336.19</v>
      </c>
      <c r="M35" s="72">
        <v>115942246.42</v>
      </c>
      <c r="N35" s="74">
        <f t="shared" si="4"/>
        <v>1474848832.7700002</v>
      </c>
      <c r="O35" s="72">
        <v>1475226700.39</v>
      </c>
    </row>
    <row r="36" spans="1:18" ht="15.75">
      <c r="A36" s="55" t="s">
        <v>1</v>
      </c>
      <c r="B36" s="79">
        <f aca="true" t="shared" si="9" ref="B36:O36">SUM(B37:B40)</f>
        <v>2261364584.84</v>
      </c>
      <c r="C36" s="79">
        <f t="shared" si="9"/>
        <v>2508062182.94</v>
      </c>
      <c r="D36" s="79">
        <f t="shared" si="9"/>
        <v>2436867376.45</v>
      </c>
      <c r="E36" s="79">
        <f t="shared" si="9"/>
        <v>2222269175.08</v>
      </c>
      <c r="F36" s="79">
        <f>SUM(F37:F40)</f>
        <v>2222135825.91</v>
      </c>
      <c r="G36" s="79">
        <f t="shared" si="9"/>
        <v>2359472841.8799996</v>
      </c>
      <c r="H36" s="79">
        <f aca="true" t="shared" si="10" ref="H36:M36">SUM(H37:H40)</f>
        <v>2112244939.02</v>
      </c>
      <c r="I36" s="79">
        <f t="shared" si="10"/>
        <v>2166186655.36</v>
      </c>
      <c r="J36" s="79">
        <f t="shared" si="10"/>
        <v>2060618013.6499999</v>
      </c>
      <c r="K36" s="79">
        <f t="shared" si="10"/>
        <v>8775963609.109999</v>
      </c>
      <c r="L36" s="79">
        <f t="shared" si="10"/>
        <v>2320418507.77</v>
      </c>
      <c r="M36" s="79">
        <f t="shared" si="10"/>
        <v>2340938239.9500003</v>
      </c>
      <c r="N36" s="79">
        <f t="shared" si="9"/>
        <v>33786541951.96</v>
      </c>
      <c r="O36" s="80">
        <f t="shared" si="9"/>
        <v>32684122107.59</v>
      </c>
      <c r="R36" s="43"/>
    </row>
    <row r="37" spans="1:18" ht="15.75">
      <c r="A37" s="54" t="s">
        <v>64</v>
      </c>
      <c r="B37" s="81">
        <v>1276774466.63</v>
      </c>
      <c r="C37" s="81">
        <v>1270891819.61</v>
      </c>
      <c r="D37" s="81">
        <v>1462026908.26</v>
      </c>
      <c r="E37" s="81">
        <v>1303627338.19</v>
      </c>
      <c r="F37" s="81">
        <v>1195719987.61</v>
      </c>
      <c r="G37" s="81">
        <v>1258322936.84</v>
      </c>
      <c r="H37" s="81">
        <v>1134941055.97</v>
      </c>
      <c r="I37" s="81">
        <v>1185310762.8</v>
      </c>
      <c r="J37" s="81">
        <v>1122457004.37</v>
      </c>
      <c r="K37" s="81">
        <v>7733195756.03</v>
      </c>
      <c r="L37" s="81">
        <v>1267688126.97</v>
      </c>
      <c r="M37" s="81">
        <v>1258398679.14</v>
      </c>
      <c r="N37" s="81">
        <f>SUM(B37:M37)</f>
        <v>21469354842.42</v>
      </c>
      <c r="O37" s="72">
        <v>21347766209.95</v>
      </c>
      <c r="Q37" s="44"/>
      <c r="R37" s="45"/>
    </row>
    <row r="38" spans="1:18" ht="15.75">
      <c r="A38" s="54" t="s">
        <v>71</v>
      </c>
      <c r="B38" s="81">
        <v>210513315.7</v>
      </c>
      <c r="C38" s="81">
        <v>440175816.19</v>
      </c>
      <c r="D38" s="81">
        <v>173500403.64</v>
      </c>
      <c r="E38" s="81">
        <v>156757492.35</v>
      </c>
      <c r="F38" s="81">
        <v>335069671.51</v>
      </c>
      <c r="G38" s="81">
        <v>274031853.26</v>
      </c>
      <c r="H38" s="81">
        <v>240327683.65</v>
      </c>
      <c r="I38" s="81">
        <v>209872893.69</v>
      </c>
      <c r="J38" s="81">
        <v>204035588.34</v>
      </c>
      <c r="K38" s="81">
        <v>283899530.32</v>
      </c>
      <c r="L38" s="81">
        <v>238419690.24</v>
      </c>
      <c r="M38" s="81">
        <v>240861970.47</v>
      </c>
      <c r="N38" s="81">
        <f>SUM(B38:M38)</f>
        <v>3007465909.36</v>
      </c>
      <c r="O38" s="72">
        <v>2674001813</v>
      </c>
      <c r="Q38" s="46"/>
      <c r="R38" s="45"/>
    </row>
    <row r="39" spans="1:18" ht="15.75">
      <c r="A39" s="54" t="s">
        <v>65</v>
      </c>
      <c r="B39" s="81">
        <v>10213753.87</v>
      </c>
      <c r="C39" s="81">
        <v>9397578.82</v>
      </c>
      <c r="D39" s="81">
        <v>265053.36</v>
      </c>
      <c r="E39" s="81">
        <v>1883441.38</v>
      </c>
      <c r="F39" s="81">
        <v>-129631.43</v>
      </c>
      <c r="G39" s="81">
        <v>259262.86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f>SUM(B39:M39)</f>
        <v>21889458.859999996</v>
      </c>
      <c r="O39" s="72">
        <v>116879996</v>
      </c>
      <c r="Q39" s="46"/>
      <c r="R39" s="45"/>
    </row>
    <row r="40" spans="1:18" ht="15.75">
      <c r="A40" s="54" t="s">
        <v>66</v>
      </c>
      <c r="B40" s="82">
        <v>763863048.64</v>
      </c>
      <c r="C40" s="82">
        <v>787596968.32</v>
      </c>
      <c r="D40" s="82">
        <v>801075011.19</v>
      </c>
      <c r="E40" s="82">
        <v>760000903.16</v>
      </c>
      <c r="F40" s="82">
        <v>691475798.22</v>
      </c>
      <c r="G40" s="82">
        <v>826858788.92</v>
      </c>
      <c r="H40" s="82">
        <v>736976199.4</v>
      </c>
      <c r="I40" s="82">
        <v>771002998.87</v>
      </c>
      <c r="J40" s="82">
        <v>734125420.94</v>
      </c>
      <c r="K40" s="82">
        <v>758868322.76</v>
      </c>
      <c r="L40" s="82">
        <v>814310690.56</v>
      </c>
      <c r="M40" s="82">
        <v>841677590.34</v>
      </c>
      <c r="N40" s="81">
        <f>SUM(B40:M40)</f>
        <v>9287831741.32</v>
      </c>
      <c r="O40" s="83">
        <v>8545474088.64</v>
      </c>
      <c r="Q40" s="44"/>
      <c r="R40" s="45"/>
    </row>
    <row r="41" spans="1:18" ht="35.25" customHeight="1">
      <c r="A41" s="67" t="s">
        <v>13</v>
      </c>
      <c r="B41" s="84">
        <f aca="true" t="shared" si="11" ref="B41:N41">B15-B36</f>
        <v>6946477139.460001</v>
      </c>
      <c r="C41" s="85">
        <f t="shared" si="11"/>
        <v>5690600579.730001</v>
      </c>
      <c r="D41" s="85">
        <f t="shared" si="11"/>
        <v>4921106996.71</v>
      </c>
      <c r="E41" s="85">
        <f t="shared" si="11"/>
        <v>6512577313.970001</v>
      </c>
      <c r="F41" s="85">
        <f t="shared" si="11"/>
        <v>4402600846.18</v>
      </c>
      <c r="G41" s="85">
        <f t="shared" si="11"/>
        <v>5157585389.48</v>
      </c>
      <c r="H41" s="85">
        <f>H15-H36</f>
        <v>7726347197.009998</v>
      </c>
      <c r="I41" s="85">
        <f t="shared" si="11"/>
        <v>4933604532.289999</v>
      </c>
      <c r="J41" s="85">
        <f t="shared" si="11"/>
        <v>4706954782.790002</v>
      </c>
      <c r="K41" s="85">
        <f t="shared" si="11"/>
        <v>16743203600.37</v>
      </c>
      <c r="L41" s="85">
        <f>L15-L36</f>
        <v>5103141127.780001</v>
      </c>
      <c r="M41" s="85">
        <f>M15-M36</f>
        <v>5297304546.619999</v>
      </c>
      <c r="N41" s="85">
        <f t="shared" si="11"/>
        <v>78141504052.39001</v>
      </c>
      <c r="O41" s="86">
        <f>O15-O36</f>
        <v>80504318317.62001</v>
      </c>
      <c r="R41" s="43"/>
    </row>
    <row r="42" spans="1:18" ht="35.25" customHeight="1">
      <c r="A42" s="68" t="s">
        <v>82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8">
        <v>0</v>
      </c>
      <c r="P42" s="129"/>
      <c r="Q42" s="129"/>
      <c r="R42" s="43"/>
    </row>
    <row r="43" spans="1:18" ht="35.25" customHeight="1">
      <c r="A43" s="67" t="s">
        <v>83</v>
      </c>
      <c r="B43" s="89">
        <f>B41-B42</f>
        <v>6946477139.460001</v>
      </c>
      <c r="C43" s="90">
        <f aca="true" t="shared" si="12" ref="C43:O43">C41-C42</f>
        <v>5690600579.730001</v>
      </c>
      <c r="D43" s="90">
        <f t="shared" si="12"/>
        <v>4921106996.71</v>
      </c>
      <c r="E43" s="90">
        <f t="shared" si="12"/>
        <v>6512577313.970001</v>
      </c>
      <c r="F43" s="90">
        <f t="shared" si="12"/>
        <v>4402600846.18</v>
      </c>
      <c r="G43" s="90">
        <f t="shared" si="12"/>
        <v>5157585389.48</v>
      </c>
      <c r="H43" s="90">
        <f t="shared" si="12"/>
        <v>7726347197.009998</v>
      </c>
      <c r="I43" s="90">
        <f t="shared" si="12"/>
        <v>4933604532.289999</v>
      </c>
      <c r="J43" s="90">
        <f t="shared" si="12"/>
        <v>4706954782.790002</v>
      </c>
      <c r="K43" s="90">
        <f t="shared" si="12"/>
        <v>16743203600.37</v>
      </c>
      <c r="L43" s="90">
        <f t="shared" si="12"/>
        <v>5103141127.780001</v>
      </c>
      <c r="M43" s="90">
        <f t="shared" si="12"/>
        <v>5297304546.619999</v>
      </c>
      <c r="N43" s="90">
        <f t="shared" si="12"/>
        <v>78141504052.39001</v>
      </c>
      <c r="O43" s="91">
        <f t="shared" si="12"/>
        <v>80504318317.62001</v>
      </c>
      <c r="P43" s="129"/>
      <c r="Q43" s="129"/>
      <c r="R43" s="43"/>
    </row>
    <row r="44" spans="1:18" ht="35.25" customHeight="1">
      <c r="A44" s="68" t="s">
        <v>84</v>
      </c>
      <c r="B44" s="92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4">
        <v>0</v>
      </c>
      <c r="P44" s="129"/>
      <c r="Q44" s="129"/>
      <c r="R44" s="43"/>
    </row>
    <row r="45" spans="1:18" ht="35.25" customHeight="1">
      <c r="A45" s="67" t="s">
        <v>85</v>
      </c>
      <c r="B45" s="95">
        <f>B43-B44</f>
        <v>6946477139.460001</v>
      </c>
      <c r="C45" s="96">
        <f aca="true" t="shared" si="13" ref="C45:O45">C43-C44</f>
        <v>5690600579.730001</v>
      </c>
      <c r="D45" s="96">
        <f t="shared" si="13"/>
        <v>4921106996.71</v>
      </c>
      <c r="E45" s="96">
        <f t="shared" si="13"/>
        <v>6512577313.970001</v>
      </c>
      <c r="F45" s="96">
        <f t="shared" si="13"/>
        <v>4402600846.18</v>
      </c>
      <c r="G45" s="96">
        <f t="shared" si="13"/>
        <v>5157585389.48</v>
      </c>
      <c r="H45" s="96">
        <f t="shared" si="13"/>
        <v>7726347197.009998</v>
      </c>
      <c r="I45" s="96">
        <f t="shared" si="13"/>
        <v>4933604532.289999</v>
      </c>
      <c r="J45" s="96">
        <f t="shared" si="13"/>
        <v>4706954782.790002</v>
      </c>
      <c r="K45" s="96">
        <f t="shared" si="13"/>
        <v>16743203600.37</v>
      </c>
      <c r="L45" s="96">
        <f t="shared" si="13"/>
        <v>5103141127.780001</v>
      </c>
      <c r="M45" s="96">
        <f t="shared" si="13"/>
        <v>5297304546.619999</v>
      </c>
      <c r="N45" s="96">
        <f t="shared" si="13"/>
        <v>78141504052.39001</v>
      </c>
      <c r="O45" s="97">
        <f t="shared" si="13"/>
        <v>80504318317.62001</v>
      </c>
      <c r="P45" s="129"/>
      <c r="Q45" s="129"/>
      <c r="R45" s="43"/>
    </row>
    <row r="46" spans="1:15" ht="15.75">
      <c r="A46" s="54" t="s">
        <v>75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6" ht="15.75">
      <c r="A47" s="11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47"/>
    </row>
    <row r="48" spans="1:15" ht="15.75">
      <c r="A48" s="112" t="s">
        <v>90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35.25" customHeight="1">
      <c r="A49" s="113" t="s">
        <v>105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5.75">
      <c r="A50" s="64"/>
      <c r="B50" s="48"/>
      <c r="C50" s="63"/>
      <c r="D50" s="48"/>
      <c r="E50" s="48"/>
      <c r="F50" s="48"/>
      <c r="G50" s="48"/>
      <c r="H50" s="63"/>
      <c r="I50" s="63"/>
      <c r="J50" s="63"/>
      <c r="K50" s="63"/>
      <c r="L50" s="63"/>
      <c r="M50" s="63"/>
      <c r="N50" s="65"/>
      <c r="O50" s="63"/>
    </row>
    <row r="51" spans="1:15" ht="15.75">
      <c r="A51" s="64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15.75">
      <c r="A52" s="64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6"/>
      <c r="O52" s="48"/>
    </row>
    <row r="53" spans="1:15" ht="15.75">
      <c r="A53" s="64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5.75">
      <c r="A54" s="6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101" t="s">
        <v>68</v>
      </c>
      <c r="B55" s="101"/>
      <c r="C55" s="101"/>
      <c r="D55" s="101"/>
      <c r="E55" s="111" t="s">
        <v>72</v>
      </c>
      <c r="F55" s="111"/>
      <c r="G55" s="111"/>
      <c r="H55" s="111"/>
      <c r="I55" s="100" t="s">
        <v>102</v>
      </c>
      <c r="J55" s="100"/>
      <c r="K55" s="100"/>
      <c r="L55" s="100"/>
      <c r="M55" s="100"/>
      <c r="N55" s="100"/>
      <c r="O55" s="100"/>
    </row>
    <row r="56" spans="1:15" ht="15.75">
      <c r="A56" s="101" t="s">
        <v>69</v>
      </c>
      <c r="B56" s="101"/>
      <c r="C56" s="101"/>
      <c r="D56" s="101"/>
      <c r="E56" s="111" t="s">
        <v>73</v>
      </c>
      <c r="F56" s="111"/>
      <c r="G56" s="111"/>
      <c r="H56" s="111"/>
      <c r="I56" s="100" t="s">
        <v>103</v>
      </c>
      <c r="J56" s="100"/>
      <c r="K56" s="100"/>
      <c r="L56" s="100"/>
      <c r="M56" s="100"/>
      <c r="N56" s="100"/>
      <c r="O56" s="100"/>
    </row>
    <row r="57" spans="1:15" ht="15.75">
      <c r="A57" s="101" t="s">
        <v>70</v>
      </c>
      <c r="B57" s="101"/>
      <c r="C57" s="101"/>
      <c r="D57" s="101"/>
      <c r="E57" s="111" t="s">
        <v>74</v>
      </c>
      <c r="F57" s="111"/>
      <c r="G57" s="111"/>
      <c r="H57" s="111"/>
      <c r="I57" s="100" t="s">
        <v>104</v>
      </c>
      <c r="J57" s="100"/>
      <c r="K57" s="100"/>
      <c r="L57" s="100"/>
      <c r="M57" s="100"/>
      <c r="N57" s="100"/>
      <c r="O57" s="100"/>
    </row>
    <row r="58" spans="1:15" ht="15.75">
      <c r="A58" s="48"/>
      <c r="B58" s="48"/>
      <c r="C58" s="48"/>
      <c r="D58" s="48"/>
      <c r="E58" s="48"/>
      <c r="F58" s="48"/>
      <c r="G58" s="48"/>
      <c r="H58" s="48"/>
      <c r="I58" s="98"/>
      <c r="J58" s="98"/>
      <c r="K58" s="98"/>
      <c r="L58" s="98"/>
      <c r="M58" s="98"/>
      <c r="N58" s="98"/>
      <c r="O58" s="60"/>
    </row>
    <row r="59" spans="1:15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</sheetData>
  <sheetProtection/>
  <mergeCells count="22">
    <mergeCell ref="A9:O9"/>
    <mergeCell ref="N11:O11"/>
    <mergeCell ref="A49:O49"/>
    <mergeCell ref="E55:H55"/>
    <mergeCell ref="E56:H56"/>
    <mergeCell ref="I56:O56"/>
    <mergeCell ref="P42:Q45"/>
    <mergeCell ref="A5:O5"/>
    <mergeCell ref="A6:O6"/>
    <mergeCell ref="A7:O7"/>
    <mergeCell ref="A8:O8"/>
    <mergeCell ref="A12:A14"/>
    <mergeCell ref="I55:O55"/>
    <mergeCell ref="A56:D56"/>
    <mergeCell ref="B12:M13"/>
    <mergeCell ref="N12:N14"/>
    <mergeCell ref="A57:D57"/>
    <mergeCell ref="E57:H57"/>
    <mergeCell ref="I57:O57"/>
    <mergeCell ref="A55:D55"/>
    <mergeCell ref="A48:O48"/>
    <mergeCell ref="A47:O4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1.25" customHeight="1">
      <c r="A4" s="120" t="s">
        <v>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1.25" customHeight="1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1.25" customHeight="1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1.25" customHeight="1">
      <c r="A7" s="120" t="s">
        <v>16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3" t="s">
        <v>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1" t="s">
        <v>3</v>
      </c>
      <c r="O10" s="12" t="s">
        <v>4</v>
      </c>
    </row>
    <row r="11" spans="1:15" ht="11.25" customHeight="1">
      <c r="A11" s="13" t="s">
        <v>0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2021-09-15T15:41:52Z</cp:lastPrinted>
  <dcterms:created xsi:type="dcterms:W3CDTF">2005-03-08T15:29:36Z</dcterms:created>
  <dcterms:modified xsi:type="dcterms:W3CDTF">2021-11-25T15:10:34Z</dcterms:modified>
  <cp:category/>
  <cp:version/>
  <cp:contentType/>
  <cp:contentStatus/>
</cp:coreProperties>
</file>