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7680" windowHeight="7410" activeTab="0"/>
  </bookViews>
  <sheets>
    <sheet name="Plan1" sheetId="1" r:id="rId1"/>
  </sheets>
  <definedNames>
    <definedName name="_xlnm.Print_Area" localSheetId="0">'Plan1'!$A$2:$O$52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<sst xmlns="http://schemas.openxmlformats.org/spreadsheetml/2006/main" count="65" uniqueCount="65">
  <si>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</si>
  <si>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</si>
  <si>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</si>
  <si>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</si>
  <si>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</si>
  <si>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</si>
  <si>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</si>
  <si>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</si>
  <si>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</si>
  <si>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RREO - ANEXO 3 (LRF, Art. 53, inciso I)</t>
  </si>
  <si>
    <t>RECEITAS CORRENTES(I)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</si>
  <si>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</si>
  <si>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</si>
  <si>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</si>
  <si>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</si>
  <si>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</si>
  <si>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</si>
  <si>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</si>
  <si>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</si>
  <si>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</si>
  <si>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</si>
  <si>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</si>
  <si>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</si>
  <si>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</si>
  <si>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</si>
  <si>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</si>
  <si>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</si>
  <si>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</si>
  <si>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</si>
  <si>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RECEITA CORRENTE LÍQUIDA (I - II)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</si>
  <si>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</si>
  <si>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</si>
  <si>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</si>
  <si>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</si>
  <si>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</si>
  <si>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</si>
  <si>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</si>
  <si>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</si>
  <si>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nov/2018</t>
  </si>
  <si>
    <t>dez/2018</t>
  </si>
  <si>
    <t>jan/2019</t>
  </si>
  <si>
    <t>Stephanie Guimarães da Silva</t>
  </si>
  <si>
    <t>Subsecretária de Estado - ID: 4.412.059-1</t>
  </si>
  <si>
    <t>Contadora - CRC-RJ-115174/O-0</t>
  </si>
  <si>
    <t>2019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</si>
  <si>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</si>
  <si>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</si>
  <si>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</si>
  <si>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</si>
  <si>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</si>
  <si>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</si>
  <si>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 xml:space="preserve">         2 - Imprensa Oficial, CEDAE e AGERIO não constam nos Orçamentos Fiscal e da Seguridade Social no exercício de 2019.</t>
  </si>
  <si>
    <t xml:space="preserve">         3 - Este Demonstrativo não considera a casa dos centavos.</t>
  </si>
  <si>
    <t>fev/2019</t>
  </si>
  <si>
    <t>mar/2019</t>
  </si>
  <si>
    <t>abr/2019</t>
  </si>
  <si>
    <t>mai/2019</t>
  </si>
  <si>
    <t>jun/2019</t>
  </si>
  <si>
    <t>jul/2019</t>
  </si>
  <si>
    <t>ago/2019</t>
  </si>
  <si>
    <t>TOTAL                             (ÚLTIMOS 12 MESES)</t>
  </si>
  <si>
    <t>NOVEMBRO/2018 A OUTUBRO/2019</t>
  </si>
  <si>
    <t>Set/2019</t>
  </si>
  <si>
    <t>Out/2019</t>
  </si>
  <si>
    <t xml:space="preserve">            Emissão:  18/11/2019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</si>
</sst>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0" applyFont="1" applyAlignment="1">
      <alignment horizontal="center"/>
    </xf>
    <xf numFmtId="171" fontId="2" fillId="0" borderId="0" xfId="60" applyFont="1" applyAlignment="1">
      <alignment/>
    </xf>
    <xf numFmtId="0" fontId="2" fillId="0" borderId="0" xfId="0" applyFont="1" applyAlignment="1">
      <alignment/>
    </xf>
    <xf numFmtId="174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0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1" fontId="1" fillId="0" borderId="0" xfId="60" applyFont="1" applyFill="1" applyAlignment="1">
      <alignment/>
    </xf>
    <xf numFmtId="171" fontId="2" fillId="0" borderId="0" xfId="60" applyFont="1" applyBorder="1" applyAlignment="1">
      <alignment horizontal="center"/>
    </xf>
    <xf numFmtId="171" fontId="1" fillId="0" borderId="0" xfId="6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74" fontId="4" fillId="0" borderId="10" xfId="60" applyNumberFormat="1" applyFont="1" applyBorder="1" applyAlignment="1">
      <alignment/>
    </xf>
    <xf numFmtId="174" fontId="4" fillId="0" borderId="10" xfId="6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4" fontId="3" fillId="0" borderId="11" xfId="60" applyNumberFormat="1" applyFont="1" applyBorder="1" applyAlignment="1">
      <alignment/>
    </xf>
    <xf numFmtId="174" fontId="3" fillId="0" borderId="11" xfId="60" applyNumberFormat="1" applyFont="1" applyFill="1" applyBorder="1" applyAlignment="1">
      <alignment/>
    </xf>
    <xf numFmtId="174" fontId="3" fillId="0" borderId="11" xfId="60" applyNumberFormat="1" applyFont="1" applyFill="1" applyBorder="1" applyAlignment="1">
      <alignment horizontal="left" indent="1"/>
    </xf>
    <xf numFmtId="174" fontId="3" fillId="0" borderId="11" xfId="60" applyNumberFormat="1" applyFont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12" xfId="60" applyNumberFormat="1" applyFont="1" applyFill="1" applyBorder="1" applyAlignment="1">
      <alignment/>
    </xf>
    <xf numFmtId="174" fontId="4" fillId="0" borderId="11" xfId="60" applyNumberFormat="1" applyFont="1" applyFill="1" applyBorder="1" applyAlignment="1">
      <alignment/>
    </xf>
    <xf numFmtId="174" fontId="3" fillId="0" borderId="12" xfId="60" applyNumberFormat="1" applyFont="1" applyFill="1" applyBorder="1" applyAlignment="1">
      <alignment/>
    </xf>
    <xf numFmtId="174" fontId="3" fillId="0" borderId="12" xfId="60" applyNumberFormat="1" applyFont="1" applyFill="1" applyBorder="1" applyAlignment="1">
      <alignment/>
    </xf>
    <xf numFmtId="174" fontId="3" fillId="0" borderId="0" xfId="6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174" fontId="4" fillId="0" borderId="14" xfId="60" applyNumberFormat="1" applyFont="1" applyFill="1" applyBorder="1" applyAlignment="1">
      <alignment/>
    </xf>
    <xf numFmtId="174" fontId="4" fillId="0" borderId="13" xfId="6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174" fontId="3" fillId="34" borderId="11" xfId="6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74" fontId="3" fillId="34" borderId="11" xfId="60" applyNumberFormat="1" applyFont="1" applyFill="1" applyBorder="1" applyAlignment="1">
      <alignment horizontal="left" indent="1"/>
    </xf>
    <xf numFmtId="171" fontId="1" fillId="0" borderId="0" xfId="0" applyNumberFormat="1" applyFont="1" applyAlignment="1">
      <alignment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7" fontId="3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37" fontId="4" fillId="33" borderId="17" xfId="0" applyNumberFormat="1" applyFont="1" applyFill="1" applyBorder="1" applyAlignment="1">
      <alignment horizontal="center" vertical="center"/>
    </xf>
    <xf numFmtId="37" fontId="4" fillId="33" borderId="16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19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95250</xdr:rowOff>
    </xdr:from>
    <xdr:to>
      <xdr:col>6</xdr:col>
      <xdr:colOff>1247775</xdr:colOff>
      <xdr:row>3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9525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showGridLines="0" tabSelected="1" zoomScale="60" zoomScaleNormal="60" zoomScalePageLayoutView="0" workbookViewId="0" topLeftCell="A1">
      <pane xSplit="1" ySplit="14" topLeftCell="G2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5" sqref="B15"/>
    </sheetView>
  </sheetViews>
  <sheetFormatPr defaultColWidth="9.140625" defaultRowHeight="12.75"/>
  <cols>
    <col min="1" max="1" width="54.28125" style="1" customWidth="1"/>
    <col min="2" max="2" width="18.00390625" style="1" customWidth="1"/>
    <col min="3" max="13" width="20.8515625" style="1" bestFit="1" customWidth="1"/>
    <col min="14" max="14" width="24.28125" style="1" customWidth="1"/>
    <col min="15" max="15" width="20.14062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8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50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.75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.75">
      <c r="A7" s="51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5.75">
      <c r="A8" s="50" t="s">
        <v>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.75">
      <c r="A9" s="50" t="s">
        <v>61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.75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8"/>
      <c r="O10" s="49" t="s">
        <v>64</v>
      </c>
    </row>
    <row r="11" spans="1:15" ht="15.75">
      <c r="A11" s="16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5">
        <v>1</v>
      </c>
      <c r="O11" s="56"/>
    </row>
    <row r="12" spans="1:15" ht="15.75">
      <c r="A12" s="52" t="s">
        <v>0</v>
      </c>
      <c r="B12" s="57" t="s">
        <v>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63" t="s">
        <v>60</v>
      </c>
      <c r="O12" s="40" t="s">
        <v>3</v>
      </c>
    </row>
    <row r="13" spans="1:15" ht="15.75" customHeight="1">
      <c r="A13" s="53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  <c r="N13" s="64"/>
      <c r="O13" s="41" t="s">
        <v>4</v>
      </c>
    </row>
    <row r="14" spans="1:15" ht="15.75">
      <c r="A14" s="54"/>
      <c r="B14" s="42" t="s">
        <v>38</v>
      </c>
      <c r="C14" s="42" t="s">
        <v>39</v>
      </c>
      <c r="D14" s="42" t="s">
        <v>40</v>
      </c>
      <c r="E14" s="42" t="s">
        <v>53</v>
      </c>
      <c r="F14" s="42" t="s">
        <v>54</v>
      </c>
      <c r="G14" s="42" t="s">
        <v>55</v>
      </c>
      <c r="H14" s="42" t="s">
        <v>56</v>
      </c>
      <c r="I14" s="42" t="s">
        <v>57</v>
      </c>
      <c r="J14" s="42" t="s">
        <v>58</v>
      </c>
      <c r="K14" s="42" t="s">
        <v>59</v>
      </c>
      <c r="L14" s="42" t="s">
        <v>62</v>
      </c>
      <c r="M14" s="42" t="s">
        <v>63</v>
      </c>
      <c r="N14" s="65"/>
      <c r="O14" s="43" t="s">
        <v>44</v>
      </c>
    </row>
    <row r="15" spans="1:18" ht="15.75">
      <c r="A15" s="20" t="s">
        <v>10</v>
      </c>
      <c r="B15" s="22">
        <f aca="true" t="shared" si="0" ref="B15:G15">B16+B22+B23+B26+B27+B28+B29+B35</f>
        <v>8557734882</v>
      </c>
      <c r="C15" s="22">
        <f t="shared" si="0"/>
        <v>7490563781</v>
      </c>
      <c r="D15" s="22">
        <f t="shared" si="0"/>
        <v>7004228508</v>
      </c>
      <c r="E15" s="22">
        <f t="shared" si="0"/>
        <v>8772222831</v>
      </c>
      <c r="F15" s="22">
        <f t="shared" si="0"/>
        <v>5565112034</v>
      </c>
      <c r="G15" s="22">
        <f t="shared" si="0"/>
        <v>5606323293</v>
      </c>
      <c r="H15" s="22">
        <f aca="true" t="shared" si="1" ref="H15:O15">H16+H22+H23+H26+H27+H28+H29+H35</f>
        <v>7609047703</v>
      </c>
      <c r="I15" s="22">
        <f t="shared" si="1"/>
        <v>5166240230</v>
      </c>
      <c r="J15" s="22">
        <f t="shared" si="1"/>
        <v>4999869140</v>
      </c>
      <c r="K15" s="22">
        <f t="shared" si="1"/>
        <v>7477133762</v>
      </c>
      <c r="L15" s="22">
        <f>L16+L22+L23+L26+L27+L28+L29+L35</f>
        <v>6215889378</v>
      </c>
      <c r="M15" s="22">
        <f>M16+M22+M23+M26+M27+M28+M29+M35</f>
        <v>5582958586</v>
      </c>
      <c r="N15" s="22">
        <f t="shared" si="1"/>
        <v>80047324128</v>
      </c>
      <c r="O15" s="21">
        <f t="shared" si="1"/>
        <v>78219618734</v>
      </c>
      <c r="R15" s="6"/>
    </row>
    <row r="16" spans="1:15" ht="15.75">
      <c r="A16" s="23" t="s">
        <v>46</v>
      </c>
      <c r="B16" s="24">
        <f aca="true" t="shared" si="2" ref="B16:O16">SUM(B17:B21)</f>
        <v>4525145403</v>
      </c>
      <c r="C16" s="24">
        <f t="shared" si="2"/>
        <v>5479604374</v>
      </c>
      <c r="D16" s="24">
        <f t="shared" si="2"/>
        <v>5636878780</v>
      </c>
      <c r="E16" s="24">
        <f t="shared" si="2"/>
        <v>4924546505</v>
      </c>
      <c r="F16" s="24">
        <f t="shared" si="2"/>
        <v>4324623511</v>
      </c>
      <c r="G16" s="24">
        <f t="shared" si="2"/>
        <v>4396124447</v>
      </c>
      <c r="H16" s="24">
        <f aca="true" t="shared" si="3" ref="H16:M16">SUM(H17:H21)</f>
        <v>4066160177</v>
      </c>
      <c r="I16" s="24">
        <f t="shared" si="3"/>
        <v>3749956608</v>
      </c>
      <c r="J16" s="24">
        <f t="shared" si="3"/>
        <v>3783986689</v>
      </c>
      <c r="K16" s="24">
        <f t="shared" si="3"/>
        <v>4261177614</v>
      </c>
      <c r="L16" s="24">
        <f t="shared" si="3"/>
        <v>4171672553</v>
      </c>
      <c r="M16" s="24">
        <f t="shared" si="3"/>
        <v>4110568169</v>
      </c>
      <c r="N16" s="25">
        <f t="shared" si="2"/>
        <v>53430444830</v>
      </c>
      <c r="O16" s="24">
        <f t="shared" si="2"/>
        <v>52331373597</v>
      </c>
    </row>
    <row r="17" spans="1:15" ht="15.75">
      <c r="A17" s="23" t="s">
        <v>11</v>
      </c>
      <c r="B17" s="26">
        <v>3617463455</v>
      </c>
      <c r="C17" s="26">
        <v>4013051755</v>
      </c>
      <c r="D17" s="26">
        <v>3513047226</v>
      </c>
      <c r="E17" s="26">
        <v>3156790635</v>
      </c>
      <c r="F17" s="26">
        <v>2881117769</v>
      </c>
      <c r="G17" s="26">
        <v>3100883115</v>
      </c>
      <c r="H17" s="26">
        <v>2921863230</v>
      </c>
      <c r="I17" s="26">
        <v>2898956677</v>
      </c>
      <c r="J17" s="26">
        <v>2645126806</v>
      </c>
      <c r="K17" s="26">
        <v>2904570980</v>
      </c>
      <c r="L17" s="26">
        <v>3151570168</v>
      </c>
      <c r="M17" s="26">
        <v>3093948941</v>
      </c>
      <c r="N17" s="26">
        <f aca="true" t="shared" si="4" ref="N17:N35">SUM(B17:M17)</f>
        <v>37898390757</v>
      </c>
      <c r="O17" s="27">
        <v>36214585277</v>
      </c>
    </row>
    <row r="18" spans="1:15" ht="15.75">
      <c r="A18" s="23" t="s">
        <v>12</v>
      </c>
      <c r="B18" s="26">
        <v>50429820</v>
      </c>
      <c r="C18" s="26">
        <v>58927665</v>
      </c>
      <c r="D18" s="26">
        <v>1200652956</v>
      </c>
      <c r="E18" s="26">
        <v>566548837</v>
      </c>
      <c r="F18" s="26">
        <v>389378351</v>
      </c>
      <c r="G18" s="26">
        <v>281880090</v>
      </c>
      <c r="H18" s="26">
        <v>140362490</v>
      </c>
      <c r="I18" s="26">
        <v>92807052</v>
      </c>
      <c r="J18" s="26">
        <v>107623974</v>
      </c>
      <c r="K18" s="26">
        <v>90965920</v>
      </c>
      <c r="L18" s="26">
        <v>77191912</v>
      </c>
      <c r="M18" s="26">
        <v>68317877</v>
      </c>
      <c r="N18" s="26">
        <f t="shared" si="4"/>
        <v>3125086944</v>
      </c>
      <c r="O18" s="27">
        <v>3144271802</v>
      </c>
    </row>
    <row r="19" spans="1:15" ht="15.75">
      <c r="A19" s="28" t="s">
        <v>13</v>
      </c>
      <c r="B19" s="26">
        <v>70071586</v>
      </c>
      <c r="C19" s="26">
        <v>127013337</v>
      </c>
      <c r="D19" s="26">
        <v>62934454</v>
      </c>
      <c r="E19" s="26">
        <v>94936312</v>
      </c>
      <c r="F19" s="26">
        <v>83261952</v>
      </c>
      <c r="G19" s="26">
        <v>86872708</v>
      </c>
      <c r="H19" s="26">
        <v>96086960</v>
      </c>
      <c r="I19" s="26">
        <v>77167507</v>
      </c>
      <c r="J19" s="26">
        <v>83373667</v>
      </c>
      <c r="K19" s="26">
        <v>91188092</v>
      </c>
      <c r="L19" s="26">
        <v>84501746</v>
      </c>
      <c r="M19" s="26">
        <v>94374296</v>
      </c>
      <c r="N19" s="26">
        <f t="shared" si="4"/>
        <v>1051782617</v>
      </c>
      <c r="O19" s="27">
        <v>1031721249</v>
      </c>
    </row>
    <row r="20" spans="1:15" ht="15.75">
      <c r="A20" s="28" t="s">
        <v>14</v>
      </c>
      <c r="B20" s="26">
        <v>306096134</v>
      </c>
      <c r="C20" s="26">
        <v>624785011</v>
      </c>
      <c r="D20" s="26">
        <v>63186693</v>
      </c>
      <c r="E20" s="26">
        <v>442914796</v>
      </c>
      <c r="F20" s="26">
        <v>346493593</v>
      </c>
      <c r="G20" s="26">
        <v>169586655</v>
      </c>
      <c r="H20" s="26">
        <v>306557863</v>
      </c>
      <c r="I20" s="26">
        <v>60301920</v>
      </c>
      <c r="J20" s="26">
        <v>372895859</v>
      </c>
      <c r="K20" s="26">
        <v>609601076</v>
      </c>
      <c r="L20" s="26">
        <v>327253526</v>
      </c>
      <c r="M20" s="26">
        <v>305210556</v>
      </c>
      <c r="N20" s="26">
        <f t="shared" si="4"/>
        <v>3934883682</v>
      </c>
      <c r="O20" s="27">
        <v>4182994374</v>
      </c>
    </row>
    <row r="21" spans="1:15" ht="15.75">
      <c r="A21" s="28" t="s">
        <v>47</v>
      </c>
      <c r="B21" s="26">
        <v>481084408</v>
      </c>
      <c r="C21" s="26">
        <v>655826606</v>
      </c>
      <c r="D21" s="26">
        <v>797057451</v>
      </c>
      <c r="E21" s="26">
        <v>663355925</v>
      </c>
      <c r="F21" s="26">
        <v>624371846</v>
      </c>
      <c r="G21" s="26">
        <v>756901879</v>
      </c>
      <c r="H21" s="26">
        <v>601289634</v>
      </c>
      <c r="I21" s="26">
        <v>620723452</v>
      </c>
      <c r="J21" s="26">
        <v>574966383</v>
      </c>
      <c r="K21" s="26">
        <v>564851546</v>
      </c>
      <c r="L21" s="26">
        <v>531155201</v>
      </c>
      <c r="M21" s="26">
        <v>548716499</v>
      </c>
      <c r="N21" s="26">
        <f t="shared" si="4"/>
        <v>7420300830</v>
      </c>
      <c r="O21" s="27">
        <v>7757800895</v>
      </c>
    </row>
    <row r="22" spans="1:15" ht="15.75">
      <c r="A22" s="28" t="s">
        <v>15</v>
      </c>
      <c r="B22" s="26">
        <v>153896905</v>
      </c>
      <c r="C22" s="26">
        <v>492103550</v>
      </c>
      <c r="D22" s="26">
        <v>223632717</v>
      </c>
      <c r="E22" s="26">
        <v>242808123</v>
      </c>
      <c r="F22" s="26">
        <v>253838198</v>
      </c>
      <c r="G22" s="26">
        <v>210760213</v>
      </c>
      <c r="H22" s="26">
        <v>163974084</v>
      </c>
      <c r="I22" s="26">
        <v>300864935</v>
      </c>
      <c r="J22" s="26">
        <v>174928786</v>
      </c>
      <c r="K22" s="26">
        <v>267377321</v>
      </c>
      <c r="L22" s="26">
        <v>247591880</v>
      </c>
      <c r="M22" s="26">
        <v>161890155</v>
      </c>
      <c r="N22" s="26">
        <f t="shared" si="4"/>
        <v>2893666867</v>
      </c>
      <c r="O22" s="27">
        <v>2521224266</v>
      </c>
    </row>
    <row r="23" spans="1:15" ht="15.75">
      <c r="A23" s="28" t="s">
        <v>16</v>
      </c>
      <c r="B23" s="25">
        <f aca="true" t="shared" si="5" ref="B23:O23">B24+B25</f>
        <v>3156663196</v>
      </c>
      <c r="C23" s="25">
        <f t="shared" si="5"/>
        <v>658083523</v>
      </c>
      <c r="D23" s="25">
        <f t="shared" si="5"/>
        <v>406763815</v>
      </c>
      <c r="E23" s="25">
        <f t="shared" si="5"/>
        <v>2845222721</v>
      </c>
      <c r="F23" s="25">
        <f t="shared" si="5"/>
        <v>366477575</v>
      </c>
      <c r="G23" s="25">
        <f t="shared" si="5"/>
        <v>356753166</v>
      </c>
      <c r="H23" s="25">
        <f aca="true" t="shared" si="6" ref="H23:M23">H24+H25</f>
        <v>2578539929</v>
      </c>
      <c r="I23" s="25">
        <f t="shared" si="6"/>
        <v>457231203</v>
      </c>
      <c r="J23" s="25">
        <f t="shared" si="6"/>
        <v>482315135</v>
      </c>
      <c r="K23" s="25">
        <f t="shared" si="6"/>
        <v>2295759860</v>
      </c>
      <c r="L23" s="25">
        <f t="shared" si="6"/>
        <v>1131933032</v>
      </c>
      <c r="M23" s="25">
        <f t="shared" si="6"/>
        <v>517877318</v>
      </c>
      <c r="N23" s="26">
        <f t="shared" si="4"/>
        <v>15253620473</v>
      </c>
      <c r="O23" s="24">
        <f t="shared" si="5"/>
        <v>14734015218</v>
      </c>
    </row>
    <row r="24" spans="1:15" ht="15.75">
      <c r="A24" s="46" t="s">
        <v>50</v>
      </c>
      <c r="B24" s="45">
        <v>36151686</v>
      </c>
      <c r="C24" s="45">
        <v>48486313</v>
      </c>
      <c r="D24" s="45">
        <v>26404259</v>
      </c>
      <c r="E24" s="45">
        <v>32167030</v>
      </c>
      <c r="F24" s="45">
        <v>34451474</v>
      </c>
      <c r="G24" s="45">
        <v>38359345</v>
      </c>
      <c r="H24" s="45">
        <v>44700589</v>
      </c>
      <c r="I24" s="45">
        <v>37795446</v>
      </c>
      <c r="J24" s="45">
        <v>42583886</v>
      </c>
      <c r="K24" s="45">
        <v>35191905</v>
      </c>
      <c r="L24" s="45">
        <v>296480144</v>
      </c>
      <c r="M24" s="45">
        <v>98199970</v>
      </c>
      <c r="N24" s="47">
        <f t="shared" si="4"/>
        <v>770972047</v>
      </c>
      <c r="O24" s="45">
        <v>456878548</v>
      </c>
    </row>
    <row r="25" spans="1:15" ht="15.75">
      <c r="A25" s="46" t="s">
        <v>49</v>
      </c>
      <c r="B25" s="45">
        <v>3120511510</v>
      </c>
      <c r="C25" s="45">
        <v>609597210</v>
      </c>
      <c r="D25" s="45">
        <v>380359556</v>
      </c>
      <c r="E25" s="45">
        <v>2813055691</v>
      </c>
      <c r="F25" s="45">
        <v>332026101</v>
      </c>
      <c r="G25" s="45">
        <v>318393821</v>
      </c>
      <c r="H25" s="45">
        <v>2533839340</v>
      </c>
      <c r="I25" s="45">
        <v>419435757</v>
      </c>
      <c r="J25" s="45">
        <v>439731249</v>
      </c>
      <c r="K25" s="45">
        <v>2260567955</v>
      </c>
      <c r="L25" s="45">
        <v>835452888</v>
      </c>
      <c r="M25" s="45">
        <v>419677348</v>
      </c>
      <c r="N25" s="47">
        <f t="shared" si="4"/>
        <v>14482648426</v>
      </c>
      <c r="O25" s="45">
        <v>14277136670</v>
      </c>
    </row>
    <row r="26" spans="1:15" ht="15.75">
      <c r="A26" s="28" t="s">
        <v>17</v>
      </c>
      <c r="B26" s="25">
        <v>3964</v>
      </c>
      <c r="C26" s="25">
        <v>9855</v>
      </c>
      <c r="D26" s="25">
        <v>380</v>
      </c>
      <c r="E26" s="25">
        <v>605</v>
      </c>
      <c r="F26" s="25">
        <v>436</v>
      </c>
      <c r="G26" s="25">
        <v>307</v>
      </c>
      <c r="H26" s="25">
        <v>0</v>
      </c>
      <c r="I26" s="25">
        <v>0</v>
      </c>
      <c r="J26" s="25">
        <v>0</v>
      </c>
      <c r="K26" s="25">
        <v>0</v>
      </c>
      <c r="L26" s="25">
        <v>280</v>
      </c>
      <c r="M26" s="25">
        <v>0</v>
      </c>
      <c r="N26" s="26">
        <f t="shared" si="4"/>
        <v>15827</v>
      </c>
      <c r="O26" s="24">
        <v>323771</v>
      </c>
    </row>
    <row r="27" spans="1:15" ht="15.75">
      <c r="A27" s="28" t="s">
        <v>18</v>
      </c>
      <c r="B27" s="25">
        <v>7519434</v>
      </c>
      <c r="C27" s="25">
        <v>2685946</v>
      </c>
      <c r="D27" s="25">
        <v>128599</v>
      </c>
      <c r="E27" s="25">
        <v>13259857</v>
      </c>
      <c r="F27" s="25">
        <v>366785</v>
      </c>
      <c r="G27" s="25">
        <v>1131260</v>
      </c>
      <c r="H27" s="25">
        <v>1012259</v>
      </c>
      <c r="I27" s="25">
        <v>16914884</v>
      </c>
      <c r="J27" s="25">
        <v>229774</v>
      </c>
      <c r="K27" s="25">
        <v>111069</v>
      </c>
      <c r="L27" s="25">
        <v>25916</v>
      </c>
      <c r="M27" s="25">
        <v>102132</v>
      </c>
      <c r="N27" s="26">
        <f t="shared" si="4"/>
        <v>43487915</v>
      </c>
      <c r="O27" s="24">
        <v>145790608</v>
      </c>
    </row>
    <row r="28" spans="1:15" ht="15.75">
      <c r="A28" s="28" t="s">
        <v>19</v>
      </c>
      <c r="B28" s="25">
        <v>28826281</v>
      </c>
      <c r="C28" s="25">
        <v>23787611</v>
      </c>
      <c r="D28" s="25">
        <v>23789788</v>
      </c>
      <c r="E28" s="25">
        <v>37658614</v>
      </c>
      <c r="F28" s="25">
        <v>15570155</v>
      </c>
      <c r="G28" s="25">
        <v>24783003</v>
      </c>
      <c r="H28" s="25">
        <v>32276241</v>
      </c>
      <c r="I28" s="25">
        <v>22955629</v>
      </c>
      <c r="J28" s="25">
        <v>32722742</v>
      </c>
      <c r="K28" s="25">
        <v>30660339</v>
      </c>
      <c r="L28" s="25">
        <v>26183064</v>
      </c>
      <c r="M28" s="25">
        <v>32172339</v>
      </c>
      <c r="N28" s="26">
        <f t="shared" si="4"/>
        <v>331385806</v>
      </c>
      <c r="O28" s="25">
        <v>359595670</v>
      </c>
    </row>
    <row r="29" spans="1:15" ht="15.75">
      <c r="A29" s="28" t="s">
        <v>20</v>
      </c>
      <c r="B29" s="25">
        <f aca="true" t="shared" si="7" ref="B29:G29">SUM(B30:B34)</f>
        <v>583910078</v>
      </c>
      <c r="C29" s="25">
        <f t="shared" si="7"/>
        <v>698180748</v>
      </c>
      <c r="D29" s="25">
        <f t="shared" si="7"/>
        <v>608400955</v>
      </c>
      <c r="E29" s="25">
        <f t="shared" si="7"/>
        <v>609485480</v>
      </c>
      <c r="F29" s="25">
        <f t="shared" si="7"/>
        <v>521559639</v>
      </c>
      <c r="G29" s="25">
        <f t="shared" si="7"/>
        <v>537417885</v>
      </c>
      <c r="H29" s="25">
        <f aca="true" t="shared" si="8" ref="H29:M29">SUM(H30:H34)</f>
        <v>534038985</v>
      </c>
      <c r="I29" s="25">
        <f t="shared" si="8"/>
        <v>480662933</v>
      </c>
      <c r="J29" s="25">
        <f t="shared" si="8"/>
        <v>502335224</v>
      </c>
      <c r="K29" s="25">
        <f t="shared" si="8"/>
        <v>503895759</v>
      </c>
      <c r="L29" s="25">
        <f t="shared" si="8"/>
        <v>526405900</v>
      </c>
      <c r="M29" s="25">
        <f t="shared" si="8"/>
        <v>531063057</v>
      </c>
      <c r="N29" s="26">
        <f t="shared" si="4"/>
        <v>6637356643</v>
      </c>
      <c r="O29" s="25">
        <f>SUM(O30:O34)</f>
        <v>6893423620</v>
      </c>
    </row>
    <row r="30" spans="1:15" ht="15.75">
      <c r="A30" s="28" t="s">
        <v>21</v>
      </c>
      <c r="B30" s="25">
        <v>122219634</v>
      </c>
      <c r="C30" s="25">
        <v>164503605</v>
      </c>
      <c r="D30" s="25">
        <v>153253019</v>
      </c>
      <c r="E30" s="25">
        <v>165907705</v>
      </c>
      <c r="F30" s="25">
        <v>131391836</v>
      </c>
      <c r="G30" s="25">
        <v>118437647</v>
      </c>
      <c r="H30" s="25">
        <v>156497564</v>
      </c>
      <c r="I30" s="25">
        <v>118814390</v>
      </c>
      <c r="J30" s="25">
        <v>102827359</v>
      </c>
      <c r="K30" s="25">
        <v>129459510</v>
      </c>
      <c r="L30" s="25">
        <v>121629693</v>
      </c>
      <c r="M30" s="25">
        <v>97581948</v>
      </c>
      <c r="N30" s="26">
        <f t="shared" si="4"/>
        <v>1582523910</v>
      </c>
      <c r="O30" s="25">
        <v>1601926785</v>
      </c>
    </row>
    <row r="31" spans="1:15" ht="15.75">
      <c r="A31" s="28" t="s">
        <v>22</v>
      </c>
      <c r="B31" s="25">
        <v>7001380</v>
      </c>
      <c r="C31" s="25">
        <v>7001380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f t="shared" si="4"/>
        <v>14002760</v>
      </c>
      <c r="O31" s="25">
        <v>0</v>
      </c>
    </row>
    <row r="32" spans="1:15" ht="15.75">
      <c r="A32" s="46" t="s">
        <v>48</v>
      </c>
      <c r="B32" s="45">
        <v>79161383</v>
      </c>
      <c r="C32" s="45">
        <v>95386641</v>
      </c>
      <c r="D32" s="45">
        <v>73210653</v>
      </c>
      <c r="E32" s="45">
        <v>77497736</v>
      </c>
      <c r="F32" s="45">
        <v>74845895</v>
      </c>
      <c r="G32" s="45">
        <v>75879623</v>
      </c>
      <c r="H32" s="45">
        <v>74300348</v>
      </c>
      <c r="I32" s="45">
        <v>77920006</v>
      </c>
      <c r="J32" s="45">
        <v>78880209</v>
      </c>
      <c r="K32" s="45">
        <v>70598478</v>
      </c>
      <c r="L32" s="45">
        <v>86061307</v>
      </c>
      <c r="M32" s="45">
        <v>76163275</v>
      </c>
      <c r="N32" s="47">
        <f t="shared" si="4"/>
        <v>939905554</v>
      </c>
      <c r="O32" s="45">
        <v>934638196</v>
      </c>
    </row>
    <row r="33" spans="1:15" ht="15.75">
      <c r="A33" s="28" t="s">
        <v>23</v>
      </c>
      <c r="B33" s="25">
        <v>219836534</v>
      </c>
      <c r="C33" s="25">
        <v>302501379</v>
      </c>
      <c r="D33" s="25">
        <v>276605747</v>
      </c>
      <c r="E33" s="25">
        <v>260664806</v>
      </c>
      <c r="F33" s="25">
        <v>221404347</v>
      </c>
      <c r="G33" s="25">
        <v>239114743</v>
      </c>
      <c r="H33" s="25">
        <v>207893025</v>
      </c>
      <c r="I33" s="25">
        <v>187939694</v>
      </c>
      <c r="J33" s="25">
        <v>210336056</v>
      </c>
      <c r="K33" s="25">
        <v>200705496</v>
      </c>
      <c r="L33" s="25">
        <v>194495769</v>
      </c>
      <c r="M33" s="25">
        <v>235230492</v>
      </c>
      <c r="N33" s="26">
        <f t="shared" si="4"/>
        <v>2756728088</v>
      </c>
      <c r="O33" s="25">
        <v>2747869891</v>
      </c>
    </row>
    <row r="34" spans="1:15" ht="15.75">
      <c r="A34" s="28" t="s">
        <v>24</v>
      </c>
      <c r="B34" s="25">
        <v>155691147</v>
      </c>
      <c r="C34" s="25">
        <v>128787743</v>
      </c>
      <c r="D34" s="25">
        <v>105331536</v>
      </c>
      <c r="E34" s="25">
        <v>105415233</v>
      </c>
      <c r="F34" s="25">
        <v>93917561</v>
      </c>
      <c r="G34" s="25">
        <v>103985872</v>
      </c>
      <c r="H34" s="25">
        <v>95348048</v>
      </c>
      <c r="I34" s="25">
        <v>95988843</v>
      </c>
      <c r="J34" s="25">
        <v>110291600</v>
      </c>
      <c r="K34" s="25">
        <v>103132275</v>
      </c>
      <c r="L34" s="25">
        <v>124219131</v>
      </c>
      <c r="M34" s="25">
        <v>122087342</v>
      </c>
      <c r="N34" s="26">
        <f t="shared" si="4"/>
        <v>1344196331</v>
      </c>
      <c r="O34" s="25">
        <v>1608988748</v>
      </c>
    </row>
    <row r="35" spans="1:15" ht="15.75">
      <c r="A35" s="28" t="s">
        <v>25</v>
      </c>
      <c r="B35" s="25">
        <v>101769621</v>
      </c>
      <c r="C35" s="25">
        <v>136108174</v>
      </c>
      <c r="D35" s="25">
        <v>104633474</v>
      </c>
      <c r="E35" s="25">
        <v>99240926</v>
      </c>
      <c r="F35" s="25">
        <v>82675735</v>
      </c>
      <c r="G35" s="25">
        <v>79353012</v>
      </c>
      <c r="H35" s="25">
        <v>233046028</v>
      </c>
      <c r="I35" s="25">
        <v>137654038</v>
      </c>
      <c r="J35" s="25">
        <v>23350790</v>
      </c>
      <c r="K35" s="25">
        <v>118151800</v>
      </c>
      <c r="L35" s="25">
        <v>112076753</v>
      </c>
      <c r="M35" s="25">
        <v>229285416</v>
      </c>
      <c r="N35" s="26">
        <f t="shared" si="4"/>
        <v>1457345767</v>
      </c>
      <c r="O35" s="25">
        <v>1233871984</v>
      </c>
    </row>
    <row r="36" spans="1:18" ht="15.75">
      <c r="A36" s="29" t="s">
        <v>1</v>
      </c>
      <c r="B36" s="30">
        <f aca="true" t="shared" si="9" ref="B36:O36">SUM(B37:B40)</f>
        <v>1765345194</v>
      </c>
      <c r="C36" s="30">
        <f t="shared" si="9"/>
        <v>2249779238</v>
      </c>
      <c r="D36" s="30">
        <f t="shared" si="9"/>
        <v>2472465104</v>
      </c>
      <c r="E36" s="30">
        <f t="shared" si="9"/>
        <v>1969798862</v>
      </c>
      <c r="F36" s="30">
        <f>SUM(F37:F40)</f>
        <v>1755632295</v>
      </c>
      <c r="G36" s="30">
        <f t="shared" si="9"/>
        <v>1732802878</v>
      </c>
      <c r="H36" s="30">
        <f aca="true" t="shared" si="10" ref="H36:M36">SUM(H37:H40)</f>
        <v>1556236869</v>
      </c>
      <c r="I36" s="30">
        <f t="shared" si="10"/>
        <v>1637724964</v>
      </c>
      <c r="J36" s="30">
        <f t="shared" si="10"/>
        <v>1448017273</v>
      </c>
      <c r="K36" s="30">
        <f t="shared" si="10"/>
        <v>1604533819</v>
      </c>
      <c r="L36" s="30">
        <f t="shared" si="10"/>
        <v>1690139958</v>
      </c>
      <c r="M36" s="30">
        <f t="shared" si="10"/>
        <v>1563542697</v>
      </c>
      <c r="N36" s="30">
        <f t="shared" si="9"/>
        <v>21446019151</v>
      </c>
      <c r="O36" s="31">
        <f t="shared" si="9"/>
        <v>20436098524</v>
      </c>
      <c r="R36" s="6"/>
    </row>
    <row r="37" spans="1:18" ht="15.75">
      <c r="A37" s="28" t="s">
        <v>26</v>
      </c>
      <c r="B37" s="32">
        <v>1012130575</v>
      </c>
      <c r="C37" s="32">
        <v>1091439594</v>
      </c>
      <c r="D37" s="32">
        <v>1547506067</v>
      </c>
      <c r="E37" s="32">
        <v>1137653359</v>
      </c>
      <c r="F37" s="32">
        <v>978918852</v>
      </c>
      <c r="G37" s="32">
        <v>979044770</v>
      </c>
      <c r="H37" s="32">
        <v>872646592</v>
      </c>
      <c r="I37" s="32">
        <v>846076485</v>
      </c>
      <c r="J37" s="32">
        <v>815211710</v>
      </c>
      <c r="K37" s="32">
        <v>838346330</v>
      </c>
      <c r="L37" s="32">
        <v>904611764</v>
      </c>
      <c r="M37" s="32">
        <v>884890262</v>
      </c>
      <c r="N37" s="32">
        <f>SUM(B37:M37)</f>
        <v>11908476360</v>
      </c>
      <c r="O37" s="25">
        <v>11534041692</v>
      </c>
      <c r="Q37" s="7"/>
      <c r="R37" s="8"/>
    </row>
    <row r="38" spans="1:18" ht="15.75">
      <c r="A38" s="28" t="s">
        <v>34</v>
      </c>
      <c r="B38" s="32">
        <v>145745760</v>
      </c>
      <c r="C38" s="32">
        <v>474945673</v>
      </c>
      <c r="D38" s="32">
        <v>215386517</v>
      </c>
      <c r="E38" s="32">
        <v>227106884</v>
      </c>
      <c r="F38" s="32">
        <v>243154261</v>
      </c>
      <c r="G38" s="32">
        <v>198575904</v>
      </c>
      <c r="H38" s="32">
        <v>159941788</v>
      </c>
      <c r="I38" s="32">
        <v>287931313</v>
      </c>
      <c r="J38" s="32">
        <v>158391262</v>
      </c>
      <c r="K38" s="32">
        <v>256644659</v>
      </c>
      <c r="L38" s="32">
        <v>241639489</v>
      </c>
      <c r="M38" s="32">
        <v>148981258</v>
      </c>
      <c r="N38" s="32">
        <f>SUM(B38:M38)</f>
        <v>2758444768</v>
      </c>
      <c r="O38" s="25">
        <v>2380744366</v>
      </c>
      <c r="Q38" s="9"/>
      <c r="R38" s="8"/>
    </row>
    <row r="39" spans="1:18" ht="15.75">
      <c r="A39" s="28" t="s">
        <v>27</v>
      </c>
      <c r="B39" s="32">
        <v>11349575</v>
      </c>
      <c r="C39" s="32">
        <v>18238589</v>
      </c>
      <c r="D39" s="32">
        <v>9844204</v>
      </c>
      <c r="E39" s="32">
        <v>12696459</v>
      </c>
      <c r="F39" s="32">
        <v>9696579</v>
      </c>
      <c r="G39" s="32">
        <v>10882208</v>
      </c>
      <c r="H39" s="32">
        <v>10961247</v>
      </c>
      <c r="I39" s="32">
        <v>10018476</v>
      </c>
      <c r="J39" s="32">
        <v>9272319</v>
      </c>
      <c r="K39" s="32">
        <v>10057457</v>
      </c>
      <c r="L39" s="32">
        <v>9304738</v>
      </c>
      <c r="M39" s="32">
        <v>9370319</v>
      </c>
      <c r="N39" s="32">
        <f>SUM(B39:M39)</f>
        <v>131692170</v>
      </c>
      <c r="O39" s="25">
        <v>107936682</v>
      </c>
      <c r="Q39" s="9"/>
      <c r="R39" s="8"/>
    </row>
    <row r="40" spans="1:18" ht="15.75">
      <c r="A40" s="28" t="s">
        <v>28</v>
      </c>
      <c r="B40" s="33">
        <v>596119284</v>
      </c>
      <c r="C40" s="33">
        <v>665155382</v>
      </c>
      <c r="D40" s="33">
        <v>699728316</v>
      </c>
      <c r="E40" s="33">
        <v>592342160</v>
      </c>
      <c r="F40" s="33">
        <v>523862603</v>
      </c>
      <c r="G40" s="33">
        <v>544299996</v>
      </c>
      <c r="H40" s="33">
        <v>512687242</v>
      </c>
      <c r="I40" s="33">
        <v>493698690</v>
      </c>
      <c r="J40" s="33">
        <v>465141982</v>
      </c>
      <c r="K40" s="33">
        <v>499485373</v>
      </c>
      <c r="L40" s="33">
        <v>534583967</v>
      </c>
      <c r="M40" s="33">
        <v>520300858</v>
      </c>
      <c r="N40" s="32">
        <f>SUM(B40:M40)</f>
        <v>6647405853</v>
      </c>
      <c r="O40" s="34">
        <v>6413375784</v>
      </c>
      <c r="Q40" s="7"/>
      <c r="R40" s="8"/>
    </row>
    <row r="41" spans="1:18" ht="15.75">
      <c r="A41" s="35" t="s">
        <v>29</v>
      </c>
      <c r="B41" s="36">
        <f aca="true" t="shared" si="11" ref="B41:O41">B15-B36</f>
        <v>6792389688</v>
      </c>
      <c r="C41" s="36">
        <f t="shared" si="11"/>
        <v>5240784543</v>
      </c>
      <c r="D41" s="36">
        <f t="shared" si="11"/>
        <v>4531763404</v>
      </c>
      <c r="E41" s="36">
        <f t="shared" si="11"/>
        <v>6802423969</v>
      </c>
      <c r="F41" s="36">
        <f t="shared" si="11"/>
        <v>3809479739</v>
      </c>
      <c r="G41" s="36">
        <f t="shared" si="11"/>
        <v>3873520415</v>
      </c>
      <c r="H41" s="36">
        <f>H15-H36</f>
        <v>6052810834</v>
      </c>
      <c r="I41" s="36">
        <f t="shared" si="11"/>
        <v>3528515266</v>
      </c>
      <c r="J41" s="36">
        <f t="shared" si="11"/>
        <v>3551851867</v>
      </c>
      <c r="K41" s="36">
        <f t="shared" si="11"/>
        <v>5872599943</v>
      </c>
      <c r="L41" s="36">
        <f>L15-L36</f>
        <v>4525749420</v>
      </c>
      <c r="M41" s="36">
        <f>M15-M36</f>
        <v>4019415889</v>
      </c>
      <c r="N41" s="36">
        <f t="shared" si="11"/>
        <v>58601304977</v>
      </c>
      <c r="O41" s="37">
        <f t="shared" si="11"/>
        <v>57783520210</v>
      </c>
      <c r="R41" s="6"/>
    </row>
    <row r="42" spans="1:15" ht="15">
      <c r="A42" s="38" t="s">
        <v>45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6" ht="15">
      <c r="A43" s="39" t="s">
        <v>30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3"/>
    </row>
    <row r="44" spans="1:15" ht="15">
      <c r="A44" s="39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4"/>
      <c r="O44" s="5"/>
    </row>
    <row r="45" spans="1:15" ht="15">
      <c r="A45" s="39" t="s">
        <v>52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5"/>
    </row>
    <row r="46" spans="1:14" ht="12.75">
      <c r="A46" s="11"/>
      <c r="C46" s="5"/>
      <c r="H46" s="5"/>
      <c r="I46" s="5"/>
      <c r="J46" s="5"/>
      <c r="K46" s="5"/>
      <c r="L46" s="5"/>
      <c r="M46" s="5"/>
      <c r="N46" s="44"/>
    </row>
    <row r="47" spans="1:14" ht="12.75">
      <c r="A47" s="1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48"/>
    </row>
    <row r="48" spans="1:15" ht="12.75">
      <c r="A48" s="1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ht="12.75">
      <c r="A49" s="11"/>
    </row>
    <row r="50" spans="1:15" ht="12.75">
      <c r="A50" s="67" t="s">
        <v>31</v>
      </c>
      <c r="B50" s="67"/>
      <c r="C50" s="67"/>
      <c r="D50" s="67"/>
      <c r="E50" s="66" t="s">
        <v>35</v>
      </c>
      <c r="F50" s="66"/>
      <c r="G50" s="66"/>
      <c r="H50" s="66"/>
      <c r="I50" s="66" t="s">
        <v>41</v>
      </c>
      <c r="J50" s="66"/>
      <c r="K50" s="66"/>
      <c r="L50" s="66"/>
      <c r="M50" s="66"/>
      <c r="N50" s="66"/>
      <c r="O50" s="66"/>
    </row>
    <row r="51" spans="1:15" ht="12.75">
      <c r="A51" s="67" t="s">
        <v>32</v>
      </c>
      <c r="B51" s="67"/>
      <c r="C51" s="67"/>
      <c r="D51" s="67"/>
      <c r="E51" s="66" t="s">
        <v>36</v>
      </c>
      <c r="F51" s="66"/>
      <c r="G51" s="66"/>
      <c r="H51" s="66"/>
      <c r="I51" s="66" t="s">
        <v>42</v>
      </c>
      <c r="J51" s="66"/>
      <c r="K51" s="66"/>
      <c r="L51" s="66"/>
      <c r="M51" s="66"/>
      <c r="N51" s="66"/>
      <c r="O51" s="66"/>
    </row>
    <row r="52" spans="1:15" ht="12.75">
      <c r="A52" s="67" t="s">
        <v>33</v>
      </c>
      <c r="B52" s="67"/>
      <c r="C52" s="67"/>
      <c r="D52" s="67"/>
      <c r="E52" s="66" t="s">
        <v>37</v>
      </c>
      <c r="F52" s="66"/>
      <c r="G52" s="66"/>
      <c r="H52" s="66"/>
      <c r="I52" s="66" t="s">
        <v>43</v>
      </c>
      <c r="J52" s="66"/>
      <c r="K52" s="66"/>
      <c r="L52" s="66"/>
      <c r="M52" s="66"/>
      <c r="N52" s="66"/>
      <c r="O52" s="66"/>
    </row>
    <row r="53" spans="1:1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5"/>
    </row>
  </sheetData>
  <sheetProtection/>
  <mergeCells count="18">
    <mergeCell ref="E50:H50"/>
    <mergeCell ref="I50:O50"/>
    <mergeCell ref="A51:D51"/>
    <mergeCell ref="E51:H51"/>
    <mergeCell ref="I51:O51"/>
    <mergeCell ref="A52:D52"/>
    <mergeCell ref="E52:H52"/>
    <mergeCell ref="I52:O52"/>
    <mergeCell ref="A50:D50"/>
    <mergeCell ref="A5:O5"/>
    <mergeCell ref="A6:O6"/>
    <mergeCell ref="A7:O7"/>
    <mergeCell ref="A8:O8"/>
    <mergeCell ref="A12:A14"/>
    <mergeCell ref="A9:O9"/>
    <mergeCell ref="N11:O11"/>
    <mergeCell ref="B12:M13"/>
    <mergeCell ref="N12:N14"/>
  </mergeCells>
  <printOptions horizontalCentered="1"/>
  <pageMargins left="0.35433070866141736" right="0.2362204724409449" top="0.2362204724409449" bottom="0.2362204724409449" header="0.2362204724409449" footer="0.2362204724409449"/>
  <pageSetup fitToHeight="1" fitToWidth="1" horizontalDpi="600" verticalDpi="600" orientation="landscape" paperSize="9" scale="42" r:id="rId2"/>
  <ignoredErrors>
    <ignoredError sqref="O16 O29 D16:E16 D29:E29 B29 B16 C16 F29:I29 F16:I16 C29 J29:K29 J16:K16 L16:M16 L23:M23 L29:M29" formulaRange="1"/>
    <ignoredError sqref="O14" numberStoredAsText="1"/>
    <ignoredError sqref="N36" formula="1" formulaRange="1"/>
    <ignoredError sqref="N29 N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2019-11-14T16:18:51Z</cp:lastPrinted>
  <dcterms:created xsi:type="dcterms:W3CDTF">2005-03-08T15:29:36Z</dcterms:created>
  <dcterms:modified xsi:type="dcterms:W3CDTF">2019-11-29T21:15:33Z</dcterms:modified>
  <cp:category/>
  <cp:version/>
  <cp:contentType/>
  <cp:contentStatus/>
</cp:coreProperties>
</file>