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</sheets>
  <definedNames>
    <definedName name="_xlnm.Print_Area" localSheetId="0">'Plan1'!$A$2:$O$58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<sst xmlns="http://schemas.openxmlformats.org/spreadsheetml/2006/main" count="71" uniqueCount="71">
  <si>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</si>
  <si>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</si>
  <si>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</si>
  <si>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</si>
  <si>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</si>
  <si>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</si>
  <si>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</si>
  <si>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</si>
  <si>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</si>
  <si>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</si>
  <si>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RECEITAS CORRENTES (I)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</si>
  <si>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</si>
  <si>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</si>
  <si>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</si>
  <si>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</si>
  <si>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</si>
  <si>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</si>
  <si>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</si>
  <si>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</si>
  <si>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</si>
  <si>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</si>
  <si>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</si>
  <si>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</si>
  <si>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</si>
  <si>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</si>
  <si>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</si>
  <si>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</si>
  <si>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</si>
  <si>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</si>
  <si>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</si>
  <si>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</si>
  <si>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</si>
  <si>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</si>
  <si>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</si>
  <si>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</si>
  <si>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</si>
  <si>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</si>
  <si>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</si>
  <si>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</si>
  <si>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</si>
  <si>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</si>
  <si>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</si>
  <si>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</si>
  <si>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</si>
  <si>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</si>
  <si>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</si>
  <si>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</si>
  <si>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</si>
  <si>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Rendimentos de Aplicações de Recursos Previdenciários</t>
  </si>
  <si>
    <t>Yasmim da Costa Monteiro</t>
  </si>
  <si>
    <t>Subsecretária de Contabilidade Geral - ID: 4.461.243-5</t>
  </si>
  <si>
    <t>Contadora - CRC-RJ-114428/O-0</t>
  </si>
  <si>
    <t>Mai/2022</t>
  </si>
  <si>
    <t>Jun/2022</t>
  </si>
  <si>
    <t>Jul/2022</t>
  </si>
  <si>
    <t>Ago/2022</t>
  </si>
  <si>
    <t>Set/2022</t>
  </si>
  <si>
    <t>Out/2022</t>
  </si>
  <si>
    <t>Nov/2022</t>
  </si>
  <si>
    <t>Dez/2022</t>
  </si>
  <si>
    <t>Jan/2023</t>
  </si>
  <si>
    <t>Fev/2023</t>
  </si>
  <si>
    <t>2023</t>
  </si>
  <si>
    <t xml:space="preserve">  Contribuições</t>
  </si>
  <si>
    <t>NÃO CONSTA ESTA LINHA MAIS</t>
  </si>
  <si>
    <t xml:space="preserve">         2 - Imprensa Oficial, CEDAE e AGERIO não constam nos Orçamentos Fiscal e da Seguridade Social no exercício de 2023.</t>
  </si>
  <si>
    <t xml:space="preserve">         3 - Os recursos provenientes da concessão de serviço público de abastecimento de água e esgotamento sanitário da CEDAE, que ingressaram entre os meses de março/2022 e fevereiro/2023, geraram um impacto neste demonstrativo de R$ 1.511.547.578,63 (um bilhão, quinhentos e onze milhões, quinhentos e quarenta e sete mil, quinhentos e setenta e oito reais e sessenta e três centavos), deduzidas as transferências aos municípios e ao Fundo de Desenvolvimento Metropolitano do RJ.</t>
  </si>
  <si>
    <t>Mar/2023</t>
  </si>
  <si>
    <t>Abr/2023</t>
  </si>
  <si>
    <t>MAIO/2022 A ABRIL/2023</t>
  </si>
  <si>
    <t xml:space="preserve">            Emissão: 22/05/2023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</si>
</sst>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4" fillId="33" borderId="14" xfId="47" applyNumberFormat="1" applyFont="1" applyFill="1" applyBorder="1" applyAlignment="1">
      <alignment horizontal="justify" wrapText="1"/>
      <protection/>
    </xf>
    <xf numFmtId="171" fontId="4" fillId="0" borderId="10" xfId="61" applyNumberFormat="1" applyFont="1" applyFill="1" applyBorder="1" applyAlignment="1">
      <alignment/>
    </xf>
    <xf numFmtId="171" fontId="4" fillId="0" borderId="10" xfId="61" applyNumberFormat="1" applyFont="1" applyBorder="1" applyAlignment="1">
      <alignment/>
    </xf>
    <xf numFmtId="171" fontId="3" fillId="0" borderId="11" xfId="61" applyNumberFormat="1" applyFont="1" applyBorder="1" applyAlignment="1">
      <alignment/>
    </xf>
    <xf numFmtId="171" fontId="3" fillId="0" borderId="11" xfId="61" applyNumberFormat="1" applyFont="1" applyFill="1" applyBorder="1" applyAlignment="1">
      <alignment/>
    </xf>
    <xf numFmtId="171" fontId="3" fillId="0" borderId="11" xfId="61" applyNumberFormat="1" applyFont="1" applyFill="1" applyBorder="1" applyAlignment="1">
      <alignment horizontal="left" indent="1"/>
    </xf>
    <xf numFmtId="171" fontId="3" fillId="0" borderId="11" xfId="61" applyNumberFormat="1" applyFont="1" applyBorder="1" applyAlignment="1">
      <alignment horizontal="right" indent="1"/>
    </xf>
    <xf numFmtId="171" fontId="3" fillId="0" borderId="11" xfId="61" applyNumberFormat="1" applyFont="1" applyBorder="1" applyAlignment="1">
      <alignment horizontal="left" indent="1"/>
    </xf>
    <xf numFmtId="171" fontId="3" fillId="34" borderId="11" xfId="61" applyNumberFormat="1" applyFont="1" applyFill="1" applyBorder="1" applyAlignment="1">
      <alignment/>
    </xf>
    <xf numFmtId="171" fontId="3" fillId="34" borderId="11" xfId="61" applyNumberFormat="1" applyFont="1" applyFill="1" applyBorder="1" applyAlignment="1">
      <alignment horizontal="left" indent="1"/>
    </xf>
    <xf numFmtId="171" fontId="4" fillId="0" borderId="15" xfId="61" applyNumberFormat="1" applyFont="1" applyFill="1" applyBorder="1" applyAlignment="1">
      <alignment/>
    </xf>
    <xf numFmtId="171" fontId="4" fillId="0" borderId="11" xfId="61" applyNumberFormat="1" applyFont="1" applyFill="1" applyBorder="1" applyAlignment="1">
      <alignment/>
    </xf>
    <xf numFmtId="171" fontId="3" fillId="0" borderId="15" xfId="61" applyNumberFormat="1" applyFont="1" applyFill="1" applyBorder="1" applyAlignment="1">
      <alignment/>
    </xf>
    <xf numFmtId="171" fontId="3" fillId="0" borderId="15" xfId="61" applyNumberFormat="1" applyFont="1" applyFill="1" applyBorder="1" applyAlignment="1">
      <alignment/>
    </xf>
    <xf numFmtId="171" fontId="3" fillId="0" borderId="0" xfId="61" applyNumberFormat="1" applyFont="1" applyFill="1" applyAlignment="1">
      <alignment/>
    </xf>
    <xf numFmtId="171" fontId="4" fillId="33" borderId="16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4" fillId="33" borderId="16" xfId="61" applyNumberFormat="1" applyFont="1" applyFill="1" applyBorder="1" applyAlignment="1">
      <alignment horizontal="center"/>
    </xf>
    <xf numFmtId="171" fontId="4" fillId="33" borderId="18" xfId="61" applyNumberFormat="1" applyFont="1" applyFill="1" applyBorder="1" applyAlignment="1">
      <alignment horizontal="center"/>
    </xf>
    <xf numFmtId="171" fontId="3" fillId="0" borderId="16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4" fillId="33" borderId="16" xfId="61" applyNumberFormat="1" applyFont="1" applyFill="1" applyBorder="1" applyAlignment="1">
      <alignment/>
    </xf>
    <xf numFmtId="171" fontId="4" fillId="33" borderId="18" xfId="61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1" fontId="3" fillId="0" borderId="0" xfId="61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3" fillId="35" borderId="0" xfId="0" applyFont="1" applyFill="1" applyBorder="1" applyAlignment="1">
      <alignment/>
    </xf>
    <xf numFmtId="171" fontId="3" fillId="35" borderId="11" xfId="61" applyNumberFormat="1" applyFont="1" applyFill="1" applyBorder="1" applyAlignment="1">
      <alignment/>
    </xf>
    <xf numFmtId="171" fontId="3" fillId="35" borderId="11" xfId="61" applyNumberFormat="1" applyFont="1" applyFill="1" applyBorder="1" applyAlignment="1">
      <alignment horizontal="left" indent="1"/>
    </xf>
    <xf numFmtId="171" fontId="2" fillId="35" borderId="0" xfId="6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justify" wrapText="1"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167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35" borderId="0" xfId="0" applyFont="1" applyFill="1" applyBorder="1" applyAlignment="1">
      <alignment horizontal="justify" wrapText="1"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71" fontId="5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57150</xdr:rowOff>
    </xdr:from>
    <xdr:to>
      <xdr:col>6</xdr:col>
      <xdr:colOff>523875</xdr:colOff>
      <xdr:row>3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57150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tabSelected="1" zoomScale="75" zoomScaleNormal="75" zoomScalePageLayoutView="0" workbookViewId="0" topLeftCell="C1">
      <selection activeCell="P43" sqref="P43:Q46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2.42187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60" t="s">
        <v>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5.75">
      <c r="A6" s="60" t="s">
        <v>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5.7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.75">
      <c r="A8" s="60" t="s">
        <v>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5.75">
      <c r="A9" s="60" t="s">
        <v>69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5.7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59" t="s">
        <v>70</v>
      </c>
    </row>
    <row r="11" spans="1:15" ht="15.7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2"/>
      <c r="M11" s="10"/>
      <c r="N11" s="61">
        <v>1</v>
      </c>
      <c r="O11" s="62"/>
    </row>
    <row r="12" spans="1:15" ht="15.75">
      <c r="A12" s="66" t="s">
        <v>0</v>
      </c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6" t="s">
        <v>43</v>
      </c>
      <c r="O12" s="15" t="s">
        <v>3</v>
      </c>
    </row>
    <row r="13" spans="1:15" ht="15.75" customHeight="1">
      <c r="A13" s="67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7"/>
      <c r="O13" s="16" t="s">
        <v>4</v>
      </c>
    </row>
    <row r="14" spans="1:15" ht="15.75">
      <c r="A14" s="68"/>
      <c r="B14" s="17" t="s">
        <v>52</v>
      </c>
      <c r="C14" s="17" t="s">
        <v>53</v>
      </c>
      <c r="D14" s="17" t="s">
        <v>54</v>
      </c>
      <c r="E14" s="17" t="s">
        <v>55</v>
      </c>
      <c r="F14" s="17" t="s">
        <v>56</v>
      </c>
      <c r="G14" s="17" t="s">
        <v>57</v>
      </c>
      <c r="H14" s="17" t="s">
        <v>58</v>
      </c>
      <c r="I14" s="17" t="s">
        <v>59</v>
      </c>
      <c r="J14" s="17" t="s">
        <v>60</v>
      </c>
      <c r="K14" s="17" t="s">
        <v>61</v>
      </c>
      <c r="L14" s="17" t="s">
        <v>67</v>
      </c>
      <c r="M14" s="17" t="s">
        <v>68</v>
      </c>
      <c r="N14" s="78"/>
      <c r="O14" s="18" t="s">
        <v>62</v>
      </c>
    </row>
    <row r="15" spans="1:18" ht="15.75">
      <c r="A15" s="56" t="s">
        <v>10</v>
      </c>
      <c r="B15" s="25">
        <f aca="true" t="shared" si="0" ref="B15:K15">B16+B22+B23+B26+B27+B28+B29+B35</f>
        <v>13814943599.08</v>
      </c>
      <c r="C15" s="25">
        <f t="shared" si="0"/>
        <v>7828528353.6</v>
      </c>
      <c r="D15" s="25">
        <f t="shared" si="0"/>
        <v>8123872926.549999</v>
      </c>
      <c r="E15" s="25">
        <f t="shared" si="0"/>
        <v>12365813416.82</v>
      </c>
      <c r="F15" s="25">
        <f t="shared" si="0"/>
        <v>8824936234.02</v>
      </c>
      <c r="G15" s="25">
        <f t="shared" si="0"/>
        <v>7571796379.240001</v>
      </c>
      <c r="H15" s="25">
        <f t="shared" si="0"/>
        <v>12118223792.819998</v>
      </c>
      <c r="I15" s="25">
        <f t="shared" si="0"/>
        <v>8644080099.949999</v>
      </c>
      <c r="J15" s="25">
        <f t="shared" si="0"/>
        <v>9290682157.750002</v>
      </c>
      <c r="K15" s="25">
        <f t="shared" si="0"/>
        <v>12056636326.43</v>
      </c>
      <c r="L15" s="25">
        <f>L16+L22+L23+L26+L27+L28+L29+L35</f>
        <v>8783039917.230001</v>
      </c>
      <c r="M15" s="25">
        <f>M16+M22+M23+M26+M27+M28+M29+M35</f>
        <v>8494769758.55</v>
      </c>
      <c r="N15" s="25">
        <f>N16+N22+N23+N26+N27+N28+N29+N35</f>
        <v>117917322962.04001</v>
      </c>
      <c r="O15" s="26">
        <f>O16+O22+O23+O26+O27+O28+O29+O35</f>
        <v>109268621640.43999</v>
      </c>
      <c r="R15" s="5"/>
    </row>
    <row r="16" spans="1:15" ht="15.75">
      <c r="A16" s="14" t="s">
        <v>38</v>
      </c>
      <c r="B16" s="27">
        <f aca="true" t="shared" si="1" ref="B16:I16">SUM(B17:B21)</f>
        <v>5622350724.09</v>
      </c>
      <c r="C16" s="27">
        <f t="shared" si="1"/>
        <v>5683581786</v>
      </c>
      <c r="D16" s="27">
        <f t="shared" si="1"/>
        <v>5399405275.110001</v>
      </c>
      <c r="E16" s="27">
        <f t="shared" si="1"/>
        <v>4953928212.68</v>
      </c>
      <c r="F16" s="27">
        <f t="shared" si="1"/>
        <v>5792955506.3</v>
      </c>
      <c r="G16" s="27">
        <f t="shared" si="1"/>
        <v>4838891116.72</v>
      </c>
      <c r="H16" s="27">
        <f t="shared" si="1"/>
        <v>5031843274.07</v>
      </c>
      <c r="I16" s="27">
        <f t="shared" si="1"/>
        <v>5303617058.11</v>
      </c>
      <c r="J16" s="27">
        <f aca="true" t="shared" si="2" ref="J16:O16">SUM(J17:J21)</f>
        <v>6412040191.780001</v>
      </c>
      <c r="K16" s="27">
        <f t="shared" si="2"/>
        <v>5604858133.84</v>
      </c>
      <c r="L16" s="27">
        <f t="shared" si="2"/>
        <v>5956292071.17</v>
      </c>
      <c r="M16" s="27">
        <f t="shared" si="2"/>
        <v>5507289349.360001</v>
      </c>
      <c r="N16" s="28">
        <f t="shared" si="2"/>
        <v>66107052699.23</v>
      </c>
      <c r="O16" s="27">
        <f t="shared" si="2"/>
        <v>63593805283.35999</v>
      </c>
    </row>
    <row r="17" spans="1:15" ht="15.75">
      <c r="A17" s="14" t="s">
        <v>12</v>
      </c>
      <c r="B17" s="29">
        <v>4300200781.83</v>
      </c>
      <c r="C17" s="29">
        <v>4611856487.63</v>
      </c>
      <c r="D17" s="29">
        <v>4249319815.19</v>
      </c>
      <c r="E17" s="29">
        <v>3879924936.04</v>
      </c>
      <c r="F17" s="29">
        <v>4779207377.64</v>
      </c>
      <c r="G17" s="29">
        <v>3844477950.25</v>
      </c>
      <c r="H17" s="29">
        <v>4006567683.91</v>
      </c>
      <c r="I17" s="29">
        <v>3800776210.83</v>
      </c>
      <c r="J17" s="29">
        <v>4196102843.3</v>
      </c>
      <c r="K17" s="29">
        <v>3586171749.36</v>
      </c>
      <c r="L17" s="29">
        <v>3958302110.42</v>
      </c>
      <c r="M17" s="29">
        <v>4096070071.26</v>
      </c>
      <c r="N17" s="29">
        <f aca="true" t="shared" si="3" ref="N17:N35">SUM(B17:M17)</f>
        <v>49308978017.66</v>
      </c>
      <c r="O17" s="30">
        <v>47409088760.35</v>
      </c>
    </row>
    <row r="18" spans="1:15" ht="15.75">
      <c r="A18" s="14" t="s">
        <v>13</v>
      </c>
      <c r="B18" s="29">
        <v>208607442.34</v>
      </c>
      <c r="C18" s="29">
        <v>172122085.65</v>
      </c>
      <c r="D18" s="29">
        <v>163197059.26</v>
      </c>
      <c r="E18" s="29">
        <v>151553424.74</v>
      </c>
      <c r="F18" s="29">
        <v>124565641.61</v>
      </c>
      <c r="G18" s="29">
        <v>106301110.59</v>
      </c>
      <c r="H18" s="29">
        <v>102244924.53</v>
      </c>
      <c r="I18" s="29">
        <v>136278723.28</v>
      </c>
      <c r="J18" s="29">
        <v>1308250896.33</v>
      </c>
      <c r="K18" s="29">
        <v>942576586.41</v>
      </c>
      <c r="L18" s="29">
        <v>741730115.11</v>
      </c>
      <c r="M18" s="29">
        <v>465588310.12</v>
      </c>
      <c r="N18" s="29">
        <f t="shared" si="3"/>
        <v>4623016319.97</v>
      </c>
      <c r="O18" s="31">
        <v>4445660562.74</v>
      </c>
    </row>
    <row r="19" spans="1:15" ht="15.75">
      <c r="A19" s="14" t="s">
        <v>14</v>
      </c>
      <c r="B19" s="29">
        <v>119305524.23</v>
      </c>
      <c r="C19" s="29">
        <v>111598437.62</v>
      </c>
      <c r="D19" s="29">
        <v>217923834</v>
      </c>
      <c r="E19" s="29">
        <v>116735686.84</v>
      </c>
      <c r="F19" s="29">
        <v>125134569.19</v>
      </c>
      <c r="G19" s="29">
        <v>137283179.04</v>
      </c>
      <c r="H19" s="29">
        <v>162700339.19</v>
      </c>
      <c r="I19" s="29">
        <v>189455852.89</v>
      </c>
      <c r="J19" s="29">
        <v>105563256.18</v>
      </c>
      <c r="K19" s="29">
        <v>89771821.23</v>
      </c>
      <c r="L19" s="29">
        <v>136936988.34</v>
      </c>
      <c r="M19" s="29">
        <v>115253113.35</v>
      </c>
      <c r="N19" s="29">
        <f t="shared" si="3"/>
        <v>1627662602.1</v>
      </c>
      <c r="O19" s="31">
        <v>1623137498.67</v>
      </c>
    </row>
    <row r="20" spans="1:15" ht="15.75">
      <c r="A20" s="14" t="s">
        <v>15</v>
      </c>
      <c r="B20" s="29">
        <v>679663588.05</v>
      </c>
      <c r="C20" s="29">
        <v>507332148.89</v>
      </c>
      <c r="D20" s="29">
        <v>495044748.6</v>
      </c>
      <c r="E20" s="29">
        <v>509558539.42</v>
      </c>
      <c r="F20" s="29">
        <v>498746269.85</v>
      </c>
      <c r="G20" s="29">
        <v>481618289.16</v>
      </c>
      <c r="H20" s="29">
        <v>521708216.07</v>
      </c>
      <c r="I20" s="29">
        <v>907469849.11</v>
      </c>
      <c r="J20" s="29">
        <v>420368035.2</v>
      </c>
      <c r="K20" s="29">
        <v>704683294.2</v>
      </c>
      <c r="L20" s="29">
        <v>543304438.67</v>
      </c>
      <c r="M20" s="29">
        <v>552904593.67</v>
      </c>
      <c r="N20" s="29">
        <f t="shared" si="3"/>
        <v>6822402010.889999</v>
      </c>
      <c r="O20" s="31">
        <v>6822339488.79</v>
      </c>
    </row>
    <row r="21" spans="1:15" ht="15.75">
      <c r="A21" s="14" t="s">
        <v>39</v>
      </c>
      <c r="B21" s="29">
        <v>314573387.64</v>
      </c>
      <c r="C21" s="29">
        <v>280672626.21</v>
      </c>
      <c r="D21" s="29">
        <v>273919818.06</v>
      </c>
      <c r="E21" s="29">
        <v>296155625.64</v>
      </c>
      <c r="F21" s="29">
        <v>265301648.01</v>
      </c>
      <c r="G21" s="29">
        <v>269210587.68</v>
      </c>
      <c r="H21" s="29">
        <v>238622110.37</v>
      </c>
      <c r="I21" s="29">
        <v>269636422</v>
      </c>
      <c r="J21" s="29">
        <v>381755160.77</v>
      </c>
      <c r="K21" s="29">
        <v>281654682.64</v>
      </c>
      <c r="L21" s="29">
        <v>576018418.63</v>
      </c>
      <c r="M21" s="29">
        <v>277473260.96</v>
      </c>
      <c r="N21" s="29">
        <f t="shared" si="3"/>
        <v>3724993748.6099997</v>
      </c>
      <c r="O21" s="31">
        <v>3293578972.81</v>
      </c>
    </row>
    <row r="22" spans="1:15" ht="15.75">
      <c r="A22" s="14" t="s">
        <v>63</v>
      </c>
      <c r="B22" s="29">
        <v>250429039.52</v>
      </c>
      <c r="C22" s="29">
        <v>355908665.02</v>
      </c>
      <c r="D22" s="29">
        <v>311626642.65</v>
      </c>
      <c r="E22" s="29">
        <v>307765186.47</v>
      </c>
      <c r="F22" s="29">
        <v>304692025.68</v>
      </c>
      <c r="G22" s="29">
        <v>310851520.38</v>
      </c>
      <c r="H22" s="29">
        <v>317947113.86</v>
      </c>
      <c r="I22" s="29">
        <v>586922612.27</v>
      </c>
      <c r="J22" s="29">
        <v>227177122.86</v>
      </c>
      <c r="K22" s="29">
        <v>409220875.33</v>
      </c>
      <c r="L22" s="29">
        <v>316636257.54</v>
      </c>
      <c r="M22" s="29">
        <v>347587724.13</v>
      </c>
      <c r="N22" s="29">
        <f t="shared" si="3"/>
        <v>4046764785.71</v>
      </c>
      <c r="O22" s="31">
        <v>3884147577</v>
      </c>
    </row>
    <row r="23" spans="1:15" ht="15.75">
      <c r="A23" s="14" t="s">
        <v>16</v>
      </c>
      <c r="B23" s="28">
        <f aca="true" t="shared" si="4" ref="B23:I23">B24+B25</f>
        <v>6530717333.76</v>
      </c>
      <c r="C23" s="28">
        <f t="shared" si="4"/>
        <v>830508009.32</v>
      </c>
      <c r="D23" s="28">
        <f t="shared" si="4"/>
        <v>1482860493.48</v>
      </c>
      <c r="E23" s="28">
        <f t="shared" si="4"/>
        <v>6173821320.919999</v>
      </c>
      <c r="F23" s="28">
        <f t="shared" si="4"/>
        <v>1631943690.71</v>
      </c>
      <c r="G23" s="28">
        <f t="shared" si="4"/>
        <v>1551461986.6399999</v>
      </c>
      <c r="H23" s="28">
        <f t="shared" si="4"/>
        <v>5847229062.339999</v>
      </c>
      <c r="I23" s="28">
        <f t="shared" si="4"/>
        <v>1746424091</v>
      </c>
      <c r="J23" s="28">
        <f>J24+J25</f>
        <v>1478474125.98</v>
      </c>
      <c r="K23" s="28">
        <f>K24+K25</f>
        <v>5032323499.92</v>
      </c>
      <c r="L23" s="28">
        <f>L24+L25</f>
        <v>1509008571.9099998</v>
      </c>
      <c r="M23" s="28">
        <f>M24+M25</f>
        <v>1296043246.25</v>
      </c>
      <c r="N23" s="29">
        <f t="shared" si="3"/>
        <v>35110815432.229996</v>
      </c>
      <c r="O23" s="27">
        <f>O24+O25</f>
        <v>29196989312.03</v>
      </c>
    </row>
    <row r="24" spans="1:15" ht="15.75">
      <c r="A24" s="14" t="s">
        <v>42</v>
      </c>
      <c r="B24" s="32">
        <v>320887260.18</v>
      </c>
      <c r="C24" s="32">
        <v>-218645734.39</v>
      </c>
      <c r="D24" s="32">
        <v>311361801.42</v>
      </c>
      <c r="E24" s="32">
        <v>339192866.44</v>
      </c>
      <c r="F24" s="32">
        <v>342385240.43</v>
      </c>
      <c r="G24" s="32">
        <v>373374896.59</v>
      </c>
      <c r="H24" s="32">
        <v>353680660.86</v>
      </c>
      <c r="I24" s="32">
        <v>527190193.64</v>
      </c>
      <c r="J24" s="32">
        <v>371744087.96</v>
      </c>
      <c r="K24" s="32">
        <v>290861186.18</v>
      </c>
      <c r="L24" s="32">
        <v>426501987.31</v>
      </c>
      <c r="M24" s="32">
        <v>301692660.83</v>
      </c>
      <c r="N24" s="33">
        <f t="shared" si="3"/>
        <v>3740227107.45</v>
      </c>
      <c r="O24" s="32">
        <v>1732669246.01</v>
      </c>
    </row>
    <row r="25" spans="1:15" ht="15.75">
      <c r="A25" s="14" t="s">
        <v>41</v>
      </c>
      <c r="B25" s="32">
        <v>6209830073.58</v>
      </c>
      <c r="C25" s="32">
        <v>1049153743.71</v>
      </c>
      <c r="D25" s="32">
        <v>1171498692.06</v>
      </c>
      <c r="E25" s="32">
        <v>5834628454.48</v>
      </c>
      <c r="F25" s="32">
        <v>1289558450.28</v>
      </c>
      <c r="G25" s="32">
        <v>1178087090.05</v>
      </c>
      <c r="H25" s="32">
        <v>5493548401.48</v>
      </c>
      <c r="I25" s="32">
        <v>1219233897.36</v>
      </c>
      <c r="J25" s="32">
        <v>1106730038.02</v>
      </c>
      <c r="K25" s="32">
        <v>4741462313.74</v>
      </c>
      <c r="L25" s="32">
        <v>1082506584.6</v>
      </c>
      <c r="M25" s="32">
        <v>994350585.42</v>
      </c>
      <c r="N25" s="33">
        <f t="shared" si="3"/>
        <v>31370588324.78</v>
      </c>
      <c r="O25" s="32">
        <v>27464320066.02</v>
      </c>
    </row>
    <row r="26" spans="1:15" ht="15.75">
      <c r="A26" s="14" t="s">
        <v>17</v>
      </c>
      <c r="B26" s="28">
        <v>1000</v>
      </c>
      <c r="C26" s="28">
        <v>700</v>
      </c>
      <c r="D26" s="28">
        <v>770</v>
      </c>
      <c r="E26" s="28">
        <v>450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f t="shared" si="3"/>
        <v>2920</v>
      </c>
      <c r="O26" s="27">
        <v>611000</v>
      </c>
    </row>
    <row r="27" spans="1:15" ht="15.75">
      <c r="A27" s="14" t="s">
        <v>18</v>
      </c>
      <c r="B27" s="28">
        <v>16756.41</v>
      </c>
      <c r="C27" s="28">
        <v>52276.97</v>
      </c>
      <c r="D27" s="28">
        <v>79602.76</v>
      </c>
      <c r="E27" s="28">
        <v>450382.71</v>
      </c>
      <c r="F27" s="28">
        <v>47692.49</v>
      </c>
      <c r="G27" s="28">
        <v>24076.72</v>
      </c>
      <c r="H27" s="28">
        <v>624422.28</v>
      </c>
      <c r="I27" s="28">
        <v>476768.85</v>
      </c>
      <c r="J27" s="28">
        <v>35796.25</v>
      </c>
      <c r="K27" s="28">
        <v>2803271.14</v>
      </c>
      <c r="L27" s="28">
        <v>26962.81</v>
      </c>
      <c r="M27" s="28">
        <v>42206.98</v>
      </c>
      <c r="N27" s="29">
        <f t="shared" si="3"/>
        <v>4680216.37</v>
      </c>
      <c r="O27" s="27">
        <v>19101819</v>
      </c>
    </row>
    <row r="28" spans="1:15" ht="15.75">
      <c r="A28" s="14" t="s">
        <v>19</v>
      </c>
      <c r="B28" s="28">
        <v>24776177.26</v>
      </c>
      <c r="C28" s="28">
        <v>21028169.46</v>
      </c>
      <c r="D28" s="28">
        <v>26853221.54</v>
      </c>
      <c r="E28" s="28">
        <v>27289409.24</v>
      </c>
      <c r="F28" s="28">
        <v>25081331.98</v>
      </c>
      <c r="G28" s="28">
        <v>31165637.55</v>
      </c>
      <c r="H28" s="28">
        <v>24244009.89</v>
      </c>
      <c r="I28" s="28">
        <v>30729731.51</v>
      </c>
      <c r="J28" s="28">
        <v>127230921.79</v>
      </c>
      <c r="K28" s="28">
        <v>-78264679.75</v>
      </c>
      <c r="L28" s="28">
        <v>34692221.01</v>
      </c>
      <c r="M28" s="28">
        <v>30054587.04</v>
      </c>
      <c r="N28" s="29">
        <f t="shared" si="3"/>
        <v>324880738.52000004</v>
      </c>
      <c r="O28" s="28">
        <v>434699934.95</v>
      </c>
    </row>
    <row r="29" spans="1:15" ht="15.75">
      <c r="A29" s="14" t="s">
        <v>20</v>
      </c>
      <c r="B29" s="28">
        <f aca="true" t="shared" si="5" ref="B29:I29">SUM(B30:B34)</f>
        <v>1238602078.31</v>
      </c>
      <c r="C29" s="28">
        <f t="shared" si="5"/>
        <v>768344350.05</v>
      </c>
      <c r="D29" s="28">
        <f t="shared" si="5"/>
        <v>716865715.57</v>
      </c>
      <c r="E29" s="28">
        <f t="shared" si="5"/>
        <v>707908392.1</v>
      </c>
      <c r="F29" s="28">
        <f t="shared" si="5"/>
        <v>733057851.99</v>
      </c>
      <c r="G29" s="28">
        <f t="shared" si="5"/>
        <v>690284061.02</v>
      </c>
      <c r="H29" s="28">
        <f t="shared" si="5"/>
        <v>751825085.33</v>
      </c>
      <c r="I29" s="28">
        <f t="shared" si="5"/>
        <v>800822554.11</v>
      </c>
      <c r="J29" s="28">
        <f>SUM(J30:J34)</f>
        <v>872717503.0699999</v>
      </c>
      <c r="K29" s="28">
        <f>SUM(K30:K34)</f>
        <v>865459678.3399999</v>
      </c>
      <c r="L29" s="28">
        <f>SUM(L30:L34)</f>
        <v>752348142.8900001</v>
      </c>
      <c r="M29" s="28">
        <f>SUM(M30:M34)</f>
        <v>1165141681.79</v>
      </c>
      <c r="N29" s="29">
        <f t="shared" si="3"/>
        <v>10063377094.57</v>
      </c>
      <c r="O29" s="28">
        <f>SUM(O30:O34)</f>
        <v>10342202507.47</v>
      </c>
    </row>
    <row r="30" spans="1:15" ht="15.75">
      <c r="A30" s="14" t="s">
        <v>21</v>
      </c>
      <c r="B30" s="28">
        <v>224180898.15</v>
      </c>
      <c r="C30" s="28">
        <v>212376297.49</v>
      </c>
      <c r="D30" s="28">
        <v>186290376.59</v>
      </c>
      <c r="E30" s="28">
        <v>211844320.81</v>
      </c>
      <c r="F30" s="28">
        <v>176189732.44</v>
      </c>
      <c r="G30" s="28">
        <v>183941057.91</v>
      </c>
      <c r="H30" s="28">
        <v>234922441.84</v>
      </c>
      <c r="I30" s="28">
        <v>249101598.55</v>
      </c>
      <c r="J30" s="28">
        <v>221428670.21</v>
      </c>
      <c r="K30" s="28">
        <v>306455995.52</v>
      </c>
      <c r="L30" s="28">
        <v>184534972.33</v>
      </c>
      <c r="M30" s="28">
        <v>212299705.38</v>
      </c>
      <c r="N30" s="29">
        <f t="shared" si="3"/>
        <v>2603566067.2200003</v>
      </c>
      <c r="O30" s="28">
        <v>2534190219.77</v>
      </c>
    </row>
    <row r="31" spans="1:17" ht="15.75" hidden="1">
      <c r="A31" s="52" t="s">
        <v>22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4">
        <f t="shared" si="3"/>
        <v>0</v>
      </c>
      <c r="O31" s="53">
        <v>0</v>
      </c>
      <c r="P31" s="55"/>
      <c r="Q31" s="2" t="s">
        <v>64</v>
      </c>
    </row>
    <row r="32" spans="1:18" ht="15.75">
      <c r="A32" s="14" t="s">
        <v>40</v>
      </c>
      <c r="B32" s="32">
        <v>62803857.55</v>
      </c>
      <c r="C32" s="32">
        <v>88609237.75</v>
      </c>
      <c r="D32" s="32">
        <v>91334577.04</v>
      </c>
      <c r="E32" s="32">
        <v>72750706.02</v>
      </c>
      <c r="F32" s="32">
        <v>95974104.43</v>
      </c>
      <c r="G32" s="32">
        <v>97949758.89</v>
      </c>
      <c r="H32" s="32">
        <v>71224344.3</v>
      </c>
      <c r="I32" s="32">
        <v>101195028.3</v>
      </c>
      <c r="J32" s="32">
        <v>99908915.99</v>
      </c>
      <c r="K32" s="32">
        <v>71247075.14</v>
      </c>
      <c r="L32" s="32">
        <v>88297437.63</v>
      </c>
      <c r="M32" s="32">
        <v>94131410.19</v>
      </c>
      <c r="N32" s="33">
        <f t="shared" si="3"/>
        <v>1035426453.23</v>
      </c>
      <c r="O32" s="32">
        <v>1186685981.87</v>
      </c>
      <c r="R32" s="20"/>
    </row>
    <row r="33" spans="1:15" ht="15.75">
      <c r="A33" s="14" t="s">
        <v>23</v>
      </c>
      <c r="B33" s="28">
        <v>367823713.81</v>
      </c>
      <c r="C33" s="28">
        <v>335189718.32</v>
      </c>
      <c r="D33" s="28">
        <v>305408801.55</v>
      </c>
      <c r="E33" s="28">
        <v>294337689.32</v>
      </c>
      <c r="F33" s="28">
        <v>326936364.33</v>
      </c>
      <c r="G33" s="28">
        <v>263663730.71</v>
      </c>
      <c r="H33" s="28">
        <v>323601966.99</v>
      </c>
      <c r="I33" s="28">
        <v>301067509.67</v>
      </c>
      <c r="J33" s="28">
        <v>400196403.2</v>
      </c>
      <c r="K33" s="28">
        <v>351533915.65</v>
      </c>
      <c r="L33" s="28">
        <v>333050043.86</v>
      </c>
      <c r="M33" s="28">
        <v>593399432.69</v>
      </c>
      <c r="N33" s="29">
        <f t="shared" si="3"/>
        <v>4196209290.1</v>
      </c>
      <c r="O33" s="28">
        <v>4395631028</v>
      </c>
    </row>
    <row r="34" spans="1:15" ht="15.75">
      <c r="A34" s="14" t="s">
        <v>24</v>
      </c>
      <c r="B34" s="28">
        <v>583793608.8</v>
      </c>
      <c r="C34" s="28">
        <v>132169096.49</v>
      </c>
      <c r="D34" s="28">
        <v>133831960.39</v>
      </c>
      <c r="E34" s="28">
        <v>128975675.95</v>
      </c>
      <c r="F34" s="28">
        <v>133957650.79</v>
      </c>
      <c r="G34" s="28">
        <v>144729513.51</v>
      </c>
      <c r="H34" s="28">
        <v>122076332.2</v>
      </c>
      <c r="I34" s="28">
        <v>149458417.59</v>
      </c>
      <c r="J34" s="28">
        <v>151183513.67</v>
      </c>
      <c r="K34" s="28">
        <v>136222692.03</v>
      </c>
      <c r="L34" s="28">
        <v>146465689.07</v>
      </c>
      <c r="M34" s="28">
        <v>265311133.53</v>
      </c>
      <c r="N34" s="29">
        <f t="shared" si="3"/>
        <v>2228175284.02</v>
      </c>
      <c r="O34" s="28">
        <v>2225695277.83</v>
      </c>
    </row>
    <row r="35" spans="1:15" ht="15.75">
      <c r="A35" s="14" t="s">
        <v>25</v>
      </c>
      <c r="B35" s="28">
        <v>148050489.73</v>
      </c>
      <c r="C35" s="28">
        <v>169104396.78</v>
      </c>
      <c r="D35" s="28">
        <v>186181205.44</v>
      </c>
      <c r="E35" s="28">
        <v>194650062.7</v>
      </c>
      <c r="F35" s="28">
        <v>337158134.87</v>
      </c>
      <c r="G35" s="28">
        <v>149117980.21</v>
      </c>
      <c r="H35" s="28">
        <v>144510825.05</v>
      </c>
      <c r="I35" s="28">
        <v>175087284.1</v>
      </c>
      <c r="J35" s="28">
        <v>173006496.02</v>
      </c>
      <c r="K35" s="28">
        <v>220235547.61</v>
      </c>
      <c r="L35" s="28">
        <v>214035689.9</v>
      </c>
      <c r="M35" s="28">
        <v>148610963</v>
      </c>
      <c r="N35" s="29">
        <f t="shared" si="3"/>
        <v>2259749075.41</v>
      </c>
      <c r="O35" s="28">
        <v>1797064206.63</v>
      </c>
    </row>
    <row r="36" spans="1:18" ht="15.75">
      <c r="A36" s="57" t="s">
        <v>1</v>
      </c>
      <c r="B36" s="34">
        <f>SUM(B37:B41)</f>
        <v>2776719884.79</v>
      </c>
      <c r="C36" s="34">
        <f aca="true" t="shared" si="6" ref="C36:I36">SUM(C37:C41)</f>
        <v>2431962873.26</v>
      </c>
      <c r="D36" s="34">
        <f t="shared" si="6"/>
        <v>2315771628.27</v>
      </c>
      <c r="E36" s="34">
        <f t="shared" si="6"/>
        <v>2262256568.52</v>
      </c>
      <c r="F36" s="34">
        <f t="shared" si="6"/>
        <v>2683931064.74</v>
      </c>
      <c r="G36" s="34">
        <f t="shared" si="6"/>
        <v>2133592256.9499998</v>
      </c>
      <c r="H36" s="34">
        <f t="shared" si="6"/>
        <v>2207772594.29</v>
      </c>
      <c r="I36" s="34">
        <f t="shared" si="6"/>
        <v>2454116016.37</v>
      </c>
      <c r="J36" s="34">
        <f aca="true" t="shared" si="7" ref="J36:O36">SUM(J37:J41)</f>
        <v>2927849801.5899997</v>
      </c>
      <c r="K36" s="34">
        <f t="shared" si="7"/>
        <v>2605328036.62</v>
      </c>
      <c r="L36" s="34">
        <f t="shared" si="7"/>
        <v>2558571810.76</v>
      </c>
      <c r="M36" s="34">
        <f t="shared" si="7"/>
        <v>2434497039.3799996</v>
      </c>
      <c r="N36" s="34">
        <f>SUM(N37:N41)</f>
        <v>29792369575.54</v>
      </c>
      <c r="O36" s="35">
        <f t="shared" si="7"/>
        <v>27410793558.120003</v>
      </c>
      <c r="R36" s="5"/>
    </row>
    <row r="37" spans="1:18" ht="15.75">
      <c r="A37" s="14" t="s">
        <v>26</v>
      </c>
      <c r="B37" s="36">
        <v>1715479448.53</v>
      </c>
      <c r="C37" s="36">
        <v>1281062077.98</v>
      </c>
      <c r="D37" s="36">
        <v>1184423263.74</v>
      </c>
      <c r="E37" s="36">
        <v>1227055163.74</v>
      </c>
      <c r="F37" s="36">
        <v>1321041397.96</v>
      </c>
      <c r="G37" s="36">
        <v>1071006295.01</v>
      </c>
      <c r="H37" s="36">
        <v>1091370786.31</v>
      </c>
      <c r="I37" s="36">
        <v>1085773174.79</v>
      </c>
      <c r="J37" s="36">
        <v>1747826371.55</v>
      </c>
      <c r="K37" s="36">
        <v>1411266107.57</v>
      </c>
      <c r="L37" s="36">
        <v>1418067690.52</v>
      </c>
      <c r="M37" s="36">
        <v>1281231295.62</v>
      </c>
      <c r="N37" s="36">
        <f>SUM(B37:M37)</f>
        <v>15835603073.32</v>
      </c>
      <c r="O37" s="28">
        <v>14664264518.52</v>
      </c>
      <c r="Q37" s="6"/>
      <c r="R37" s="7"/>
    </row>
    <row r="38" spans="1:18" ht="15.75">
      <c r="A38" s="14" t="s">
        <v>33</v>
      </c>
      <c r="B38" s="36">
        <v>248130401.98</v>
      </c>
      <c r="C38" s="36">
        <v>334043892.1</v>
      </c>
      <c r="D38" s="36">
        <v>302193972.92</v>
      </c>
      <c r="E38" s="36">
        <v>287975809.99</v>
      </c>
      <c r="F38" s="36">
        <v>295157848.6</v>
      </c>
      <c r="G38" s="36">
        <v>291163720.01</v>
      </c>
      <c r="H38" s="36">
        <v>303358232.63</v>
      </c>
      <c r="I38" s="36">
        <v>562097915.41</v>
      </c>
      <c r="J38" s="36">
        <v>219761955.08</v>
      </c>
      <c r="K38" s="36">
        <v>393500910.61</v>
      </c>
      <c r="L38" s="36">
        <v>299079092.44</v>
      </c>
      <c r="M38" s="36">
        <v>332291434.62</v>
      </c>
      <c r="N38" s="36">
        <f>SUM(B38:M38)</f>
        <v>3868755186.39</v>
      </c>
      <c r="O38" s="28">
        <v>3743285823</v>
      </c>
      <c r="Q38" s="8"/>
      <c r="R38" s="7"/>
    </row>
    <row r="39" spans="1:18" ht="15.75">
      <c r="A39" s="14" t="s">
        <v>27</v>
      </c>
      <c r="B39" s="36">
        <v>0</v>
      </c>
      <c r="C39" s="36">
        <v>134592.58</v>
      </c>
      <c r="D39" s="36">
        <v>0</v>
      </c>
      <c r="E39" s="36">
        <v>19234.5</v>
      </c>
      <c r="F39" s="36">
        <v>188877230.81</v>
      </c>
      <c r="G39" s="36">
        <v>10426984.08</v>
      </c>
      <c r="H39" s="36">
        <v>10999582.23</v>
      </c>
      <c r="I39" s="36">
        <v>20990910.96</v>
      </c>
      <c r="J39" s="36">
        <v>16428443.74</v>
      </c>
      <c r="K39" s="36">
        <v>12541998.41</v>
      </c>
      <c r="L39" s="36">
        <v>148812.01</v>
      </c>
      <c r="M39" s="36">
        <v>6407.5</v>
      </c>
      <c r="N39" s="36">
        <f>SUM(B39:M39)</f>
        <v>260574196.82000002</v>
      </c>
      <c r="O39" s="28">
        <v>86210556</v>
      </c>
      <c r="Q39" s="8"/>
      <c r="R39" s="7"/>
    </row>
    <row r="40" spans="1:18" ht="15.75">
      <c r="A40" s="14" t="s">
        <v>48</v>
      </c>
      <c r="B40" s="36">
        <v>43202898.65</v>
      </c>
      <c r="C40" s="36">
        <v>35217299.9</v>
      </c>
      <c r="D40" s="36">
        <v>54408111.74</v>
      </c>
      <c r="E40" s="36">
        <v>49757563.71</v>
      </c>
      <c r="F40" s="36">
        <v>50145299.81</v>
      </c>
      <c r="G40" s="36">
        <v>71444739.07</v>
      </c>
      <c r="H40" s="36">
        <v>78348677.74</v>
      </c>
      <c r="I40" s="36">
        <v>77489431.97</v>
      </c>
      <c r="J40" s="36">
        <v>80198952.08</v>
      </c>
      <c r="K40" s="36">
        <v>46474259.05</v>
      </c>
      <c r="L40" s="36">
        <v>77172368.92</v>
      </c>
      <c r="M40" s="36">
        <v>57276078.76</v>
      </c>
      <c r="N40" s="36">
        <f>SUM(B40:M40)</f>
        <v>721135681.4</v>
      </c>
      <c r="O40" s="50">
        <v>94495277</v>
      </c>
      <c r="Q40" s="8"/>
      <c r="R40" s="7"/>
    </row>
    <row r="41" spans="1:18" ht="15.75">
      <c r="A41" s="14" t="s">
        <v>28</v>
      </c>
      <c r="B41" s="37">
        <v>769907135.63</v>
      </c>
      <c r="C41" s="37">
        <v>781505010.7</v>
      </c>
      <c r="D41" s="37">
        <v>774746279.87</v>
      </c>
      <c r="E41" s="37">
        <v>697448796.58</v>
      </c>
      <c r="F41" s="37">
        <v>828709287.56</v>
      </c>
      <c r="G41" s="37">
        <v>689550518.78</v>
      </c>
      <c r="H41" s="37">
        <v>723695315.38</v>
      </c>
      <c r="I41" s="37">
        <v>707764583.24</v>
      </c>
      <c r="J41" s="37">
        <v>863634079.14</v>
      </c>
      <c r="K41" s="37">
        <v>741544760.98</v>
      </c>
      <c r="L41" s="37">
        <v>764103846.87</v>
      </c>
      <c r="M41" s="37">
        <v>763691822.88</v>
      </c>
      <c r="N41" s="36">
        <f>SUM(B41:M41)</f>
        <v>9106301437.61</v>
      </c>
      <c r="O41" s="38">
        <v>8822537383.6</v>
      </c>
      <c r="Q41" s="6"/>
      <c r="R41" s="7"/>
    </row>
    <row r="42" spans="1:18" ht="35.25" customHeight="1">
      <c r="A42" s="24" t="s">
        <v>9</v>
      </c>
      <c r="B42" s="39">
        <f aca="true" t="shared" si="8" ref="B42:O42">B15-B36</f>
        <v>11038223714.29</v>
      </c>
      <c r="C42" s="39">
        <f t="shared" si="8"/>
        <v>5396565480.34</v>
      </c>
      <c r="D42" s="39">
        <f t="shared" si="8"/>
        <v>5808101298.279999</v>
      </c>
      <c r="E42" s="39">
        <f t="shared" si="8"/>
        <v>10103556848.3</v>
      </c>
      <c r="F42" s="39">
        <f t="shared" si="8"/>
        <v>6141005169.280001</v>
      </c>
      <c r="G42" s="39">
        <f t="shared" si="8"/>
        <v>5438204122.290001</v>
      </c>
      <c r="H42" s="39">
        <f t="shared" si="8"/>
        <v>9910451198.529999</v>
      </c>
      <c r="I42" s="39">
        <f t="shared" si="8"/>
        <v>6189964083.579999</v>
      </c>
      <c r="J42" s="39">
        <f t="shared" si="8"/>
        <v>6362832356.160002</v>
      </c>
      <c r="K42" s="39">
        <f t="shared" si="8"/>
        <v>9451308289.810001</v>
      </c>
      <c r="L42" s="39">
        <f t="shared" si="8"/>
        <v>6224468106.470001</v>
      </c>
      <c r="M42" s="39">
        <f t="shared" si="8"/>
        <v>6060272719.17</v>
      </c>
      <c r="N42" s="39">
        <f>N15-N36</f>
        <v>88124953386.5</v>
      </c>
      <c r="O42" s="40">
        <f t="shared" si="8"/>
        <v>81857828082.31998</v>
      </c>
      <c r="R42" s="5"/>
    </row>
    <row r="43" spans="1:18" ht="35.25" customHeight="1">
      <c r="A43" s="58" t="s">
        <v>44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  <c r="P43" s="80"/>
      <c r="Q43" s="80"/>
      <c r="R43" s="5"/>
    </row>
    <row r="44" spans="1:18" ht="35.25" customHeight="1">
      <c r="A44" s="24" t="s">
        <v>45</v>
      </c>
      <c r="B44" s="43">
        <f aca="true" t="shared" si="9" ref="B44:K44">B42-B43</f>
        <v>11038223714.29</v>
      </c>
      <c r="C44" s="43">
        <f t="shared" si="9"/>
        <v>5396565480.34</v>
      </c>
      <c r="D44" s="43">
        <f t="shared" si="9"/>
        <v>5808101298.279999</v>
      </c>
      <c r="E44" s="43">
        <f t="shared" si="9"/>
        <v>10103556848.3</v>
      </c>
      <c r="F44" s="43">
        <f t="shared" si="9"/>
        <v>6141005169.280001</v>
      </c>
      <c r="G44" s="43">
        <f t="shared" si="9"/>
        <v>5438204122.290001</v>
      </c>
      <c r="H44" s="43">
        <f t="shared" si="9"/>
        <v>9910451198.529999</v>
      </c>
      <c r="I44" s="43">
        <f t="shared" si="9"/>
        <v>6189964083.579999</v>
      </c>
      <c r="J44" s="43">
        <f t="shared" si="9"/>
        <v>6362832356.160002</v>
      </c>
      <c r="K44" s="43">
        <f t="shared" si="9"/>
        <v>9451308289.810001</v>
      </c>
      <c r="L44" s="43">
        <f>L42-L43</f>
        <v>6224468106.470001</v>
      </c>
      <c r="M44" s="43">
        <f>M42-M43</f>
        <v>6060272719.17</v>
      </c>
      <c r="N44" s="43">
        <f>N42-N43</f>
        <v>88124953386.5</v>
      </c>
      <c r="O44" s="44">
        <f>O42-O43</f>
        <v>81857828082.31998</v>
      </c>
      <c r="P44" s="80"/>
      <c r="Q44" s="80"/>
      <c r="R44" s="5"/>
    </row>
    <row r="45" spans="1:18" ht="35.25" customHeight="1">
      <c r="A45" s="58" t="s">
        <v>46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6">
        <v>0</v>
      </c>
      <c r="P45" s="80"/>
      <c r="Q45" s="80"/>
      <c r="R45" s="5"/>
    </row>
    <row r="46" spans="1:18" ht="35.25" customHeight="1">
      <c r="A46" s="24" t="s">
        <v>47</v>
      </c>
      <c r="B46" s="47">
        <f aca="true" t="shared" si="10" ref="B46:K46">B44-B45</f>
        <v>11038223714.29</v>
      </c>
      <c r="C46" s="47">
        <f t="shared" si="10"/>
        <v>5396565480.34</v>
      </c>
      <c r="D46" s="47">
        <f t="shared" si="10"/>
        <v>5808101298.279999</v>
      </c>
      <c r="E46" s="47">
        <f t="shared" si="10"/>
        <v>10103556848.3</v>
      </c>
      <c r="F46" s="47">
        <f t="shared" si="10"/>
        <v>6141005169.280001</v>
      </c>
      <c r="G46" s="47">
        <f t="shared" si="10"/>
        <v>5438204122.290001</v>
      </c>
      <c r="H46" s="47">
        <f t="shared" si="10"/>
        <v>9910451198.529999</v>
      </c>
      <c r="I46" s="47">
        <f t="shared" si="10"/>
        <v>6189964083.579999</v>
      </c>
      <c r="J46" s="47">
        <f t="shared" si="10"/>
        <v>6362832356.160002</v>
      </c>
      <c r="K46" s="47">
        <f t="shared" si="10"/>
        <v>9451308289.810001</v>
      </c>
      <c r="L46" s="47">
        <f>L44-L45</f>
        <v>6224468106.470001</v>
      </c>
      <c r="M46" s="47">
        <f>M44-M45</f>
        <v>6060272719.17</v>
      </c>
      <c r="N46" s="47">
        <f>N44-N45</f>
        <v>88124953386.5</v>
      </c>
      <c r="O46" s="48">
        <f>O44-O45</f>
        <v>81857828082.31998</v>
      </c>
      <c r="P46" s="80"/>
      <c r="Q46" s="80"/>
      <c r="R46" s="5"/>
    </row>
    <row r="47" spans="1:15" ht="15.75">
      <c r="A47" s="14" t="s">
        <v>37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6" ht="15.75">
      <c r="A48" s="79" t="s">
        <v>29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9"/>
    </row>
    <row r="49" spans="1:15" ht="15.75">
      <c r="A49" s="79" t="s">
        <v>65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1:15" ht="35.25" customHeight="1" hidden="1">
      <c r="A50" s="63" t="s">
        <v>66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1:15" ht="15.75">
      <c r="A51" s="23"/>
      <c r="B51" s="10"/>
      <c r="C51" s="22"/>
      <c r="D51" s="10"/>
      <c r="E51" s="10"/>
      <c r="F51" s="10"/>
      <c r="G51" s="10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5.75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5.75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5.75">
      <c r="A55" s="2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69" t="s">
        <v>30</v>
      </c>
      <c r="B56" s="69"/>
      <c r="C56" s="69"/>
      <c r="D56" s="69"/>
      <c r="E56" s="60" t="s">
        <v>34</v>
      </c>
      <c r="F56" s="60"/>
      <c r="G56" s="60"/>
      <c r="H56" s="60"/>
      <c r="I56" s="64" t="s">
        <v>49</v>
      </c>
      <c r="J56" s="64"/>
      <c r="K56" s="64"/>
      <c r="L56" s="64"/>
      <c r="M56" s="64"/>
      <c r="N56" s="64"/>
      <c r="O56" s="64"/>
    </row>
    <row r="57" spans="1:15" ht="15.75">
      <c r="A57" s="69" t="s">
        <v>31</v>
      </c>
      <c r="B57" s="69"/>
      <c r="C57" s="69"/>
      <c r="D57" s="69"/>
      <c r="E57" s="60" t="s">
        <v>35</v>
      </c>
      <c r="F57" s="60"/>
      <c r="G57" s="60"/>
      <c r="H57" s="60"/>
      <c r="I57" s="64" t="s">
        <v>50</v>
      </c>
      <c r="J57" s="64"/>
      <c r="K57" s="64"/>
      <c r="L57" s="64"/>
      <c r="M57" s="64"/>
      <c r="N57" s="64"/>
      <c r="O57" s="64"/>
    </row>
    <row r="58" spans="1:15" ht="15.75">
      <c r="A58" s="69" t="s">
        <v>32</v>
      </c>
      <c r="B58" s="69"/>
      <c r="C58" s="69"/>
      <c r="D58" s="69"/>
      <c r="E58" s="60" t="s">
        <v>36</v>
      </c>
      <c r="F58" s="60"/>
      <c r="G58" s="60"/>
      <c r="H58" s="60"/>
      <c r="I58" s="64" t="s">
        <v>51</v>
      </c>
      <c r="J58" s="64"/>
      <c r="K58" s="64"/>
      <c r="L58" s="64"/>
      <c r="M58" s="64"/>
      <c r="N58" s="64"/>
      <c r="O58" s="64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49"/>
      <c r="J59" s="49"/>
      <c r="K59" s="49"/>
      <c r="L59" s="49"/>
      <c r="M59" s="49"/>
      <c r="N59" s="49"/>
      <c r="O59" s="19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sheetProtection/>
  <mergeCells count="21">
    <mergeCell ref="A58:D58"/>
    <mergeCell ref="E58:H58"/>
    <mergeCell ref="I58:O58"/>
    <mergeCell ref="A56:D56"/>
    <mergeCell ref="A49:O49"/>
    <mergeCell ref="A48:O48"/>
    <mergeCell ref="A5:O5"/>
    <mergeCell ref="A6:O6"/>
    <mergeCell ref="A7:O7"/>
    <mergeCell ref="A8:O8"/>
    <mergeCell ref="A12:A14"/>
    <mergeCell ref="B12:M13"/>
    <mergeCell ref="N12:N14"/>
    <mergeCell ref="A9:O9"/>
    <mergeCell ref="N11:O11"/>
    <mergeCell ref="A50:O50"/>
    <mergeCell ref="E56:H56"/>
    <mergeCell ref="E57:H57"/>
    <mergeCell ref="I57:O57"/>
    <mergeCell ref="I56:O56"/>
    <mergeCell ref="A57:D57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L16:M16 L23:M23 L29:M29 B16:K16 B29:K29" formulaRange="1"/>
    <ignoredError sqref="N29 N23 N36" formula="1"/>
    <ignoredError sqref="O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2023-03-22T18:03:15Z</cp:lastPrinted>
  <dcterms:created xsi:type="dcterms:W3CDTF">2005-03-08T15:29:36Z</dcterms:created>
  <dcterms:modified xsi:type="dcterms:W3CDTF">2023-05-29T20:53:58Z</dcterms:modified>
  <cp:category/>
  <cp:version/>
  <cp:contentType/>
  <cp:contentStatus/>
</cp:coreProperties>
</file>