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8" windowWidth="7680" windowHeight="7356" activeTab="0"/>
  </bookViews>
  <sheets>
    <sheet name="Plan1" sheetId="1" r:id="rId1"/>
  </sheets>
  <definedNames>
    <definedName name="_xlnm.Print_Area" localSheetId="0">'Plan1'!$A$2:$O$58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<sst xmlns="http://schemas.openxmlformats.org/spreadsheetml/2006/main" count="70" uniqueCount="70">
  <si>
    <t>ESPECIFICAÇÃO</t>
  </si>
  <si>
    <t>DEDUÇÕES (II)</t>
  </si>
  <si>
    <t>EVOLUÇÃO DA RECEITA REALIZADA NOS ÚLTIMOS 12 MESES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</si>
  <si>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</si>
  <si>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</si>
  <si>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</si>
  <si>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</si>
  <si>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</si>
  <si>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</si>
  <si>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</si>
  <si>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RECEITAS CORRENTES (I)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</si>
  <si>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</si>
  <si>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</si>
  <si>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</si>
  <si>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</si>
  <si>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</si>
  <si>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</si>
  <si>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</si>
  <si>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</si>
  <si>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</si>
  <si>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</si>
  <si>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</si>
  <si>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</si>
  <si>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</si>
  <si>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</si>
  <si>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</si>
  <si>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</si>
  <si>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</si>
  <si>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</si>
  <si>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</si>
  <si>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</si>
  <si>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</si>
  <si>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</si>
  <si>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</si>
  <si>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</si>
  <si>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</si>
  <si>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</si>
  <si>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</si>
  <si>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</si>
  <si>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</si>
  <si>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</si>
  <si>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</si>
  <si>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</si>
  <si>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</si>
  <si>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</si>
  <si>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</si>
  <si>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</si>
  <si>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</si>
  <si>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</si>
  <si>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>Set/2021</t>
  </si>
  <si>
    <t>Out/2021</t>
  </si>
  <si>
    <t>MARÇO/2021 A FEVEREIRO/2022</t>
  </si>
  <si>
    <t>Nov/2021</t>
  </si>
  <si>
    <t>Dez/2021</t>
  </si>
  <si>
    <t>Jan/2022</t>
  </si>
  <si>
    <t>Fev/2022</t>
  </si>
  <si>
    <t>Mar/2021</t>
  </si>
  <si>
    <t>Abr/2021</t>
  </si>
  <si>
    <t>Mai/2021</t>
  </si>
  <si>
    <t>Jun/2021</t>
  </si>
  <si>
    <t>Jul/2021</t>
  </si>
  <si>
    <t>Ago/2021</t>
  </si>
  <si>
    <t>2022</t>
  </si>
  <si>
    <t xml:space="preserve">  Rendimentos de Aplicações de Recursos Previdenciários</t>
  </si>
  <si>
    <t>Yasmim da Costa Monteiro</t>
  </si>
  <si>
    <t>Subsecretária de Contabilidade Geral - ID: 4.461.243-5</t>
  </si>
  <si>
    <t>Contadora - CRC-RJ-114428/O-0</t>
  </si>
  <si>
    <t xml:space="preserve">            Emissão: 25/03/2022</t>
  </si>
  <si>
    <t xml:space="preserve">         2 - Imprensa Oficial, CEDAE e AGERIO não constam nos Orçamentos Fiscal e da Seguridade Social no exercício de 2022.</t>
  </si>
  <si>
    <t xml:space="preserve">         3 - Os recursos provenientes da concessão de serviço público de abastecimento de água e esgotamento sanitário da CEDAE, que ingressaram entre os meses de agosto e dezembro de 2021, geraram um impacto neste demonstrativo de R$ 9.717.101.729,90 (nove bilhões, setecentos e dezessete milhões, cento e um mil, setecentos e vinte e nove reais e noventa centavos), deduzidas as transferências aos municípios e ao Fundo de Desenvolvimento Metropolitano do RJ.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</si>
</sst>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1" applyFont="1" applyAlignment="1">
      <alignment horizontal="center"/>
    </xf>
    <xf numFmtId="171" fontId="2" fillId="0" borderId="0" xfId="6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1" applyFont="1" applyFill="1" applyBorder="1" applyAlignment="1">
      <alignment horizontal="right"/>
    </xf>
    <xf numFmtId="171" fontId="2" fillId="0" borderId="0" xfId="6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3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49" fontId="4" fillId="33" borderId="14" xfId="47" applyNumberFormat="1" applyFont="1" applyFill="1" applyBorder="1" applyAlignment="1">
      <alignment horizontal="justify" wrapText="1"/>
      <protection/>
    </xf>
    <xf numFmtId="0" fontId="4" fillId="0" borderId="15" xfId="0" applyFont="1" applyFill="1" applyBorder="1" applyAlignment="1">
      <alignment horizontal="justify" wrapText="1"/>
    </xf>
    <xf numFmtId="171" fontId="4" fillId="0" borderId="10" xfId="61" applyNumberFormat="1" applyFont="1" applyFill="1" applyBorder="1" applyAlignment="1">
      <alignment/>
    </xf>
    <xf numFmtId="171" fontId="4" fillId="0" borderId="10" xfId="61" applyNumberFormat="1" applyFont="1" applyBorder="1" applyAlignment="1">
      <alignment/>
    </xf>
    <xf numFmtId="171" fontId="3" fillId="0" borderId="11" xfId="61" applyNumberFormat="1" applyFont="1" applyBorder="1" applyAlignment="1">
      <alignment/>
    </xf>
    <xf numFmtId="171" fontId="3" fillId="0" borderId="11" xfId="61" applyNumberFormat="1" applyFont="1" applyFill="1" applyBorder="1" applyAlignment="1">
      <alignment/>
    </xf>
    <xf numFmtId="171" fontId="3" fillId="0" borderId="11" xfId="61" applyNumberFormat="1" applyFont="1" applyFill="1" applyBorder="1" applyAlignment="1">
      <alignment horizontal="right" indent="1"/>
    </xf>
    <xf numFmtId="171" fontId="3" fillId="0" borderId="11" xfId="61" applyNumberFormat="1" applyFont="1" applyFill="1" applyBorder="1" applyAlignment="1">
      <alignment horizontal="left" indent="1"/>
    </xf>
    <xf numFmtId="171" fontId="3" fillId="0" borderId="11" xfId="61" applyNumberFormat="1" applyFont="1" applyBorder="1" applyAlignment="1">
      <alignment horizontal="right" indent="1"/>
    </xf>
    <xf numFmtId="171" fontId="3" fillId="0" borderId="11" xfId="61" applyNumberFormat="1" applyFont="1" applyBorder="1" applyAlignment="1">
      <alignment horizontal="left" indent="1"/>
    </xf>
    <xf numFmtId="171" fontId="3" fillId="34" borderId="11" xfId="61" applyNumberFormat="1" applyFont="1" applyFill="1" applyBorder="1" applyAlignment="1">
      <alignment/>
    </xf>
    <xf numFmtId="171" fontId="3" fillId="34" borderId="11" xfId="61" applyNumberFormat="1" applyFont="1" applyFill="1" applyBorder="1" applyAlignment="1">
      <alignment horizontal="left" indent="1"/>
    </xf>
    <xf numFmtId="171" fontId="4" fillId="0" borderId="16" xfId="61" applyNumberFormat="1" applyFont="1" applyFill="1" applyBorder="1" applyAlignment="1">
      <alignment/>
    </xf>
    <xf numFmtId="171" fontId="4" fillId="0" borderId="11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0" xfId="61" applyNumberFormat="1" applyFont="1" applyFill="1" applyAlignment="1">
      <alignment/>
    </xf>
    <xf numFmtId="171" fontId="4" fillId="33" borderId="14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/>
    </xf>
    <xf numFmtId="171" fontId="4" fillId="33" borderId="18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3" fillId="0" borderId="18" xfId="61" applyNumberFormat="1" applyFont="1" applyFill="1" applyBorder="1" applyAlignment="1">
      <alignment/>
    </xf>
    <xf numFmtId="171" fontId="4" fillId="33" borderId="14" xfId="61" applyNumberFormat="1" applyFont="1" applyFill="1" applyBorder="1" applyAlignment="1">
      <alignment horizontal="center"/>
    </xf>
    <xf numFmtId="171" fontId="4" fillId="33" borderId="17" xfId="61" applyNumberFormat="1" applyFont="1" applyFill="1" applyBorder="1" applyAlignment="1">
      <alignment horizontal="center"/>
    </xf>
    <xf numFmtId="171" fontId="4" fillId="33" borderId="19" xfId="61" applyNumberFormat="1" applyFont="1" applyFill="1" applyBorder="1" applyAlignment="1">
      <alignment horizontal="center"/>
    </xf>
    <xf numFmtId="171" fontId="3" fillId="0" borderId="14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3" fillId="0" borderId="18" xfId="61" applyNumberFormat="1" applyFont="1" applyFill="1" applyBorder="1" applyAlignment="1">
      <alignment/>
    </xf>
    <xf numFmtId="171" fontId="4" fillId="33" borderId="14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/>
    </xf>
    <xf numFmtId="171" fontId="4" fillId="33" borderId="19" xfId="61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1" fontId="3" fillId="0" borderId="0" xfId="61" applyNumberFormat="1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13" xfId="0" applyNumberFormat="1" applyFont="1" applyFill="1" applyBorder="1" applyAlignment="1">
      <alignment horizontal="center" vertical="center"/>
    </xf>
    <xf numFmtId="37" fontId="4" fillId="33" borderId="23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67" fontId="3" fillId="0" borderId="23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justify" wrapText="1"/>
    </xf>
    <xf numFmtId="171" fontId="5" fillId="0" borderId="0" xfId="61" applyFont="1" applyFill="1" applyBorder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95250</xdr:rowOff>
    </xdr:from>
    <xdr:to>
      <xdr:col>6</xdr:col>
      <xdr:colOff>571500</xdr:colOff>
      <xdr:row>3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9525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showGridLines="0" tabSelected="1" zoomScale="75" zoomScaleNormal="75" zoomScalePageLayoutView="0" workbookViewId="0" topLeftCell="A1">
      <pane xSplit="1" ySplit="14" topLeftCell="B46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62" sqref="A62"/>
    </sheetView>
  </sheetViews>
  <sheetFormatPr defaultColWidth="9.140625" defaultRowHeight="12.75"/>
  <cols>
    <col min="1" max="1" width="76.57421875" style="1" customWidth="1"/>
    <col min="2" max="2" width="21.00390625" style="1" customWidth="1"/>
    <col min="3" max="3" width="20.8515625" style="1" customWidth="1"/>
    <col min="4" max="13" width="20.8515625" style="1" bestFit="1" customWidth="1"/>
    <col min="14" max="14" width="24.28125" style="1" customWidth="1"/>
    <col min="15" max="15" width="22.42187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>
      <c r="A5" s="65" t="s">
        <v>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5">
      <c r="A6" s="65" t="s">
        <v>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5">
      <c r="A7" s="66" t="s">
        <v>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5">
      <c r="A8" s="65" t="s">
        <v>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5">
      <c r="A9" s="65" t="s">
        <v>51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15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62" t="s">
        <v>67</v>
      </c>
    </row>
    <row r="11" spans="1:15" ht="1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5"/>
      <c r="M11" s="10"/>
      <c r="N11" s="79">
        <v>1</v>
      </c>
      <c r="O11" s="80"/>
    </row>
    <row r="12" spans="1:15" ht="15">
      <c r="A12" s="67" t="s">
        <v>0</v>
      </c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76" t="s">
        <v>44</v>
      </c>
      <c r="O12" s="18" t="s">
        <v>3</v>
      </c>
    </row>
    <row r="13" spans="1:15" ht="15.75" customHeight="1">
      <c r="A13" s="68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77"/>
      <c r="O13" s="19" t="s">
        <v>4</v>
      </c>
    </row>
    <row r="14" spans="1:15" ht="15">
      <c r="A14" s="69"/>
      <c r="B14" s="20" t="s">
        <v>56</v>
      </c>
      <c r="C14" s="20" t="s">
        <v>57</v>
      </c>
      <c r="D14" s="20" t="s">
        <v>58</v>
      </c>
      <c r="E14" s="20" t="s">
        <v>59</v>
      </c>
      <c r="F14" s="20" t="s">
        <v>60</v>
      </c>
      <c r="G14" s="20" t="s">
        <v>61</v>
      </c>
      <c r="H14" s="20" t="s">
        <v>49</v>
      </c>
      <c r="I14" s="20" t="s">
        <v>50</v>
      </c>
      <c r="J14" s="20" t="s">
        <v>52</v>
      </c>
      <c r="K14" s="20" t="s">
        <v>53</v>
      </c>
      <c r="L14" s="20" t="s">
        <v>54</v>
      </c>
      <c r="M14" s="20" t="s">
        <v>55</v>
      </c>
      <c r="N14" s="78"/>
      <c r="O14" s="21" t="s">
        <v>62</v>
      </c>
    </row>
    <row r="15" spans="1:18" ht="15">
      <c r="A15" s="14" t="s">
        <v>10</v>
      </c>
      <c r="B15" s="31">
        <f aca="true" t="shared" si="0" ref="B15:G15">B16+B22+B23+B26+B27+B28+B29+B35</f>
        <v>6624736672.09</v>
      </c>
      <c r="C15" s="31">
        <f t="shared" si="0"/>
        <v>7517058231.359999</v>
      </c>
      <c r="D15" s="31">
        <f t="shared" si="0"/>
        <v>9838592136.029999</v>
      </c>
      <c r="E15" s="31">
        <f t="shared" si="0"/>
        <v>7099791187.649999</v>
      </c>
      <c r="F15" s="31">
        <f t="shared" si="0"/>
        <v>6767572796.44</v>
      </c>
      <c r="G15" s="31">
        <f t="shared" si="0"/>
        <v>25519167209.48</v>
      </c>
      <c r="H15" s="31">
        <f aca="true" t="shared" si="1" ref="H15:O15">H16+H22+H23+H26+H27+H28+H29+H35</f>
        <v>7423559635.549999</v>
      </c>
      <c r="I15" s="31">
        <f t="shared" si="1"/>
        <v>7638242786.57</v>
      </c>
      <c r="J15" s="31">
        <f t="shared" si="1"/>
        <v>14117296163.790005</v>
      </c>
      <c r="K15" s="31">
        <f t="shared" si="1"/>
        <v>9220390333.51</v>
      </c>
      <c r="L15" s="31">
        <f>L16+L22+L23+L26+L27+L28+L29+L35</f>
        <v>8545428912.460001</v>
      </c>
      <c r="M15" s="31">
        <f>M16+M22+M23+M26+M27+M28+M29+M35</f>
        <v>13184856086.24</v>
      </c>
      <c r="N15" s="31">
        <f t="shared" si="1"/>
        <v>123496692151.16997</v>
      </c>
      <c r="O15" s="32">
        <f t="shared" si="1"/>
        <v>109267545163.65001</v>
      </c>
      <c r="R15" s="5"/>
    </row>
    <row r="16" spans="1:15" ht="15">
      <c r="A16" s="15" t="s">
        <v>39</v>
      </c>
      <c r="B16" s="33">
        <f aca="true" t="shared" si="2" ref="B16:O16">SUM(B17:B21)</f>
        <v>5104960928.430001</v>
      </c>
      <c r="C16" s="33">
        <f t="shared" si="2"/>
        <v>5568875476.519999</v>
      </c>
      <c r="D16" s="33">
        <f t="shared" si="2"/>
        <v>4961584898.860001</v>
      </c>
      <c r="E16" s="33">
        <f t="shared" si="2"/>
        <v>5282411855.459999</v>
      </c>
      <c r="F16" s="33">
        <f t="shared" si="2"/>
        <v>4956300857.95</v>
      </c>
      <c r="G16" s="33">
        <f t="shared" si="2"/>
        <v>5221900982.459999</v>
      </c>
      <c r="H16" s="33">
        <f aca="true" t="shared" si="3" ref="H16:M16">SUM(H17:H21)</f>
        <v>5455047935.9</v>
      </c>
      <c r="I16" s="33">
        <f t="shared" si="3"/>
        <v>5649075207.36</v>
      </c>
      <c r="J16" s="33">
        <f t="shared" si="3"/>
        <v>5774029493.37</v>
      </c>
      <c r="K16" s="33">
        <f t="shared" si="3"/>
        <v>6562784027.23</v>
      </c>
      <c r="L16" s="33">
        <f t="shared" si="3"/>
        <v>6321484463.240001</v>
      </c>
      <c r="M16" s="33">
        <f t="shared" si="3"/>
        <v>5545071977.840001</v>
      </c>
      <c r="N16" s="34">
        <f>SUM(N17:N21)</f>
        <v>66403528104.62</v>
      </c>
      <c r="O16" s="33">
        <f t="shared" si="2"/>
        <v>67700529777.28</v>
      </c>
    </row>
    <row r="17" spans="1:15" ht="15">
      <c r="A17" s="15" t="s">
        <v>12</v>
      </c>
      <c r="B17" s="35">
        <v>3851986174.29</v>
      </c>
      <c r="C17" s="36">
        <v>4519771658.82</v>
      </c>
      <c r="D17" s="36">
        <v>4139830262.14</v>
      </c>
      <c r="E17" s="36">
        <v>4410966445.98</v>
      </c>
      <c r="F17" s="36">
        <v>4156471012.6</v>
      </c>
      <c r="G17" s="36">
        <v>4323868998.98</v>
      </c>
      <c r="H17" s="36">
        <v>4710575938.16</v>
      </c>
      <c r="I17" s="36">
        <v>4838695129.03</v>
      </c>
      <c r="J17" s="36">
        <v>4995935246.08</v>
      </c>
      <c r="K17" s="36">
        <v>5015593406.6</v>
      </c>
      <c r="L17" s="36">
        <v>4801372951.06</v>
      </c>
      <c r="M17" s="36">
        <v>4001646632.73</v>
      </c>
      <c r="N17" s="36">
        <f aca="true" t="shared" si="4" ref="N17:N35">SUM(B17:M17)</f>
        <v>53766713856.47</v>
      </c>
      <c r="O17" s="37">
        <v>54362373401.08</v>
      </c>
    </row>
    <row r="18" spans="1:15" ht="15">
      <c r="A18" s="15" t="s">
        <v>13</v>
      </c>
      <c r="B18" s="36">
        <v>467298639.23</v>
      </c>
      <c r="C18" s="36">
        <v>274949598.24</v>
      </c>
      <c r="D18" s="36">
        <v>171118130.07</v>
      </c>
      <c r="E18" s="36">
        <v>160584318.91</v>
      </c>
      <c r="F18" s="36">
        <v>152970480.17</v>
      </c>
      <c r="G18" s="36">
        <v>121824207.19</v>
      </c>
      <c r="H18" s="36">
        <v>113089380.59</v>
      </c>
      <c r="I18" s="36">
        <v>97820676.15</v>
      </c>
      <c r="J18" s="36">
        <v>93465138.31</v>
      </c>
      <c r="K18" s="36">
        <v>110396333.46</v>
      </c>
      <c r="L18" s="36">
        <v>1114475127.67</v>
      </c>
      <c r="M18" s="36">
        <v>835650549.21</v>
      </c>
      <c r="N18" s="36">
        <f t="shared" si="4"/>
        <v>3713642579.2000003</v>
      </c>
      <c r="O18" s="38">
        <v>3367189083.37</v>
      </c>
    </row>
    <row r="19" spans="1:15" ht="15">
      <c r="A19" s="16" t="s">
        <v>14</v>
      </c>
      <c r="B19" s="36">
        <v>132856691.77</v>
      </c>
      <c r="C19" s="36">
        <v>117774127.03</v>
      </c>
      <c r="D19" s="36">
        <v>123667310.77</v>
      </c>
      <c r="E19" s="36">
        <v>119545986.03</v>
      </c>
      <c r="F19" s="36">
        <v>135291606.02</v>
      </c>
      <c r="G19" s="36">
        <v>131104235.1</v>
      </c>
      <c r="H19" s="36">
        <v>128323464.56</v>
      </c>
      <c r="I19" s="36">
        <v>123942176.9</v>
      </c>
      <c r="J19" s="36">
        <v>132090840.58</v>
      </c>
      <c r="K19" s="36">
        <v>212883226.94</v>
      </c>
      <c r="L19" s="36">
        <v>79107582.82</v>
      </c>
      <c r="M19" s="36">
        <v>106751308.88</v>
      </c>
      <c r="N19" s="36">
        <f t="shared" si="4"/>
        <v>1543338557.4</v>
      </c>
      <c r="O19" s="38">
        <v>1664524789.45</v>
      </c>
    </row>
    <row r="20" spans="1:15" ht="15">
      <c r="A20" s="16" t="s">
        <v>15</v>
      </c>
      <c r="B20" s="36">
        <v>288107806.18</v>
      </c>
      <c r="C20" s="36">
        <v>429819316.07</v>
      </c>
      <c r="D20" s="36">
        <v>303300808.88</v>
      </c>
      <c r="E20" s="36">
        <v>365550573.14</v>
      </c>
      <c r="F20" s="36">
        <v>303646002.82</v>
      </c>
      <c r="G20" s="36">
        <v>357942688.87</v>
      </c>
      <c r="H20" s="36">
        <v>305997134.36</v>
      </c>
      <c r="I20" s="36">
        <v>383351231.73</v>
      </c>
      <c r="J20" s="36">
        <v>357590166.53</v>
      </c>
      <c r="K20" s="36">
        <v>981039828.07</v>
      </c>
      <c r="L20" s="36">
        <v>46433636.01</v>
      </c>
      <c r="M20" s="36">
        <v>228099906.21</v>
      </c>
      <c r="N20" s="36">
        <f t="shared" si="4"/>
        <v>4350879098.87</v>
      </c>
      <c r="O20" s="38">
        <v>5130709623.38</v>
      </c>
    </row>
    <row r="21" spans="1:15" ht="15">
      <c r="A21" s="16" t="s">
        <v>40</v>
      </c>
      <c r="B21" s="36">
        <v>364711616.96</v>
      </c>
      <c r="C21" s="36">
        <v>226560776.36</v>
      </c>
      <c r="D21" s="36">
        <v>223668387</v>
      </c>
      <c r="E21" s="36">
        <v>225764531.4</v>
      </c>
      <c r="F21" s="36">
        <v>207921756.34</v>
      </c>
      <c r="G21" s="36">
        <v>287160852.32</v>
      </c>
      <c r="H21" s="36">
        <v>197062018.23</v>
      </c>
      <c r="I21" s="36">
        <v>205265993.55</v>
      </c>
      <c r="J21" s="36">
        <v>194948101.87</v>
      </c>
      <c r="K21" s="36">
        <v>242871232.16</v>
      </c>
      <c r="L21" s="36">
        <v>280095165.68</v>
      </c>
      <c r="M21" s="36">
        <v>372923580.81</v>
      </c>
      <c r="N21" s="36">
        <f t="shared" si="4"/>
        <v>3028954012.6799994</v>
      </c>
      <c r="O21" s="38">
        <v>3175732880</v>
      </c>
    </row>
    <row r="22" spans="1:15" ht="15">
      <c r="A22" s="16" t="s">
        <v>16</v>
      </c>
      <c r="B22" s="36">
        <v>358321204.04</v>
      </c>
      <c r="C22" s="36">
        <v>282245692.12</v>
      </c>
      <c r="D22" s="36">
        <v>257866433.72</v>
      </c>
      <c r="E22" s="36">
        <v>222779444.45</v>
      </c>
      <c r="F22" s="36">
        <v>216894346.84</v>
      </c>
      <c r="G22" s="36">
        <v>296159380.5</v>
      </c>
      <c r="H22" s="36">
        <v>251651646.69</v>
      </c>
      <c r="I22" s="36">
        <v>249922168.3</v>
      </c>
      <c r="J22" s="36">
        <v>326157226.6</v>
      </c>
      <c r="K22" s="36">
        <v>439849167.48</v>
      </c>
      <c r="L22" s="36">
        <v>147405176.84</v>
      </c>
      <c r="M22" s="36">
        <v>378943006.36</v>
      </c>
      <c r="N22" s="36">
        <f t="shared" si="4"/>
        <v>3428194893.9400005</v>
      </c>
      <c r="O22" s="38">
        <v>3198802657</v>
      </c>
    </row>
    <row r="23" spans="1:15" ht="15">
      <c r="A23" s="16" t="s">
        <v>17</v>
      </c>
      <c r="B23" s="34">
        <f aca="true" t="shared" si="5" ref="B23:O23">B24+B25</f>
        <v>568800894.0899999</v>
      </c>
      <c r="C23" s="34">
        <f t="shared" si="5"/>
        <v>638838388.3100001</v>
      </c>
      <c r="D23" s="34">
        <f t="shared" si="5"/>
        <v>3576910519.3999996</v>
      </c>
      <c r="E23" s="34">
        <f t="shared" si="5"/>
        <v>730425344.85</v>
      </c>
      <c r="F23" s="34">
        <f t="shared" si="5"/>
        <v>734362819.5999999</v>
      </c>
      <c r="G23" s="34">
        <f t="shared" si="5"/>
        <v>19106609398.309998</v>
      </c>
      <c r="H23" s="34">
        <f aca="true" t="shared" si="6" ref="H23:M23">H24+H25</f>
        <v>864388409.7099999</v>
      </c>
      <c r="I23" s="34">
        <f t="shared" si="6"/>
        <v>834086228.8699999</v>
      </c>
      <c r="J23" s="34">
        <f t="shared" si="6"/>
        <v>7070824202.360001</v>
      </c>
      <c r="K23" s="34">
        <f t="shared" si="6"/>
        <v>1138117649.43</v>
      </c>
      <c r="L23" s="34">
        <f t="shared" si="6"/>
        <v>1081970281.36</v>
      </c>
      <c r="M23" s="34">
        <f t="shared" si="6"/>
        <v>6224240437.42</v>
      </c>
      <c r="N23" s="36">
        <f t="shared" si="4"/>
        <v>42569574573.70999</v>
      </c>
      <c r="O23" s="33">
        <f t="shared" si="5"/>
        <v>26026422246.35</v>
      </c>
    </row>
    <row r="24" spans="1:15" ht="15">
      <c r="A24" s="22" t="s">
        <v>43</v>
      </c>
      <c r="B24" s="39">
        <v>29873507.68</v>
      </c>
      <c r="C24" s="39">
        <v>51902228.49</v>
      </c>
      <c r="D24" s="39">
        <v>4587366.16</v>
      </c>
      <c r="E24" s="39">
        <v>38147315.28</v>
      </c>
      <c r="F24" s="39">
        <v>41786055.67</v>
      </c>
      <c r="G24" s="39">
        <v>88348267.12</v>
      </c>
      <c r="H24" s="39">
        <v>104914478.28</v>
      </c>
      <c r="I24" s="39">
        <v>93459562.31</v>
      </c>
      <c r="J24" s="39">
        <v>240378207.8</v>
      </c>
      <c r="K24" s="39">
        <v>117753817.99</v>
      </c>
      <c r="L24" s="39">
        <v>179622122.18</v>
      </c>
      <c r="M24" s="39">
        <v>200891839.09</v>
      </c>
      <c r="N24" s="40">
        <f t="shared" si="4"/>
        <v>1191664768.05</v>
      </c>
      <c r="O24" s="39">
        <v>326982093</v>
      </c>
    </row>
    <row r="25" spans="1:15" ht="15">
      <c r="A25" s="22" t="s">
        <v>42</v>
      </c>
      <c r="B25" s="39">
        <v>538927386.41</v>
      </c>
      <c r="C25" s="39">
        <v>586936159.82</v>
      </c>
      <c r="D25" s="39">
        <v>3572323153.24</v>
      </c>
      <c r="E25" s="39">
        <v>692278029.57</v>
      </c>
      <c r="F25" s="39">
        <v>692576763.93</v>
      </c>
      <c r="G25" s="39">
        <v>19018261131.19</v>
      </c>
      <c r="H25" s="39">
        <v>759473931.43</v>
      </c>
      <c r="I25" s="39">
        <v>740626666.56</v>
      </c>
      <c r="J25" s="39">
        <v>6830445994.56</v>
      </c>
      <c r="K25" s="39">
        <v>1020363831.44</v>
      </c>
      <c r="L25" s="39">
        <v>902348159.18</v>
      </c>
      <c r="M25" s="39">
        <v>6023348598.33</v>
      </c>
      <c r="N25" s="40">
        <f t="shared" si="4"/>
        <v>41377909805.66</v>
      </c>
      <c r="O25" s="39">
        <v>25699440153.35</v>
      </c>
    </row>
    <row r="26" spans="1:15" ht="15">
      <c r="A26" s="16" t="s">
        <v>18</v>
      </c>
      <c r="B26" s="34">
        <v>410</v>
      </c>
      <c r="C26" s="34">
        <v>610</v>
      </c>
      <c r="D26" s="34">
        <v>505</v>
      </c>
      <c r="E26" s="34">
        <v>490</v>
      </c>
      <c r="F26" s="34">
        <v>700</v>
      </c>
      <c r="G26" s="34">
        <v>591470</v>
      </c>
      <c r="H26" s="34">
        <v>286745</v>
      </c>
      <c r="I26" s="34">
        <v>509.13</v>
      </c>
      <c r="J26" s="34">
        <v>520.87</v>
      </c>
      <c r="K26" s="34">
        <v>2498.51</v>
      </c>
      <c r="L26" s="34">
        <v>660</v>
      </c>
      <c r="M26" s="34">
        <v>500</v>
      </c>
      <c r="N26" s="36">
        <f t="shared" si="4"/>
        <v>885618.51</v>
      </c>
      <c r="O26" s="33">
        <v>208451</v>
      </c>
    </row>
    <row r="27" spans="1:15" ht="15">
      <c r="A27" s="16" t="s">
        <v>19</v>
      </c>
      <c r="B27" s="34">
        <v>39487.94</v>
      </c>
      <c r="C27" s="34">
        <v>77449.32</v>
      </c>
      <c r="D27" s="34">
        <v>77929.68</v>
      </c>
      <c r="E27" s="34">
        <v>24774.82</v>
      </c>
      <c r="F27" s="34">
        <v>96126.92</v>
      </c>
      <c r="G27" s="34">
        <v>71714.15</v>
      </c>
      <c r="H27" s="34">
        <v>46136.54</v>
      </c>
      <c r="I27" s="34">
        <v>69950.16</v>
      </c>
      <c r="J27" s="34">
        <v>39944.51</v>
      </c>
      <c r="K27" s="34">
        <v>27201.47</v>
      </c>
      <c r="L27" s="34">
        <v>12420.97</v>
      </c>
      <c r="M27" s="34">
        <v>9776.31</v>
      </c>
      <c r="N27" s="36">
        <f t="shared" si="4"/>
        <v>592912.7899999999</v>
      </c>
      <c r="O27" s="33">
        <v>32189985</v>
      </c>
    </row>
    <row r="28" spans="1:15" ht="15">
      <c r="A28" s="16" t="s">
        <v>20</v>
      </c>
      <c r="B28" s="34">
        <v>19384837.61</v>
      </c>
      <c r="C28" s="34">
        <v>14654502.22</v>
      </c>
      <c r="D28" s="34">
        <v>17747053.24</v>
      </c>
      <c r="E28" s="34">
        <v>21949429.77</v>
      </c>
      <c r="F28" s="34">
        <v>19826822.63</v>
      </c>
      <c r="G28" s="34">
        <v>21581162.88</v>
      </c>
      <c r="H28" s="34">
        <v>23771200.18</v>
      </c>
      <c r="I28" s="34">
        <v>23075245.57</v>
      </c>
      <c r="J28" s="34">
        <v>20641860.78</v>
      </c>
      <c r="K28" s="34">
        <v>30500785.35</v>
      </c>
      <c r="L28" s="34">
        <v>32416290.84</v>
      </c>
      <c r="M28" s="34">
        <v>18513933.8</v>
      </c>
      <c r="N28" s="36">
        <f t="shared" si="4"/>
        <v>264063124.86999997</v>
      </c>
      <c r="O28" s="34">
        <v>332922351</v>
      </c>
    </row>
    <row r="29" spans="1:15" ht="15">
      <c r="A29" s="16" t="s">
        <v>21</v>
      </c>
      <c r="B29" s="34">
        <f aca="true" t="shared" si="7" ref="B29:G29">SUM(B30:B34)</f>
        <v>586042617.48</v>
      </c>
      <c r="C29" s="34">
        <f t="shared" si="7"/>
        <v>877537090.47</v>
      </c>
      <c r="D29" s="34">
        <f t="shared" si="7"/>
        <v>808124259.5699999</v>
      </c>
      <c r="E29" s="34">
        <f t="shared" si="7"/>
        <v>752342881.65</v>
      </c>
      <c r="F29" s="34">
        <f t="shared" si="7"/>
        <v>734677739.7500001</v>
      </c>
      <c r="G29" s="34">
        <f t="shared" si="7"/>
        <v>764219741.79</v>
      </c>
      <c r="H29" s="34">
        <f aca="true" t="shared" si="8" ref="H29:M29">SUM(H30:H34)</f>
        <v>665252225.34</v>
      </c>
      <c r="I29" s="34">
        <f t="shared" si="8"/>
        <v>766071230.7599999</v>
      </c>
      <c r="J29" s="34">
        <f t="shared" si="8"/>
        <v>812613959.9399999</v>
      </c>
      <c r="K29" s="34">
        <f t="shared" si="8"/>
        <v>893843222.24</v>
      </c>
      <c r="L29" s="34">
        <f t="shared" si="8"/>
        <v>859572117.7400001</v>
      </c>
      <c r="M29" s="34">
        <f t="shared" si="8"/>
        <v>910709134.08</v>
      </c>
      <c r="N29" s="36">
        <f t="shared" si="4"/>
        <v>9431006220.81</v>
      </c>
      <c r="O29" s="34">
        <f>SUM(O30:O34)</f>
        <v>10380037553.02</v>
      </c>
    </row>
    <row r="30" spans="1:15" ht="15">
      <c r="A30" s="16" t="s">
        <v>22</v>
      </c>
      <c r="B30" s="34">
        <v>0</v>
      </c>
      <c r="C30" s="34">
        <v>276742076.01</v>
      </c>
      <c r="D30" s="34">
        <v>171264444.06</v>
      </c>
      <c r="E30" s="34">
        <v>146358757.19</v>
      </c>
      <c r="F30" s="34">
        <v>126002879.15</v>
      </c>
      <c r="G30" s="34">
        <v>156541110.04</v>
      </c>
      <c r="H30" s="34">
        <v>123927807.08</v>
      </c>
      <c r="I30" s="34">
        <v>138347451.5</v>
      </c>
      <c r="J30" s="34">
        <v>176941682.84</v>
      </c>
      <c r="K30" s="34">
        <v>184157450.64</v>
      </c>
      <c r="L30" s="34">
        <v>197141113.94</v>
      </c>
      <c r="M30" s="34">
        <v>289135172.91</v>
      </c>
      <c r="N30" s="36">
        <f t="shared" si="4"/>
        <v>1986559945.36</v>
      </c>
      <c r="O30" s="34">
        <v>1952918336.28</v>
      </c>
    </row>
    <row r="31" spans="1:15" ht="15">
      <c r="A31" s="16" t="s">
        <v>23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6">
        <f t="shared" si="4"/>
        <v>0</v>
      </c>
      <c r="O31" s="34">
        <v>0</v>
      </c>
    </row>
    <row r="32" spans="1:18" ht="15">
      <c r="A32" s="22" t="s">
        <v>41</v>
      </c>
      <c r="B32" s="39">
        <v>121122720.72</v>
      </c>
      <c r="C32" s="39">
        <v>121480440.93</v>
      </c>
      <c r="D32" s="39">
        <v>117417729.36</v>
      </c>
      <c r="E32" s="39">
        <v>107709194.02</v>
      </c>
      <c r="F32" s="39">
        <v>124404169.15</v>
      </c>
      <c r="G32" s="39">
        <v>104613349.67</v>
      </c>
      <c r="H32" s="39">
        <v>124473136.6</v>
      </c>
      <c r="I32" s="39">
        <v>128122165.08</v>
      </c>
      <c r="J32" s="39">
        <v>122739161.02</v>
      </c>
      <c r="K32" s="39">
        <v>125482806.41</v>
      </c>
      <c r="L32" s="39">
        <v>114664915.5</v>
      </c>
      <c r="M32" s="39">
        <v>102528992.61</v>
      </c>
      <c r="N32" s="40">
        <f t="shared" si="4"/>
        <v>1414758781.07</v>
      </c>
      <c r="O32" s="39">
        <v>1518986397.06</v>
      </c>
      <c r="R32" s="23"/>
    </row>
    <row r="33" spans="1:15" ht="15">
      <c r="A33" s="16" t="s">
        <v>24</v>
      </c>
      <c r="B33" s="34">
        <v>321255999.26</v>
      </c>
      <c r="C33" s="34">
        <v>344519664.76</v>
      </c>
      <c r="D33" s="34">
        <v>383608364.6</v>
      </c>
      <c r="E33" s="34">
        <v>359332959.59</v>
      </c>
      <c r="F33" s="34">
        <v>310970837.1</v>
      </c>
      <c r="G33" s="34">
        <v>351945064.4</v>
      </c>
      <c r="H33" s="34">
        <v>262985408.93</v>
      </c>
      <c r="I33" s="34">
        <v>350298031.76</v>
      </c>
      <c r="J33" s="34">
        <v>376475849.43</v>
      </c>
      <c r="K33" s="34">
        <v>367447048.62</v>
      </c>
      <c r="L33" s="34">
        <v>367799518.72</v>
      </c>
      <c r="M33" s="34">
        <v>388893157.08</v>
      </c>
      <c r="N33" s="36">
        <f t="shared" si="4"/>
        <v>4185531904.249999</v>
      </c>
      <c r="O33" s="34">
        <v>4418448658</v>
      </c>
    </row>
    <row r="34" spans="1:15" ht="15">
      <c r="A34" s="16" t="s">
        <v>25</v>
      </c>
      <c r="B34" s="34">
        <v>143663897.5</v>
      </c>
      <c r="C34" s="34">
        <v>134794908.77</v>
      </c>
      <c r="D34" s="34">
        <v>135833721.55</v>
      </c>
      <c r="E34" s="34">
        <v>138941970.85</v>
      </c>
      <c r="F34" s="34">
        <v>173299854.35</v>
      </c>
      <c r="G34" s="34">
        <v>151120217.68</v>
      </c>
      <c r="H34" s="34">
        <v>153865872.73</v>
      </c>
      <c r="I34" s="34">
        <v>149303582.42</v>
      </c>
      <c r="J34" s="34">
        <v>136457266.65</v>
      </c>
      <c r="K34" s="34">
        <v>216755916.57</v>
      </c>
      <c r="L34" s="34">
        <v>179966569.58</v>
      </c>
      <c r="M34" s="34">
        <v>130151811.48</v>
      </c>
      <c r="N34" s="36">
        <f t="shared" si="4"/>
        <v>1844155590.13</v>
      </c>
      <c r="O34" s="34">
        <v>2489684161.68</v>
      </c>
    </row>
    <row r="35" spans="1:15" ht="15">
      <c r="A35" s="16" t="s">
        <v>26</v>
      </c>
      <c r="B35" s="34">
        <v>-12813707.5</v>
      </c>
      <c r="C35" s="34">
        <v>134829022.4</v>
      </c>
      <c r="D35" s="34">
        <v>216280536.56</v>
      </c>
      <c r="E35" s="34">
        <v>89856966.65</v>
      </c>
      <c r="F35" s="34">
        <v>105413382.75</v>
      </c>
      <c r="G35" s="34">
        <v>108033359.39</v>
      </c>
      <c r="H35" s="34">
        <v>163115336.19</v>
      </c>
      <c r="I35" s="34">
        <v>115942246.42</v>
      </c>
      <c r="J35" s="34">
        <v>112988955.36</v>
      </c>
      <c r="K35" s="34">
        <v>155265781.8</v>
      </c>
      <c r="L35" s="34">
        <v>102567501.47</v>
      </c>
      <c r="M35" s="34">
        <v>107367320.43</v>
      </c>
      <c r="N35" s="36">
        <f t="shared" si="4"/>
        <v>1398846701.92</v>
      </c>
      <c r="O35" s="34">
        <v>1596432143</v>
      </c>
    </row>
    <row r="36" spans="1:18" ht="15">
      <c r="A36" s="17" t="s">
        <v>1</v>
      </c>
      <c r="B36" s="41">
        <f aca="true" t="shared" si="9" ref="B36:O36">SUM(B37:B41)</f>
        <v>2222135825.91</v>
      </c>
      <c r="C36" s="41">
        <f t="shared" si="9"/>
        <v>2359472841.8799996</v>
      </c>
      <c r="D36" s="41">
        <f t="shared" si="9"/>
        <v>2112244939.02</v>
      </c>
      <c r="E36" s="41">
        <f t="shared" si="9"/>
        <v>2166186655.36</v>
      </c>
      <c r="F36" s="41">
        <f>SUM(F37:F41)</f>
        <v>2060618013.6499999</v>
      </c>
      <c r="G36" s="41">
        <f t="shared" si="9"/>
        <v>8775963609.109999</v>
      </c>
      <c r="H36" s="41">
        <f aca="true" t="shared" si="10" ref="H36:M36">SUM(H37:H41)</f>
        <v>2320418507.77</v>
      </c>
      <c r="I36" s="41">
        <f t="shared" si="10"/>
        <v>2340938239.9500003</v>
      </c>
      <c r="J36" s="41">
        <f t="shared" si="10"/>
        <v>3576896173.26</v>
      </c>
      <c r="K36" s="41">
        <f t="shared" si="10"/>
        <v>2809757067.63</v>
      </c>
      <c r="L36" s="41">
        <f t="shared" si="10"/>
        <v>2873092799.88</v>
      </c>
      <c r="M36" s="41">
        <f t="shared" si="10"/>
        <v>3506790362</v>
      </c>
      <c r="N36" s="41">
        <f t="shared" si="9"/>
        <v>37124515035.42</v>
      </c>
      <c r="O36" s="42">
        <f t="shared" si="9"/>
        <v>28780118179.489998</v>
      </c>
      <c r="R36" s="5"/>
    </row>
    <row r="37" spans="1:18" ht="15">
      <c r="A37" s="16" t="s">
        <v>27</v>
      </c>
      <c r="B37" s="43">
        <v>1195719987.61</v>
      </c>
      <c r="C37" s="43">
        <v>1258322936.84</v>
      </c>
      <c r="D37" s="43">
        <v>1134941055.97</v>
      </c>
      <c r="E37" s="43">
        <v>1185310762.8</v>
      </c>
      <c r="F37" s="43">
        <v>1122457004.37</v>
      </c>
      <c r="G37" s="43">
        <v>7733195756.03</v>
      </c>
      <c r="H37" s="43">
        <v>1267688126.97</v>
      </c>
      <c r="I37" s="43">
        <v>1258398679.14</v>
      </c>
      <c r="J37" s="43">
        <v>2392398834.19</v>
      </c>
      <c r="K37" s="43">
        <v>1420564355.97</v>
      </c>
      <c r="L37" s="43">
        <v>1760973531.69</v>
      </c>
      <c r="M37" s="43">
        <v>2307068513.77</v>
      </c>
      <c r="N37" s="43">
        <f>SUM(B37:M37)</f>
        <v>24037039545.35</v>
      </c>
      <c r="O37" s="34">
        <v>15738978364.11</v>
      </c>
      <c r="Q37" s="6"/>
      <c r="R37" s="7"/>
    </row>
    <row r="38" spans="1:18" ht="15">
      <c r="A38" s="16" t="s">
        <v>34</v>
      </c>
      <c r="B38" s="43">
        <v>335069671.51</v>
      </c>
      <c r="C38" s="43">
        <v>274031853.26</v>
      </c>
      <c r="D38" s="43">
        <v>240327683.65</v>
      </c>
      <c r="E38" s="43">
        <v>209872893.69</v>
      </c>
      <c r="F38" s="43">
        <v>204035588.34</v>
      </c>
      <c r="G38" s="43">
        <v>283899530.32</v>
      </c>
      <c r="H38" s="43">
        <v>238419690.24</v>
      </c>
      <c r="I38" s="43">
        <v>240861970.47</v>
      </c>
      <c r="J38" s="43">
        <v>309385718.87</v>
      </c>
      <c r="K38" s="43">
        <v>428478041.02</v>
      </c>
      <c r="L38" s="43">
        <v>145657823.56</v>
      </c>
      <c r="M38" s="43">
        <v>360282920.71</v>
      </c>
      <c r="N38" s="43">
        <f>SUM(B38:M38)</f>
        <v>3270323385.64</v>
      </c>
      <c r="O38" s="34">
        <v>3046699786</v>
      </c>
      <c r="Q38" s="8"/>
      <c r="R38" s="7"/>
    </row>
    <row r="39" spans="1:18" ht="15">
      <c r="A39" s="16" t="s">
        <v>28</v>
      </c>
      <c r="B39" s="43">
        <v>-129631.43</v>
      </c>
      <c r="C39" s="43">
        <v>259262.86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>SUM(B39:M39)</f>
        <v>129631.43</v>
      </c>
      <c r="O39" s="34">
        <v>72819067</v>
      </c>
      <c r="Q39" s="8"/>
      <c r="R39" s="7"/>
    </row>
    <row r="40" spans="1:18" ht="15">
      <c r="A40" s="16" t="s">
        <v>63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25822424.76</v>
      </c>
      <c r="M40" s="43">
        <v>30577098.07</v>
      </c>
      <c r="N40" s="43">
        <f>SUM(B40:M40)</f>
        <v>56399522.83</v>
      </c>
      <c r="O40" s="61">
        <v>147086552</v>
      </c>
      <c r="Q40" s="8"/>
      <c r="R40" s="7"/>
    </row>
    <row r="41" spans="1:18" ht="15">
      <c r="A41" s="16" t="s">
        <v>29</v>
      </c>
      <c r="B41" s="44">
        <v>691475798.22</v>
      </c>
      <c r="C41" s="44">
        <v>826858788.92</v>
      </c>
      <c r="D41" s="44">
        <v>736976199.4</v>
      </c>
      <c r="E41" s="44">
        <v>771002998.87</v>
      </c>
      <c r="F41" s="44">
        <v>734125420.94</v>
      </c>
      <c r="G41" s="44">
        <v>758868322.76</v>
      </c>
      <c r="H41" s="44">
        <v>814310690.56</v>
      </c>
      <c r="I41" s="44">
        <v>841677590.34</v>
      </c>
      <c r="J41" s="44">
        <v>875111620.2</v>
      </c>
      <c r="K41" s="44">
        <v>960714670.64</v>
      </c>
      <c r="L41" s="44">
        <v>940639019.87</v>
      </c>
      <c r="M41" s="44">
        <v>808861829.45</v>
      </c>
      <c r="N41" s="43">
        <f>SUM(B41:M41)</f>
        <v>9760622950.170002</v>
      </c>
      <c r="O41" s="45">
        <v>9774534410.38</v>
      </c>
      <c r="Q41" s="6"/>
      <c r="R41" s="7"/>
    </row>
    <row r="42" spans="1:18" ht="35.25" customHeight="1">
      <c r="A42" s="29" t="s">
        <v>9</v>
      </c>
      <c r="B42" s="46">
        <f aca="true" t="shared" si="11" ref="B42:N42">B15-B36</f>
        <v>4402600846.18</v>
      </c>
      <c r="C42" s="47">
        <f t="shared" si="11"/>
        <v>5157585389.48</v>
      </c>
      <c r="D42" s="47">
        <f t="shared" si="11"/>
        <v>7726347197.009998</v>
      </c>
      <c r="E42" s="47">
        <f t="shared" si="11"/>
        <v>4933604532.289999</v>
      </c>
      <c r="F42" s="47">
        <f t="shared" si="11"/>
        <v>4706954782.79</v>
      </c>
      <c r="G42" s="47">
        <f t="shared" si="11"/>
        <v>16743203600.37</v>
      </c>
      <c r="H42" s="47">
        <f>H15-H36</f>
        <v>5103141127.779999</v>
      </c>
      <c r="I42" s="47">
        <f t="shared" si="11"/>
        <v>5297304546.619999</v>
      </c>
      <c r="J42" s="47">
        <f t="shared" si="11"/>
        <v>10540399990.530005</v>
      </c>
      <c r="K42" s="47">
        <f t="shared" si="11"/>
        <v>6410633265.88</v>
      </c>
      <c r="L42" s="47">
        <f>L15-L36</f>
        <v>5672336112.580001</v>
      </c>
      <c r="M42" s="47">
        <f>M15-M36</f>
        <v>9678065724.24</v>
      </c>
      <c r="N42" s="47">
        <f t="shared" si="11"/>
        <v>86372177115.74997</v>
      </c>
      <c r="O42" s="48">
        <f>O15-O36</f>
        <v>80487426984.16</v>
      </c>
      <c r="R42" s="5"/>
    </row>
    <row r="43" spans="1:18" ht="35.25" customHeight="1">
      <c r="A43" s="30" t="s">
        <v>45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50">
        <v>0</v>
      </c>
      <c r="P43" s="83"/>
      <c r="Q43" s="83"/>
      <c r="R43" s="5"/>
    </row>
    <row r="44" spans="1:18" ht="35.25" customHeight="1">
      <c r="A44" s="29" t="s">
        <v>46</v>
      </c>
      <c r="B44" s="51">
        <f>B42-B43</f>
        <v>4402600846.18</v>
      </c>
      <c r="C44" s="52">
        <f aca="true" t="shared" si="12" ref="C44:O44">C42-C43</f>
        <v>5157585389.48</v>
      </c>
      <c r="D44" s="52">
        <f t="shared" si="12"/>
        <v>7726347197.009998</v>
      </c>
      <c r="E44" s="52">
        <f t="shared" si="12"/>
        <v>4933604532.289999</v>
      </c>
      <c r="F44" s="52">
        <f t="shared" si="12"/>
        <v>4706954782.79</v>
      </c>
      <c r="G44" s="52">
        <f t="shared" si="12"/>
        <v>16743203600.37</v>
      </c>
      <c r="H44" s="52">
        <f t="shared" si="12"/>
        <v>5103141127.779999</v>
      </c>
      <c r="I44" s="52">
        <f t="shared" si="12"/>
        <v>5297304546.619999</v>
      </c>
      <c r="J44" s="52">
        <f t="shared" si="12"/>
        <v>10540399990.530005</v>
      </c>
      <c r="K44" s="52">
        <f t="shared" si="12"/>
        <v>6410633265.88</v>
      </c>
      <c r="L44" s="52">
        <f t="shared" si="12"/>
        <v>5672336112.580001</v>
      </c>
      <c r="M44" s="52">
        <f t="shared" si="12"/>
        <v>9678065724.24</v>
      </c>
      <c r="N44" s="52">
        <f t="shared" si="12"/>
        <v>86372177115.74997</v>
      </c>
      <c r="O44" s="53">
        <f t="shared" si="12"/>
        <v>80487426984.16</v>
      </c>
      <c r="P44" s="83"/>
      <c r="Q44" s="83"/>
      <c r="R44" s="5"/>
    </row>
    <row r="45" spans="1:18" ht="35.25" customHeight="1">
      <c r="A45" s="30" t="s">
        <v>47</v>
      </c>
      <c r="B45" s="54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6">
        <v>0</v>
      </c>
      <c r="P45" s="83"/>
      <c r="Q45" s="83"/>
      <c r="R45" s="5"/>
    </row>
    <row r="46" spans="1:18" ht="35.25" customHeight="1">
      <c r="A46" s="29" t="s">
        <v>48</v>
      </c>
      <c r="B46" s="57">
        <f>B44-B45</f>
        <v>4402600846.18</v>
      </c>
      <c r="C46" s="58">
        <f aca="true" t="shared" si="13" ref="C46:O46">C44-C45</f>
        <v>5157585389.48</v>
      </c>
      <c r="D46" s="58">
        <f t="shared" si="13"/>
        <v>7726347197.009998</v>
      </c>
      <c r="E46" s="58">
        <f t="shared" si="13"/>
        <v>4933604532.289999</v>
      </c>
      <c r="F46" s="58">
        <f t="shared" si="13"/>
        <v>4706954782.79</v>
      </c>
      <c r="G46" s="58">
        <f t="shared" si="13"/>
        <v>16743203600.37</v>
      </c>
      <c r="H46" s="58">
        <f t="shared" si="13"/>
        <v>5103141127.779999</v>
      </c>
      <c r="I46" s="58">
        <f t="shared" si="13"/>
        <v>5297304546.619999</v>
      </c>
      <c r="J46" s="58">
        <f t="shared" si="13"/>
        <v>10540399990.530005</v>
      </c>
      <c r="K46" s="58">
        <f t="shared" si="13"/>
        <v>6410633265.88</v>
      </c>
      <c r="L46" s="58">
        <f t="shared" si="13"/>
        <v>5672336112.580001</v>
      </c>
      <c r="M46" s="58">
        <f t="shared" si="13"/>
        <v>9678065724.24</v>
      </c>
      <c r="N46" s="58">
        <f t="shared" si="13"/>
        <v>86372177115.74997</v>
      </c>
      <c r="O46" s="59">
        <f t="shared" si="13"/>
        <v>80487426984.16</v>
      </c>
      <c r="P46" s="83"/>
      <c r="Q46" s="83"/>
      <c r="R46" s="5"/>
    </row>
    <row r="47" spans="1:15" ht="15">
      <c r="A47" s="16" t="s">
        <v>38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6" ht="15">
      <c r="A48" s="81" t="s">
        <v>30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9"/>
    </row>
    <row r="49" spans="1:15" ht="15">
      <c r="A49" s="81" t="s">
        <v>68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35.25" customHeight="1">
      <c r="A50" s="82" t="s">
        <v>69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15">
      <c r="A51" s="26"/>
      <c r="B51" s="10"/>
      <c r="C51" s="25"/>
      <c r="D51" s="10"/>
      <c r="E51" s="10"/>
      <c r="F51" s="10"/>
      <c r="G51" s="10"/>
      <c r="H51" s="25"/>
      <c r="I51" s="25"/>
      <c r="J51" s="25"/>
      <c r="K51" s="25"/>
      <c r="L51" s="25"/>
      <c r="M51" s="25"/>
      <c r="N51" s="27"/>
      <c r="O51" s="25"/>
    </row>
    <row r="52" spans="1:15" ht="15">
      <c r="A52" s="2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8"/>
      <c r="O53" s="10"/>
    </row>
    <row r="54" spans="1:15" ht="15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>
      <c r="A55" s="2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">
      <c r="A56" s="64" t="s">
        <v>31</v>
      </c>
      <c r="B56" s="64"/>
      <c r="C56" s="64"/>
      <c r="D56" s="64"/>
      <c r="E56" s="65" t="s">
        <v>35</v>
      </c>
      <c r="F56" s="65"/>
      <c r="G56" s="65"/>
      <c r="H56" s="65"/>
      <c r="I56" s="63" t="s">
        <v>64</v>
      </c>
      <c r="J56" s="63"/>
      <c r="K56" s="63"/>
      <c r="L56" s="63"/>
      <c r="M56" s="63"/>
      <c r="N56" s="63"/>
      <c r="O56" s="63"/>
    </row>
    <row r="57" spans="1:15" ht="15">
      <c r="A57" s="64" t="s">
        <v>32</v>
      </c>
      <c r="B57" s="64"/>
      <c r="C57" s="64"/>
      <c r="D57" s="64"/>
      <c r="E57" s="65" t="s">
        <v>36</v>
      </c>
      <c r="F57" s="65"/>
      <c r="G57" s="65"/>
      <c r="H57" s="65"/>
      <c r="I57" s="63" t="s">
        <v>65</v>
      </c>
      <c r="J57" s="63"/>
      <c r="K57" s="63"/>
      <c r="L57" s="63"/>
      <c r="M57" s="63"/>
      <c r="N57" s="63"/>
      <c r="O57" s="63"/>
    </row>
    <row r="58" spans="1:15" ht="15">
      <c r="A58" s="64" t="s">
        <v>33</v>
      </c>
      <c r="B58" s="64"/>
      <c r="C58" s="64"/>
      <c r="D58" s="64"/>
      <c r="E58" s="65" t="s">
        <v>37</v>
      </c>
      <c r="F58" s="65"/>
      <c r="G58" s="65"/>
      <c r="H58" s="65"/>
      <c r="I58" s="63" t="s">
        <v>66</v>
      </c>
      <c r="J58" s="63"/>
      <c r="K58" s="63"/>
      <c r="L58" s="63"/>
      <c r="M58" s="63"/>
      <c r="N58" s="63"/>
      <c r="O58" s="63"/>
    </row>
    <row r="59" spans="1:15" ht="15">
      <c r="A59" s="10"/>
      <c r="B59" s="10"/>
      <c r="C59" s="10"/>
      <c r="D59" s="10"/>
      <c r="E59" s="10"/>
      <c r="F59" s="10"/>
      <c r="G59" s="10"/>
      <c r="H59" s="10"/>
      <c r="I59" s="60"/>
      <c r="J59" s="60"/>
      <c r="K59" s="60"/>
      <c r="L59" s="60"/>
      <c r="M59" s="60"/>
      <c r="N59" s="60"/>
      <c r="O59" s="22"/>
    </row>
    <row r="60" spans="1:15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</sheetData>
  <sheetProtection/>
  <mergeCells count="21">
    <mergeCell ref="E57:H57"/>
    <mergeCell ref="I57:O57"/>
    <mergeCell ref="A9:O9"/>
    <mergeCell ref="N11:O11"/>
    <mergeCell ref="A58:D58"/>
    <mergeCell ref="E58:H58"/>
    <mergeCell ref="I58:O58"/>
    <mergeCell ref="A56:D56"/>
    <mergeCell ref="A49:O49"/>
    <mergeCell ref="A48:O48"/>
    <mergeCell ref="A50:O50"/>
    <mergeCell ref="E56:H56"/>
    <mergeCell ref="I56:O56"/>
    <mergeCell ref="A57:D57"/>
    <mergeCell ref="A5:O5"/>
    <mergeCell ref="A6:O6"/>
    <mergeCell ref="A7:O7"/>
    <mergeCell ref="A8:O8"/>
    <mergeCell ref="A12:A14"/>
    <mergeCell ref="B12:M13"/>
    <mergeCell ref="N12:N14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7" r:id="rId2"/>
  <ignoredErrors>
    <ignoredError sqref="O16 O29 D16:E16 D29:E29 B29 B16 C16 F29:I29 F16:I16 C29 J29:K29 J16:K16 L16:M16 L23:M23 L29:M29" formulaRange="1"/>
    <ignoredError sqref="N36" formula="1" formulaRange="1"/>
    <ignoredError sqref="N29 N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2022-03-24T16:49:31Z</cp:lastPrinted>
  <dcterms:created xsi:type="dcterms:W3CDTF">2005-03-08T15:29:36Z</dcterms:created>
  <dcterms:modified xsi:type="dcterms:W3CDTF">2022-04-04T18:18:09Z</dcterms:modified>
  <cp:category/>
  <cp:version/>
  <cp:contentType/>
  <cp:contentStatus/>
</cp:coreProperties>
</file>